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150.42.31\Ortak\Aktüerya Ve Maliye\Dönemlik Raporlamalar\Aylık\2 Prim Adet\2023\2023-08\Portal&amp;Web\Yeni Branş Düzenlemesine Göre\"/>
    </mc:Choice>
  </mc:AlternateContent>
  <bookViews>
    <workbookView xWindow="0" yWindow="0" windowWidth="28800" windowHeight="12330" tabRatio="736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Analiz'!$C$1:$C$78</definedName>
    <definedName name="_xlnm._FilterDatabase" localSheetId="24" hidden="1">Destek!$C$1:$C$78</definedName>
    <definedName name="_xlnm._FilterDatabase" localSheetId="25" hidden="1">'Dev.Dest.Tarım Sigortaları'!$C$1:$C$78</definedName>
    <definedName name="_xlnm._FilterDatabase" localSheetId="30" hidden="1">Direkt!$C$1:$C$78</definedName>
    <definedName name="_xlnm._FilterDatabase" localSheetId="31" hidden="1">Endirekt!$C$1:$C$78</definedName>
    <definedName name="_xlnm._FilterDatabase" localSheetId="22" hidden="1">'Finansal Kayıplar'!$C$1:$C$78</definedName>
    <definedName name="_xlnm._FilterDatabase" localSheetId="0" hidden="1">Genel!#REF!</definedName>
    <definedName name="_xlnm._FilterDatabase" localSheetId="19" hidden="1">'Genel Sorumluluk'!$C$1:$C$78</definedName>
    <definedName name="_xlnm._FilterDatabase" localSheetId="14" hidden="1">'Genel Zararlar'!$C$1:$C$78</definedName>
    <definedName name="_xlnm._FilterDatabase" localSheetId="6" hidden="1">'Hastalık-Sağlık'!$C$1:$C$78</definedName>
    <definedName name="_xlnm._FilterDatabase" localSheetId="10" hidden="1">'Hava Araçları'!$C$1:$C$78</definedName>
    <definedName name="_xlnm._FilterDatabase" localSheetId="17" hidden="1">'Hava Araçları Sorumluluk'!$C$1:$C$78</definedName>
    <definedName name="_xlnm._FilterDatabase" localSheetId="4" hidden="1">Hayat!$C$1:$C$78</definedName>
    <definedName name="_xlnm._FilterDatabase" localSheetId="29" hidden="1">'Hayat Grubu Toplam'!$C$1:$C$78</definedName>
    <definedName name="_xlnm._FilterDatabase" localSheetId="3" hidden="1">Hayatdışı!$C$1:$C$78</definedName>
    <definedName name="_xlnm._FilterDatabase" localSheetId="28" hidden="1">'H-Hastalık Sağlık'!$C$1:$C$78</definedName>
    <definedName name="_xlnm._FilterDatabase" localSheetId="27" hidden="1">'H-Hayat Toplam'!$C$1:$C$78</definedName>
    <definedName name="_xlnm._FilterDatabase" localSheetId="23" hidden="1">'Hukuksal Koruma'!$C$1:$C$78</definedName>
    <definedName name="_xlnm._FilterDatabase" localSheetId="7" hidden="1">'Kara Araçları'!$C$1:$C$78</definedName>
    <definedName name="_xlnm._FilterDatabase" localSheetId="15" hidden="1">'Kara Araçları Sorumluluk'!$C$1:$C$78</definedName>
    <definedName name="_xlnm._FilterDatabase" localSheetId="2" hidden="1">'Karşılaştırmalı Prim Üretimi'!#REF!</definedName>
    <definedName name="_xlnm._FilterDatabase" localSheetId="8" hidden="1">Kasko!$C$1:$C$78</definedName>
    <definedName name="_xlnm._FilterDatabase" localSheetId="5" hidden="1">Kaza!$C$1:$C$78</definedName>
    <definedName name="_xlnm._FilterDatabase" localSheetId="21" hidden="1">Kefalet!$C$1:$C$78</definedName>
    <definedName name="_xlnm._FilterDatabase" localSheetId="20" hidden="1">Kredi!$C$1:$C$78</definedName>
    <definedName name="_xlnm._FilterDatabase" localSheetId="26" hidden="1">'Mühendislik Sigortaları'!$C$1:$C$78</definedName>
    <definedName name="_xlnm._FilterDatabase" localSheetId="12" hidden="1">Nakliyat!$C$1:$C$78</definedName>
    <definedName name="_xlnm._FilterDatabase" localSheetId="9" hidden="1">'Raylı Araçlar'!$C$1:$C$78</definedName>
    <definedName name="_xlnm._FilterDatabase" localSheetId="11" hidden="1">'Su Araçları'!$C$1:$C$78</definedName>
    <definedName name="_xlnm._FilterDatabase" localSheetId="18" hidden="1">'Su Araçları Sorumluluk'!$C$1:$C$78</definedName>
    <definedName name="_xlnm._FilterDatabase" localSheetId="32" hidden="1">Toplam!$C$1:$C$78</definedName>
    <definedName name="_xlnm._FilterDatabase" localSheetId="16" hidden="1">Trafik!$C$1:$C$78</definedName>
    <definedName name="_xlnm._FilterDatabase" localSheetId="13" hidden="1">'Yangın ve Doğal Afetler'!$C$1:$C$78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5" i="30" l="1"/>
  <c r="J67" i="30"/>
  <c r="J59" i="30"/>
  <c r="J51" i="30"/>
  <c r="J43" i="30"/>
  <c r="J35" i="30"/>
  <c r="J27" i="30"/>
  <c r="J19" i="30"/>
  <c r="J11" i="30"/>
  <c r="D71" i="29"/>
  <c r="G62" i="29"/>
  <c r="J53" i="29"/>
  <c r="M44" i="29"/>
  <c r="F33" i="29"/>
  <c r="I24" i="29"/>
  <c r="L15" i="29"/>
  <c r="D7" i="29"/>
  <c r="D45" i="28"/>
  <c r="D13" i="28"/>
  <c r="G63" i="27"/>
  <c r="G47" i="27"/>
  <c r="G31" i="27"/>
  <c r="G15" i="27"/>
  <c r="G71" i="26"/>
  <c r="H62" i="26"/>
  <c r="I53" i="26"/>
  <c r="J44" i="26"/>
  <c r="D34" i="26"/>
  <c r="E25" i="26"/>
  <c r="F16" i="26"/>
  <c r="G7" i="26"/>
  <c r="I68" i="30"/>
  <c r="I60" i="30"/>
  <c r="I52" i="30"/>
  <c r="I44" i="30"/>
  <c r="I36" i="30"/>
  <c r="I28" i="30"/>
  <c r="I20" i="30"/>
  <c r="I12" i="30"/>
  <c r="M73" i="29"/>
  <c r="F62" i="29"/>
  <c r="I53" i="29"/>
  <c r="L44" i="29"/>
  <c r="D36" i="29"/>
  <c r="G27" i="29"/>
  <c r="J18" i="29"/>
  <c r="M9" i="29"/>
  <c r="E47" i="28"/>
  <c r="E15" i="28"/>
  <c r="D66" i="27"/>
  <c r="D50" i="27"/>
  <c r="D34" i="27"/>
  <c r="D18" i="27"/>
  <c r="E72" i="26"/>
  <c r="F63" i="26"/>
  <c r="G54" i="26"/>
  <c r="H45" i="26"/>
  <c r="I36" i="26"/>
  <c r="J27" i="26"/>
  <c r="D17" i="26"/>
  <c r="E8" i="26"/>
  <c r="E63" i="25"/>
  <c r="E47" i="25"/>
  <c r="E31" i="25"/>
  <c r="E15" i="25"/>
  <c r="F72" i="23"/>
  <c r="K65" i="23"/>
  <c r="H58" i="23"/>
  <c r="E51" i="23"/>
  <c r="J44" i="23"/>
  <c r="G37" i="23"/>
  <c r="D30" i="23"/>
  <c r="L22" i="23"/>
  <c r="I15" i="23"/>
  <c r="F8" i="23"/>
  <c r="F61" i="22"/>
  <c r="H73" i="30"/>
  <c r="H65" i="30"/>
  <c r="H57" i="30"/>
  <c r="H49" i="30"/>
  <c r="H41" i="30"/>
  <c r="H33" i="30"/>
  <c r="H25" i="30"/>
  <c r="H17" i="30"/>
  <c r="H9" i="30"/>
  <c r="J71" i="29"/>
  <c r="M62" i="29"/>
  <c r="F51" i="29"/>
  <c r="I42" i="29"/>
  <c r="L33" i="29"/>
  <c r="D25" i="29"/>
  <c r="G16" i="29"/>
  <c r="J7" i="29"/>
  <c r="E44" i="28"/>
  <c r="E12" i="28"/>
  <c r="E63" i="27"/>
  <c r="E47" i="27"/>
  <c r="E31" i="27"/>
  <c r="E15" i="27"/>
  <c r="E71" i="26"/>
  <c r="F62" i="26"/>
  <c r="G53" i="26"/>
  <c r="H44" i="26"/>
  <c r="I35" i="26"/>
  <c r="J26" i="26"/>
  <c r="D16" i="26"/>
  <c r="E7" i="26"/>
  <c r="D61" i="25"/>
  <c r="D45" i="25"/>
  <c r="D29" i="25"/>
  <c r="D13" i="25"/>
  <c r="D56" i="24"/>
  <c r="D24" i="24"/>
  <c r="J73" i="23"/>
  <c r="G66" i="23"/>
  <c r="D59" i="23"/>
  <c r="L51" i="23"/>
  <c r="I44" i="23"/>
  <c r="F37" i="23"/>
  <c r="K30" i="23"/>
  <c r="H23" i="23"/>
  <c r="E16" i="23"/>
  <c r="J9" i="23"/>
  <c r="G75" i="30"/>
  <c r="G67" i="30"/>
  <c r="G59" i="30"/>
  <c r="G51" i="30"/>
  <c r="J74" i="30"/>
  <c r="J66" i="30"/>
  <c r="J58" i="30"/>
  <c r="J50" i="30"/>
  <c r="J42" i="30"/>
  <c r="J34" i="30"/>
  <c r="J26" i="30"/>
  <c r="J18" i="30"/>
  <c r="J10" i="30"/>
  <c r="G70" i="29"/>
  <c r="J61" i="29"/>
  <c r="M52" i="29"/>
  <c r="F41" i="29"/>
  <c r="I32" i="29"/>
  <c r="L23" i="29"/>
  <c r="D15" i="29"/>
  <c r="E74" i="28"/>
  <c r="E42" i="28"/>
  <c r="E10" i="28"/>
  <c r="E62" i="27"/>
  <c r="E46" i="27"/>
  <c r="E30" i="27"/>
  <c r="E14" i="27"/>
  <c r="H70" i="26"/>
  <c r="I61" i="26"/>
  <c r="J52" i="26"/>
  <c r="D42" i="26"/>
  <c r="E33" i="26"/>
  <c r="F24" i="26"/>
  <c r="G15" i="26"/>
  <c r="I75" i="30"/>
  <c r="I67" i="30"/>
  <c r="I59" i="30"/>
  <c r="I51" i="30"/>
  <c r="I43" i="30"/>
  <c r="I35" i="30"/>
  <c r="I27" i="30"/>
  <c r="I19" i="30"/>
  <c r="I11" i="30"/>
  <c r="F70" i="29"/>
  <c r="I61" i="29"/>
  <c r="L52" i="29"/>
  <c r="D44" i="29"/>
  <c r="G35" i="29"/>
  <c r="J26" i="29"/>
  <c r="M17" i="29"/>
  <c r="D74" i="28"/>
  <c r="D42" i="28"/>
  <c r="D10" i="28"/>
  <c r="F63" i="27"/>
  <c r="F47" i="27"/>
  <c r="F31" i="27"/>
  <c r="F15" i="27"/>
  <c r="F71" i="26"/>
  <c r="G62" i="26"/>
  <c r="H53" i="26"/>
  <c r="I44" i="26"/>
  <c r="J35" i="26"/>
  <c r="J72" i="30"/>
  <c r="J64" i="30"/>
  <c r="J56" i="30"/>
  <c r="J48" i="30"/>
  <c r="J40" i="30"/>
  <c r="J32" i="30"/>
  <c r="J24" i="30"/>
  <c r="J16" i="30"/>
  <c r="J8" i="30"/>
  <c r="M68" i="29"/>
  <c r="F57" i="29"/>
  <c r="I48" i="29"/>
  <c r="L39" i="29"/>
  <c r="D31" i="29"/>
  <c r="G22" i="29"/>
  <c r="J13" i="29"/>
  <c r="E66" i="28"/>
  <c r="E34" i="28"/>
  <c r="E74" i="27"/>
  <c r="E58" i="27"/>
  <c r="E42" i="27"/>
  <c r="E26" i="27"/>
  <c r="E10" i="27"/>
  <c r="J68" i="26"/>
  <c r="D58" i="26"/>
  <c r="E49" i="26"/>
  <c r="F40" i="26"/>
  <c r="G31" i="26"/>
  <c r="H22" i="26"/>
  <c r="I13" i="26"/>
  <c r="I73" i="30"/>
  <c r="I65" i="30"/>
  <c r="I57" i="30"/>
  <c r="I49" i="30"/>
  <c r="I41" i="30"/>
  <c r="I33" i="30"/>
  <c r="I25" i="30"/>
  <c r="I17" i="30"/>
  <c r="I9" i="30"/>
  <c r="L68" i="29"/>
  <c r="D60" i="29"/>
  <c r="G51" i="29"/>
  <c r="J42" i="29"/>
  <c r="M33" i="29"/>
  <c r="F22" i="29"/>
  <c r="I13" i="29"/>
  <c r="D66" i="28"/>
  <c r="D34" i="28"/>
  <c r="F75" i="27"/>
  <c r="F59" i="27"/>
  <c r="F43" i="27"/>
  <c r="F27" i="27"/>
  <c r="F11" i="27"/>
  <c r="H69" i="26"/>
  <c r="I60" i="26"/>
  <c r="J51" i="26"/>
  <c r="D41" i="26"/>
  <c r="E32" i="26"/>
  <c r="F23" i="26"/>
  <c r="G14" i="26"/>
  <c r="E73" i="25"/>
  <c r="E57" i="25"/>
  <c r="E41" i="25"/>
  <c r="E25" i="25"/>
  <c r="E9" i="25"/>
  <c r="D70" i="23"/>
  <c r="L62" i="23"/>
  <c r="I55" i="23"/>
  <c r="F48" i="23"/>
  <c r="K41" i="23"/>
  <c r="H34" i="23"/>
  <c r="E27" i="23"/>
  <c r="J20" i="23"/>
  <c r="G13" i="23"/>
  <c r="D72" i="22"/>
  <c r="D56" i="22"/>
  <c r="H70" i="30"/>
  <c r="H62" i="30"/>
  <c r="H54" i="30"/>
  <c r="H46" i="30"/>
  <c r="H38" i="30"/>
  <c r="H30" i="30"/>
  <c r="H22" i="30"/>
  <c r="H14" i="30"/>
  <c r="F75" i="29"/>
  <c r="I66" i="29"/>
  <c r="L57" i="29"/>
  <c r="D49" i="29"/>
  <c r="G40" i="29"/>
  <c r="J31" i="29"/>
  <c r="M22" i="29"/>
  <c r="F11" i="29"/>
  <c r="D63" i="28"/>
  <c r="D31" i="28"/>
  <c r="G72" i="27"/>
  <c r="G56" i="27"/>
  <c r="G40" i="27"/>
  <c r="G24" i="27"/>
  <c r="G8" i="27"/>
  <c r="H68" i="26"/>
  <c r="I59" i="26"/>
  <c r="J50" i="26"/>
  <c r="D40" i="26"/>
  <c r="E31" i="26"/>
  <c r="F22" i="26"/>
  <c r="G13" i="26"/>
  <c r="D71" i="25"/>
  <c r="D55" i="25"/>
  <c r="D39" i="25"/>
  <c r="D23" i="25"/>
  <c r="D7" i="25"/>
  <c r="D44" i="24"/>
  <c r="D12" i="24"/>
  <c r="K70" i="23"/>
  <c r="H63" i="23"/>
  <c r="E56" i="23"/>
  <c r="J49" i="23"/>
  <c r="G42" i="23"/>
  <c r="D35" i="23"/>
  <c r="L27" i="23"/>
  <c r="I20" i="23"/>
  <c r="F13" i="23"/>
  <c r="G74" i="22"/>
  <c r="G72" i="30"/>
  <c r="G64" i="30"/>
  <c r="G56" i="30"/>
  <c r="J71" i="30"/>
  <c r="J63" i="30"/>
  <c r="J55" i="30"/>
  <c r="J47" i="30"/>
  <c r="J39" i="30"/>
  <c r="J31" i="30"/>
  <c r="J23" i="30"/>
  <c r="J15" i="30"/>
  <c r="J7" i="30"/>
  <c r="F65" i="29"/>
  <c r="I56" i="29"/>
  <c r="L47" i="29"/>
  <c r="D39" i="29"/>
  <c r="G30" i="29"/>
  <c r="J21" i="29"/>
  <c r="M12" i="29"/>
  <c r="D61" i="28"/>
  <c r="D29" i="28"/>
  <c r="G71" i="27"/>
  <c r="G55" i="27"/>
  <c r="G39" i="27"/>
  <c r="G23" i="27"/>
  <c r="G7" i="27"/>
  <c r="D66" i="26"/>
  <c r="E57" i="26"/>
  <c r="F48" i="26"/>
  <c r="G39" i="26"/>
  <c r="H30" i="26"/>
  <c r="I21" i="26"/>
  <c r="J12" i="26"/>
  <c r="I72" i="30"/>
  <c r="I64" i="30"/>
  <c r="I56" i="30"/>
  <c r="I48" i="30"/>
  <c r="I40" i="30"/>
  <c r="I32" i="30"/>
  <c r="I24" i="30"/>
  <c r="I16" i="30"/>
  <c r="I8" i="30"/>
  <c r="D68" i="29"/>
  <c r="G59" i="29"/>
  <c r="J50" i="29"/>
  <c r="M41" i="29"/>
  <c r="F30" i="29"/>
  <c r="I21" i="29"/>
  <c r="L12" i="29"/>
  <c r="E63" i="28"/>
  <c r="E31" i="28"/>
  <c r="D74" i="27"/>
  <c r="D58" i="27"/>
  <c r="D42" i="27"/>
  <c r="D26" i="27"/>
  <c r="D10" i="27"/>
  <c r="I68" i="26"/>
  <c r="J59" i="26"/>
  <c r="D49" i="26"/>
  <c r="E40" i="26"/>
  <c r="F31" i="26"/>
  <c r="G22" i="26"/>
  <c r="H13" i="26"/>
  <c r="J70" i="30"/>
  <c r="J62" i="30"/>
  <c r="J54" i="30"/>
  <c r="J46" i="30"/>
  <c r="J38" i="30"/>
  <c r="J30" i="30"/>
  <c r="J22" i="30"/>
  <c r="J14" i="30"/>
  <c r="F73" i="29"/>
  <c r="I64" i="29"/>
  <c r="L55" i="29"/>
  <c r="D47" i="29"/>
  <c r="G38" i="29"/>
  <c r="J29" i="29"/>
  <c r="M20" i="29"/>
  <c r="F9" i="29"/>
  <c r="E58" i="28"/>
  <c r="E26" i="28"/>
  <c r="E70" i="27"/>
  <c r="E54" i="27"/>
  <c r="E38" i="27"/>
  <c r="E22" i="27"/>
  <c r="D74" i="26"/>
  <c r="E65" i="26"/>
  <c r="F56" i="26"/>
  <c r="G47" i="26"/>
  <c r="H38" i="26"/>
  <c r="I29" i="26"/>
  <c r="J20" i="26"/>
  <c r="D10" i="26"/>
  <c r="I71" i="30"/>
  <c r="I63" i="30"/>
  <c r="I55" i="30"/>
  <c r="I47" i="30"/>
  <c r="I39" i="30"/>
  <c r="I31" i="30"/>
  <c r="I23" i="30"/>
  <c r="I15" i="30"/>
  <c r="I7" i="30"/>
  <c r="G67" i="29"/>
  <c r="J58" i="29"/>
  <c r="M49" i="29"/>
  <c r="F38" i="29"/>
  <c r="I29" i="29"/>
  <c r="L20" i="29"/>
  <c r="D12" i="29"/>
  <c r="D58" i="28"/>
  <c r="D26" i="28"/>
  <c r="F71" i="27"/>
  <c r="F55" i="27"/>
  <c r="F39" i="27"/>
  <c r="F23" i="27"/>
  <c r="F7" i="27"/>
  <c r="J67" i="26"/>
  <c r="D57" i="26"/>
  <c r="E48" i="26"/>
  <c r="F39" i="26"/>
  <c r="G30" i="26"/>
  <c r="H21" i="26"/>
  <c r="I12" i="26"/>
  <c r="E69" i="25"/>
  <c r="E53" i="25"/>
  <c r="E37" i="25"/>
  <c r="E21" i="25"/>
  <c r="E75" i="23"/>
  <c r="J68" i="23"/>
  <c r="G61" i="23"/>
  <c r="D54" i="23"/>
  <c r="L46" i="23"/>
  <c r="I39" i="23"/>
  <c r="F32" i="23"/>
  <c r="K25" i="23"/>
  <c r="H18" i="23"/>
  <c r="E11" i="23"/>
  <c r="D68" i="22"/>
  <c r="D52" i="22"/>
  <c r="H68" i="30"/>
  <c r="H60" i="30"/>
  <c r="H52" i="30"/>
  <c r="H44" i="30"/>
  <c r="H36" i="30"/>
  <c r="H28" i="30"/>
  <c r="H20" i="30"/>
  <c r="H12" i="30"/>
  <c r="L73" i="29"/>
  <c r="D65" i="29"/>
  <c r="G56" i="29"/>
  <c r="J47" i="29"/>
  <c r="M38" i="29"/>
  <c r="F27" i="29"/>
  <c r="I18" i="29"/>
  <c r="L9" i="29"/>
  <c r="D55" i="28"/>
  <c r="D23" i="28"/>
  <c r="G68" i="27"/>
  <c r="G52" i="27"/>
  <c r="G36" i="27"/>
  <c r="G20" i="27"/>
  <c r="I75" i="26"/>
  <c r="J66" i="26"/>
  <c r="D56" i="26"/>
  <c r="E47" i="26"/>
  <c r="F38" i="26"/>
  <c r="G29" i="26"/>
  <c r="H20" i="26"/>
  <c r="I11" i="26"/>
  <c r="D67" i="25"/>
  <c r="D51" i="25"/>
  <c r="D35" i="25"/>
  <c r="D19" i="25"/>
  <c r="D68" i="24"/>
  <c r="D36" i="24"/>
  <c r="L75" i="23"/>
  <c r="I68" i="23"/>
  <c r="F61" i="23"/>
  <c r="K54" i="23"/>
  <c r="H47" i="23"/>
  <c r="E40" i="23"/>
  <c r="J33" i="23"/>
  <c r="G26" i="23"/>
  <c r="D19" i="23"/>
  <c r="L11" i="23"/>
  <c r="G70" i="22"/>
  <c r="G70" i="30"/>
  <c r="G62" i="30"/>
  <c r="G54" i="30"/>
  <c r="J69" i="30"/>
  <c r="J61" i="30"/>
  <c r="J53" i="30"/>
  <c r="J45" i="30"/>
  <c r="J37" i="30"/>
  <c r="J29" i="30"/>
  <c r="J21" i="30"/>
  <c r="J13" i="30"/>
  <c r="I72" i="29"/>
  <c r="L63" i="29"/>
  <c r="D55" i="29"/>
  <c r="G46" i="29"/>
  <c r="J37" i="29"/>
  <c r="M28" i="29"/>
  <c r="F17" i="29"/>
  <c r="I8" i="29"/>
  <c r="D53" i="28"/>
  <c r="D21" i="28"/>
  <c r="G67" i="27"/>
  <c r="G51" i="27"/>
  <c r="G35" i="27"/>
  <c r="G19" i="27"/>
  <c r="E73" i="26"/>
  <c r="F64" i="26"/>
  <c r="G55" i="26"/>
  <c r="H46" i="26"/>
  <c r="I37" i="26"/>
  <c r="J28" i="26"/>
  <c r="D18" i="26"/>
  <c r="E9" i="26"/>
  <c r="I70" i="30"/>
  <c r="I62" i="30"/>
  <c r="I54" i="30"/>
  <c r="I46" i="30"/>
  <c r="I38" i="30"/>
  <c r="I30" i="30"/>
  <c r="I22" i="30"/>
  <c r="I14" i="30"/>
  <c r="G75" i="29"/>
  <c r="J66" i="29"/>
  <c r="M57" i="29"/>
  <c r="F46" i="29"/>
  <c r="I37" i="29"/>
  <c r="L28" i="29"/>
  <c r="D20" i="29"/>
  <c r="G11" i="29"/>
  <c r="E55" i="28"/>
  <c r="E23" i="28"/>
  <c r="D70" i="27"/>
  <c r="D54" i="27"/>
  <c r="D38" i="27"/>
  <c r="D22" i="27"/>
  <c r="J75" i="26"/>
  <c r="D65" i="26"/>
  <c r="E56" i="26"/>
  <c r="F47" i="26"/>
  <c r="G38" i="26"/>
  <c r="H29" i="26"/>
  <c r="I20" i="26"/>
  <c r="J11" i="26"/>
  <c r="E67" i="25"/>
  <c r="E51" i="25"/>
  <c r="E35" i="25"/>
  <c r="E19" i="25"/>
  <c r="H74" i="23"/>
  <c r="E67" i="23"/>
  <c r="J60" i="23"/>
  <c r="G53" i="23"/>
  <c r="D46" i="23"/>
  <c r="L38" i="23"/>
  <c r="I31" i="23"/>
  <c r="F24" i="23"/>
  <c r="K17" i="23"/>
  <c r="H10" i="23"/>
  <c r="F65" i="22"/>
  <c r="H75" i="30"/>
  <c r="H67" i="30"/>
  <c r="H59" i="30"/>
  <c r="H51" i="30"/>
  <c r="H43" i="30"/>
  <c r="H35" i="30"/>
  <c r="H27" i="30"/>
  <c r="H19" i="30"/>
  <c r="H11" i="30"/>
  <c r="D73" i="29"/>
  <c r="G64" i="29"/>
  <c r="J55" i="29"/>
  <c r="M46" i="29"/>
  <c r="F35" i="29"/>
  <c r="I26" i="29"/>
  <c r="L17" i="29"/>
  <c r="D9" i="29"/>
  <c r="E52" i="28"/>
  <c r="E20" i="28"/>
  <c r="E67" i="27"/>
  <c r="E51" i="27"/>
  <c r="E35" i="27"/>
  <c r="E19" i="27"/>
  <c r="J74" i="26"/>
  <c r="D64" i="26"/>
  <c r="E55" i="26"/>
  <c r="F46" i="26"/>
  <c r="G37" i="26"/>
  <c r="H28" i="26"/>
  <c r="I19" i="26"/>
  <c r="J10" i="26"/>
  <c r="D65" i="25"/>
  <c r="D49" i="25"/>
  <c r="D33" i="25"/>
  <c r="D17" i="25"/>
  <c r="D64" i="24"/>
  <c r="D32" i="24"/>
  <c r="D75" i="23"/>
  <c r="L67" i="23"/>
  <c r="I60" i="23"/>
  <c r="F53" i="23"/>
  <c r="K46" i="23"/>
  <c r="H39" i="23"/>
  <c r="E32" i="23"/>
  <c r="J25" i="23"/>
  <c r="G18" i="23"/>
  <c r="D11" i="23"/>
  <c r="E69" i="22"/>
  <c r="G69" i="30"/>
  <c r="G61" i="30"/>
  <c r="G53" i="30"/>
  <c r="J68" i="30"/>
  <c r="J60" i="30"/>
  <c r="J52" i="30"/>
  <c r="J44" i="30"/>
  <c r="J36" i="30"/>
  <c r="J28" i="30"/>
  <c r="J20" i="30"/>
  <c r="J12" i="30"/>
  <c r="L71" i="29"/>
  <c r="D63" i="29"/>
  <c r="G54" i="29"/>
  <c r="J45" i="29"/>
  <c r="M36" i="29"/>
  <c r="F25" i="29"/>
  <c r="I16" i="29"/>
  <c r="L7" i="29"/>
  <c r="E50" i="28"/>
  <c r="E18" i="28"/>
  <c r="E66" i="27"/>
  <c r="E50" i="27"/>
  <c r="E34" i="27"/>
  <c r="E18" i="27"/>
  <c r="F72" i="26"/>
  <c r="G63" i="26"/>
  <c r="H54" i="26"/>
  <c r="I45" i="26"/>
  <c r="J36" i="26"/>
  <c r="D26" i="26"/>
  <c r="E17" i="26"/>
  <c r="F8" i="26"/>
  <c r="I69" i="30"/>
  <c r="I61" i="30"/>
  <c r="I53" i="30"/>
  <c r="I45" i="30"/>
  <c r="I37" i="30"/>
  <c r="I29" i="30"/>
  <c r="I21" i="30"/>
  <c r="I13" i="30"/>
  <c r="J74" i="29"/>
  <c r="M65" i="29"/>
  <c r="F54" i="29"/>
  <c r="I45" i="29"/>
  <c r="L36" i="29"/>
  <c r="D28" i="29"/>
  <c r="G19" i="29"/>
  <c r="J10" i="29"/>
  <c r="D50" i="28"/>
  <c r="D18" i="28"/>
  <c r="F67" i="27"/>
  <c r="F51" i="27"/>
  <c r="F35" i="27"/>
  <c r="F19" i="27"/>
  <c r="D73" i="26"/>
  <c r="E64" i="26"/>
  <c r="F55" i="26"/>
  <c r="G46" i="26"/>
  <c r="H37" i="26"/>
  <c r="I28" i="26"/>
  <c r="J19" i="26"/>
  <c r="D9" i="26"/>
  <c r="E65" i="25"/>
  <c r="E49" i="25"/>
  <c r="E33" i="25"/>
  <c r="E17" i="25"/>
  <c r="K73" i="23"/>
  <c r="H66" i="23"/>
  <c r="E59" i="23"/>
  <c r="J52" i="23"/>
  <c r="G45" i="23"/>
  <c r="D38" i="23"/>
  <c r="L30" i="23"/>
  <c r="I23" i="23"/>
  <c r="F16" i="23"/>
  <c r="K9" i="23"/>
  <c r="D64" i="22"/>
  <c r="H74" i="30"/>
  <c r="H66" i="30"/>
  <c r="H58" i="30"/>
  <c r="H50" i="30"/>
  <c r="H42" i="30"/>
  <c r="H34" i="30"/>
  <c r="H26" i="30"/>
  <c r="H18" i="30"/>
  <c r="H10" i="30"/>
  <c r="G72" i="29"/>
  <c r="J63" i="29"/>
  <c r="M54" i="29"/>
  <c r="F43" i="29"/>
  <c r="I34" i="29"/>
  <c r="L25" i="29"/>
  <c r="D17" i="29"/>
  <c r="G8" i="29"/>
  <c r="D47" i="28"/>
  <c r="D15" i="28"/>
  <c r="G64" i="27"/>
  <c r="G48" i="27"/>
  <c r="G32" i="27"/>
  <c r="G16" i="27"/>
  <c r="D72" i="26"/>
  <c r="E63" i="26"/>
  <c r="F54" i="26"/>
  <c r="G45" i="26"/>
  <c r="H36" i="26"/>
  <c r="I27" i="26"/>
  <c r="J18" i="26"/>
  <c r="D8" i="26"/>
  <c r="D63" i="25"/>
  <c r="D47" i="25"/>
  <c r="D31" i="25"/>
  <c r="D15" i="25"/>
  <c r="D60" i="24"/>
  <c r="D28" i="24"/>
  <c r="G74" i="23"/>
  <c r="D67" i="23"/>
  <c r="L59" i="23"/>
  <c r="I52" i="23"/>
  <c r="F45" i="23"/>
  <c r="K38" i="23"/>
  <c r="H31" i="23"/>
  <c r="E24" i="23"/>
  <c r="J17" i="23"/>
  <c r="G10" i="23"/>
  <c r="G66" i="22"/>
  <c r="G68" i="30"/>
  <c r="G60" i="30"/>
  <c r="G52" i="30"/>
  <c r="J73" i="30"/>
  <c r="J9" i="30"/>
  <c r="D69" i="28"/>
  <c r="J60" i="26"/>
  <c r="I58" i="30"/>
  <c r="L60" i="29"/>
  <c r="E7" i="28"/>
  <c r="J43" i="26"/>
  <c r="E71" i="25"/>
  <c r="E27" i="25"/>
  <c r="F64" i="23"/>
  <c r="I47" i="23"/>
  <c r="J28" i="23"/>
  <c r="I7" i="23"/>
  <c r="H69" i="30"/>
  <c r="H47" i="30"/>
  <c r="H24" i="30"/>
  <c r="I74" i="29"/>
  <c r="L49" i="29"/>
  <c r="G24" i="29"/>
  <c r="E60" i="28"/>
  <c r="E59" i="27"/>
  <c r="G12" i="27"/>
  <c r="J58" i="26"/>
  <c r="D32" i="26"/>
  <c r="D75" i="25"/>
  <c r="D37" i="25"/>
  <c r="D48" i="24"/>
  <c r="J65" i="23"/>
  <c r="E48" i="23"/>
  <c r="I28" i="23"/>
  <c r="E8" i="23"/>
  <c r="G63" i="30"/>
  <c r="G46" i="30"/>
  <c r="G38" i="30"/>
  <c r="G30" i="30"/>
  <c r="G22" i="30"/>
  <c r="G14" i="30"/>
  <c r="M75" i="29"/>
  <c r="F64" i="29"/>
  <c r="I55" i="29"/>
  <c r="L46" i="29"/>
  <c r="D38" i="29"/>
  <c r="G29" i="29"/>
  <c r="J20" i="29"/>
  <c r="M11" i="29"/>
  <c r="D52" i="28"/>
  <c r="D20" i="28"/>
  <c r="D67" i="27"/>
  <c r="D51" i="27"/>
  <c r="D35" i="27"/>
  <c r="D19" i="27"/>
  <c r="I74" i="26"/>
  <c r="J65" i="26"/>
  <c r="D55" i="26"/>
  <c r="E46" i="26"/>
  <c r="F37" i="26"/>
  <c r="G28" i="26"/>
  <c r="H19" i="26"/>
  <c r="I10" i="26"/>
  <c r="G71" i="23"/>
  <c r="D64" i="23"/>
  <c r="L56" i="23"/>
  <c r="I49" i="23"/>
  <c r="F42" i="23"/>
  <c r="K35" i="23"/>
  <c r="H28" i="23"/>
  <c r="E21" i="23"/>
  <c r="J14" i="23"/>
  <c r="G7" i="23"/>
  <c r="F72" i="30"/>
  <c r="F64" i="30"/>
  <c r="F56" i="30"/>
  <c r="F48" i="30"/>
  <c r="F40" i="30"/>
  <c r="F32" i="30"/>
  <c r="F24" i="30"/>
  <c r="F16" i="30"/>
  <c r="F8" i="30"/>
  <c r="I68" i="29"/>
  <c r="L59" i="29"/>
  <c r="D51" i="29"/>
  <c r="G42" i="29"/>
  <c r="J33" i="29"/>
  <c r="M24" i="29"/>
  <c r="F13" i="29"/>
  <c r="E70" i="28"/>
  <c r="E38" i="28"/>
  <c r="G73" i="27"/>
  <c r="G57" i="27"/>
  <c r="G41" i="27"/>
  <c r="G25" i="27"/>
  <c r="G9" i="27"/>
  <c r="F68" i="26"/>
  <c r="G59" i="26"/>
  <c r="H50" i="26"/>
  <c r="J65" i="30"/>
  <c r="J69" i="29"/>
  <c r="D37" i="28"/>
  <c r="D50" i="26"/>
  <c r="I50" i="30"/>
  <c r="D52" i="29"/>
  <c r="D62" i="27"/>
  <c r="D33" i="26"/>
  <c r="E61" i="25"/>
  <c r="E23" i="25"/>
  <c r="I63" i="23"/>
  <c r="E43" i="23"/>
  <c r="H26" i="23"/>
  <c r="F73" i="22"/>
  <c r="H64" i="30"/>
  <c r="H45" i="30"/>
  <c r="H23" i="30"/>
  <c r="M70" i="29"/>
  <c r="G48" i="29"/>
  <c r="J23" i="29"/>
  <c r="D39" i="28"/>
  <c r="E55" i="27"/>
  <c r="E11" i="27"/>
  <c r="H52" i="26"/>
  <c r="F30" i="26"/>
  <c r="D73" i="25"/>
  <c r="D27" i="25"/>
  <c r="D40" i="24"/>
  <c r="E64" i="23"/>
  <c r="L43" i="23"/>
  <c r="D27" i="23"/>
  <c r="H7" i="23"/>
  <c r="G58" i="30"/>
  <c r="G45" i="30"/>
  <c r="G37" i="30"/>
  <c r="G29" i="30"/>
  <c r="G21" i="30"/>
  <c r="G13" i="30"/>
  <c r="F72" i="29"/>
  <c r="I63" i="29"/>
  <c r="L54" i="29"/>
  <c r="D46" i="29"/>
  <c r="G37" i="29"/>
  <c r="J28" i="29"/>
  <c r="M19" i="29"/>
  <c r="F8" i="29"/>
  <c r="E49" i="28"/>
  <c r="E17" i="28"/>
  <c r="F64" i="27"/>
  <c r="F48" i="27"/>
  <c r="F32" i="27"/>
  <c r="F16" i="27"/>
  <c r="J73" i="26"/>
  <c r="D63" i="26"/>
  <c r="E54" i="26"/>
  <c r="F45" i="26"/>
  <c r="G36" i="26"/>
  <c r="H27" i="26"/>
  <c r="I18" i="26"/>
  <c r="J9" i="26"/>
  <c r="J70" i="23"/>
  <c r="G63" i="23"/>
  <c r="D56" i="23"/>
  <c r="L48" i="23"/>
  <c r="I41" i="23"/>
  <c r="F34" i="23"/>
  <c r="K27" i="23"/>
  <c r="H20" i="23"/>
  <c r="E13" i="23"/>
  <c r="F74" i="22"/>
  <c r="F71" i="30"/>
  <c r="F63" i="30"/>
  <c r="F55" i="30"/>
  <c r="F47" i="30"/>
  <c r="F39" i="30"/>
  <c r="F31" i="30"/>
  <c r="F23" i="30"/>
  <c r="F15" i="30"/>
  <c r="F7" i="30"/>
  <c r="L67" i="29"/>
  <c r="D59" i="29"/>
  <c r="G50" i="29"/>
  <c r="J41" i="29"/>
  <c r="M32" i="29"/>
  <c r="F21" i="29"/>
  <c r="I12" i="29"/>
  <c r="D65" i="28"/>
  <c r="D33" i="28"/>
  <c r="E72" i="27"/>
  <c r="E56" i="27"/>
  <c r="E40" i="27"/>
  <c r="E24" i="27"/>
  <c r="E8" i="27"/>
  <c r="G67" i="26"/>
  <c r="H58" i="26"/>
  <c r="I49" i="26"/>
  <c r="J40" i="26"/>
  <c r="D30" i="26"/>
  <c r="E21" i="26"/>
  <c r="F12" i="26"/>
  <c r="D63" i="24"/>
  <c r="D31" i="24"/>
  <c r="E74" i="23"/>
  <c r="J67" i="23"/>
  <c r="G60" i="23"/>
  <c r="D53" i="23"/>
  <c r="L45" i="23"/>
  <c r="I38" i="23"/>
  <c r="F31" i="23"/>
  <c r="K24" i="23"/>
  <c r="H17" i="23"/>
  <c r="E10" i="23"/>
  <c r="D71" i="30"/>
  <c r="D63" i="30"/>
  <c r="D55" i="30"/>
  <c r="D47" i="30"/>
  <c r="D39" i="30"/>
  <c r="D31" i="30"/>
  <c r="D23" i="30"/>
  <c r="D15" i="30"/>
  <c r="D7" i="30"/>
  <c r="J67" i="29"/>
  <c r="M58" i="29"/>
  <c r="F47" i="29"/>
  <c r="I38" i="29"/>
  <c r="L29" i="29"/>
  <c r="D21" i="29"/>
  <c r="J57" i="30"/>
  <c r="M60" i="29"/>
  <c r="G75" i="27"/>
  <c r="E41" i="26"/>
  <c r="I42" i="30"/>
  <c r="G43" i="29"/>
  <c r="D46" i="27"/>
  <c r="D25" i="26"/>
  <c r="E59" i="25"/>
  <c r="E13" i="25"/>
  <c r="D62" i="23"/>
  <c r="H42" i="23"/>
  <c r="D22" i="23"/>
  <c r="F69" i="22"/>
  <c r="H63" i="30"/>
  <c r="H40" i="30"/>
  <c r="H21" i="30"/>
  <c r="F67" i="29"/>
  <c r="L41" i="29"/>
  <c r="F19" i="29"/>
  <c r="E36" i="28"/>
  <c r="G44" i="27"/>
  <c r="E7" i="27"/>
  <c r="I51" i="26"/>
  <c r="D24" i="26"/>
  <c r="D69" i="25"/>
  <c r="D25" i="25"/>
  <c r="D20" i="24"/>
  <c r="K62" i="23"/>
  <c r="D43" i="23"/>
  <c r="K22" i="23"/>
  <c r="E73" i="22"/>
  <c r="G57" i="30"/>
  <c r="G44" i="30"/>
  <c r="G36" i="30"/>
  <c r="G28" i="30"/>
  <c r="G20" i="30"/>
  <c r="G12" i="30"/>
  <c r="I71" i="29"/>
  <c r="L62" i="29"/>
  <c r="D54" i="29"/>
  <c r="G45" i="29"/>
  <c r="J36" i="29"/>
  <c r="M27" i="29"/>
  <c r="F16" i="29"/>
  <c r="I7" i="29"/>
  <c r="D44" i="28"/>
  <c r="D12" i="28"/>
  <c r="D63" i="27"/>
  <c r="D47" i="27"/>
  <c r="D31" i="27"/>
  <c r="D15" i="27"/>
  <c r="D71" i="26"/>
  <c r="E62" i="26"/>
  <c r="F53" i="26"/>
  <c r="G44" i="26"/>
  <c r="H35" i="26"/>
  <c r="I26" i="26"/>
  <c r="J17" i="26"/>
  <c r="D7" i="26"/>
  <c r="E69" i="23"/>
  <c r="J62" i="23"/>
  <c r="G55" i="23"/>
  <c r="D48" i="23"/>
  <c r="L40" i="23"/>
  <c r="I33" i="23"/>
  <c r="F26" i="23"/>
  <c r="K19" i="23"/>
  <c r="H12" i="23"/>
  <c r="D73" i="22"/>
  <c r="F70" i="30"/>
  <c r="F62" i="30"/>
  <c r="F54" i="30"/>
  <c r="F46" i="30"/>
  <c r="F38" i="30"/>
  <c r="F30" i="30"/>
  <c r="F22" i="30"/>
  <c r="F14" i="30"/>
  <c r="L75" i="29"/>
  <c r="D67" i="29"/>
  <c r="G58" i="29"/>
  <c r="J49" i="29"/>
  <c r="M40" i="29"/>
  <c r="F29" i="29"/>
  <c r="I20" i="29"/>
  <c r="L11" i="29"/>
  <c r="E62" i="28"/>
  <c r="E30" i="28"/>
  <c r="G69" i="27"/>
  <c r="G53" i="27"/>
  <c r="G37" i="27"/>
  <c r="G21" i="27"/>
  <c r="G75" i="26"/>
  <c r="H66" i="26"/>
  <c r="I57" i="26"/>
  <c r="J48" i="26"/>
  <c r="D38" i="26"/>
  <c r="E29" i="26"/>
  <c r="F20" i="26"/>
  <c r="G11" i="26"/>
  <c r="D59" i="24"/>
  <c r="D27" i="24"/>
  <c r="H73" i="23"/>
  <c r="E66" i="23"/>
  <c r="J59" i="23"/>
  <c r="G52" i="23"/>
  <c r="D45" i="23"/>
  <c r="L37" i="23"/>
  <c r="I30" i="23"/>
  <c r="F23" i="23"/>
  <c r="K16" i="23"/>
  <c r="H9" i="23"/>
  <c r="D70" i="30"/>
  <c r="D62" i="30"/>
  <c r="D54" i="30"/>
  <c r="D46" i="30"/>
  <c r="D38" i="30"/>
  <c r="D30" i="30"/>
  <c r="D22" i="30"/>
  <c r="D14" i="30"/>
  <c r="J75" i="29"/>
  <c r="M66" i="29"/>
  <c r="F55" i="29"/>
  <c r="I46" i="29"/>
  <c r="J49" i="30"/>
  <c r="F49" i="29"/>
  <c r="G59" i="27"/>
  <c r="F32" i="26"/>
  <c r="I34" i="30"/>
  <c r="J34" i="29"/>
  <c r="D30" i="27"/>
  <c r="E24" i="26"/>
  <c r="E55" i="25"/>
  <c r="E11" i="25"/>
  <c r="K57" i="23"/>
  <c r="F40" i="23"/>
  <c r="G21" i="23"/>
  <c r="D60" i="22"/>
  <c r="H61" i="30"/>
  <c r="H39" i="30"/>
  <c r="H16" i="30"/>
  <c r="L65" i="29"/>
  <c r="D41" i="29"/>
  <c r="J15" i="29"/>
  <c r="E28" i="28"/>
  <c r="E43" i="27"/>
  <c r="F70" i="26"/>
  <c r="D48" i="26"/>
  <c r="E23" i="26"/>
  <c r="D59" i="25"/>
  <c r="D21" i="25"/>
  <c r="D16" i="24"/>
  <c r="G58" i="23"/>
  <c r="J41" i="23"/>
  <c r="F21" i="23"/>
  <c r="G74" i="30"/>
  <c r="G55" i="30"/>
  <c r="G43" i="30"/>
  <c r="G35" i="30"/>
  <c r="G27" i="30"/>
  <c r="G19" i="30"/>
  <c r="G11" i="30"/>
  <c r="L70" i="29"/>
  <c r="D62" i="29"/>
  <c r="G53" i="29"/>
  <c r="J44" i="29"/>
  <c r="M35" i="29"/>
  <c r="F24" i="29"/>
  <c r="I15" i="29"/>
  <c r="E73" i="28"/>
  <c r="E41" i="28"/>
  <c r="E9" i="28"/>
  <c r="F60" i="27"/>
  <c r="F44" i="27"/>
  <c r="F28" i="27"/>
  <c r="F12" i="27"/>
  <c r="E70" i="26"/>
  <c r="F61" i="26"/>
  <c r="G52" i="26"/>
  <c r="H43" i="26"/>
  <c r="I34" i="26"/>
  <c r="J25" i="26"/>
  <c r="D15" i="26"/>
  <c r="K75" i="23"/>
  <c r="H68" i="23"/>
  <c r="E61" i="23"/>
  <c r="J54" i="23"/>
  <c r="G47" i="23"/>
  <c r="D40" i="23"/>
  <c r="L32" i="23"/>
  <c r="I25" i="23"/>
  <c r="F18" i="23"/>
  <c r="K11" i="23"/>
  <c r="F70" i="22"/>
  <c r="F69" i="30"/>
  <c r="F61" i="30"/>
  <c r="F53" i="30"/>
  <c r="F45" i="30"/>
  <c r="F37" i="30"/>
  <c r="F29" i="30"/>
  <c r="F21" i="30"/>
  <c r="F13" i="30"/>
  <c r="D75" i="29"/>
  <c r="G66" i="29"/>
  <c r="J57" i="29"/>
  <c r="M48" i="29"/>
  <c r="F37" i="29"/>
  <c r="I28" i="29"/>
  <c r="L19" i="29"/>
  <c r="D11" i="29"/>
  <c r="D57" i="28"/>
  <c r="D25" i="28"/>
  <c r="J41" i="30"/>
  <c r="I40" i="29"/>
  <c r="G43" i="27"/>
  <c r="G23" i="26"/>
  <c r="I26" i="30"/>
  <c r="M25" i="29"/>
  <c r="D14" i="27"/>
  <c r="E16" i="26"/>
  <c r="E45" i="25"/>
  <c r="E7" i="25"/>
  <c r="F56" i="23"/>
  <c r="J36" i="23"/>
  <c r="E19" i="23"/>
  <c r="F57" i="22"/>
  <c r="H56" i="30"/>
  <c r="H37" i="30"/>
  <c r="H15" i="30"/>
  <c r="F59" i="29"/>
  <c r="J39" i="29"/>
  <c r="M14" i="29"/>
  <c r="D7" i="28"/>
  <c r="E39" i="27"/>
  <c r="G69" i="26"/>
  <c r="I43" i="26"/>
  <c r="G21" i="26"/>
  <c r="D57" i="25"/>
  <c r="D11" i="25"/>
  <c r="D8" i="24"/>
  <c r="J57" i="23"/>
  <c r="I36" i="23"/>
  <c r="L19" i="23"/>
  <c r="G73" i="30"/>
  <c r="G50" i="30"/>
  <c r="G42" i="30"/>
  <c r="G34" i="30"/>
  <c r="G26" i="30"/>
  <c r="G18" i="30"/>
  <c r="G10" i="30"/>
  <c r="D70" i="29"/>
  <c r="G61" i="29"/>
  <c r="J52" i="29"/>
  <c r="M43" i="29"/>
  <c r="F32" i="29"/>
  <c r="I23" i="29"/>
  <c r="L14" i="29"/>
  <c r="D68" i="28"/>
  <c r="D36" i="28"/>
  <c r="D75" i="27"/>
  <c r="D59" i="27"/>
  <c r="D43" i="27"/>
  <c r="D27" i="27"/>
  <c r="D11" i="27"/>
  <c r="F69" i="26"/>
  <c r="G60" i="26"/>
  <c r="H51" i="26"/>
  <c r="I42" i="26"/>
  <c r="J33" i="26"/>
  <c r="D23" i="26"/>
  <c r="E14" i="26"/>
  <c r="F74" i="23"/>
  <c r="K67" i="23"/>
  <c r="H60" i="23"/>
  <c r="E53" i="23"/>
  <c r="J46" i="23"/>
  <c r="G39" i="23"/>
  <c r="D32" i="23"/>
  <c r="L24" i="23"/>
  <c r="I17" i="23"/>
  <c r="F10" i="23"/>
  <c r="D69" i="22"/>
  <c r="F68" i="30"/>
  <c r="F60" i="30"/>
  <c r="F52" i="30"/>
  <c r="F44" i="30"/>
  <c r="F36" i="30"/>
  <c r="F28" i="30"/>
  <c r="F20" i="30"/>
  <c r="F12" i="30"/>
  <c r="G74" i="29"/>
  <c r="J65" i="29"/>
  <c r="M56" i="29"/>
  <c r="F45" i="29"/>
  <c r="I36" i="29"/>
  <c r="L27" i="29"/>
  <c r="D19" i="29"/>
  <c r="G10" i="29"/>
  <c r="E54" i="28"/>
  <c r="E22" i="28"/>
  <c r="G65" i="27"/>
  <c r="G49" i="27"/>
  <c r="G33" i="27"/>
  <c r="G17" i="27"/>
  <c r="I73" i="26"/>
  <c r="J64" i="26"/>
  <c r="D54" i="26"/>
  <c r="E45" i="26"/>
  <c r="F36" i="26"/>
  <c r="G27" i="26"/>
  <c r="H18" i="26"/>
  <c r="I9" i="26"/>
  <c r="D51" i="24"/>
  <c r="D19" i="24"/>
  <c r="F71" i="23"/>
  <c r="K64" i="23"/>
  <c r="H57" i="23"/>
  <c r="E50" i="23"/>
  <c r="J43" i="23"/>
  <c r="G36" i="23"/>
  <c r="D29" i="23"/>
  <c r="L21" i="23"/>
  <c r="I14" i="23"/>
  <c r="F7" i="23"/>
  <c r="D68" i="30"/>
  <c r="D60" i="30"/>
  <c r="D52" i="30"/>
  <c r="D44" i="30"/>
  <c r="D36" i="30"/>
  <c r="D28" i="30"/>
  <c r="D20" i="30"/>
  <c r="D12" i="30"/>
  <c r="F71" i="29"/>
  <c r="I62" i="29"/>
  <c r="L53" i="29"/>
  <c r="D45" i="29"/>
  <c r="G36" i="29"/>
  <c r="J27" i="29"/>
  <c r="M18" i="29"/>
  <c r="J33" i="30"/>
  <c r="L31" i="29"/>
  <c r="G27" i="27"/>
  <c r="H14" i="26"/>
  <c r="I18" i="30"/>
  <c r="F14" i="29"/>
  <c r="G70" i="26"/>
  <c r="F15" i="26"/>
  <c r="E43" i="25"/>
  <c r="I71" i="23"/>
  <c r="L54" i="23"/>
  <c r="E35" i="23"/>
  <c r="L14" i="23"/>
  <c r="F53" i="22"/>
  <c r="H55" i="30"/>
  <c r="H32" i="30"/>
  <c r="H13" i="30"/>
  <c r="I58" i="29"/>
  <c r="D33" i="29"/>
  <c r="I10" i="29"/>
  <c r="E75" i="27"/>
  <c r="G28" i="27"/>
  <c r="I67" i="26"/>
  <c r="J42" i="26"/>
  <c r="E15" i="26"/>
  <c r="D53" i="25"/>
  <c r="D9" i="25"/>
  <c r="J25" i="30"/>
  <c r="D23" i="29"/>
  <c r="G11" i="27"/>
  <c r="I74" i="30"/>
  <c r="I10" i="30"/>
  <c r="E71" i="28"/>
  <c r="H61" i="26"/>
  <c r="F7" i="26"/>
  <c r="E39" i="25"/>
  <c r="L70" i="23"/>
  <c r="H50" i="23"/>
  <c r="K33" i="23"/>
  <c r="D14" i="23"/>
  <c r="H72" i="30"/>
  <c r="H53" i="30"/>
  <c r="H31" i="30"/>
  <c r="H8" i="30"/>
  <c r="D57" i="29"/>
  <c r="G32" i="29"/>
  <c r="D71" i="28"/>
  <c r="E71" i="27"/>
  <c r="E27" i="27"/>
  <c r="G61" i="26"/>
  <c r="E39" i="26"/>
  <c r="F14" i="26"/>
  <c r="D43" i="25"/>
  <c r="D72" i="24"/>
  <c r="H71" i="23"/>
  <c r="D51" i="23"/>
  <c r="G34" i="23"/>
  <c r="K14" i="23"/>
  <c r="G66" i="30"/>
  <c r="G48" i="30"/>
  <c r="G40" i="30"/>
  <c r="G32" i="30"/>
  <c r="G24" i="30"/>
  <c r="G16" i="30"/>
  <c r="G8" i="30"/>
  <c r="J68" i="29"/>
  <c r="M59" i="29"/>
  <c r="F48" i="29"/>
  <c r="I39" i="29"/>
  <c r="L30" i="29"/>
  <c r="D22" i="29"/>
  <c r="G13" i="29"/>
  <c r="D60" i="28"/>
  <c r="D28" i="28"/>
  <c r="D71" i="27"/>
  <c r="D55" i="27"/>
  <c r="D39" i="27"/>
  <c r="D23" i="27"/>
  <c r="D7" i="27"/>
  <c r="H67" i="26"/>
  <c r="I58" i="26"/>
  <c r="J49" i="26"/>
  <c r="D39" i="26"/>
  <c r="E30" i="26"/>
  <c r="F21" i="26"/>
  <c r="G12" i="26"/>
  <c r="L72" i="23"/>
  <c r="I65" i="23"/>
  <c r="F58" i="23"/>
  <c r="K51" i="23"/>
  <c r="H44" i="23"/>
  <c r="E37" i="23"/>
  <c r="J30" i="23"/>
  <c r="G23" i="23"/>
  <c r="D16" i="23"/>
  <c r="L8" i="23"/>
  <c r="F74" i="30"/>
  <c r="F66" i="30"/>
  <c r="F58" i="30"/>
  <c r="F50" i="30"/>
  <c r="F42" i="30"/>
  <c r="F34" i="30"/>
  <c r="F26" i="30"/>
  <c r="F18" i="30"/>
  <c r="F10" i="30"/>
  <c r="M72" i="29"/>
  <c r="F61" i="29"/>
  <c r="I52" i="29"/>
  <c r="L43" i="29"/>
  <c r="D35" i="29"/>
  <c r="G26" i="29"/>
  <c r="J17" i="29"/>
  <c r="M8" i="29"/>
  <c r="E46" i="28"/>
  <c r="E14" i="28"/>
  <c r="G61" i="27"/>
  <c r="G45" i="27"/>
  <c r="G29" i="27"/>
  <c r="G13" i="27"/>
  <c r="D70" i="26"/>
  <c r="E61" i="26"/>
  <c r="F52" i="26"/>
  <c r="G43" i="26"/>
  <c r="H34" i="26"/>
  <c r="I25" i="26"/>
  <c r="J16" i="26"/>
  <c r="D75" i="24"/>
  <c r="D43" i="24"/>
  <c r="D11" i="24"/>
  <c r="L69" i="23"/>
  <c r="I62" i="23"/>
  <c r="F55" i="23"/>
  <c r="K48" i="23"/>
  <c r="H41" i="23"/>
  <c r="E34" i="23"/>
  <c r="J27" i="23"/>
  <c r="G20" i="23"/>
  <c r="D13" i="23"/>
  <c r="D74" i="30"/>
  <c r="D66" i="30"/>
  <c r="D58" i="30"/>
  <c r="D50" i="30"/>
  <c r="D42" i="30"/>
  <c r="D34" i="30"/>
  <c r="D26" i="30"/>
  <c r="D18" i="30"/>
  <c r="D10" i="30"/>
  <c r="L69" i="29"/>
  <c r="D61" i="29"/>
  <c r="G52" i="29"/>
  <c r="J43" i="29"/>
  <c r="M34" i="29"/>
  <c r="F23" i="29"/>
  <c r="I14" i="29"/>
  <c r="J17" i="30"/>
  <c r="E29" i="25"/>
  <c r="H7" i="30"/>
  <c r="H12" i="26"/>
  <c r="F29" i="23"/>
  <c r="G39" i="30"/>
  <c r="G7" i="30"/>
  <c r="L38" i="29"/>
  <c r="E57" i="28"/>
  <c r="F36" i="27"/>
  <c r="J57" i="26"/>
  <c r="G20" i="26"/>
  <c r="I57" i="23"/>
  <c r="E29" i="23"/>
  <c r="F73" i="30"/>
  <c r="F41" i="30"/>
  <c r="F9" i="30"/>
  <c r="D43" i="29"/>
  <c r="D73" i="28"/>
  <c r="E52" i="27"/>
  <c r="E12" i="27"/>
  <c r="E53" i="26"/>
  <c r="I33" i="26"/>
  <c r="D14" i="26"/>
  <c r="D39" i="24"/>
  <c r="D69" i="23"/>
  <c r="I54" i="23"/>
  <c r="K40" i="23"/>
  <c r="E26" i="23"/>
  <c r="G12" i="23"/>
  <c r="D65" i="30"/>
  <c r="D49" i="30"/>
  <c r="D33" i="30"/>
  <c r="D17" i="30"/>
  <c r="D69" i="29"/>
  <c r="J51" i="29"/>
  <c r="J35" i="29"/>
  <c r="G20" i="29"/>
  <c r="F7" i="29"/>
  <c r="E48" i="28"/>
  <c r="E16" i="28"/>
  <c r="E65" i="27"/>
  <c r="E49" i="27"/>
  <c r="E33" i="27"/>
  <c r="E17" i="27"/>
  <c r="H72" i="26"/>
  <c r="I63" i="26"/>
  <c r="J54" i="26"/>
  <c r="D44" i="26"/>
  <c r="E35" i="26"/>
  <c r="F26" i="26"/>
  <c r="G17" i="26"/>
  <c r="H8" i="26"/>
  <c r="D62" i="25"/>
  <c r="D46" i="25"/>
  <c r="D30" i="25"/>
  <c r="D14" i="25"/>
  <c r="D58" i="24"/>
  <c r="D26" i="24"/>
  <c r="I72" i="23"/>
  <c r="F65" i="23"/>
  <c r="K58" i="23"/>
  <c r="H51" i="23"/>
  <c r="E44" i="23"/>
  <c r="J37" i="23"/>
  <c r="G30" i="23"/>
  <c r="D23" i="23"/>
  <c r="L15" i="23"/>
  <c r="I8" i="23"/>
  <c r="G64" i="22"/>
  <c r="D74" i="29"/>
  <c r="G65" i="29"/>
  <c r="J56" i="29"/>
  <c r="M47" i="29"/>
  <c r="F36" i="29"/>
  <c r="I27" i="29"/>
  <c r="L18" i="29"/>
  <c r="D10" i="29"/>
  <c r="D56" i="28"/>
  <c r="D24" i="28"/>
  <c r="D69" i="27"/>
  <c r="D53" i="27"/>
  <c r="D37" i="27"/>
  <c r="D21" i="27"/>
  <c r="E74" i="26"/>
  <c r="F65" i="26"/>
  <c r="G56" i="26"/>
  <c r="H47" i="26"/>
  <c r="I38" i="26"/>
  <c r="J29" i="26"/>
  <c r="D19" i="26"/>
  <c r="E10" i="26"/>
  <c r="K71" i="23"/>
  <c r="H64" i="23"/>
  <c r="E57" i="23"/>
  <c r="J50" i="23"/>
  <c r="G43" i="23"/>
  <c r="D36" i="23"/>
  <c r="L28" i="23"/>
  <c r="I21" i="23"/>
  <c r="E35" i="30"/>
  <c r="F34" i="29"/>
  <c r="F41" i="27"/>
  <c r="E20" i="26"/>
  <c r="G72" i="23"/>
  <c r="F43" i="23"/>
  <c r="D12" i="23"/>
  <c r="G57" i="22"/>
  <c r="F40" i="22"/>
  <c r="F24" i="22"/>
  <c r="F8" i="22"/>
  <c r="I69" i="21"/>
  <c r="I61" i="21"/>
  <c r="I53" i="21"/>
  <c r="I45" i="21"/>
  <c r="I37" i="21"/>
  <c r="I29" i="21"/>
  <c r="I21" i="21"/>
  <c r="I13" i="21"/>
  <c r="D75" i="20"/>
  <c r="D71" i="20"/>
  <c r="D67" i="20"/>
  <c r="D63" i="20"/>
  <c r="D59" i="20"/>
  <c r="D55" i="20"/>
  <c r="D51" i="20"/>
  <c r="D47" i="20"/>
  <c r="G14" i="29"/>
  <c r="G69" i="23"/>
  <c r="I50" i="29"/>
  <c r="D41" i="25"/>
  <c r="H15" i="23"/>
  <c r="G33" i="30"/>
  <c r="G69" i="29"/>
  <c r="I31" i="29"/>
  <c r="E33" i="28"/>
  <c r="F24" i="27"/>
  <c r="I50" i="26"/>
  <c r="F13" i="26"/>
  <c r="H52" i="23"/>
  <c r="D24" i="23"/>
  <c r="F67" i="30"/>
  <c r="F35" i="30"/>
  <c r="J73" i="29"/>
  <c r="L35" i="29"/>
  <c r="D49" i="28"/>
  <c r="E48" i="27"/>
  <c r="H74" i="26"/>
  <c r="G51" i="26"/>
  <c r="J32" i="26"/>
  <c r="E13" i="26"/>
  <c r="D35" i="24"/>
  <c r="G68" i="23"/>
  <c r="L53" i="23"/>
  <c r="F39" i="23"/>
  <c r="H25" i="23"/>
  <c r="J11" i="23"/>
  <c r="D64" i="30"/>
  <c r="D48" i="30"/>
  <c r="D32" i="30"/>
  <c r="D16" i="30"/>
  <c r="G68" i="29"/>
  <c r="M50" i="29"/>
  <c r="F31" i="29"/>
  <c r="J19" i="29"/>
  <c r="D75" i="28"/>
  <c r="D43" i="28"/>
  <c r="D11" i="28"/>
  <c r="G62" i="27"/>
  <c r="G46" i="27"/>
  <c r="G30" i="27"/>
  <c r="G14" i="27"/>
  <c r="I71" i="26"/>
  <c r="J62" i="26"/>
  <c r="D52" i="26"/>
  <c r="E43" i="26"/>
  <c r="F34" i="26"/>
  <c r="G25" i="26"/>
  <c r="H16" i="26"/>
  <c r="I7" i="26"/>
  <c r="D60" i="25"/>
  <c r="D44" i="25"/>
  <c r="D28" i="25"/>
  <c r="D12" i="25"/>
  <c r="D54" i="24"/>
  <c r="D22" i="24"/>
  <c r="L71" i="23"/>
  <c r="I64" i="23"/>
  <c r="F57" i="23"/>
  <c r="K50" i="23"/>
  <c r="H43" i="23"/>
  <c r="E36" i="23"/>
  <c r="J29" i="23"/>
  <c r="G22" i="23"/>
  <c r="D15" i="23"/>
  <c r="L7" i="23"/>
  <c r="E63" i="22"/>
  <c r="G73" i="29"/>
  <c r="J64" i="29"/>
  <c r="M55" i="29"/>
  <c r="F44" i="29"/>
  <c r="I35" i="29"/>
  <c r="L26" i="29"/>
  <c r="D18" i="29"/>
  <c r="G9" i="29"/>
  <c r="E53" i="28"/>
  <c r="E21" i="28"/>
  <c r="F66" i="27"/>
  <c r="F50" i="27"/>
  <c r="F34" i="27"/>
  <c r="F18" i="27"/>
  <c r="F73" i="26"/>
  <c r="G64" i="26"/>
  <c r="H55" i="26"/>
  <c r="I46" i="26"/>
  <c r="J37" i="26"/>
  <c r="D27" i="26"/>
  <c r="E18" i="26"/>
  <c r="F9" i="26"/>
  <c r="F70" i="23"/>
  <c r="K63" i="23"/>
  <c r="H56" i="23"/>
  <c r="E49" i="23"/>
  <c r="J42" i="23"/>
  <c r="G35" i="23"/>
  <c r="D28" i="23"/>
  <c r="L20" i="23"/>
  <c r="E27" i="30"/>
  <c r="J22" i="29"/>
  <c r="D20" i="27"/>
  <c r="D13" i="26"/>
  <c r="H69" i="23"/>
  <c r="G40" i="23"/>
  <c r="D10" i="23"/>
  <c r="D54" i="22"/>
  <c r="D39" i="22"/>
  <c r="D23" i="22"/>
  <c r="D7" i="22"/>
  <c r="I68" i="21"/>
  <c r="I60" i="21"/>
  <c r="I52" i="21"/>
  <c r="I44" i="21"/>
  <c r="I36" i="21"/>
  <c r="I28" i="21"/>
  <c r="I20" i="21"/>
  <c r="I12" i="21"/>
  <c r="L74" i="20"/>
  <c r="L70" i="20"/>
  <c r="L66" i="20"/>
  <c r="L62" i="20"/>
  <c r="L58" i="20"/>
  <c r="L54" i="20"/>
  <c r="L50" i="20"/>
  <c r="L46" i="20"/>
  <c r="I69" i="26"/>
  <c r="K49" i="23"/>
  <c r="M30" i="29"/>
  <c r="D52" i="24"/>
  <c r="I12" i="23"/>
  <c r="G31" i="30"/>
  <c r="M67" i="29"/>
  <c r="D30" i="29"/>
  <c r="E25" i="28"/>
  <c r="I66" i="30"/>
  <c r="G29" i="23"/>
  <c r="E68" i="28"/>
  <c r="E72" i="23"/>
  <c r="G71" i="30"/>
  <c r="G25" i="30"/>
  <c r="J60" i="29"/>
  <c r="L22" i="29"/>
  <c r="F72" i="27"/>
  <c r="F8" i="27"/>
  <c r="J41" i="26"/>
  <c r="I73" i="23"/>
  <c r="E45" i="23"/>
  <c r="L16" i="23"/>
  <c r="F59" i="30"/>
  <c r="F27" i="30"/>
  <c r="M64" i="29"/>
  <c r="D27" i="29"/>
  <c r="D17" i="28"/>
  <c r="E36" i="27"/>
  <c r="E69" i="26"/>
  <c r="F44" i="26"/>
  <c r="H26" i="26"/>
  <c r="J8" i="26"/>
  <c r="D15" i="24"/>
  <c r="F63" i="23"/>
  <c r="H49" i="23"/>
  <c r="J35" i="23"/>
  <c r="D21" i="23"/>
  <c r="D75" i="30"/>
  <c r="D59" i="30"/>
  <c r="D43" i="30"/>
  <c r="D27" i="30"/>
  <c r="D11" i="30"/>
  <c r="L61" i="29"/>
  <c r="G44" i="29"/>
  <c r="D29" i="29"/>
  <c r="L13" i="29"/>
  <c r="D67" i="28"/>
  <c r="D35" i="28"/>
  <c r="G74" i="27"/>
  <c r="G58" i="27"/>
  <c r="G42" i="27"/>
  <c r="G26" i="27"/>
  <c r="G10" i="27"/>
  <c r="D68" i="26"/>
  <c r="E59" i="26"/>
  <c r="F50" i="26"/>
  <c r="G41" i="26"/>
  <c r="H32" i="26"/>
  <c r="I23" i="26"/>
  <c r="J14" i="26"/>
  <c r="D72" i="25"/>
  <c r="D56" i="25"/>
  <c r="D40" i="25"/>
  <c r="D24" i="25"/>
  <c r="D8" i="25"/>
  <c r="D46" i="24"/>
  <c r="D14" i="24"/>
  <c r="G70" i="23"/>
  <c r="D63" i="23"/>
  <c r="L55" i="23"/>
  <c r="I48" i="23"/>
  <c r="F41" i="23"/>
  <c r="K34" i="23"/>
  <c r="H27" i="23"/>
  <c r="E20" i="23"/>
  <c r="J13" i="23"/>
  <c r="E75" i="22"/>
  <c r="E59" i="22"/>
  <c r="M71" i="29"/>
  <c r="F60" i="29"/>
  <c r="I51" i="29"/>
  <c r="L42" i="29"/>
  <c r="D34" i="29"/>
  <c r="G25" i="29"/>
  <c r="J16" i="29"/>
  <c r="M7" i="29"/>
  <c r="E45" i="28"/>
  <c r="E13" i="28"/>
  <c r="F62" i="27"/>
  <c r="F46" i="27"/>
  <c r="F30" i="27"/>
  <c r="F14" i="27"/>
  <c r="H71" i="26"/>
  <c r="I62" i="26"/>
  <c r="J53" i="26"/>
  <c r="D43" i="26"/>
  <c r="E34" i="26"/>
  <c r="F25" i="26"/>
  <c r="G16" i="26"/>
  <c r="H7" i="26"/>
  <c r="L68" i="23"/>
  <c r="I61" i="23"/>
  <c r="F54" i="23"/>
  <c r="K47" i="23"/>
  <c r="H40" i="23"/>
  <c r="E33" i="23"/>
  <c r="J26" i="23"/>
  <c r="E75" i="30"/>
  <c r="E11" i="30"/>
  <c r="E75" i="28"/>
  <c r="J55" i="26"/>
  <c r="D61" i="24"/>
  <c r="J63" i="23"/>
  <c r="I34" i="23"/>
  <c r="D74" i="22"/>
  <c r="D51" i="22"/>
  <c r="D35" i="22"/>
  <c r="D19" i="22"/>
  <c r="I74" i="21"/>
  <c r="I66" i="21"/>
  <c r="I58" i="21"/>
  <c r="I50" i="21"/>
  <c r="I42" i="21"/>
  <c r="I34" i="21"/>
  <c r="I26" i="21"/>
  <c r="I18" i="21"/>
  <c r="I10" i="21"/>
  <c r="L73" i="20"/>
  <c r="L69" i="20"/>
  <c r="L65" i="20"/>
  <c r="L61" i="20"/>
  <c r="L57" i="20"/>
  <c r="L53" i="20"/>
  <c r="L49" i="20"/>
  <c r="L45" i="20"/>
  <c r="I69" i="29"/>
  <c r="J12" i="23"/>
  <c r="G60" i="27"/>
  <c r="F69" i="23"/>
  <c r="G65" i="30"/>
  <c r="G23" i="30"/>
  <c r="F56" i="29"/>
  <c r="G21" i="29"/>
  <c r="F68" i="27"/>
  <c r="H75" i="26"/>
  <c r="E38" i="26"/>
  <c r="D72" i="23"/>
  <c r="K43" i="23"/>
  <c r="G15" i="23"/>
  <c r="F57" i="30"/>
  <c r="F25" i="30"/>
  <c r="I60" i="29"/>
  <c r="J25" i="29"/>
  <c r="D9" i="28"/>
  <c r="E32" i="27"/>
  <c r="I65" i="26"/>
  <c r="H42" i="26"/>
  <c r="J24" i="26"/>
  <c r="D71" i="24"/>
  <c r="D7" i="24"/>
  <c r="L61" i="23"/>
  <c r="F47" i="23"/>
  <c r="H33" i="23"/>
  <c r="J19" i="23"/>
  <c r="D73" i="30"/>
  <c r="D57" i="30"/>
  <c r="D41" i="30"/>
  <c r="D25" i="30"/>
  <c r="D9" i="30"/>
  <c r="G60" i="29"/>
  <c r="M42" i="29"/>
  <c r="G28" i="29"/>
  <c r="D13" i="29"/>
  <c r="E64" i="28"/>
  <c r="E32" i="28"/>
  <c r="E73" i="27"/>
  <c r="E57" i="27"/>
  <c r="E41" i="27"/>
  <c r="E25" i="27"/>
  <c r="E9" i="27"/>
  <c r="E67" i="26"/>
  <c r="F58" i="26"/>
  <c r="G49" i="26"/>
  <c r="H40" i="26"/>
  <c r="I31" i="26"/>
  <c r="J22" i="26"/>
  <c r="D12" i="26"/>
  <c r="D70" i="25"/>
  <c r="D54" i="25"/>
  <c r="D38" i="25"/>
  <c r="D22" i="25"/>
  <c r="D74" i="24"/>
  <c r="D42" i="24"/>
  <c r="D10" i="24"/>
  <c r="J69" i="23"/>
  <c r="G62" i="23"/>
  <c r="D55" i="23"/>
  <c r="L47" i="23"/>
  <c r="I40" i="23"/>
  <c r="F33" i="23"/>
  <c r="K26" i="23"/>
  <c r="H19" i="23"/>
  <c r="E12" i="23"/>
  <c r="G72" i="22"/>
  <c r="G56" i="22"/>
  <c r="F68" i="29"/>
  <c r="I59" i="29"/>
  <c r="L50" i="29"/>
  <c r="D42" i="29"/>
  <c r="G33" i="29"/>
  <c r="J24" i="29"/>
  <c r="M15" i="29"/>
  <c r="D72" i="28"/>
  <c r="D40" i="28"/>
  <c r="D8" i="28"/>
  <c r="D61" i="27"/>
  <c r="D45" i="27"/>
  <c r="D29" i="27"/>
  <c r="D13" i="27"/>
  <c r="I70" i="26"/>
  <c r="J61" i="26"/>
  <c r="D51" i="26"/>
  <c r="E42" i="26"/>
  <c r="F33" i="26"/>
  <c r="G24" i="26"/>
  <c r="H15" i="26"/>
  <c r="G75" i="23"/>
  <c r="D68" i="23"/>
  <c r="L60" i="23"/>
  <c r="I53" i="23"/>
  <c r="F46" i="23"/>
  <c r="K39" i="23"/>
  <c r="H32" i="23"/>
  <c r="E25" i="23"/>
  <c r="E67" i="30"/>
  <c r="G63" i="29"/>
  <c r="D54" i="28"/>
  <c r="I48" i="26"/>
  <c r="D45" i="24"/>
  <c r="K60" i="23"/>
  <c r="J31" i="23"/>
  <c r="F71" i="22"/>
  <c r="F48" i="22"/>
  <c r="F32" i="22"/>
  <c r="F16" i="22"/>
  <c r="I73" i="21"/>
  <c r="I65" i="21"/>
  <c r="I57" i="21"/>
  <c r="I49" i="21"/>
  <c r="I41" i="21"/>
  <c r="E39" i="28"/>
  <c r="H71" i="30"/>
  <c r="E23" i="27"/>
  <c r="H55" i="23"/>
  <c r="G49" i="30"/>
  <c r="G17" i="30"/>
  <c r="M51" i="29"/>
  <c r="D14" i="29"/>
  <c r="F56" i="27"/>
  <c r="G68" i="26"/>
  <c r="D31" i="26"/>
  <c r="F66" i="23"/>
  <c r="J38" i="23"/>
  <c r="I9" i="23"/>
  <c r="F51" i="30"/>
  <c r="F19" i="30"/>
  <c r="F53" i="29"/>
  <c r="G18" i="29"/>
  <c r="E68" i="27"/>
  <c r="E28" i="27"/>
  <c r="D62" i="26"/>
  <c r="I41" i="26"/>
  <c r="D22" i="26"/>
  <c r="D67" i="24"/>
  <c r="J75" i="23"/>
  <c r="D61" i="23"/>
  <c r="I46" i="23"/>
  <c r="K32" i="23"/>
  <c r="E18" i="23"/>
  <c r="D72" i="30"/>
  <c r="D56" i="30"/>
  <c r="D40" i="30"/>
  <c r="D24" i="30"/>
  <c r="D8" i="30"/>
  <c r="J59" i="29"/>
  <c r="F39" i="29"/>
  <c r="M26" i="29"/>
  <c r="G12" i="29"/>
  <c r="D59" i="28"/>
  <c r="D27" i="28"/>
  <c r="G70" i="27"/>
  <c r="G54" i="27"/>
  <c r="G38" i="27"/>
  <c r="G22" i="27"/>
  <c r="E75" i="26"/>
  <c r="F66" i="26"/>
  <c r="G57" i="26"/>
  <c r="H48" i="26"/>
  <c r="I39" i="26"/>
  <c r="J30" i="26"/>
  <c r="D20" i="26"/>
  <c r="E11" i="26"/>
  <c r="D68" i="25"/>
  <c r="D52" i="25"/>
  <c r="D36" i="25"/>
  <c r="D20" i="25"/>
  <c r="D70" i="24"/>
  <c r="D38" i="24"/>
  <c r="H75" i="23"/>
  <c r="E68" i="23"/>
  <c r="J61" i="23"/>
  <c r="G54" i="23"/>
  <c r="D47" i="23"/>
  <c r="L39" i="23"/>
  <c r="I32" i="23"/>
  <c r="F25" i="23"/>
  <c r="K18" i="23"/>
  <c r="H11" i="23"/>
  <c r="E71" i="22"/>
  <c r="E55" i="22"/>
  <c r="I67" i="29"/>
  <c r="L58" i="29"/>
  <c r="D50" i="29"/>
  <c r="G41" i="29"/>
  <c r="J32" i="29"/>
  <c r="M23" i="29"/>
  <c r="F12" i="29"/>
  <c r="E69" i="28"/>
  <c r="E37" i="28"/>
  <c r="F74" i="27"/>
  <c r="F58" i="27"/>
  <c r="F42" i="27"/>
  <c r="F26" i="27"/>
  <c r="F10" i="27"/>
  <c r="J69" i="26"/>
  <c r="D59" i="26"/>
  <c r="E50" i="26"/>
  <c r="F41" i="26"/>
  <c r="G32" i="26"/>
  <c r="H23" i="26"/>
  <c r="I14" i="26"/>
  <c r="J74" i="23"/>
  <c r="G67" i="23"/>
  <c r="D60" i="23"/>
  <c r="L52" i="23"/>
  <c r="I45" i="23"/>
  <c r="F38" i="23"/>
  <c r="K31" i="23"/>
  <c r="H24" i="23"/>
  <c r="E59" i="30"/>
  <c r="I57" i="29"/>
  <c r="E11" i="28"/>
  <c r="H41" i="26"/>
  <c r="D29" i="24"/>
  <c r="L57" i="23"/>
  <c r="K28" i="23"/>
  <c r="F66" i="22"/>
  <c r="D47" i="22"/>
  <c r="D31" i="22"/>
  <c r="D15" i="22"/>
  <c r="I72" i="21"/>
  <c r="I64" i="21"/>
  <c r="I52" i="26"/>
  <c r="H48" i="30"/>
  <c r="H60" i="26"/>
  <c r="G50" i="23"/>
  <c r="G47" i="30"/>
  <c r="G15" i="30"/>
  <c r="I47" i="29"/>
  <c r="J12" i="29"/>
  <c r="F52" i="27"/>
  <c r="I66" i="26"/>
  <c r="F29" i="26"/>
  <c r="L64" i="23"/>
  <c r="H36" i="23"/>
  <c r="D8" i="23"/>
  <c r="F49" i="30"/>
  <c r="F17" i="30"/>
  <c r="L51" i="29"/>
  <c r="M16" i="29"/>
  <c r="E64" i="27"/>
  <c r="E20" i="27"/>
  <c r="F60" i="26"/>
  <c r="E37" i="26"/>
  <c r="G19" i="26"/>
  <c r="D55" i="24"/>
  <c r="K72" i="23"/>
  <c r="E58" i="23"/>
  <c r="G44" i="23"/>
  <c r="L29" i="23"/>
  <c r="F15" i="23"/>
  <c r="D69" i="30"/>
  <c r="D53" i="30"/>
  <c r="D37" i="30"/>
  <c r="D21" i="30"/>
  <c r="M74" i="29"/>
  <c r="I54" i="29"/>
  <c r="L37" i="29"/>
  <c r="I22" i="29"/>
  <c r="J11" i="29"/>
  <c r="E56" i="28"/>
  <c r="E24" i="28"/>
  <c r="E69" i="27"/>
  <c r="E53" i="27"/>
  <c r="E37" i="27"/>
  <c r="E21" i="27"/>
  <c r="F74" i="26"/>
  <c r="G65" i="26"/>
  <c r="H56" i="26"/>
  <c r="I47" i="26"/>
  <c r="J38" i="26"/>
  <c r="D28" i="26"/>
  <c r="E19" i="26"/>
  <c r="F10" i="26"/>
  <c r="D66" i="25"/>
  <c r="D50" i="25"/>
  <c r="D34" i="25"/>
  <c r="D18" i="25"/>
  <c r="D66" i="24"/>
  <c r="D34" i="24"/>
  <c r="K74" i="23"/>
  <c r="H67" i="23"/>
  <c r="E60" i="23"/>
  <c r="J53" i="23"/>
  <c r="G46" i="23"/>
  <c r="D39" i="23"/>
  <c r="L31" i="23"/>
  <c r="I24" i="23"/>
  <c r="F17" i="23"/>
  <c r="K10" i="23"/>
  <c r="G68" i="22"/>
  <c r="I75" i="29"/>
  <c r="L66" i="29"/>
  <c r="D58" i="29"/>
  <c r="G49" i="29"/>
  <c r="J40" i="29"/>
  <c r="M31" i="29"/>
  <c r="F20" i="29"/>
  <c r="I11" i="29"/>
  <c r="D64" i="28"/>
  <c r="D32" i="28"/>
  <c r="D73" i="27"/>
  <c r="D57" i="27"/>
  <c r="D41" i="27"/>
  <c r="D25" i="27"/>
  <c r="D9" i="27"/>
  <c r="D67" i="26"/>
  <c r="E58" i="26"/>
  <c r="F49" i="26"/>
  <c r="G40" i="26"/>
  <c r="H31" i="26"/>
  <c r="I22" i="26"/>
  <c r="J13" i="26"/>
  <c r="E73" i="23"/>
  <c r="J66" i="23"/>
  <c r="G59" i="23"/>
  <c r="D52" i="23"/>
  <c r="L44" i="23"/>
  <c r="I37" i="23"/>
  <c r="F30" i="23"/>
  <c r="K23" i="23"/>
  <c r="E51" i="30"/>
  <c r="M45" i="29"/>
  <c r="F73" i="27"/>
  <c r="G34" i="26"/>
  <c r="D13" i="24"/>
  <c r="D49" i="23"/>
  <c r="L25" i="23"/>
  <c r="D61" i="22"/>
  <c r="F44" i="22"/>
  <c r="F28" i="22"/>
  <c r="F12" i="22"/>
  <c r="I71" i="21"/>
  <c r="I63" i="21"/>
  <c r="I55" i="21"/>
  <c r="I47" i="21"/>
  <c r="I39" i="21"/>
  <c r="I31" i="21"/>
  <c r="I23" i="21"/>
  <c r="I15" i="21"/>
  <c r="I7" i="21"/>
  <c r="D72" i="20"/>
  <c r="D68" i="20"/>
  <c r="D64" i="20"/>
  <c r="D60" i="20"/>
  <c r="D56" i="20"/>
  <c r="D52" i="20"/>
  <c r="D48" i="20"/>
  <c r="D44" i="20"/>
  <c r="E75" i="25"/>
  <c r="H29" i="30"/>
  <c r="J34" i="26"/>
  <c r="L35" i="23"/>
  <c r="G41" i="30"/>
  <c r="G9" i="30"/>
  <c r="F40" i="29"/>
  <c r="E65" i="28"/>
  <c r="F40" i="27"/>
  <c r="H59" i="26"/>
  <c r="E22" i="26"/>
  <c r="K59" i="23"/>
  <c r="G31" i="23"/>
  <c r="F75" i="30"/>
  <c r="F43" i="30"/>
  <c r="F11" i="30"/>
  <c r="I44" i="29"/>
  <c r="J9" i="29"/>
  <c r="E60" i="27"/>
  <c r="E16" i="27"/>
  <c r="J56" i="26"/>
  <c r="G35" i="26"/>
  <c r="I17" i="26"/>
  <c r="D47" i="24"/>
  <c r="I70" i="23"/>
  <c r="K56" i="23"/>
  <c r="E42" i="23"/>
  <c r="G28" i="23"/>
  <c r="L13" i="23"/>
  <c r="D67" i="30"/>
  <c r="D51" i="30"/>
  <c r="D35" i="30"/>
  <c r="D19" i="30"/>
  <c r="I70" i="29"/>
  <c r="D53" i="29"/>
  <c r="D37" i="29"/>
  <c r="L21" i="29"/>
  <c r="M10" i="29"/>
  <c r="D51" i="28"/>
  <c r="D19" i="28"/>
  <c r="G66" i="27"/>
  <c r="G50" i="27"/>
  <c r="G34" i="27"/>
  <c r="G18" i="27"/>
  <c r="G73" i="26"/>
  <c r="H64" i="26"/>
  <c r="I55" i="26"/>
  <c r="J46" i="26"/>
  <c r="D36" i="26"/>
  <c r="E27" i="26"/>
  <c r="F18" i="26"/>
  <c r="G9" i="26"/>
  <c r="D64" i="25"/>
  <c r="D48" i="25"/>
  <c r="D32" i="25"/>
  <c r="D16" i="25"/>
  <c r="D62" i="24"/>
  <c r="D30" i="24"/>
  <c r="F73" i="23"/>
  <c r="K66" i="23"/>
  <c r="H59" i="23"/>
  <c r="E52" i="23"/>
  <c r="J45" i="23"/>
  <c r="G38" i="23"/>
  <c r="D31" i="23"/>
  <c r="L23" i="23"/>
  <c r="I16" i="23"/>
  <c r="F9" i="23"/>
  <c r="E67" i="22"/>
  <c r="L74" i="29"/>
  <c r="D66" i="29"/>
  <c r="G57" i="29"/>
  <c r="J48" i="29"/>
  <c r="M39" i="29"/>
  <c r="F28" i="29"/>
  <c r="I19" i="29"/>
  <c r="L10" i="29"/>
  <c r="E61" i="28"/>
  <c r="E29" i="28"/>
  <c r="F70" i="27"/>
  <c r="F54" i="27"/>
  <c r="F38" i="27"/>
  <c r="F22" i="27"/>
  <c r="D75" i="26"/>
  <c r="E66" i="26"/>
  <c r="F57" i="26"/>
  <c r="G48" i="26"/>
  <c r="H39" i="26"/>
  <c r="I30" i="26"/>
  <c r="J21" i="26"/>
  <c r="D11" i="26"/>
  <c r="H72" i="23"/>
  <c r="E65" i="23"/>
  <c r="J58" i="23"/>
  <c r="G51" i="23"/>
  <c r="D44" i="23"/>
  <c r="L36" i="23"/>
  <c r="I29" i="23"/>
  <c r="F22" i="23"/>
  <c r="E43" i="30"/>
  <c r="D40" i="29"/>
  <c r="D52" i="27"/>
  <c r="F27" i="26"/>
  <c r="F75" i="23"/>
  <c r="E46" i="23"/>
  <c r="E14" i="23"/>
  <c r="F59" i="22"/>
  <c r="D43" i="22"/>
  <c r="D27" i="22"/>
  <c r="D11" i="22"/>
  <c r="I70" i="21"/>
  <c r="I62" i="21"/>
  <c r="I54" i="21"/>
  <c r="I46" i="21"/>
  <c r="I38" i="21"/>
  <c r="I30" i="21"/>
  <c r="I22" i="21"/>
  <c r="I14" i="21"/>
  <c r="L75" i="20"/>
  <c r="L71" i="20"/>
  <c r="L67" i="20"/>
  <c r="L63" i="20"/>
  <c r="L59" i="20"/>
  <c r="F20" i="27"/>
  <c r="G34" i="29"/>
  <c r="H65" i="23"/>
  <c r="D13" i="30"/>
  <c r="E61" i="27"/>
  <c r="G33" i="26"/>
  <c r="D50" i="24"/>
  <c r="E28" i="23"/>
  <c r="I43" i="29"/>
  <c r="D49" i="27"/>
  <c r="E26" i="26"/>
  <c r="J34" i="23"/>
  <c r="H37" i="23"/>
  <c r="I56" i="21"/>
  <c r="I27" i="21"/>
  <c r="I8" i="21"/>
  <c r="D65" i="20"/>
  <c r="L55" i="20"/>
  <c r="L47" i="20"/>
  <c r="L41" i="20"/>
  <c r="L37" i="20"/>
  <c r="L33" i="20"/>
  <c r="L29" i="20"/>
  <c r="L25" i="20"/>
  <c r="L21" i="20"/>
  <c r="L17" i="20"/>
  <c r="L13" i="20"/>
  <c r="L9" i="20"/>
  <c r="D64" i="19"/>
  <c r="D32" i="19"/>
  <c r="D69" i="18"/>
  <c r="D37" i="18"/>
  <c r="F74" i="16"/>
  <c r="F58" i="16"/>
  <c r="F42" i="16"/>
  <c r="F26" i="16"/>
  <c r="F10" i="16"/>
  <c r="D73" i="15"/>
  <c r="H69" i="15"/>
  <c r="L65" i="15"/>
  <c r="P61" i="15"/>
  <c r="T57" i="15"/>
  <c r="E54" i="15"/>
  <c r="I50" i="15"/>
  <c r="M46" i="15"/>
  <c r="Q42" i="15"/>
  <c r="J39" i="15"/>
  <c r="F35" i="15"/>
  <c r="R31" i="15"/>
  <c r="N27" i="15"/>
  <c r="G24" i="15"/>
  <c r="K20" i="15"/>
  <c r="O16" i="15"/>
  <c r="S12" i="15"/>
  <c r="D9" i="15"/>
  <c r="I72" i="14"/>
  <c r="G66" i="14"/>
  <c r="E60" i="14"/>
  <c r="H53" i="14"/>
  <c r="F47" i="14"/>
  <c r="I40" i="14"/>
  <c r="G34" i="14"/>
  <c r="E28" i="14"/>
  <c r="H21" i="14"/>
  <c r="F15" i="14"/>
  <c r="I8" i="14"/>
  <c r="E65" i="13"/>
  <c r="E49" i="13"/>
  <c r="E33" i="13"/>
  <c r="E17" i="13"/>
  <c r="F70" i="12"/>
  <c r="D48" i="12"/>
  <c r="E27" i="12"/>
  <c r="E74" i="30"/>
  <c r="E10" i="30"/>
  <c r="F10" i="29"/>
  <c r="D69" i="26"/>
  <c r="E52" i="25"/>
  <c r="E63" i="23"/>
  <c r="D34" i="23"/>
  <c r="K13" i="23"/>
  <c r="G55" i="22"/>
  <c r="G37" i="22"/>
  <c r="G21" i="22"/>
  <c r="H75" i="21"/>
  <c r="H67" i="21"/>
  <c r="H59" i="21"/>
  <c r="H51" i="21"/>
  <c r="H43" i="21"/>
  <c r="H35" i="21"/>
  <c r="H27" i="21"/>
  <c r="H19" i="21"/>
  <c r="H11" i="21"/>
  <c r="K72" i="20"/>
  <c r="K64" i="20"/>
  <c r="K56" i="20"/>
  <c r="K48" i="20"/>
  <c r="K40" i="20"/>
  <c r="K32" i="20"/>
  <c r="K24" i="20"/>
  <c r="K16" i="20"/>
  <c r="K8" i="20"/>
  <c r="G63" i="16"/>
  <c r="G47" i="16"/>
  <c r="G31" i="16"/>
  <c r="G15" i="16"/>
  <c r="H74" i="15"/>
  <c r="L70" i="15"/>
  <c r="P66" i="15"/>
  <c r="T62" i="15"/>
  <c r="E59" i="15"/>
  <c r="I55" i="15"/>
  <c r="M51" i="15"/>
  <c r="Q47" i="15"/>
  <c r="J44" i="15"/>
  <c r="F40" i="15"/>
  <c r="R36" i="15"/>
  <c r="N32" i="15"/>
  <c r="G29" i="15"/>
  <c r="K25" i="15"/>
  <c r="O21" i="15"/>
  <c r="S17" i="15"/>
  <c r="D14" i="15"/>
  <c r="H10" i="15"/>
  <c r="N74" i="14"/>
  <c r="L68" i="14"/>
  <c r="J62" i="14"/>
  <c r="M55" i="14"/>
  <c r="D47" i="26"/>
  <c r="D41" i="28"/>
  <c r="J51" i="23"/>
  <c r="F63" i="29"/>
  <c r="E45" i="27"/>
  <c r="H24" i="26"/>
  <c r="D18" i="24"/>
  <c r="J21" i="23"/>
  <c r="L34" i="29"/>
  <c r="D33" i="27"/>
  <c r="F17" i="26"/>
  <c r="G27" i="23"/>
  <c r="G8" i="23"/>
  <c r="I51" i="21"/>
  <c r="I25" i="21"/>
  <c r="D74" i="20"/>
  <c r="L64" i="20"/>
  <c r="D54" i="20"/>
  <c r="D46" i="20"/>
  <c r="D41" i="20"/>
  <c r="D37" i="20"/>
  <c r="D33" i="20"/>
  <c r="D29" i="20"/>
  <c r="D25" i="20"/>
  <c r="D21" i="20"/>
  <c r="D17" i="20"/>
  <c r="D13" i="20"/>
  <c r="D9" i="20"/>
  <c r="D60" i="19"/>
  <c r="D28" i="19"/>
  <c r="D65" i="18"/>
  <c r="D33" i="18"/>
  <c r="D73" i="16"/>
  <c r="D57" i="16"/>
  <c r="D41" i="16"/>
  <c r="D25" i="16"/>
  <c r="D9" i="16"/>
  <c r="O72" i="15"/>
  <c r="S68" i="15"/>
  <c r="D65" i="15"/>
  <c r="H61" i="15"/>
  <c r="L57" i="15"/>
  <c r="P53" i="15"/>
  <c r="T49" i="15"/>
  <c r="E46" i="15"/>
  <c r="I42" i="15"/>
  <c r="M38" i="15"/>
  <c r="Q34" i="15"/>
  <c r="J31" i="15"/>
  <c r="F27" i="15"/>
  <c r="R23" i="15"/>
  <c r="N19" i="15"/>
  <c r="G16" i="15"/>
  <c r="K12" i="15"/>
  <c r="O8" i="15"/>
  <c r="N71" i="14"/>
  <c r="L65" i="14"/>
  <c r="J59" i="14"/>
  <c r="M52" i="14"/>
  <c r="K46" i="14"/>
  <c r="N39" i="14"/>
  <c r="L33" i="14"/>
  <c r="J27" i="14"/>
  <c r="M20" i="14"/>
  <c r="K14" i="14"/>
  <c r="N7" i="14"/>
  <c r="E63" i="13"/>
  <c r="E47" i="13"/>
  <c r="E31" i="13"/>
  <c r="E15" i="13"/>
  <c r="E67" i="12"/>
  <c r="F46" i="12"/>
  <c r="D24" i="12"/>
  <c r="E66" i="30"/>
  <c r="F74" i="29"/>
  <c r="E51" i="28"/>
  <c r="J47" i="26"/>
  <c r="E44" i="25"/>
  <c r="F60" i="23"/>
  <c r="E31" i="23"/>
  <c r="D71" i="22"/>
  <c r="F52" i="22"/>
  <c r="E36" i="22"/>
  <c r="E20" i="22"/>
  <c r="H74" i="21"/>
  <c r="H66" i="21"/>
  <c r="H58" i="21"/>
  <c r="H50" i="21"/>
  <c r="H42" i="21"/>
  <c r="H34" i="21"/>
  <c r="H26" i="21"/>
  <c r="H18" i="21"/>
  <c r="H10" i="21"/>
  <c r="K71" i="20"/>
  <c r="K63" i="20"/>
  <c r="K55" i="20"/>
  <c r="K47" i="20"/>
  <c r="K39" i="20"/>
  <c r="K31" i="20"/>
  <c r="K23" i="20"/>
  <c r="K15" i="20"/>
  <c r="K7" i="20"/>
  <c r="E62" i="16"/>
  <c r="E46" i="16"/>
  <c r="E30" i="16"/>
  <c r="E14" i="16"/>
  <c r="S73" i="15"/>
  <c r="D70" i="15"/>
  <c r="H66" i="15"/>
  <c r="L62" i="15"/>
  <c r="P58" i="15"/>
  <c r="T54" i="15"/>
  <c r="E51" i="15"/>
  <c r="I47" i="15"/>
  <c r="M43" i="15"/>
  <c r="Q39" i="15"/>
  <c r="J36" i="15"/>
  <c r="F32" i="15"/>
  <c r="R28" i="15"/>
  <c r="N24" i="15"/>
  <c r="G21" i="15"/>
  <c r="K17" i="15"/>
  <c r="O13" i="15"/>
  <c r="S9" i="15"/>
  <c r="F74" i="14"/>
  <c r="I67" i="14"/>
  <c r="G61" i="14"/>
  <c r="E55" i="14"/>
  <c r="H11" i="26"/>
  <c r="E44" i="27"/>
  <c r="D37" i="23"/>
  <c r="L45" i="29"/>
  <c r="E29" i="27"/>
  <c r="I15" i="26"/>
  <c r="D71" i="23"/>
  <c r="G14" i="23"/>
  <c r="D26" i="29"/>
  <c r="D17" i="27"/>
  <c r="G8" i="26"/>
  <c r="D20" i="23"/>
  <c r="G52" i="22"/>
  <c r="I48" i="21"/>
  <c r="I24" i="21"/>
  <c r="D73" i="20"/>
  <c r="D62" i="20"/>
  <c r="D53" i="20"/>
  <c r="D45" i="20"/>
  <c r="L40" i="20"/>
  <c r="L36" i="20"/>
  <c r="L32" i="20"/>
  <c r="L28" i="20"/>
  <c r="L24" i="20"/>
  <c r="L20" i="20"/>
  <c r="L16" i="20"/>
  <c r="L12" i="20"/>
  <c r="L8" i="20"/>
  <c r="D56" i="19"/>
  <c r="D24" i="19"/>
  <c r="D61" i="18"/>
  <c r="D29" i="18"/>
  <c r="F70" i="16"/>
  <c r="F54" i="16"/>
  <c r="F38" i="16"/>
  <c r="F22" i="16"/>
  <c r="N75" i="15"/>
  <c r="G72" i="15"/>
  <c r="K68" i="15"/>
  <c r="O64" i="15"/>
  <c r="S60" i="15"/>
  <c r="D57" i="15"/>
  <c r="H53" i="15"/>
  <c r="L49" i="15"/>
  <c r="P45" i="15"/>
  <c r="T41" i="15"/>
  <c r="E38" i="15"/>
  <c r="I34" i="15"/>
  <c r="M30" i="15"/>
  <c r="Q26" i="15"/>
  <c r="J23" i="15"/>
  <c r="F19" i="15"/>
  <c r="R15" i="15"/>
  <c r="N11" i="15"/>
  <c r="G8" i="15"/>
  <c r="F71" i="14"/>
  <c r="I64" i="14"/>
  <c r="G58" i="14"/>
  <c r="E52" i="14"/>
  <c r="H45" i="14"/>
  <c r="F39" i="14"/>
  <c r="I32" i="14"/>
  <c r="G26" i="14"/>
  <c r="E20" i="14"/>
  <c r="H13" i="14"/>
  <c r="F7" i="14"/>
  <c r="E61" i="13"/>
  <c r="E45" i="13"/>
  <c r="E29" i="13"/>
  <c r="E13" i="13"/>
  <c r="D64" i="12"/>
  <c r="E43" i="12"/>
  <c r="F22" i="12"/>
  <c r="E58" i="30"/>
  <c r="J62" i="29"/>
  <c r="D30" i="28"/>
  <c r="I40" i="26"/>
  <c r="E36" i="25"/>
  <c r="G57" i="23"/>
  <c r="F28" i="23"/>
  <c r="F68" i="22"/>
  <c r="G49" i="22"/>
  <c r="G33" i="22"/>
  <c r="G17" i="22"/>
  <c r="H73" i="21"/>
  <c r="H65" i="21"/>
  <c r="H57" i="21"/>
  <c r="H49" i="21"/>
  <c r="H41" i="21"/>
  <c r="H33" i="21"/>
  <c r="H25" i="21"/>
  <c r="H17" i="21"/>
  <c r="H9" i="21"/>
  <c r="K70" i="20"/>
  <c r="K62" i="20"/>
  <c r="K54" i="20"/>
  <c r="K46" i="20"/>
  <c r="K38" i="20"/>
  <c r="K30" i="20"/>
  <c r="K22" i="20"/>
  <c r="K14" i="20"/>
  <c r="G75" i="16"/>
  <c r="G59" i="16"/>
  <c r="G43" i="16"/>
  <c r="G27" i="16"/>
  <c r="G11" i="16"/>
  <c r="K73" i="15"/>
  <c r="F50" i="23"/>
  <c r="J72" i="26"/>
  <c r="I22" i="23"/>
  <c r="I30" i="29"/>
  <c r="E13" i="27"/>
  <c r="D74" i="25"/>
  <c r="L63" i="23"/>
  <c r="D7" i="23"/>
  <c r="G17" i="29"/>
  <c r="G72" i="26"/>
  <c r="I69" i="23"/>
  <c r="E19" i="30"/>
  <c r="F36" i="22"/>
  <c r="I43" i="21"/>
  <c r="I19" i="21"/>
  <c r="L72" i="20"/>
  <c r="D61" i="20"/>
  <c r="L52" i="20"/>
  <c r="L44" i="20"/>
  <c r="D40" i="20"/>
  <c r="D36" i="20"/>
  <c r="D32" i="20"/>
  <c r="D28" i="20"/>
  <c r="D24" i="20"/>
  <c r="D20" i="20"/>
  <c r="D16" i="20"/>
  <c r="D12" i="20"/>
  <c r="D8" i="20"/>
  <c r="D52" i="19"/>
  <c r="D20" i="19"/>
  <c r="D57" i="18"/>
  <c r="D25" i="18"/>
  <c r="D69" i="16"/>
  <c r="D53" i="16"/>
  <c r="D37" i="16"/>
  <c r="D21" i="16"/>
  <c r="F75" i="15"/>
  <c r="R71" i="15"/>
  <c r="N67" i="15"/>
  <c r="G64" i="15"/>
  <c r="K60" i="15"/>
  <c r="O56" i="15"/>
  <c r="S52" i="15"/>
  <c r="D49" i="15"/>
  <c r="H45" i="15"/>
  <c r="L41" i="15"/>
  <c r="P37" i="15"/>
  <c r="T33" i="15"/>
  <c r="E30" i="15"/>
  <c r="I26" i="15"/>
  <c r="M22" i="15"/>
  <c r="Q18" i="15"/>
  <c r="J15" i="15"/>
  <c r="F11" i="15"/>
  <c r="R7" i="15"/>
  <c r="K70" i="14"/>
  <c r="N63" i="14"/>
  <c r="L57" i="14"/>
  <c r="J51" i="14"/>
  <c r="M44" i="14"/>
  <c r="K38" i="14"/>
  <c r="N31" i="14"/>
  <c r="L25" i="14"/>
  <c r="J19" i="14"/>
  <c r="M12" i="14"/>
  <c r="E75" i="13"/>
  <c r="E59" i="13"/>
  <c r="E43" i="13"/>
  <c r="E27" i="13"/>
  <c r="E11" i="13"/>
  <c r="F62" i="12"/>
  <c r="D40" i="12"/>
  <c r="E19" i="12"/>
  <c r="E50" i="30"/>
  <c r="L56" i="29"/>
  <c r="D72" i="27"/>
  <c r="H33" i="26"/>
  <c r="E28" i="25"/>
  <c r="H54" i="23"/>
  <c r="G25" i="23"/>
  <c r="E66" i="22"/>
  <c r="E48" i="22"/>
  <c r="E32" i="22"/>
  <c r="E16" i="22"/>
  <c r="H72" i="21"/>
  <c r="H64" i="21"/>
  <c r="H56" i="21"/>
  <c r="H48" i="21"/>
  <c r="H40" i="21"/>
  <c r="H32" i="21"/>
  <c r="H24" i="21"/>
  <c r="H16" i="21"/>
  <c r="H8" i="21"/>
  <c r="K69" i="20"/>
  <c r="K61" i="20"/>
  <c r="K53" i="20"/>
  <c r="K45" i="20"/>
  <c r="K37" i="20"/>
  <c r="K29" i="20"/>
  <c r="K21" i="20"/>
  <c r="K13" i="20"/>
  <c r="E74" i="16"/>
  <c r="E58" i="16"/>
  <c r="E42" i="16"/>
  <c r="E26" i="16"/>
  <c r="E10" i="16"/>
  <c r="N72" i="15"/>
  <c r="G69" i="15"/>
  <c r="K65" i="15"/>
  <c r="O61" i="15"/>
  <c r="S57" i="15"/>
  <c r="D54" i="15"/>
  <c r="H50" i="15"/>
  <c r="L46" i="15"/>
  <c r="P42" i="15"/>
  <c r="T38" i="15"/>
  <c r="E35" i="15"/>
  <c r="I31" i="15"/>
  <c r="M27" i="15"/>
  <c r="Q23" i="15"/>
  <c r="J20" i="15"/>
  <c r="F16" i="15"/>
  <c r="R12" i="15"/>
  <c r="N8" i="15"/>
  <c r="H72" i="14"/>
  <c r="F66" i="14"/>
  <c r="I59" i="14"/>
  <c r="J22" i="23"/>
  <c r="D46" i="26"/>
  <c r="K8" i="23"/>
  <c r="F15" i="29"/>
  <c r="J70" i="26"/>
  <c r="D58" i="25"/>
  <c r="I56" i="23"/>
  <c r="G60" i="22"/>
  <c r="J8" i="29"/>
  <c r="H63" i="26"/>
  <c r="F62" i="23"/>
  <c r="L16" i="29"/>
  <c r="F20" i="22"/>
  <c r="I40" i="21"/>
  <c r="I17" i="21"/>
  <c r="D70" i="20"/>
  <c r="L60" i="20"/>
  <c r="L51" i="20"/>
  <c r="L43" i="20"/>
  <c r="L39" i="20"/>
  <c r="L35" i="20"/>
  <c r="L31" i="20"/>
  <c r="L27" i="20"/>
  <c r="L23" i="20"/>
  <c r="L19" i="20"/>
  <c r="L15" i="20"/>
  <c r="L11" i="20"/>
  <c r="L7" i="20"/>
  <c r="D48" i="19"/>
  <c r="D16" i="19"/>
  <c r="D53" i="18"/>
  <c r="D21" i="18"/>
  <c r="F66" i="16"/>
  <c r="F50" i="16"/>
  <c r="F34" i="16"/>
  <c r="F18" i="16"/>
  <c r="Q74" i="15"/>
  <c r="J71" i="15"/>
  <c r="F67" i="15"/>
  <c r="R63" i="15"/>
  <c r="N59" i="15"/>
  <c r="G56" i="15"/>
  <c r="K52" i="15"/>
  <c r="O48" i="15"/>
  <c r="S44" i="15"/>
  <c r="D41" i="15"/>
  <c r="H37" i="15"/>
  <c r="L33" i="15"/>
  <c r="P29" i="15"/>
  <c r="T25" i="15"/>
  <c r="E22" i="15"/>
  <c r="I18" i="15"/>
  <c r="M14" i="15"/>
  <c r="Q10" i="15"/>
  <c r="J7" i="15"/>
  <c r="H69" i="14"/>
  <c r="F63" i="14"/>
  <c r="I56" i="14"/>
  <c r="G50" i="14"/>
  <c r="E44" i="14"/>
  <c r="H37" i="14"/>
  <c r="F31" i="14"/>
  <c r="I24" i="14"/>
  <c r="G18" i="14"/>
  <c r="E12" i="14"/>
  <c r="E73" i="13"/>
  <c r="E57" i="13"/>
  <c r="E41" i="13"/>
  <c r="E25" i="13"/>
  <c r="E9" i="13"/>
  <c r="E59" i="12"/>
  <c r="F38" i="12"/>
  <c r="D16" i="12"/>
  <c r="E42" i="30"/>
  <c r="G39" i="29"/>
  <c r="F61" i="27"/>
  <c r="G26" i="26"/>
  <c r="E20" i="25"/>
  <c r="I51" i="23"/>
  <c r="H22" i="23"/>
  <c r="F64" i="22"/>
  <c r="G45" i="22"/>
  <c r="G29" i="22"/>
  <c r="G13" i="22"/>
  <c r="H71" i="21"/>
  <c r="H63" i="21"/>
  <c r="H55" i="21"/>
  <c r="H47" i="21"/>
  <c r="H39" i="21"/>
  <c r="H31" i="21"/>
  <c r="H23" i="21"/>
  <c r="H15" i="21"/>
  <c r="H7" i="21"/>
  <c r="K68" i="20"/>
  <c r="K60" i="20"/>
  <c r="K52" i="20"/>
  <c r="K44" i="20"/>
  <c r="K36" i="20"/>
  <c r="K28" i="20"/>
  <c r="K20" i="20"/>
  <c r="K12" i="20"/>
  <c r="G71" i="16"/>
  <c r="G55" i="16"/>
  <c r="G39" i="16"/>
  <c r="G23" i="16"/>
  <c r="G7" i="16"/>
  <c r="F72" i="15"/>
  <c r="R68" i="15"/>
  <c r="N64" i="15"/>
  <c r="G61" i="15"/>
  <c r="K57" i="15"/>
  <c r="O53" i="15"/>
  <c r="S49" i="15"/>
  <c r="D46" i="15"/>
  <c r="H42" i="15"/>
  <c r="L38" i="15"/>
  <c r="P34" i="15"/>
  <c r="T30" i="15"/>
  <c r="E27" i="15"/>
  <c r="I23" i="15"/>
  <c r="M19" i="15"/>
  <c r="F65" i="30"/>
  <c r="F28" i="26"/>
  <c r="D61" i="30"/>
  <c r="E72" i="28"/>
  <c r="D60" i="26"/>
  <c r="D42" i="25"/>
  <c r="F49" i="23"/>
  <c r="J72" i="29"/>
  <c r="D48" i="28"/>
  <c r="I54" i="26"/>
  <c r="K55" i="23"/>
  <c r="F9" i="27"/>
  <c r="I75" i="21"/>
  <c r="I35" i="21"/>
  <c r="I16" i="21"/>
  <c r="D69" i="20"/>
  <c r="D58" i="20"/>
  <c r="D50" i="20"/>
  <c r="D43" i="20"/>
  <c r="D39" i="20"/>
  <c r="D35" i="20"/>
  <c r="D31" i="20"/>
  <c r="D27" i="20"/>
  <c r="D23" i="20"/>
  <c r="D19" i="20"/>
  <c r="D15" i="20"/>
  <c r="D11" i="20"/>
  <c r="D7" i="20"/>
  <c r="D44" i="19"/>
  <c r="D12" i="19"/>
  <c r="D49" i="18"/>
  <c r="D17" i="18"/>
  <c r="D65" i="16"/>
  <c r="D49" i="16"/>
  <c r="D33" i="16"/>
  <c r="D17" i="16"/>
  <c r="I74" i="15"/>
  <c r="M70" i="15"/>
  <c r="Q66" i="15"/>
  <c r="J63" i="15"/>
  <c r="F59" i="15"/>
  <c r="R55" i="15"/>
  <c r="N51" i="15"/>
  <c r="G48" i="15"/>
  <c r="K44" i="15"/>
  <c r="O40" i="15"/>
  <c r="S36" i="15"/>
  <c r="D33" i="15"/>
  <c r="H29" i="15"/>
  <c r="L25" i="15"/>
  <c r="P21" i="15"/>
  <c r="T17" i="15"/>
  <c r="E14" i="15"/>
  <c r="I10" i="15"/>
  <c r="J75" i="14"/>
  <c r="M68" i="14"/>
  <c r="K62" i="14"/>
  <c r="N55" i="14"/>
  <c r="L49" i="14"/>
  <c r="J43" i="14"/>
  <c r="M36" i="14"/>
  <c r="K30" i="14"/>
  <c r="N23" i="14"/>
  <c r="L17" i="14"/>
  <c r="J11" i="14"/>
  <c r="E71" i="13"/>
  <c r="E55" i="13"/>
  <c r="E39" i="13"/>
  <c r="E23" i="13"/>
  <c r="E7" i="13"/>
  <c r="D56" i="12"/>
  <c r="E35" i="12"/>
  <c r="F14" i="12"/>
  <c r="E34" i="30"/>
  <c r="I33" i="29"/>
  <c r="D40" i="27"/>
  <c r="F19" i="26"/>
  <c r="E12" i="25"/>
  <c r="J48" i="23"/>
  <c r="I19" i="23"/>
  <c r="G62" i="22"/>
  <c r="E44" i="22"/>
  <c r="E28" i="22"/>
  <c r="E12" i="22"/>
  <c r="H70" i="21"/>
  <c r="H62" i="21"/>
  <c r="H54" i="21"/>
  <c r="H46" i="21"/>
  <c r="H38" i="21"/>
  <c r="H30" i="21"/>
  <c r="H22" i="21"/>
  <c r="H14" i="21"/>
  <c r="K75" i="20"/>
  <c r="K67" i="20"/>
  <c r="K59" i="20"/>
  <c r="K51" i="20"/>
  <c r="K43" i="20"/>
  <c r="K35" i="20"/>
  <c r="K27" i="20"/>
  <c r="K19" i="20"/>
  <c r="K11" i="20"/>
  <c r="E70" i="16"/>
  <c r="E54" i="16"/>
  <c r="E38" i="16"/>
  <c r="E22" i="16"/>
  <c r="M75" i="15"/>
  <c r="Q71" i="15"/>
  <c r="J68" i="15"/>
  <c r="F64" i="15"/>
  <c r="R60" i="15"/>
  <c r="N56" i="15"/>
  <c r="G53" i="15"/>
  <c r="K49" i="15"/>
  <c r="O45" i="15"/>
  <c r="S41" i="15"/>
  <c r="D38" i="15"/>
  <c r="H34" i="15"/>
  <c r="L30" i="15"/>
  <c r="P26" i="15"/>
  <c r="T22" i="15"/>
  <c r="E19" i="15"/>
  <c r="I15" i="15"/>
  <c r="M11" i="15"/>
  <c r="Q7" i="15"/>
  <c r="E71" i="14"/>
  <c r="H64" i="14"/>
  <c r="F33" i="30"/>
  <c r="H10" i="26"/>
  <c r="D45" i="30"/>
  <c r="E40" i="28"/>
  <c r="E51" i="26"/>
  <c r="D26" i="25"/>
  <c r="K42" i="23"/>
  <c r="M63" i="29"/>
  <c r="D16" i="28"/>
  <c r="J45" i="26"/>
  <c r="H48" i="23"/>
  <c r="E62" i="25"/>
  <c r="I67" i="21"/>
  <c r="I33" i="21"/>
  <c r="I11" i="21"/>
  <c r="L68" i="20"/>
  <c r="D57" i="20"/>
  <c r="D49" i="20"/>
  <c r="L42" i="20"/>
  <c r="L38" i="20"/>
  <c r="L34" i="20"/>
  <c r="L30" i="20"/>
  <c r="L26" i="20"/>
  <c r="L22" i="20"/>
  <c r="L18" i="20"/>
  <c r="L14" i="20"/>
  <c r="L10" i="20"/>
  <c r="D72" i="19"/>
  <c r="D40" i="19"/>
  <c r="D8" i="19"/>
  <c r="D45" i="18"/>
  <c r="D13" i="18"/>
  <c r="F62" i="16"/>
  <c r="F46" i="16"/>
  <c r="F30" i="16"/>
  <c r="F14" i="16"/>
  <c r="T73" i="15"/>
  <c r="E70" i="15"/>
  <c r="I66" i="15"/>
  <c r="M62" i="15"/>
  <c r="Q58" i="15"/>
  <c r="J55" i="15"/>
  <c r="F51" i="15"/>
  <c r="R47" i="15"/>
  <c r="N43" i="15"/>
  <c r="G40" i="15"/>
  <c r="K36" i="15"/>
  <c r="O32" i="15"/>
  <c r="S28" i="15"/>
  <c r="D25" i="15"/>
  <c r="H21" i="15"/>
  <c r="L17" i="15"/>
  <c r="P13" i="15"/>
  <c r="T9" i="15"/>
  <c r="G74" i="14"/>
  <c r="E68" i="14"/>
  <c r="H61" i="14"/>
  <c r="F55" i="14"/>
  <c r="I48" i="14"/>
  <c r="G42" i="14"/>
  <c r="E36" i="14"/>
  <c r="H29" i="14"/>
  <c r="F23" i="14"/>
  <c r="I16" i="14"/>
  <c r="G10" i="14"/>
  <c r="E69" i="13"/>
  <c r="E53" i="13"/>
  <c r="E37" i="13"/>
  <c r="E21" i="13"/>
  <c r="E75" i="12"/>
  <c r="F54" i="12"/>
  <c r="D32" i="12"/>
  <c r="E11" i="12"/>
  <c r="E26" i="30"/>
  <c r="M21" i="29"/>
  <c r="F29" i="27"/>
  <c r="E12" i="26"/>
  <c r="L74" i="23"/>
  <c r="K45" i="23"/>
  <c r="L17" i="23"/>
  <c r="D59" i="22"/>
  <c r="G41" i="22"/>
  <c r="G25" i="22"/>
  <c r="G9" i="22"/>
  <c r="H69" i="21"/>
  <c r="H61" i="21"/>
  <c r="H53" i="21"/>
  <c r="H45" i="21"/>
  <c r="H37" i="21"/>
  <c r="H29" i="21"/>
  <c r="H21" i="21"/>
  <c r="H13" i="21"/>
  <c r="K74" i="20"/>
  <c r="K66" i="20"/>
  <c r="K58" i="20"/>
  <c r="K50" i="20"/>
  <c r="K42" i="20"/>
  <c r="K34" i="20"/>
  <c r="K26" i="20"/>
  <c r="K18" i="20"/>
  <c r="K10" i="20"/>
  <c r="G67" i="16"/>
  <c r="G51" i="16"/>
  <c r="G35" i="16"/>
  <c r="G19" i="16"/>
  <c r="E75" i="15"/>
  <c r="I71" i="15"/>
  <c r="M67" i="15"/>
  <c r="Q63" i="15"/>
  <c r="J60" i="15"/>
  <c r="F56" i="15"/>
  <c r="R52" i="15"/>
  <c r="N48" i="15"/>
  <c r="G45" i="15"/>
  <c r="K41" i="15"/>
  <c r="O37" i="15"/>
  <c r="S33" i="15"/>
  <c r="D30" i="15"/>
  <c r="H26" i="15"/>
  <c r="L22" i="15"/>
  <c r="P18" i="15"/>
  <c r="T14" i="15"/>
  <c r="E11" i="15"/>
  <c r="I7" i="15"/>
  <c r="J70" i="14"/>
  <c r="M63" i="14"/>
  <c r="K57" i="14"/>
  <c r="N50" i="14"/>
  <c r="F69" i="29"/>
  <c r="D23" i="24"/>
  <c r="D29" i="30"/>
  <c r="E8" i="28"/>
  <c r="F42" i="26"/>
  <c r="D10" i="25"/>
  <c r="H35" i="23"/>
  <c r="F52" i="29"/>
  <c r="D65" i="27"/>
  <c r="D35" i="26"/>
  <c r="E41" i="23"/>
  <c r="I66" i="23"/>
  <c r="I59" i="21"/>
  <c r="I32" i="21"/>
  <c r="I9" i="21"/>
  <c r="D66" i="20"/>
  <c r="L56" i="20"/>
  <c r="L48" i="20"/>
  <c r="D42" i="20"/>
  <c r="D38" i="20"/>
  <c r="D34" i="20"/>
  <c r="D30" i="20"/>
  <c r="D26" i="20"/>
  <c r="D22" i="20"/>
  <c r="D18" i="20"/>
  <c r="D14" i="20"/>
  <c r="D10" i="20"/>
  <c r="D68" i="19"/>
  <c r="D36" i="19"/>
  <c r="D73" i="18"/>
  <c r="D41" i="18"/>
  <c r="D9" i="18"/>
  <c r="D61" i="16"/>
  <c r="D45" i="16"/>
  <c r="D29" i="16"/>
  <c r="D13" i="16"/>
  <c r="L73" i="15"/>
  <c r="P69" i="15"/>
  <c r="T65" i="15"/>
  <c r="E62" i="15"/>
  <c r="I58" i="15"/>
  <c r="M54" i="15"/>
  <c r="Q50" i="15"/>
  <c r="J47" i="15"/>
  <c r="F43" i="15"/>
  <c r="R39" i="15"/>
  <c r="N35" i="15"/>
  <c r="G32" i="15"/>
  <c r="K28" i="15"/>
  <c r="O24" i="15"/>
  <c r="S20" i="15"/>
  <c r="D17" i="15"/>
  <c r="H13" i="15"/>
  <c r="L9" i="15"/>
  <c r="L73" i="14"/>
  <c r="J67" i="14"/>
  <c r="M60" i="14"/>
  <c r="K54" i="14"/>
  <c r="N47" i="14"/>
  <c r="L41" i="14"/>
  <c r="J35" i="14"/>
  <c r="M28" i="14"/>
  <c r="K22" i="14"/>
  <c r="N15" i="14"/>
  <c r="L9" i="14"/>
  <c r="E67" i="13"/>
  <c r="E51" i="13"/>
  <c r="E35" i="13"/>
  <c r="E19" i="13"/>
  <c r="D72" i="12"/>
  <c r="E51" i="12"/>
  <c r="F30" i="12"/>
  <c r="D8" i="12"/>
  <c r="E18" i="30"/>
  <c r="D16" i="29"/>
  <c r="D8" i="27"/>
  <c r="E60" i="25"/>
  <c r="D66" i="23"/>
  <c r="L42" i="23"/>
  <c r="K15" i="23"/>
  <c r="E57" i="22"/>
  <c r="E40" i="22"/>
  <c r="E24" i="22"/>
  <c r="E8" i="22"/>
  <c r="H68" i="21"/>
  <c r="H60" i="21"/>
  <c r="H52" i="21"/>
  <c r="H44" i="21"/>
  <c r="H36" i="21"/>
  <c r="H28" i="21"/>
  <c r="H20" i="21"/>
  <c r="H12" i="21"/>
  <c r="K73" i="20"/>
  <c r="K65" i="20"/>
  <c r="K57" i="20"/>
  <c r="K49" i="20"/>
  <c r="K41" i="20"/>
  <c r="K33" i="20"/>
  <c r="K25" i="20"/>
  <c r="K17" i="20"/>
  <c r="K9" i="20"/>
  <c r="E66" i="16"/>
  <c r="E50" i="16"/>
  <c r="E34" i="16"/>
  <c r="E18" i="16"/>
  <c r="P74" i="15"/>
  <c r="T70" i="15"/>
  <c r="E67" i="15"/>
  <c r="I63" i="15"/>
  <c r="M59" i="15"/>
  <c r="Q55" i="15"/>
  <c r="J52" i="15"/>
  <c r="F48" i="15"/>
  <c r="R44" i="15"/>
  <c r="N40" i="15"/>
  <c r="G37" i="15"/>
  <c r="K33" i="15"/>
  <c r="O29" i="15"/>
  <c r="S25" i="15"/>
  <c r="D22" i="15"/>
  <c r="H18" i="15"/>
  <c r="L14" i="15"/>
  <c r="P10" i="15"/>
  <c r="I75" i="14"/>
  <c r="G69" i="14"/>
  <c r="E63" i="14"/>
  <c r="O69" i="15"/>
  <c r="I39" i="15"/>
  <c r="G13" i="15"/>
  <c r="L60" i="14"/>
  <c r="F50" i="14"/>
  <c r="I43" i="14"/>
  <c r="G37" i="14"/>
  <c r="E31" i="14"/>
  <c r="H24" i="14"/>
  <c r="F18" i="14"/>
  <c r="I11" i="14"/>
  <c r="D73" i="13"/>
  <c r="D57" i="13"/>
  <c r="D41" i="13"/>
  <c r="D25" i="13"/>
  <c r="D9" i="13"/>
  <c r="D59" i="12"/>
  <c r="E38" i="12"/>
  <c r="F17" i="12"/>
  <c r="D58" i="11"/>
  <c r="E49" i="30"/>
  <c r="D56" i="29"/>
  <c r="D60" i="27"/>
  <c r="I32" i="26"/>
  <c r="D25" i="24"/>
  <c r="F51" i="23"/>
  <c r="E22" i="23"/>
  <c r="G73" i="22"/>
  <c r="F49" i="22"/>
  <c r="F33" i="22"/>
  <c r="F17" i="22"/>
  <c r="G73" i="21"/>
  <c r="G65" i="21"/>
  <c r="G57" i="21"/>
  <c r="G49" i="21"/>
  <c r="G41" i="21"/>
  <c r="G33" i="21"/>
  <c r="G25" i="21"/>
  <c r="G17" i="21"/>
  <c r="G9" i="21"/>
  <c r="J70" i="20"/>
  <c r="J62" i="20"/>
  <c r="J54" i="20"/>
  <c r="J46" i="20"/>
  <c r="J38" i="20"/>
  <c r="J30" i="20"/>
  <c r="J22" i="20"/>
  <c r="J14" i="20"/>
  <c r="D75" i="19"/>
  <c r="D43" i="19"/>
  <c r="D11" i="19"/>
  <c r="D48" i="18"/>
  <c r="D16" i="18"/>
  <c r="E65" i="17"/>
  <c r="E49" i="17"/>
  <c r="E33" i="17"/>
  <c r="E17" i="17"/>
  <c r="F71" i="16"/>
  <c r="F55" i="16"/>
  <c r="F39" i="16"/>
  <c r="F23" i="16"/>
  <c r="F7" i="16"/>
  <c r="M72" i="15"/>
  <c r="Q68" i="15"/>
  <c r="J65" i="15"/>
  <c r="F61" i="15"/>
  <c r="R57" i="15"/>
  <c r="N53" i="15"/>
  <c r="G50" i="15"/>
  <c r="K46" i="15"/>
  <c r="O42" i="15"/>
  <c r="S38" i="15"/>
  <c r="D35" i="15"/>
  <c r="H31" i="15"/>
  <c r="L27" i="15"/>
  <c r="P23" i="15"/>
  <c r="T19" i="15"/>
  <c r="E16" i="15"/>
  <c r="I12" i="15"/>
  <c r="M8" i="15"/>
  <c r="G72" i="14"/>
  <c r="E66" i="14"/>
  <c r="H59" i="14"/>
  <c r="F53" i="14"/>
  <c r="I46" i="14"/>
  <c r="G40" i="14"/>
  <c r="E34" i="14"/>
  <c r="H27" i="14"/>
  <c r="F21" i="14"/>
  <c r="I14" i="14"/>
  <c r="G8" i="14"/>
  <c r="E57" i="12"/>
  <c r="F36" i="12"/>
  <c r="D14" i="12"/>
  <c r="E40" i="30"/>
  <c r="M37" i="29"/>
  <c r="D48" i="27"/>
  <c r="S65" i="15"/>
  <c r="M35" i="15"/>
  <c r="J12" i="15"/>
  <c r="N58" i="14"/>
  <c r="K49" i="14"/>
  <c r="N42" i="14"/>
  <c r="L36" i="14"/>
  <c r="J30" i="14"/>
  <c r="M23" i="14"/>
  <c r="K17" i="14"/>
  <c r="N10" i="14"/>
  <c r="D71" i="13"/>
  <c r="D55" i="13"/>
  <c r="D39" i="13"/>
  <c r="D23" i="13"/>
  <c r="D7" i="13"/>
  <c r="F57" i="12"/>
  <c r="D35" i="12"/>
  <c r="E14" i="12"/>
  <c r="D54" i="11"/>
  <c r="E41" i="30"/>
  <c r="F50" i="29"/>
  <c r="F49" i="27"/>
  <c r="H25" i="26"/>
  <c r="D9" i="24"/>
  <c r="G48" i="23"/>
  <c r="G19" i="23"/>
  <c r="E68" i="22"/>
  <c r="D48" i="22"/>
  <c r="D32" i="22"/>
  <c r="D16" i="22"/>
  <c r="G72" i="21"/>
  <c r="G64" i="21"/>
  <c r="G56" i="21"/>
  <c r="G48" i="21"/>
  <c r="G40" i="21"/>
  <c r="G32" i="21"/>
  <c r="G24" i="21"/>
  <c r="G16" i="21"/>
  <c r="G8" i="21"/>
  <c r="J69" i="20"/>
  <c r="J61" i="20"/>
  <c r="J53" i="20"/>
  <c r="J45" i="20"/>
  <c r="J37" i="20"/>
  <c r="J29" i="20"/>
  <c r="J21" i="20"/>
  <c r="J13" i="20"/>
  <c r="D71" i="19"/>
  <c r="D39" i="19"/>
  <c r="D7" i="19"/>
  <c r="D44" i="18"/>
  <c r="D12" i="18"/>
  <c r="E63" i="17"/>
  <c r="E47" i="17"/>
  <c r="E31" i="17"/>
  <c r="E15" i="17"/>
  <c r="D70" i="16"/>
  <c r="D54" i="16"/>
  <c r="D38" i="16"/>
  <c r="D22" i="16"/>
  <c r="T75" i="15"/>
  <c r="E72" i="15"/>
  <c r="I68" i="15"/>
  <c r="M64" i="15"/>
  <c r="Q60" i="15"/>
  <c r="J57" i="15"/>
  <c r="F53" i="15"/>
  <c r="R49" i="15"/>
  <c r="N45" i="15"/>
  <c r="G42" i="15"/>
  <c r="K38" i="15"/>
  <c r="O34" i="15"/>
  <c r="S30" i="15"/>
  <c r="D27" i="15"/>
  <c r="D62" i="15"/>
  <c r="Q31" i="15"/>
  <c r="K9" i="15"/>
  <c r="F58" i="14"/>
  <c r="H48" i="14"/>
  <c r="F42" i="14"/>
  <c r="I35" i="14"/>
  <c r="G29" i="14"/>
  <c r="E23" i="14"/>
  <c r="H16" i="14"/>
  <c r="F10" i="14"/>
  <c r="D69" i="13"/>
  <c r="D53" i="13"/>
  <c r="D37" i="13"/>
  <c r="D21" i="13"/>
  <c r="D75" i="12"/>
  <c r="E54" i="12"/>
  <c r="F33" i="12"/>
  <c r="D11" i="12"/>
  <c r="D50" i="11"/>
  <c r="E33" i="30"/>
  <c r="J38" i="29"/>
  <c r="D28" i="27"/>
  <c r="G18" i="26"/>
  <c r="I74" i="23"/>
  <c r="H45" i="23"/>
  <c r="G17" i="23"/>
  <c r="D66" i="22"/>
  <c r="F45" i="22"/>
  <c r="F29" i="22"/>
  <c r="F13" i="22"/>
  <c r="G71" i="21"/>
  <c r="G63" i="21"/>
  <c r="G55" i="21"/>
  <c r="G47" i="21"/>
  <c r="G39" i="21"/>
  <c r="G31" i="21"/>
  <c r="G23" i="21"/>
  <c r="G15" i="21"/>
  <c r="G7" i="21"/>
  <c r="J68" i="20"/>
  <c r="J60" i="20"/>
  <c r="J52" i="20"/>
  <c r="J44" i="20"/>
  <c r="J36" i="20"/>
  <c r="J28" i="20"/>
  <c r="J20" i="20"/>
  <c r="J12" i="20"/>
  <c r="D67" i="19"/>
  <c r="D35" i="19"/>
  <c r="D72" i="18"/>
  <c r="D40" i="18"/>
  <c r="D8" i="18"/>
  <c r="E61" i="17"/>
  <c r="E45" i="17"/>
  <c r="E29" i="17"/>
  <c r="E13" i="17"/>
  <c r="F67" i="16"/>
  <c r="F51" i="16"/>
  <c r="F35" i="16"/>
  <c r="F19" i="16"/>
  <c r="L75" i="15"/>
  <c r="P71" i="15"/>
  <c r="T67" i="15"/>
  <c r="E64" i="15"/>
  <c r="I60" i="15"/>
  <c r="M56" i="15"/>
  <c r="Q52" i="15"/>
  <c r="J49" i="15"/>
  <c r="F45" i="15"/>
  <c r="R41" i="15"/>
  <c r="N37" i="15"/>
  <c r="G34" i="15"/>
  <c r="K30" i="15"/>
  <c r="O26" i="15"/>
  <c r="S22" i="15"/>
  <c r="D19" i="15"/>
  <c r="H15" i="15"/>
  <c r="L11" i="15"/>
  <c r="P7" i="15"/>
  <c r="I70" i="14"/>
  <c r="G64" i="14"/>
  <c r="E58" i="14"/>
  <c r="H51" i="14"/>
  <c r="F45" i="14"/>
  <c r="I38" i="14"/>
  <c r="G32" i="14"/>
  <c r="E26" i="14"/>
  <c r="H19" i="14"/>
  <c r="F13" i="14"/>
  <c r="E73" i="12"/>
  <c r="F52" i="12"/>
  <c r="D30" i="12"/>
  <c r="E9" i="12"/>
  <c r="E24" i="30"/>
  <c r="F26" i="29"/>
  <c r="D16" i="27"/>
  <c r="G10" i="26"/>
  <c r="E10" i="25"/>
  <c r="K53" i="23"/>
  <c r="J24" i="23"/>
  <c r="J7" i="23"/>
  <c r="G50" i="22"/>
  <c r="G34" i="22"/>
  <c r="G18" i="22"/>
  <c r="F73" i="21"/>
  <c r="F65" i="21"/>
  <c r="F57" i="21"/>
  <c r="F49" i="21"/>
  <c r="F41" i="21"/>
  <c r="F33" i="21"/>
  <c r="F25" i="21"/>
  <c r="F17" i="21"/>
  <c r="F9" i="21"/>
  <c r="I73" i="20"/>
  <c r="I69" i="20"/>
  <c r="I65" i="20"/>
  <c r="I61" i="20"/>
  <c r="I57" i="20"/>
  <c r="I53" i="20"/>
  <c r="I49" i="20"/>
  <c r="I45" i="20"/>
  <c r="I41" i="20"/>
  <c r="I37" i="20"/>
  <c r="I33" i="20"/>
  <c r="I29" i="20"/>
  <c r="I25" i="20"/>
  <c r="H58" i="15"/>
  <c r="J28" i="15"/>
  <c r="F8" i="15"/>
  <c r="H56" i="14"/>
  <c r="M47" i="14"/>
  <c r="K41" i="14"/>
  <c r="N34" i="14"/>
  <c r="L28" i="14"/>
  <c r="J22" i="14"/>
  <c r="M15" i="14"/>
  <c r="K9" i="14"/>
  <c r="D67" i="13"/>
  <c r="D51" i="13"/>
  <c r="D35" i="13"/>
  <c r="D19" i="13"/>
  <c r="F73" i="12"/>
  <c r="D51" i="12"/>
  <c r="E30" i="12"/>
  <c r="F9" i="12"/>
  <c r="D46" i="11"/>
  <c r="E25" i="30"/>
  <c r="L32" i="29"/>
  <c r="F17" i="27"/>
  <c r="F11" i="26"/>
  <c r="J71" i="23"/>
  <c r="I42" i="23"/>
  <c r="J15" i="23"/>
  <c r="E64" i="22"/>
  <c r="D44" i="22"/>
  <c r="D28" i="22"/>
  <c r="D12" i="22"/>
  <c r="G70" i="21"/>
  <c r="G62" i="21"/>
  <c r="G54" i="21"/>
  <c r="G46" i="21"/>
  <c r="G38" i="21"/>
  <c r="G30" i="21"/>
  <c r="G22" i="21"/>
  <c r="G14" i="21"/>
  <c r="J75" i="20"/>
  <c r="J67" i="20"/>
  <c r="J59" i="20"/>
  <c r="J51" i="20"/>
  <c r="J43" i="20"/>
  <c r="J35" i="20"/>
  <c r="J27" i="20"/>
  <c r="J19" i="20"/>
  <c r="J11" i="20"/>
  <c r="D63" i="19"/>
  <c r="D31" i="19"/>
  <c r="D68" i="18"/>
  <c r="D36" i="18"/>
  <c r="E75" i="17"/>
  <c r="E59" i="17"/>
  <c r="E43" i="17"/>
  <c r="E27" i="17"/>
  <c r="E11" i="17"/>
  <c r="D66" i="16"/>
  <c r="D50" i="16"/>
  <c r="D34" i="16"/>
  <c r="D18" i="16"/>
  <c r="D75" i="15"/>
  <c r="H71" i="15"/>
  <c r="L67" i="15"/>
  <c r="P63" i="15"/>
  <c r="T59" i="15"/>
  <c r="E56" i="15"/>
  <c r="I52" i="15"/>
  <c r="M48" i="15"/>
  <c r="Q44" i="15"/>
  <c r="J41" i="15"/>
  <c r="F37" i="15"/>
  <c r="R33" i="15"/>
  <c r="N29" i="15"/>
  <c r="G26" i="15"/>
  <c r="L54" i="15"/>
  <c r="F24" i="15"/>
  <c r="K73" i="14"/>
  <c r="J54" i="14"/>
  <c r="E47" i="14"/>
  <c r="H40" i="14"/>
  <c r="F34" i="14"/>
  <c r="I27" i="14"/>
  <c r="G21" i="14"/>
  <c r="E15" i="14"/>
  <c r="H8" i="14"/>
  <c r="D65" i="13"/>
  <c r="D49" i="13"/>
  <c r="D33" i="13"/>
  <c r="D17" i="13"/>
  <c r="E70" i="12"/>
  <c r="F49" i="12"/>
  <c r="D27" i="12"/>
  <c r="D74" i="11"/>
  <c r="D42" i="11"/>
  <c r="E17" i="30"/>
  <c r="G15" i="29"/>
  <c r="F75" i="26"/>
  <c r="E74" i="25"/>
  <c r="K68" i="23"/>
  <c r="J39" i="23"/>
  <c r="I13" i="23"/>
  <c r="F62" i="22"/>
  <c r="F41" i="22"/>
  <c r="F25" i="22"/>
  <c r="F9" i="22"/>
  <c r="G69" i="21"/>
  <c r="G61" i="21"/>
  <c r="G53" i="21"/>
  <c r="G45" i="21"/>
  <c r="G37" i="21"/>
  <c r="G29" i="21"/>
  <c r="G21" i="21"/>
  <c r="G13" i="21"/>
  <c r="J74" i="20"/>
  <c r="J66" i="20"/>
  <c r="J58" i="20"/>
  <c r="J50" i="20"/>
  <c r="J42" i="20"/>
  <c r="J34" i="20"/>
  <c r="J26" i="20"/>
  <c r="J18" i="20"/>
  <c r="J10" i="20"/>
  <c r="D59" i="19"/>
  <c r="D27" i="19"/>
  <c r="D64" i="18"/>
  <c r="D32" i="18"/>
  <c r="E73" i="17"/>
  <c r="E57" i="17"/>
  <c r="E41" i="17"/>
  <c r="E25" i="17"/>
  <c r="E9" i="17"/>
  <c r="F63" i="16"/>
  <c r="F47" i="16"/>
  <c r="F31" i="16"/>
  <c r="F15" i="16"/>
  <c r="O74" i="15"/>
  <c r="S70" i="15"/>
  <c r="D67" i="15"/>
  <c r="H63" i="15"/>
  <c r="L59" i="15"/>
  <c r="P55" i="15"/>
  <c r="T51" i="15"/>
  <c r="E48" i="15"/>
  <c r="I44" i="15"/>
  <c r="M40" i="15"/>
  <c r="Q36" i="15"/>
  <c r="J33" i="15"/>
  <c r="F29" i="15"/>
  <c r="R25" i="15"/>
  <c r="N21" i="15"/>
  <c r="G18" i="15"/>
  <c r="K14" i="15"/>
  <c r="O10" i="15"/>
  <c r="H75" i="14"/>
  <c r="F69" i="14"/>
  <c r="I62" i="14"/>
  <c r="G56" i="14"/>
  <c r="E50" i="14"/>
  <c r="H43" i="14"/>
  <c r="F37" i="14"/>
  <c r="I30" i="14"/>
  <c r="G24" i="14"/>
  <c r="E18" i="14"/>
  <c r="H11" i="14"/>
  <c r="F68" i="12"/>
  <c r="D46" i="12"/>
  <c r="E25" i="12"/>
  <c r="E72" i="30"/>
  <c r="E8" i="30"/>
  <c r="L8" i="29"/>
  <c r="F67" i="26"/>
  <c r="E58" i="25"/>
  <c r="E71" i="23"/>
  <c r="D42" i="23"/>
  <c r="F19" i="23"/>
  <c r="E70" i="22"/>
  <c r="G46" i="22"/>
  <c r="G30" i="22"/>
  <c r="G14" i="22"/>
  <c r="F71" i="21"/>
  <c r="F63" i="21"/>
  <c r="F55" i="21"/>
  <c r="F47" i="21"/>
  <c r="F39" i="21"/>
  <c r="F31" i="21"/>
  <c r="F23" i="21"/>
  <c r="F15" i="21"/>
  <c r="F7" i="21"/>
  <c r="I72" i="20"/>
  <c r="I68" i="20"/>
  <c r="I64" i="20"/>
  <c r="I60" i="20"/>
  <c r="I56" i="20"/>
  <c r="I52" i="20"/>
  <c r="I48" i="20"/>
  <c r="I44" i="20"/>
  <c r="I40" i="20"/>
  <c r="I36" i="20"/>
  <c r="I32" i="20"/>
  <c r="P50" i="15"/>
  <c r="R20" i="15"/>
  <c r="M71" i="14"/>
  <c r="G53" i="14"/>
  <c r="J46" i="14"/>
  <c r="M39" i="14"/>
  <c r="K33" i="14"/>
  <c r="N26" i="14"/>
  <c r="L20" i="14"/>
  <c r="J14" i="14"/>
  <c r="M7" i="14"/>
  <c r="D63" i="13"/>
  <c r="D47" i="13"/>
  <c r="D31" i="13"/>
  <c r="D15" i="13"/>
  <c r="D67" i="12"/>
  <c r="E46" i="12"/>
  <c r="F25" i="12"/>
  <c r="D70" i="11"/>
  <c r="E73" i="30"/>
  <c r="E9" i="30"/>
  <c r="I9" i="29"/>
  <c r="E68" i="26"/>
  <c r="D73" i="24"/>
  <c r="L65" i="23"/>
  <c r="K36" i="23"/>
  <c r="I11" i="23"/>
  <c r="D57" i="22"/>
  <c r="D40" i="22"/>
  <c r="D24" i="22"/>
  <c r="D8" i="22"/>
  <c r="G68" i="21"/>
  <c r="G60" i="21"/>
  <c r="G52" i="21"/>
  <c r="G44" i="21"/>
  <c r="G36" i="21"/>
  <c r="G28" i="21"/>
  <c r="G20" i="21"/>
  <c r="G12" i="21"/>
  <c r="J73" i="20"/>
  <c r="J65" i="20"/>
  <c r="J57" i="20"/>
  <c r="J49" i="20"/>
  <c r="J41" i="20"/>
  <c r="J33" i="20"/>
  <c r="J25" i="20"/>
  <c r="J17" i="20"/>
  <c r="J9" i="20"/>
  <c r="D55" i="19"/>
  <c r="D23" i="19"/>
  <c r="D60" i="18"/>
  <c r="D28" i="18"/>
  <c r="E71" i="17"/>
  <c r="E55" i="17"/>
  <c r="E39" i="17"/>
  <c r="E23" i="17"/>
  <c r="E7" i="17"/>
  <c r="D62" i="16"/>
  <c r="D46" i="16"/>
  <c r="D30" i="16"/>
  <c r="D14" i="16"/>
  <c r="G74" i="15"/>
  <c r="K70" i="15"/>
  <c r="O66" i="15"/>
  <c r="S62" i="15"/>
  <c r="D59" i="15"/>
  <c r="H55" i="15"/>
  <c r="L51" i="15"/>
  <c r="P47" i="15"/>
  <c r="T43" i="15"/>
  <c r="E40" i="15"/>
  <c r="I36" i="15"/>
  <c r="M32" i="15"/>
  <c r="Q28" i="15"/>
  <c r="J25" i="15"/>
  <c r="F21" i="15"/>
  <c r="R17" i="15"/>
  <c r="N13" i="15"/>
  <c r="G10" i="15"/>
  <c r="M74" i="14"/>
  <c r="K68" i="14"/>
  <c r="N61" i="14"/>
  <c r="L55" i="14"/>
  <c r="J49" i="14"/>
  <c r="M42" i="14"/>
  <c r="K36" i="14"/>
  <c r="N29" i="14"/>
  <c r="L23" i="14"/>
  <c r="J17" i="14"/>
  <c r="M10" i="14"/>
  <c r="E65" i="12"/>
  <c r="F44" i="12"/>
  <c r="D22" i="12"/>
  <c r="E64" i="30"/>
  <c r="L72" i="29"/>
  <c r="E67" i="28"/>
  <c r="E60" i="26"/>
  <c r="E50" i="25"/>
  <c r="F68" i="23"/>
  <c r="E39" i="23"/>
  <c r="E17" i="23"/>
  <c r="E62" i="22"/>
  <c r="E45" i="22"/>
  <c r="E29" i="22"/>
  <c r="E13" i="22"/>
  <c r="F70" i="21"/>
  <c r="F62" i="21"/>
  <c r="F54" i="21"/>
  <c r="F46" i="21"/>
  <c r="F38" i="21"/>
  <c r="F30" i="21"/>
  <c r="F22" i="21"/>
  <c r="F14" i="21"/>
  <c r="Q75" i="20"/>
  <c r="Q71" i="20"/>
  <c r="Q67" i="20"/>
  <c r="Q63" i="20"/>
  <c r="Q59" i="20"/>
  <c r="Q55" i="20"/>
  <c r="Q51" i="20"/>
  <c r="Q47" i="20"/>
  <c r="Q43" i="20"/>
  <c r="Q39" i="20"/>
  <c r="T46" i="15"/>
  <c r="N16" i="15"/>
  <c r="N66" i="14"/>
  <c r="L52" i="14"/>
  <c r="G45" i="14"/>
  <c r="E39" i="14"/>
  <c r="H32" i="14"/>
  <c r="F26" i="14"/>
  <c r="I19" i="14"/>
  <c r="G13" i="14"/>
  <c r="E7" i="14"/>
  <c r="D61" i="13"/>
  <c r="D45" i="13"/>
  <c r="D29" i="13"/>
  <c r="D13" i="13"/>
  <c r="F65" i="12"/>
  <c r="D43" i="12"/>
  <c r="E22" i="12"/>
  <c r="D66" i="11"/>
  <c r="E65" i="30"/>
  <c r="I73" i="29"/>
  <c r="D70" i="28"/>
  <c r="D61" i="26"/>
  <c r="D57" i="24"/>
  <c r="D57" i="23"/>
  <c r="L33" i="23"/>
  <c r="L9" i="23"/>
  <c r="F55" i="22"/>
  <c r="F37" i="22"/>
  <c r="F21" i="22"/>
  <c r="G75" i="21"/>
  <c r="G67" i="21"/>
  <c r="G59" i="21"/>
  <c r="G51" i="21"/>
  <c r="G43" i="21"/>
  <c r="G35" i="21"/>
  <c r="G27" i="21"/>
  <c r="G19" i="21"/>
  <c r="G11" i="21"/>
  <c r="J72" i="20"/>
  <c r="J64" i="20"/>
  <c r="J56" i="20"/>
  <c r="J48" i="20"/>
  <c r="J40" i="20"/>
  <c r="J32" i="20"/>
  <c r="J24" i="20"/>
  <c r="J16" i="20"/>
  <c r="J8" i="20"/>
  <c r="D51" i="19"/>
  <c r="D19" i="19"/>
  <c r="D56" i="18"/>
  <c r="D24" i="18"/>
  <c r="E69" i="17"/>
  <c r="E53" i="17"/>
  <c r="E37" i="17"/>
  <c r="E21" i="17"/>
  <c r="F75" i="16"/>
  <c r="F59" i="16"/>
  <c r="F43" i="16"/>
  <c r="F27" i="16"/>
  <c r="F11" i="16"/>
  <c r="R73" i="15"/>
  <c r="N69" i="15"/>
  <c r="G66" i="15"/>
  <c r="K62" i="15"/>
  <c r="O58" i="15"/>
  <c r="S54" i="15"/>
  <c r="D51" i="15"/>
  <c r="H47" i="15"/>
  <c r="L43" i="15"/>
  <c r="P39" i="15"/>
  <c r="T35" i="15"/>
  <c r="E32" i="15"/>
  <c r="I28" i="15"/>
  <c r="M24" i="15"/>
  <c r="Q20" i="15"/>
  <c r="J17" i="15"/>
  <c r="F13" i="15"/>
  <c r="R9" i="15"/>
  <c r="E74" i="14"/>
  <c r="H67" i="14"/>
  <c r="F61" i="14"/>
  <c r="I54" i="14"/>
  <c r="G48" i="14"/>
  <c r="E42" i="14"/>
  <c r="H35" i="14"/>
  <c r="F29" i="14"/>
  <c r="I22" i="14"/>
  <c r="G16" i="14"/>
  <c r="E10" i="14"/>
  <c r="D62" i="12"/>
  <c r="E41" i="12"/>
  <c r="F20" i="12"/>
  <c r="E56" i="30"/>
  <c r="G55" i="29"/>
  <c r="D46" i="28"/>
  <c r="E43" i="15"/>
  <c r="Q15" i="15"/>
  <c r="K65" i="14"/>
  <c r="I51" i="14"/>
  <c r="L44" i="14"/>
  <c r="J38" i="14"/>
  <c r="M31" i="14"/>
  <c r="K25" i="14"/>
  <c r="N18" i="14"/>
  <c r="L12" i="14"/>
  <c r="D75" i="13"/>
  <c r="D59" i="13"/>
  <c r="D43" i="13"/>
  <c r="D27" i="13"/>
  <c r="D11" i="13"/>
  <c r="E62" i="12"/>
  <c r="F41" i="12"/>
  <c r="D19" i="12"/>
  <c r="D62" i="11"/>
  <c r="E57" i="30"/>
  <c r="M61" i="29"/>
  <c r="E27" i="28"/>
  <c r="J39" i="26"/>
  <c r="D41" i="24"/>
  <c r="E54" i="23"/>
  <c r="D25" i="23"/>
  <c r="K7" i="23"/>
  <c r="E52" i="22"/>
  <c r="D36" i="22"/>
  <c r="D20" i="22"/>
  <c r="G74" i="21"/>
  <c r="G66" i="21"/>
  <c r="G58" i="21"/>
  <c r="G50" i="21"/>
  <c r="G42" i="21"/>
  <c r="G34" i="21"/>
  <c r="G26" i="21"/>
  <c r="G18" i="21"/>
  <c r="G10" i="21"/>
  <c r="J71" i="20"/>
  <c r="J63" i="20"/>
  <c r="J55" i="20"/>
  <c r="J47" i="20"/>
  <c r="J39" i="20"/>
  <c r="J31" i="20"/>
  <c r="J23" i="20"/>
  <c r="J15" i="20"/>
  <c r="J7" i="20"/>
  <c r="D47" i="19"/>
  <c r="D15" i="19"/>
  <c r="D52" i="18"/>
  <c r="D20" i="18"/>
  <c r="E67" i="17"/>
  <c r="E51" i="17"/>
  <c r="E35" i="17"/>
  <c r="E19" i="17"/>
  <c r="D74" i="16"/>
  <c r="D58" i="16"/>
  <c r="D42" i="16"/>
  <c r="D26" i="16"/>
  <c r="D10" i="16"/>
  <c r="J73" i="15"/>
  <c r="F69" i="15"/>
  <c r="R65" i="15"/>
  <c r="N61" i="15"/>
  <c r="G58" i="15"/>
  <c r="K54" i="15"/>
  <c r="O50" i="15"/>
  <c r="S46" i="15"/>
  <c r="D43" i="15"/>
  <c r="H39" i="15"/>
  <c r="L35" i="15"/>
  <c r="P31" i="15"/>
  <c r="T27" i="15"/>
  <c r="E24" i="15"/>
  <c r="I20" i="15"/>
  <c r="M16" i="15"/>
  <c r="Q12" i="15"/>
  <c r="J9" i="15"/>
  <c r="J73" i="14"/>
  <c r="M66" i="14"/>
  <c r="K60" i="14"/>
  <c r="N53" i="14"/>
  <c r="L47" i="14"/>
  <c r="J41" i="14"/>
  <c r="M34" i="14"/>
  <c r="K28" i="14"/>
  <c r="N21" i="14"/>
  <c r="L15" i="14"/>
  <c r="J9" i="14"/>
  <c r="F60" i="12"/>
  <c r="D38" i="12"/>
  <c r="E17" i="12"/>
  <c r="E48" i="30"/>
  <c r="I49" i="29"/>
  <c r="F69" i="27"/>
  <c r="J31" i="26"/>
  <c r="E34" i="25"/>
  <c r="H62" i="23"/>
  <c r="G33" i="23"/>
  <c r="H13" i="23"/>
  <c r="G58" i="22"/>
  <c r="E41" i="22"/>
  <c r="E25" i="22"/>
  <c r="E9" i="22"/>
  <c r="F68" i="21"/>
  <c r="F60" i="21"/>
  <c r="F52" i="21"/>
  <c r="F44" i="21"/>
  <c r="F36" i="21"/>
  <c r="F28" i="21"/>
  <c r="F20" i="21"/>
  <c r="F12" i="21"/>
  <c r="Q74" i="20"/>
  <c r="Q70" i="20"/>
  <c r="Q66" i="20"/>
  <c r="Q62" i="20"/>
  <c r="Q58" i="20"/>
  <c r="Q54" i="20"/>
  <c r="Q50" i="20"/>
  <c r="Q46" i="20"/>
  <c r="Q42" i="20"/>
  <c r="Q38" i="20"/>
  <c r="H23" i="15"/>
  <c r="E8" i="15"/>
  <c r="K52" i="14"/>
  <c r="M26" i="14"/>
  <c r="D54" i="12"/>
  <c r="D32" i="29"/>
  <c r="E42" i="25"/>
  <c r="F36" i="23"/>
  <c r="F60" i="22"/>
  <c r="G26" i="22"/>
  <c r="F69" i="21"/>
  <c r="F53" i="21"/>
  <c r="F37" i="21"/>
  <c r="F21" i="21"/>
  <c r="I75" i="20"/>
  <c r="I67" i="20"/>
  <c r="I59" i="20"/>
  <c r="I51" i="20"/>
  <c r="I43" i="20"/>
  <c r="Q35" i="20"/>
  <c r="Q30" i="20"/>
  <c r="I26" i="20"/>
  <c r="Q21" i="20"/>
  <c r="Q17" i="20"/>
  <c r="Q13" i="20"/>
  <c r="Q9" i="20"/>
  <c r="D71" i="17"/>
  <c r="D55" i="17"/>
  <c r="D39" i="17"/>
  <c r="D23" i="17"/>
  <c r="D7" i="17"/>
  <c r="G60" i="16"/>
  <c r="G44" i="16"/>
  <c r="G28" i="16"/>
  <c r="G12" i="16"/>
  <c r="Q73" i="15"/>
  <c r="J70" i="15"/>
  <c r="F66" i="15"/>
  <c r="R62" i="15"/>
  <c r="N58" i="15"/>
  <c r="G55" i="15"/>
  <c r="K51" i="15"/>
  <c r="O47" i="15"/>
  <c r="S43" i="15"/>
  <c r="D40" i="15"/>
  <c r="H36" i="15"/>
  <c r="L32" i="15"/>
  <c r="P28" i="15"/>
  <c r="T24" i="15"/>
  <c r="E21" i="15"/>
  <c r="I17" i="15"/>
  <c r="M13" i="15"/>
  <c r="Q9" i="15"/>
  <c r="L74" i="14"/>
  <c r="J68" i="14"/>
  <c r="M61" i="14"/>
  <c r="K55" i="14"/>
  <c r="E63" i="30"/>
  <c r="D72" i="29"/>
  <c r="E43" i="28"/>
  <c r="F59" i="26"/>
  <c r="D53" i="24"/>
  <c r="H53" i="23"/>
  <c r="G24" i="23"/>
  <c r="D70" i="22"/>
  <c r="D49" i="22"/>
  <c r="D33" i="22"/>
  <c r="D17" i="22"/>
  <c r="E72" i="21"/>
  <c r="E64" i="21"/>
  <c r="E56" i="21"/>
  <c r="E48" i="21"/>
  <c r="E40" i="21"/>
  <c r="E32" i="21"/>
  <c r="E24" i="21"/>
  <c r="E16" i="21"/>
  <c r="E8" i="21"/>
  <c r="P72" i="20"/>
  <c r="P68" i="20"/>
  <c r="P64" i="20"/>
  <c r="P60" i="20"/>
  <c r="P56" i="20"/>
  <c r="P52" i="20"/>
  <c r="P48" i="20"/>
  <c r="P44" i="20"/>
  <c r="P40" i="20"/>
  <c r="P36" i="20"/>
  <c r="P32" i="20"/>
  <c r="P28" i="20"/>
  <c r="P24" i="20"/>
  <c r="P20" i="20"/>
  <c r="P16" i="20"/>
  <c r="P12" i="20"/>
  <c r="P8" i="20"/>
  <c r="D58" i="19"/>
  <c r="D26" i="19"/>
  <c r="D63" i="18"/>
  <c r="D31" i="18"/>
  <c r="F72" i="16"/>
  <c r="F56" i="16"/>
  <c r="F40" i="16"/>
  <c r="K22" i="15"/>
  <c r="H7" i="15"/>
  <c r="M50" i="14"/>
  <c r="J25" i="14"/>
  <c r="E49" i="12"/>
  <c r="J14" i="29"/>
  <c r="E26" i="25"/>
  <c r="H30" i="23"/>
  <c r="D55" i="22"/>
  <c r="G22" i="22"/>
  <c r="F67" i="21"/>
  <c r="F51" i="21"/>
  <c r="F35" i="21"/>
  <c r="F19" i="21"/>
  <c r="I74" i="20"/>
  <c r="I66" i="20"/>
  <c r="I58" i="20"/>
  <c r="I50" i="20"/>
  <c r="I42" i="20"/>
  <c r="I35" i="20"/>
  <c r="I30" i="20"/>
  <c r="Q25" i="20"/>
  <c r="I21" i="20"/>
  <c r="I17" i="20"/>
  <c r="I13" i="20"/>
  <c r="I9" i="20"/>
  <c r="D69" i="17"/>
  <c r="D53" i="17"/>
  <c r="D37" i="17"/>
  <c r="D21" i="17"/>
  <c r="E75" i="16"/>
  <c r="E59" i="16"/>
  <c r="E43" i="16"/>
  <c r="E27" i="16"/>
  <c r="E11" i="16"/>
  <c r="I73" i="15"/>
  <c r="M69" i="15"/>
  <c r="Q65" i="15"/>
  <c r="J62" i="15"/>
  <c r="F58" i="15"/>
  <c r="R54" i="15"/>
  <c r="N50" i="15"/>
  <c r="G47" i="15"/>
  <c r="K43" i="15"/>
  <c r="O39" i="15"/>
  <c r="S35" i="15"/>
  <c r="D32" i="15"/>
  <c r="H28" i="15"/>
  <c r="L24" i="15"/>
  <c r="P20" i="15"/>
  <c r="T16" i="15"/>
  <c r="E13" i="15"/>
  <c r="I9" i="15"/>
  <c r="I73" i="14"/>
  <c r="G67" i="14"/>
  <c r="E61" i="14"/>
  <c r="H54" i="14"/>
  <c r="E55" i="30"/>
  <c r="F66" i="29"/>
  <c r="D22" i="28"/>
  <c r="E52" i="26"/>
  <c r="D37" i="24"/>
  <c r="I50" i="23"/>
  <c r="H21" i="23"/>
  <c r="G67" i="22"/>
  <c r="F46" i="22"/>
  <c r="F30" i="22"/>
  <c r="F14" i="22"/>
  <c r="E71" i="21"/>
  <c r="E63" i="21"/>
  <c r="E55" i="21"/>
  <c r="E47" i="21"/>
  <c r="E39" i="21"/>
  <c r="E31" i="21"/>
  <c r="E23" i="21"/>
  <c r="E15" i="21"/>
  <c r="E7" i="21"/>
  <c r="H72" i="20"/>
  <c r="H68" i="20"/>
  <c r="H64" i="20"/>
  <c r="H60" i="20"/>
  <c r="H56" i="20"/>
  <c r="H52" i="20"/>
  <c r="H48" i="20"/>
  <c r="H44" i="20"/>
  <c r="H40" i="20"/>
  <c r="L19" i="15"/>
  <c r="L71" i="14"/>
  <c r="N45" i="14"/>
  <c r="K20" i="14"/>
  <c r="E33" i="12"/>
  <c r="F37" i="27"/>
  <c r="E18" i="25"/>
  <c r="I27" i="23"/>
  <c r="G53" i="22"/>
  <c r="E21" i="22"/>
  <c r="F66" i="21"/>
  <c r="F50" i="21"/>
  <c r="F34" i="21"/>
  <c r="F18" i="21"/>
  <c r="Q73" i="20"/>
  <c r="Q65" i="20"/>
  <c r="Q57" i="20"/>
  <c r="Q49" i="20"/>
  <c r="Q41" i="20"/>
  <c r="Q34" i="20"/>
  <c r="Q29" i="20"/>
  <c r="Q24" i="20"/>
  <c r="Q20" i="20"/>
  <c r="Q16" i="20"/>
  <c r="Q12" i="20"/>
  <c r="Q8" i="20"/>
  <c r="D67" i="17"/>
  <c r="D51" i="17"/>
  <c r="D35" i="17"/>
  <c r="D19" i="17"/>
  <c r="G72" i="16"/>
  <c r="G56" i="16"/>
  <c r="G40" i="16"/>
  <c r="G24" i="16"/>
  <c r="G8" i="16"/>
  <c r="T72" i="15"/>
  <c r="E69" i="15"/>
  <c r="I65" i="15"/>
  <c r="M61" i="15"/>
  <c r="Q57" i="15"/>
  <c r="J54" i="15"/>
  <c r="F50" i="15"/>
  <c r="R46" i="15"/>
  <c r="N42" i="15"/>
  <c r="G39" i="15"/>
  <c r="K35" i="15"/>
  <c r="O31" i="15"/>
  <c r="S27" i="15"/>
  <c r="D24" i="15"/>
  <c r="H20" i="15"/>
  <c r="L16" i="15"/>
  <c r="P12" i="15"/>
  <c r="T8" i="15"/>
  <c r="N72" i="14"/>
  <c r="L66" i="14"/>
  <c r="J60" i="14"/>
  <c r="M53" i="14"/>
  <c r="E47" i="30"/>
  <c r="J54" i="29"/>
  <c r="D68" i="27"/>
  <c r="D45" i="26"/>
  <c r="D21" i="24"/>
  <c r="J47" i="23"/>
  <c r="L18" i="23"/>
  <c r="G65" i="22"/>
  <c r="D45" i="22"/>
  <c r="D29" i="22"/>
  <c r="D13" i="22"/>
  <c r="E70" i="21"/>
  <c r="E62" i="21"/>
  <c r="E54" i="21"/>
  <c r="E46" i="21"/>
  <c r="E38" i="21"/>
  <c r="E30" i="21"/>
  <c r="E22" i="21"/>
  <c r="E14" i="21"/>
  <c r="P75" i="20"/>
  <c r="P71" i="20"/>
  <c r="P67" i="20"/>
  <c r="P63" i="20"/>
  <c r="P59" i="20"/>
  <c r="P55" i="20"/>
  <c r="O18" i="15"/>
  <c r="N69" i="14"/>
  <c r="K44" i="14"/>
  <c r="M18" i="14"/>
  <c r="F28" i="12"/>
  <c r="G74" i="26"/>
  <c r="D74" i="23"/>
  <c r="K21" i="23"/>
  <c r="E49" i="22"/>
  <c r="E17" i="22"/>
  <c r="F64" i="21"/>
  <c r="F48" i="21"/>
  <c r="F32" i="21"/>
  <c r="F16" i="21"/>
  <c r="Q72" i="20"/>
  <c r="Q64" i="20"/>
  <c r="Q56" i="20"/>
  <c r="Q48" i="20"/>
  <c r="Q40" i="20"/>
  <c r="I34" i="20"/>
  <c r="Q28" i="20"/>
  <c r="I24" i="20"/>
  <c r="I20" i="20"/>
  <c r="I16" i="20"/>
  <c r="I12" i="20"/>
  <c r="I8" i="20"/>
  <c r="D65" i="17"/>
  <c r="D49" i="17"/>
  <c r="D33" i="17"/>
  <c r="D17" i="17"/>
  <c r="E71" i="16"/>
  <c r="E55" i="16"/>
  <c r="E39" i="16"/>
  <c r="E23" i="16"/>
  <c r="E7" i="16"/>
  <c r="L72" i="15"/>
  <c r="P68" i="15"/>
  <c r="T64" i="15"/>
  <c r="E61" i="15"/>
  <c r="I57" i="15"/>
  <c r="M53" i="15"/>
  <c r="Q49" i="15"/>
  <c r="J46" i="15"/>
  <c r="F42" i="15"/>
  <c r="R38" i="15"/>
  <c r="N34" i="15"/>
  <c r="G31" i="15"/>
  <c r="K27" i="15"/>
  <c r="O23" i="15"/>
  <c r="S19" i="15"/>
  <c r="D16" i="15"/>
  <c r="H12" i="15"/>
  <c r="L8" i="15"/>
  <c r="F72" i="14"/>
  <c r="I65" i="14"/>
  <c r="G59" i="14"/>
  <c r="E53" i="14"/>
  <c r="E39" i="30"/>
  <c r="L48" i="29"/>
  <c r="F57" i="27"/>
  <c r="J23" i="26"/>
  <c r="L73" i="23"/>
  <c r="K44" i="23"/>
  <c r="D17" i="23"/>
  <c r="D62" i="22"/>
  <c r="F42" i="22"/>
  <c r="F26" i="22"/>
  <c r="F10" i="22"/>
  <c r="E69" i="21"/>
  <c r="E61" i="21"/>
  <c r="E53" i="21"/>
  <c r="E45" i="21"/>
  <c r="E37" i="21"/>
  <c r="E29" i="21"/>
  <c r="E21" i="21"/>
  <c r="E13" i="21"/>
  <c r="H75" i="20"/>
  <c r="H71" i="20"/>
  <c r="H67" i="20"/>
  <c r="H63" i="20"/>
  <c r="H59" i="20"/>
  <c r="H55" i="20"/>
  <c r="P15" i="15"/>
  <c r="J65" i="14"/>
  <c r="L39" i="14"/>
  <c r="N13" i="14"/>
  <c r="F12" i="12"/>
  <c r="D53" i="26"/>
  <c r="G65" i="23"/>
  <c r="E15" i="23"/>
  <c r="G42" i="22"/>
  <c r="G10" i="22"/>
  <c r="F61" i="21"/>
  <c r="F45" i="21"/>
  <c r="F29" i="21"/>
  <c r="F13" i="21"/>
  <c r="I71" i="20"/>
  <c r="I63" i="20"/>
  <c r="I55" i="20"/>
  <c r="I47" i="20"/>
  <c r="I39" i="20"/>
  <c r="Q33" i="20"/>
  <c r="I28" i="20"/>
  <c r="Q23" i="20"/>
  <c r="Q19" i="20"/>
  <c r="Q15" i="20"/>
  <c r="Q11" i="20"/>
  <c r="Q7" i="20"/>
  <c r="D63" i="17"/>
  <c r="D47" i="17"/>
  <c r="D31" i="17"/>
  <c r="D15" i="17"/>
  <c r="G68" i="16"/>
  <c r="G52" i="16"/>
  <c r="G36" i="16"/>
  <c r="G20" i="16"/>
  <c r="S75" i="15"/>
  <c r="D72" i="15"/>
  <c r="H68" i="15"/>
  <c r="L64" i="15"/>
  <c r="P60" i="15"/>
  <c r="T56" i="15"/>
  <c r="E53" i="15"/>
  <c r="I49" i="15"/>
  <c r="M45" i="15"/>
  <c r="Q41" i="15"/>
  <c r="J38" i="15"/>
  <c r="F34" i="15"/>
  <c r="R30" i="15"/>
  <c r="N26" i="15"/>
  <c r="G23" i="15"/>
  <c r="K19" i="15"/>
  <c r="O15" i="15"/>
  <c r="S11" i="15"/>
  <c r="D8" i="15"/>
  <c r="K71" i="14"/>
  <c r="N64" i="14"/>
  <c r="L58" i="14"/>
  <c r="J52" i="14"/>
  <c r="E31" i="30"/>
  <c r="G31" i="29"/>
  <c r="D36" i="27"/>
  <c r="I16" i="26"/>
  <c r="D65" i="23"/>
  <c r="L41" i="23"/>
  <c r="F11" i="23"/>
  <c r="E60" i="22"/>
  <c r="D41" i="22"/>
  <c r="D25" i="22"/>
  <c r="D9" i="22"/>
  <c r="E68" i="21"/>
  <c r="E60" i="21"/>
  <c r="E52" i="21"/>
  <c r="E44" i="21"/>
  <c r="E36" i="21"/>
  <c r="E28" i="21"/>
  <c r="E20" i="21"/>
  <c r="E12" i="21"/>
  <c r="P74" i="20"/>
  <c r="P70" i="20"/>
  <c r="P66" i="20"/>
  <c r="P62" i="20"/>
  <c r="P58" i="20"/>
  <c r="P54" i="20"/>
  <c r="P50" i="20"/>
  <c r="P46" i="20"/>
  <c r="P42" i="20"/>
  <c r="P38" i="20"/>
  <c r="P34" i="20"/>
  <c r="P30" i="20"/>
  <c r="P26" i="20"/>
  <c r="P22" i="20"/>
  <c r="P18" i="20"/>
  <c r="P14" i="20"/>
  <c r="P10" i="20"/>
  <c r="D74" i="19"/>
  <c r="D42" i="19"/>
  <c r="D10" i="19"/>
  <c r="D47" i="18"/>
  <c r="D15" i="18"/>
  <c r="F64" i="16"/>
  <c r="F48" i="16"/>
  <c r="F32" i="16"/>
  <c r="F16" i="16"/>
  <c r="M74" i="15"/>
  <c r="Q70" i="15"/>
  <c r="J67" i="15"/>
  <c r="F63" i="15"/>
  <c r="R59" i="15"/>
  <c r="N55" i="15"/>
  <c r="G52" i="15"/>
  <c r="K48" i="15"/>
  <c r="O44" i="15"/>
  <c r="S40" i="15"/>
  <c r="D37" i="15"/>
  <c r="H33" i="15"/>
  <c r="L29" i="15"/>
  <c r="P25" i="15"/>
  <c r="T21" i="15"/>
  <c r="E18" i="15"/>
  <c r="I14" i="15"/>
  <c r="M10" i="15"/>
  <c r="N75" i="14"/>
  <c r="L69" i="14"/>
  <c r="J63" i="14"/>
  <c r="M56" i="14"/>
  <c r="K50" i="14"/>
  <c r="N43" i="14"/>
  <c r="L37" i="14"/>
  <c r="S14" i="15"/>
  <c r="L63" i="14"/>
  <c r="N37" i="14"/>
  <c r="K12" i="14"/>
  <c r="D75" i="8"/>
  <c r="I24" i="26"/>
  <c r="I59" i="23"/>
  <c r="G11" i="23"/>
  <c r="G38" i="22"/>
  <c r="F75" i="21"/>
  <c r="F59" i="21"/>
  <c r="F43" i="21"/>
  <c r="F27" i="21"/>
  <c r="F11" i="21"/>
  <c r="I70" i="20"/>
  <c r="I62" i="20"/>
  <c r="I54" i="20"/>
  <c r="I46" i="20"/>
  <c r="I38" i="20"/>
  <c r="Q32" i="20"/>
  <c r="Q27" i="20"/>
  <c r="I23" i="20"/>
  <c r="I19" i="20"/>
  <c r="I15" i="20"/>
  <c r="I11" i="20"/>
  <c r="I7" i="20"/>
  <c r="D61" i="17"/>
  <c r="D45" i="17"/>
  <c r="D29" i="17"/>
  <c r="D13" i="17"/>
  <c r="E67" i="16"/>
  <c r="E51" i="16"/>
  <c r="E35" i="16"/>
  <c r="E19" i="16"/>
  <c r="K75" i="15"/>
  <c r="O71" i="15"/>
  <c r="S67" i="15"/>
  <c r="D64" i="15"/>
  <c r="H60" i="15"/>
  <c r="L56" i="15"/>
  <c r="P52" i="15"/>
  <c r="T48" i="15"/>
  <c r="E45" i="15"/>
  <c r="I41" i="15"/>
  <c r="M37" i="15"/>
  <c r="Q33" i="15"/>
  <c r="J30" i="15"/>
  <c r="F26" i="15"/>
  <c r="R22" i="15"/>
  <c r="N18" i="15"/>
  <c r="G15" i="15"/>
  <c r="K11" i="15"/>
  <c r="O7" i="15"/>
  <c r="H70" i="14"/>
  <c r="F64" i="14"/>
  <c r="I57" i="14"/>
  <c r="G51" i="14"/>
  <c r="E23" i="30"/>
  <c r="I25" i="29"/>
  <c r="F25" i="27"/>
  <c r="H9" i="26"/>
  <c r="E62" i="23"/>
  <c r="D33" i="23"/>
  <c r="E9" i="23"/>
  <c r="F58" i="22"/>
  <c r="F38" i="22"/>
  <c r="F22" i="22"/>
  <c r="E75" i="21"/>
  <c r="E67" i="21"/>
  <c r="E59" i="21"/>
  <c r="E51" i="21"/>
  <c r="E43" i="21"/>
  <c r="E35" i="21"/>
  <c r="E27" i="21"/>
  <c r="E19" i="21"/>
  <c r="E11" i="21"/>
  <c r="H74" i="20"/>
  <c r="H70" i="20"/>
  <c r="H66" i="20"/>
  <c r="H62" i="20"/>
  <c r="H58" i="20"/>
  <c r="H54" i="20"/>
  <c r="H50" i="20"/>
  <c r="H46" i="20"/>
  <c r="H42" i="20"/>
  <c r="H38" i="20"/>
  <c r="H34" i="20"/>
  <c r="H30" i="20"/>
  <c r="H26" i="20"/>
  <c r="H22" i="20"/>
  <c r="H18" i="20"/>
  <c r="H14" i="20"/>
  <c r="H10" i="20"/>
  <c r="D70" i="19"/>
  <c r="D38" i="19"/>
  <c r="D75" i="18"/>
  <c r="D43" i="18"/>
  <c r="D11" i="18"/>
  <c r="D63" i="16"/>
  <c r="D47" i="16"/>
  <c r="T11" i="15"/>
  <c r="M58" i="14"/>
  <c r="J33" i="14"/>
  <c r="L7" i="14"/>
  <c r="E32" i="30"/>
  <c r="H17" i="26"/>
  <c r="J56" i="23"/>
  <c r="G9" i="23"/>
  <c r="E37" i="22"/>
  <c r="F74" i="21"/>
  <c r="F58" i="21"/>
  <c r="F42" i="21"/>
  <c r="F26" i="21"/>
  <c r="F10" i="21"/>
  <c r="Q69" i="20"/>
  <c r="Q61" i="20"/>
  <c r="Q53" i="20"/>
  <c r="Q45" i="20"/>
  <c r="Q37" i="20"/>
  <c r="Q31" i="20"/>
  <c r="I27" i="20"/>
  <c r="Q22" i="20"/>
  <c r="Q18" i="20"/>
  <c r="Q14" i="20"/>
  <c r="Q10" i="20"/>
  <c r="D75" i="17"/>
  <c r="D59" i="17"/>
  <c r="D43" i="17"/>
  <c r="D27" i="17"/>
  <c r="D11" i="17"/>
  <c r="G64" i="16"/>
  <c r="G48" i="16"/>
  <c r="G32" i="16"/>
  <c r="G16" i="16"/>
  <c r="N74" i="15"/>
  <c r="G71" i="15"/>
  <c r="K67" i="15"/>
  <c r="O63" i="15"/>
  <c r="S59" i="15"/>
  <c r="D56" i="15"/>
  <c r="H52" i="15"/>
  <c r="L48" i="15"/>
  <c r="P44" i="15"/>
  <c r="T40" i="15"/>
  <c r="E37" i="15"/>
  <c r="I33" i="15"/>
  <c r="M29" i="15"/>
  <c r="Q25" i="15"/>
  <c r="J22" i="15"/>
  <c r="F18" i="15"/>
  <c r="R14" i="15"/>
  <c r="N10" i="15"/>
  <c r="G7" i="15"/>
  <c r="M69" i="14"/>
  <c r="K63" i="14"/>
  <c r="N56" i="14"/>
  <c r="L50" i="14"/>
  <c r="E15" i="30"/>
  <c r="M13" i="29"/>
  <c r="H73" i="26"/>
  <c r="E70" i="25"/>
  <c r="F59" i="23"/>
  <c r="E30" i="23"/>
  <c r="E7" i="23"/>
  <c r="E53" i="22"/>
  <c r="D37" i="22"/>
  <c r="D21" i="22"/>
  <c r="E74" i="21"/>
  <c r="E66" i="21"/>
  <c r="E58" i="21"/>
  <c r="E50" i="21"/>
  <c r="E42" i="21"/>
  <c r="E34" i="21"/>
  <c r="E26" i="21"/>
  <c r="E18" i="21"/>
  <c r="E10" i="21"/>
  <c r="P73" i="20"/>
  <c r="P69" i="20"/>
  <c r="P65" i="20"/>
  <c r="P61" i="20"/>
  <c r="P57" i="20"/>
  <c r="P53" i="20"/>
  <c r="P49" i="20"/>
  <c r="P45" i="20"/>
  <c r="P41" i="20"/>
  <c r="P37" i="20"/>
  <c r="D11" i="15"/>
  <c r="J57" i="14"/>
  <c r="L31" i="14"/>
  <c r="D70" i="12"/>
  <c r="E16" i="30"/>
  <c r="E72" i="25"/>
  <c r="L50" i="23"/>
  <c r="G75" i="22"/>
  <c r="E33" i="22"/>
  <c r="F72" i="21"/>
  <c r="F56" i="21"/>
  <c r="F40" i="21"/>
  <c r="F24" i="21"/>
  <c r="F8" i="21"/>
  <c r="Q68" i="20"/>
  <c r="Q60" i="20"/>
  <c r="Q52" i="20"/>
  <c r="Q44" i="20"/>
  <c r="Q36" i="20"/>
  <c r="I31" i="20"/>
  <c r="Q26" i="20"/>
  <c r="I22" i="20"/>
  <c r="I18" i="20"/>
  <c r="I14" i="20"/>
  <c r="I10" i="20"/>
  <c r="D73" i="17"/>
  <c r="D57" i="17"/>
  <c r="D41" i="17"/>
  <c r="D25" i="17"/>
  <c r="D9" i="17"/>
  <c r="E63" i="16"/>
  <c r="E47" i="16"/>
  <c r="E31" i="16"/>
  <c r="E15" i="16"/>
  <c r="F74" i="15"/>
  <c r="R70" i="15"/>
  <c r="N66" i="15"/>
  <c r="G63" i="15"/>
  <c r="K59" i="15"/>
  <c r="O55" i="15"/>
  <c r="S51" i="15"/>
  <c r="D48" i="15"/>
  <c r="H44" i="15"/>
  <c r="L40" i="15"/>
  <c r="P36" i="15"/>
  <c r="T32" i="15"/>
  <c r="E29" i="15"/>
  <c r="I25" i="15"/>
  <c r="M21" i="15"/>
  <c r="Q17" i="15"/>
  <c r="J14" i="15"/>
  <c r="F10" i="15"/>
  <c r="G75" i="14"/>
  <c r="E69" i="14"/>
  <c r="H62" i="14"/>
  <c r="F56" i="14"/>
  <c r="E71" i="30"/>
  <c r="E7" i="30"/>
  <c r="D8" i="29"/>
  <c r="G66" i="26"/>
  <c r="D69" i="24"/>
  <c r="G56" i="23"/>
  <c r="F27" i="23"/>
  <c r="F75" i="22"/>
  <c r="F50" i="22"/>
  <c r="F34" i="22"/>
  <c r="F18" i="22"/>
  <c r="E73" i="21"/>
  <c r="E65" i="21"/>
  <c r="E57" i="21"/>
  <c r="E49" i="21"/>
  <c r="E41" i="21"/>
  <c r="E33" i="21"/>
  <c r="E25" i="21"/>
  <c r="E17" i="21"/>
  <c r="E9" i="21"/>
  <c r="H73" i="20"/>
  <c r="H69" i="20"/>
  <c r="H65" i="20"/>
  <c r="H61" i="20"/>
  <c r="H57" i="20"/>
  <c r="H53" i="20"/>
  <c r="H49" i="20"/>
  <c r="H45" i="20"/>
  <c r="H41" i="20"/>
  <c r="H37" i="20"/>
  <c r="H33" i="20"/>
  <c r="H29" i="20"/>
  <c r="H25" i="20"/>
  <c r="H21" i="20"/>
  <c r="H17" i="20"/>
  <c r="H13" i="20"/>
  <c r="H9" i="20"/>
  <c r="D62" i="19"/>
  <c r="D30" i="19"/>
  <c r="D67" i="18"/>
  <c r="D35" i="18"/>
  <c r="D75" i="16"/>
  <c r="D59" i="16"/>
  <c r="D43" i="16"/>
  <c r="D27" i="16"/>
  <c r="D11" i="16"/>
  <c r="H73" i="15"/>
  <c r="L69" i="15"/>
  <c r="P65" i="15"/>
  <c r="T61" i="15"/>
  <c r="E58" i="15"/>
  <c r="I54" i="15"/>
  <c r="M50" i="15"/>
  <c r="Q46" i="15"/>
  <c r="J43" i="15"/>
  <c r="F39" i="15"/>
  <c r="R35" i="15"/>
  <c r="N31" i="15"/>
  <c r="G28" i="15"/>
  <c r="K24" i="15"/>
  <c r="O20" i="15"/>
  <c r="S16" i="15"/>
  <c r="D13" i="15"/>
  <c r="H9" i="15"/>
  <c r="H73" i="14"/>
  <c r="F67" i="14"/>
  <c r="I60" i="14"/>
  <c r="G54" i="14"/>
  <c r="E48" i="14"/>
  <c r="H41" i="14"/>
  <c r="F35" i="14"/>
  <c r="P51" i="20"/>
  <c r="H36" i="20"/>
  <c r="H28" i="20"/>
  <c r="H20" i="20"/>
  <c r="H12" i="20"/>
  <c r="D54" i="19"/>
  <c r="D59" i="18"/>
  <c r="D71" i="16"/>
  <c r="D39" i="16"/>
  <c r="D19" i="16"/>
  <c r="P73" i="15"/>
  <c r="O68" i="15"/>
  <c r="N63" i="15"/>
  <c r="M58" i="15"/>
  <c r="L53" i="15"/>
  <c r="S48" i="15"/>
  <c r="R43" i="15"/>
  <c r="I38" i="15"/>
  <c r="P33" i="15"/>
  <c r="O28" i="15"/>
  <c r="F23" i="15"/>
  <c r="M18" i="15"/>
  <c r="L13" i="15"/>
  <c r="K8" i="15"/>
  <c r="G70" i="14"/>
  <c r="L61" i="14"/>
  <c r="I52" i="14"/>
  <c r="I44" i="14"/>
  <c r="N35" i="14"/>
  <c r="I28" i="14"/>
  <c r="G22" i="14"/>
  <c r="E16" i="14"/>
  <c r="H9" i="14"/>
  <c r="E66" i="13"/>
  <c r="E50" i="13"/>
  <c r="E34" i="13"/>
  <c r="E18" i="13"/>
  <c r="D68" i="12"/>
  <c r="E47" i="12"/>
  <c r="F26" i="12"/>
  <c r="E69" i="30"/>
  <c r="J70" i="29"/>
  <c r="D38" i="28"/>
  <c r="G50" i="26"/>
  <c r="D33" i="24"/>
  <c r="J55" i="23"/>
  <c r="I26" i="23"/>
  <c r="J8" i="23"/>
  <c r="E56" i="22"/>
  <c r="F39" i="22"/>
  <c r="F23" i="22"/>
  <c r="F7" i="22"/>
  <c r="F72" i="20"/>
  <c r="F68" i="20"/>
  <c r="F64" i="20"/>
  <c r="F60" i="20"/>
  <c r="F56" i="20"/>
  <c r="F52" i="20"/>
  <c r="F48" i="20"/>
  <c r="F44" i="20"/>
  <c r="F40" i="20"/>
  <c r="F36" i="20"/>
  <c r="F32" i="20"/>
  <c r="F28" i="20"/>
  <c r="F24" i="20"/>
  <c r="F20" i="20"/>
  <c r="F16" i="20"/>
  <c r="F12" i="20"/>
  <c r="F8" i="20"/>
  <c r="D53" i="19"/>
  <c r="D21" i="19"/>
  <c r="D58" i="18"/>
  <c r="D26" i="18"/>
  <c r="E68" i="17"/>
  <c r="E52" i="17"/>
  <c r="E36" i="17"/>
  <c r="E20" i="17"/>
  <c r="D72" i="16"/>
  <c r="D56" i="16"/>
  <c r="D40" i="16"/>
  <c r="D24" i="16"/>
  <c r="D8" i="16"/>
  <c r="I72" i="15"/>
  <c r="M68" i="15"/>
  <c r="Q64" i="15"/>
  <c r="J61" i="15"/>
  <c r="F57" i="15"/>
  <c r="R53" i="15"/>
  <c r="N49" i="15"/>
  <c r="G46" i="15"/>
  <c r="K42" i="15"/>
  <c r="O38" i="15"/>
  <c r="S34" i="15"/>
  <c r="D31" i="15"/>
  <c r="H27" i="15"/>
  <c r="L23" i="15"/>
  <c r="P19" i="15"/>
  <c r="T15" i="15"/>
  <c r="E12" i="15"/>
  <c r="I8" i="15"/>
  <c r="K72" i="14"/>
  <c r="N65" i="14"/>
  <c r="L59" i="14"/>
  <c r="J53" i="14"/>
  <c r="M46" i="14"/>
  <c r="K40" i="14"/>
  <c r="N33" i="14"/>
  <c r="L27" i="14"/>
  <c r="J21" i="14"/>
  <c r="M14" i="14"/>
  <c r="K8" i="14"/>
  <c r="D58" i="12"/>
  <c r="E37" i="12"/>
  <c r="F16" i="12"/>
  <c r="D66" i="8"/>
  <c r="E52" i="30"/>
  <c r="F58" i="29"/>
  <c r="F53" i="27"/>
  <c r="E28" i="26"/>
  <c r="E14" i="25"/>
  <c r="G49" i="23"/>
  <c r="F20" i="23"/>
  <c r="G71" i="22"/>
  <c r="G44" i="22"/>
  <c r="G28" i="22"/>
  <c r="G12" i="22"/>
  <c r="M73" i="20"/>
  <c r="M69" i="20"/>
  <c r="M65" i="20"/>
  <c r="H51" i="20"/>
  <c r="P35" i="20"/>
  <c r="P27" i="20"/>
  <c r="P19" i="20"/>
  <c r="P11" i="20"/>
  <c r="D50" i="19"/>
  <c r="D55" i="18"/>
  <c r="F68" i="16"/>
  <c r="F36" i="16"/>
  <c r="D15" i="16"/>
  <c r="S72" i="15"/>
  <c r="G68" i="15"/>
  <c r="Q62" i="15"/>
  <c r="P57" i="15"/>
  <c r="D53" i="15"/>
  <c r="N47" i="15"/>
  <c r="M42" i="15"/>
  <c r="T37" i="15"/>
  <c r="S32" i="15"/>
  <c r="R27" i="15"/>
  <c r="Q22" i="15"/>
  <c r="P17" i="15"/>
  <c r="O12" i="15"/>
  <c r="N7" i="15"/>
  <c r="I68" i="14"/>
  <c r="N59" i="14"/>
  <c r="N51" i="14"/>
  <c r="F43" i="14"/>
  <c r="K34" i="14"/>
  <c r="N27" i="14"/>
  <c r="L21" i="14"/>
  <c r="J15" i="14"/>
  <c r="M8" i="14"/>
  <c r="E64" i="13"/>
  <c r="E48" i="13"/>
  <c r="E32" i="13"/>
  <c r="E16" i="13"/>
  <c r="F66" i="12"/>
  <c r="D44" i="12"/>
  <c r="E23" i="12"/>
  <c r="E61" i="30"/>
  <c r="L64" i="29"/>
  <c r="F65" i="27"/>
  <c r="F43" i="26"/>
  <c r="D17" i="24"/>
  <c r="K52" i="23"/>
  <c r="J23" i="23"/>
  <c r="E72" i="22"/>
  <c r="F54" i="22"/>
  <c r="D38" i="22"/>
  <c r="D22" i="22"/>
  <c r="N75" i="20"/>
  <c r="N71" i="20"/>
  <c r="N67" i="20"/>
  <c r="N63" i="20"/>
  <c r="N59" i="20"/>
  <c r="N55" i="20"/>
  <c r="N51" i="20"/>
  <c r="N47" i="20"/>
  <c r="N43" i="20"/>
  <c r="N39" i="20"/>
  <c r="N35" i="20"/>
  <c r="N31" i="20"/>
  <c r="N27" i="20"/>
  <c r="N23" i="20"/>
  <c r="N19" i="20"/>
  <c r="N15" i="20"/>
  <c r="N11" i="20"/>
  <c r="N7" i="20"/>
  <c r="D49" i="19"/>
  <c r="D17" i="19"/>
  <c r="D54" i="18"/>
  <c r="D22" i="18"/>
  <c r="E66" i="17"/>
  <c r="E50" i="17"/>
  <c r="E34" i="17"/>
  <c r="E18" i="17"/>
  <c r="F69" i="16"/>
  <c r="F53" i="16"/>
  <c r="F37" i="16"/>
  <c r="F21" i="16"/>
  <c r="P75" i="15"/>
  <c r="T71" i="15"/>
  <c r="E68" i="15"/>
  <c r="P47" i="20"/>
  <c r="H35" i="20"/>
  <c r="H27" i="20"/>
  <c r="H19" i="20"/>
  <c r="H11" i="20"/>
  <c r="D46" i="19"/>
  <c r="D51" i="18"/>
  <c r="D67" i="16"/>
  <c r="D35" i="16"/>
  <c r="F12" i="16"/>
  <c r="K72" i="15"/>
  <c r="R67" i="15"/>
  <c r="I62" i="15"/>
  <c r="H57" i="15"/>
  <c r="O52" i="15"/>
  <c r="F47" i="15"/>
  <c r="E42" i="15"/>
  <c r="L37" i="15"/>
  <c r="K32" i="15"/>
  <c r="J27" i="15"/>
  <c r="I22" i="15"/>
  <c r="H17" i="15"/>
  <c r="G12" i="15"/>
  <c r="F7" i="15"/>
  <c r="N67" i="14"/>
  <c r="F59" i="14"/>
  <c r="F51" i="14"/>
  <c r="K42" i="14"/>
  <c r="H33" i="14"/>
  <c r="F27" i="14"/>
  <c r="I20" i="14"/>
  <c r="G14" i="14"/>
  <c r="E8" i="14"/>
  <c r="E62" i="13"/>
  <c r="E46" i="13"/>
  <c r="E30" i="13"/>
  <c r="E14" i="13"/>
  <c r="E63" i="12"/>
  <c r="F42" i="12"/>
  <c r="D20" i="12"/>
  <c r="E53" i="30"/>
  <c r="G47" i="29"/>
  <c r="D44" i="27"/>
  <c r="E36" i="26"/>
  <c r="D73" i="23"/>
  <c r="L49" i="23"/>
  <c r="K20" i="23"/>
  <c r="G69" i="22"/>
  <c r="F51" i="22"/>
  <c r="F35" i="22"/>
  <c r="F19" i="22"/>
  <c r="F75" i="20"/>
  <c r="F71" i="20"/>
  <c r="F67" i="20"/>
  <c r="F63" i="20"/>
  <c r="F59" i="20"/>
  <c r="F55" i="20"/>
  <c r="F51" i="20"/>
  <c r="F47" i="20"/>
  <c r="F43" i="20"/>
  <c r="F39" i="20"/>
  <c r="F35" i="20"/>
  <c r="F31" i="20"/>
  <c r="F27" i="20"/>
  <c r="F23" i="20"/>
  <c r="F19" i="20"/>
  <c r="F15" i="20"/>
  <c r="F11" i="20"/>
  <c r="F7" i="20"/>
  <c r="D45" i="19"/>
  <c r="D13" i="19"/>
  <c r="D50" i="18"/>
  <c r="D18" i="18"/>
  <c r="E64" i="17"/>
  <c r="E48" i="17"/>
  <c r="E32" i="17"/>
  <c r="E16" i="17"/>
  <c r="D68" i="16"/>
  <c r="D52" i="16"/>
  <c r="D36" i="16"/>
  <c r="D20" i="16"/>
  <c r="H75" i="15"/>
  <c r="L71" i="15"/>
  <c r="P67" i="15"/>
  <c r="T63" i="15"/>
  <c r="E60" i="15"/>
  <c r="I56" i="15"/>
  <c r="M52" i="15"/>
  <c r="Q48" i="15"/>
  <c r="J45" i="15"/>
  <c r="F41" i="15"/>
  <c r="R37" i="15"/>
  <c r="N33" i="15"/>
  <c r="G30" i="15"/>
  <c r="K26" i="15"/>
  <c r="O22" i="15"/>
  <c r="S18" i="15"/>
  <c r="D15" i="15"/>
  <c r="H11" i="15"/>
  <c r="L7" i="15"/>
  <c r="M70" i="14"/>
  <c r="K64" i="14"/>
  <c r="N57" i="14"/>
  <c r="L51" i="14"/>
  <c r="J45" i="14"/>
  <c r="M38" i="14"/>
  <c r="K32" i="14"/>
  <c r="N25" i="14"/>
  <c r="L19" i="14"/>
  <c r="J13" i="14"/>
  <c r="D74" i="12"/>
  <c r="E53" i="12"/>
  <c r="F32" i="12"/>
  <c r="D10" i="12"/>
  <c r="D62" i="8"/>
  <c r="E36" i="30"/>
  <c r="L40" i="29"/>
  <c r="F21" i="27"/>
  <c r="E64" i="25"/>
  <c r="J72" i="23"/>
  <c r="I43" i="23"/>
  <c r="G16" i="23"/>
  <c r="E61" i="22"/>
  <c r="G40" i="22"/>
  <c r="G24" i="22"/>
  <c r="G8" i="22"/>
  <c r="M72" i="20"/>
  <c r="M68" i="20"/>
  <c r="M64" i="20"/>
  <c r="M60" i="20"/>
  <c r="M56" i="20"/>
  <c r="M52" i="20"/>
  <c r="M48" i="20"/>
  <c r="M44" i="20"/>
  <c r="M40" i="20"/>
  <c r="M36" i="20"/>
  <c r="M32" i="20"/>
  <c r="M28" i="20"/>
  <c r="M24" i="20"/>
  <c r="M20" i="20"/>
  <c r="M16" i="20"/>
  <c r="M12" i="20"/>
  <c r="M8" i="20"/>
  <c r="D66" i="17"/>
  <c r="H47" i="20"/>
  <c r="P33" i="20"/>
  <c r="P25" i="20"/>
  <c r="P17" i="20"/>
  <c r="P9" i="20"/>
  <c r="D34" i="19"/>
  <c r="D39" i="18"/>
  <c r="F60" i="16"/>
  <c r="D31" i="16"/>
  <c r="F8" i="16"/>
  <c r="N71" i="15"/>
  <c r="M66" i="15"/>
  <c r="L61" i="15"/>
  <c r="S56" i="15"/>
  <c r="R51" i="15"/>
  <c r="I46" i="15"/>
  <c r="P41" i="15"/>
  <c r="O36" i="15"/>
  <c r="F31" i="15"/>
  <c r="M26" i="15"/>
  <c r="L21" i="15"/>
  <c r="K16" i="15"/>
  <c r="R11" i="15"/>
  <c r="F75" i="14"/>
  <c r="K66" i="14"/>
  <c r="K58" i="14"/>
  <c r="H49" i="14"/>
  <c r="M40" i="14"/>
  <c r="M32" i="14"/>
  <c r="K26" i="14"/>
  <c r="N19" i="14"/>
  <c r="L13" i="14"/>
  <c r="J7" i="14"/>
  <c r="E60" i="13"/>
  <c r="E44" i="13"/>
  <c r="E28" i="13"/>
  <c r="E12" i="13"/>
  <c r="D60" i="12"/>
  <c r="E39" i="12"/>
  <c r="F18" i="12"/>
  <c r="E45" i="30"/>
  <c r="I41" i="29"/>
  <c r="F33" i="27"/>
  <c r="D29" i="26"/>
  <c r="E70" i="23"/>
  <c r="D41" i="23"/>
  <c r="I18" i="23"/>
  <c r="D67" i="22"/>
  <c r="D50" i="22"/>
  <c r="D34" i="22"/>
  <c r="D18" i="22"/>
  <c r="N74" i="20"/>
  <c r="N70" i="20"/>
  <c r="N66" i="20"/>
  <c r="N62" i="20"/>
  <c r="N58" i="20"/>
  <c r="N54" i="20"/>
  <c r="N50" i="20"/>
  <c r="N46" i="20"/>
  <c r="N42" i="20"/>
  <c r="N38" i="20"/>
  <c r="N34" i="20"/>
  <c r="N30" i="20"/>
  <c r="N26" i="20"/>
  <c r="N22" i="20"/>
  <c r="N18" i="20"/>
  <c r="N14" i="20"/>
  <c r="N10" i="20"/>
  <c r="D73" i="19"/>
  <c r="D41" i="19"/>
  <c r="D9" i="19"/>
  <c r="D46" i="18"/>
  <c r="D14" i="18"/>
  <c r="E62" i="17"/>
  <c r="E46" i="17"/>
  <c r="E30" i="17"/>
  <c r="E14" i="17"/>
  <c r="F65" i="16"/>
  <c r="F49" i="16"/>
  <c r="F33" i="16"/>
  <c r="F17" i="16"/>
  <c r="S74" i="15"/>
  <c r="D71" i="15"/>
  <c r="H67" i="15"/>
  <c r="L63" i="15"/>
  <c r="P59" i="15"/>
  <c r="T55" i="15"/>
  <c r="E52" i="15"/>
  <c r="I48" i="15"/>
  <c r="M44" i="15"/>
  <c r="Q40" i="15"/>
  <c r="J37" i="15"/>
  <c r="F33" i="15"/>
  <c r="R29" i="15"/>
  <c r="N25" i="15"/>
  <c r="G22" i="15"/>
  <c r="K18" i="15"/>
  <c r="O14" i="15"/>
  <c r="S10" i="15"/>
  <c r="D7" i="15"/>
  <c r="E70" i="14"/>
  <c r="H63" i="14"/>
  <c r="F57" i="14"/>
  <c r="I50" i="14"/>
  <c r="G44" i="14"/>
  <c r="E38" i="14"/>
  <c r="H31" i="14"/>
  <c r="F25" i="14"/>
  <c r="I18" i="14"/>
  <c r="G12" i="14"/>
  <c r="F72" i="12"/>
  <c r="D50" i="12"/>
  <c r="E29" i="12"/>
  <c r="F8" i="12"/>
  <c r="D60" i="8"/>
  <c r="E28" i="30"/>
  <c r="G23" i="29"/>
  <c r="J63" i="26"/>
  <c r="E54" i="25"/>
  <c r="K69" i="23"/>
  <c r="J40" i="23"/>
  <c r="F14" i="23"/>
  <c r="G59" i="22"/>
  <c r="E39" i="22"/>
  <c r="E23" i="22"/>
  <c r="E7" i="22"/>
  <c r="E72" i="20"/>
  <c r="E68" i="20"/>
  <c r="E64" i="20"/>
  <c r="E60" i="20"/>
  <c r="E56" i="20"/>
  <c r="E52" i="20"/>
  <c r="E48" i="20"/>
  <c r="E44" i="20"/>
  <c r="E40" i="20"/>
  <c r="E36" i="20"/>
  <c r="E32" i="20"/>
  <c r="E28" i="20"/>
  <c r="E24" i="20"/>
  <c r="E20" i="20"/>
  <c r="E16" i="20"/>
  <c r="E12" i="20"/>
  <c r="E8" i="20"/>
  <c r="D64" i="17"/>
  <c r="P43" i="20"/>
  <c r="H32" i="20"/>
  <c r="H24" i="20"/>
  <c r="H16" i="20"/>
  <c r="H8" i="20"/>
  <c r="D22" i="19"/>
  <c r="D27" i="18"/>
  <c r="D55" i="16"/>
  <c r="F28" i="16"/>
  <c r="D7" i="16"/>
  <c r="F71" i="15"/>
  <c r="E66" i="15"/>
  <c r="D61" i="15"/>
  <c r="K56" i="15"/>
  <c r="J51" i="15"/>
  <c r="T45" i="15"/>
  <c r="H41" i="15"/>
  <c r="G36" i="15"/>
  <c r="Q30" i="15"/>
  <c r="E26" i="15"/>
  <c r="D21" i="15"/>
  <c r="N15" i="15"/>
  <c r="J11" i="15"/>
  <c r="K74" i="14"/>
  <c r="H65" i="14"/>
  <c r="H57" i="14"/>
  <c r="M48" i="14"/>
  <c r="E40" i="14"/>
  <c r="E32" i="14"/>
  <c r="H25" i="14"/>
  <c r="F19" i="14"/>
  <c r="I12" i="14"/>
  <c r="E74" i="13"/>
  <c r="E58" i="13"/>
  <c r="E42" i="13"/>
  <c r="E26" i="13"/>
  <c r="E10" i="13"/>
  <c r="F58" i="12"/>
  <c r="D36" i="12"/>
  <c r="E15" i="12"/>
  <c r="E37" i="30"/>
  <c r="M29" i="29"/>
  <c r="D12" i="27"/>
  <c r="J7" i="26"/>
  <c r="F67" i="23"/>
  <c r="E38" i="23"/>
  <c r="H16" i="23"/>
  <c r="D65" i="22"/>
  <c r="F47" i="22"/>
  <c r="F31" i="22"/>
  <c r="F15" i="22"/>
  <c r="F74" i="20"/>
  <c r="F70" i="20"/>
  <c r="F66" i="20"/>
  <c r="F62" i="20"/>
  <c r="F58" i="20"/>
  <c r="F54" i="20"/>
  <c r="F50" i="20"/>
  <c r="F46" i="20"/>
  <c r="F42" i="20"/>
  <c r="F38" i="20"/>
  <c r="F34" i="20"/>
  <c r="F30" i="20"/>
  <c r="F26" i="20"/>
  <c r="F22" i="20"/>
  <c r="F18" i="20"/>
  <c r="F14" i="20"/>
  <c r="F10" i="20"/>
  <c r="D69" i="19"/>
  <c r="D37" i="19"/>
  <c r="D74" i="18"/>
  <c r="D42" i="18"/>
  <c r="D10" i="18"/>
  <c r="E60" i="17"/>
  <c r="E44" i="17"/>
  <c r="E28" i="17"/>
  <c r="E12" i="17"/>
  <c r="D64" i="16"/>
  <c r="D48" i="16"/>
  <c r="D32" i="16"/>
  <c r="D16" i="16"/>
  <c r="K74" i="15"/>
  <c r="O70" i="15"/>
  <c r="S66" i="15"/>
  <c r="D63" i="15"/>
  <c r="H59" i="15"/>
  <c r="L55" i="15"/>
  <c r="P51" i="15"/>
  <c r="T47" i="15"/>
  <c r="E44" i="15"/>
  <c r="I40" i="15"/>
  <c r="M36" i="15"/>
  <c r="Q32" i="15"/>
  <c r="J29" i="15"/>
  <c r="F25" i="15"/>
  <c r="R21" i="15"/>
  <c r="N17" i="15"/>
  <c r="G14" i="15"/>
  <c r="K10" i="15"/>
  <c r="L75" i="14"/>
  <c r="J69" i="14"/>
  <c r="M62" i="14"/>
  <c r="K56" i="14"/>
  <c r="N49" i="14"/>
  <c r="L43" i="14"/>
  <c r="J37" i="14"/>
  <c r="M30" i="14"/>
  <c r="K24" i="14"/>
  <c r="N17" i="14"/>
  <c r="L11" i="14"/>
  <c r="E69" i="12"/>
  <c r="F48" i="12"/>
  <c r="D26" i="12"/>
  <c r="D74" i="8"/>
  <c r="D58" i="8"/>
  <c r="E20" i="30"/>
  <c r="I17" i="29"/>
  <c r="I56" i="26"/>
  <c r="E46" i="25"/>
  <c r="L66" i="23"/>
  <c r="K37" i="23"/>
  <c r="F12" i="23"/>
  <c r="E54" i="22"/>
  <c r="G36" i="22"/>
  <c r="G20" i="22"/>
  <c r="M75" i="20"/>
  <c r="M71" i="20"/>
  <c r="M67" i="20"/>
  <c r="M63" i="20"/>
  <c r="M59" i="20"/>
  <c r="M55" i="20"/>
  <c r="M51" i="20"/>
  <c r="M47" i="20"/>
  <c r="M43" i="20"/>
  <c r="M39" i="20"/>
  <c r="M35" i="20"/>
  <c r="M31" i="20"/>
  <c r="M27" i="20"/>
  <c r="M23" i="20"/>
  <c r="M19" i="20"/>
  <c r="M15" i="20"/>
  <c r="M11" i="20"/>
  <c r="M7" i="20"/>
  <c r="D62" i="17"/>
  <c r="D46" i="17"/>
  <c r="D30" i="17"/>
  <c r="D14" i="17"/>
  <c r="G66" i="16"/>
  <c r="H43" i="20"/>
  <c r="P31" i="20"/>
  <c r="P23" i="20"/>
  <c r="P15" i="20"/>
  <c r="P7" i="20"/>
  <c r="D18" i="19"/>
  <c r="D23" i="18"/>
  <c r="F52" i="16"/>
  <c r="F24" i="16"/>
  <c r="R75" i="15"/>
  <c r="I70" i="15"/>
  <c r="H65" i="15"/>
  <c r="O60" i="15"/>
  <c r="F55" i="15"/>
  <c r="E50" i="15"/>
  <c r="L45" i="15"/>
  <c r="K40" i="15"/>
  <c r="J35" i="15"/>
  <c r="I30" i="15"/>
  <c r="H25" i="15"/>
  <c r="G20" i="15"/>
  <c r="F15" i="15"/>
  <c r="E10" i="15"/>
  <c r="M72" i="14"/>
  <c r="M64" i="14"/>
  <c r="E56" i="14"/>
  <c r="J47" i="14"/>
  <c r="J39" i="14"/>
  <c r="J31" i="14"/>
  <c r="M24" i="14"/>
  <c r="K18" i="14"/>
  <c r="N11" i="14"/>
  <c r="E72" i="13"/>
  <c r="E56" i="13"/>
  <c r="E40" i="13"/>
  <c r="E24" i="13"/>
  <c r="E8" i="13"/>
  <c r="E55" i="12"/>
  <c r="F34" i="12"/>
  <c r="D12" i="12"/>
  <c r="E29" i="30"/>
  <c r="D24" i="29"/>
  <c r="J71" i="26"/>
  <c r="E66" i="25"/>
  <c r="G64" i="23"/>
  <c r="F35" i="23"/>
  <c r="H14" i="23"/>
  <c r="F63" i="22"/>
  <c r="D46" i="22"/>
  <c r="D30" i="22"/>
  <c r="D14" i="22"/>
  <c r="N73" i="20"/>
  <c r="N69" i="20"/>
  <c r="N65" i="20"/>
  <c r="N61" i="20"/>
  <c r="N57" i="20"/>
  <c r="N53" i="20"/>
  <c r="N49" i="20"/>
  <c r="N45" i="20"/>
  <c r="N41" i="20"/>
  <c r="N37" i="20"/>
  <c r="N33" i="20"/>
  <c r="N29" i="20"/>
  <c r="N25" i="20"/>
  <c r="N21" i="20"/>
  <c r="N17" i="20"/>
  <c r="N13" i="20"/>
  <c r="N9" i="20"/>
  <c r="D65" i="19"/>
  <c r="D33" i="19"/>
  <c r="D70" i="18"/>
  <c r="D38" i="18"/>
  <c r="E74" i="17"/>
  <c r="E58" i="17"/>
  <c r="E42" i="17"/>
  <c r="E26" i="17"/>
  <c r="E10" i="17"/>
  <c r="F61" i="16"/>
  <c r="F45" i="16"/>
  <c r="F29" i="16"/>
  <c r="F13" i="16"/>
  <c r="N73" i="15"/>
  <c r="G70" i="15"/>
  <c r="K66" i="15"/>
  <c r="O62" i="15"/>
  <c r="S58" i="15"/>
  <c r="D55" i="15"/>
  <c r="H51" i="15"/>
  <c r="L47" i="15"/>
  <c r="P43" i="15"/>
  <c r="T39" i="15"/>
  <c r="E36" i="15"/>
  <c r="I32" i="15"/>
  <c r="M28" i="15"/>
  <c r="Q24" i="15"/>
  <c r="J21" i="15"/>
  <c r="F17" i="15"/>
  <c r="R13" i="15"/>
  <c r="N9" i="15"/>
  <c r="I74" i="14"/>
  <c r="G68" i="14"/>
  <c r="E62" i="14"/>
  <c r="H55" i="14"/>
  <c r="F49" i="14"/>
  <c r="I42" i="14"/>
  <c r="G36" i="14"/>
  <c r="E30" i="14"/>
  <c r="H23" i="14"/>
  <c r="F17" i="14"/>
  <c r="I10" i="14"/>
  <c r="D66" i="12"/>
  <c r="E45" i="12"/>
  <c r="F24" i="12"/>
  <c r="D72" i="8"/>
  <c r="D56" i="8"/>
  <c r="E12" i="30"/>
  <c r="E35" i="28"/>
  <c r="H49" i="26"/>
  <c r="E38" i="25"/>
  <c r="D58" i="23"/>
  <c r="L34" i="23"/>
  <c r="I10" i="23"/>
  <c r="E51" i="22"/>
  <c r="E35" i="22"/>
  <c r="E19" i="22"/>
  <c r="E75" i="20"/>
  <c r="E71" i="20"/>
  <c r="P39" i="20"/>
  <c r="H31" i="20"/>
  <c r="H23" i="20"/>
  <c r="H15" i="20"/>
  <c r="H7" i="20"/>
  <c r="D14" i="19"/>
  <c r="D19" i="18"/>
  <c r="D51" i="16"/>
  <c r="D23" i="16"/>
  <c r="J75" i="15"/>
  <c r="T69" i="15"/>
  <c r="S64" i="15"/>
  <c r="G60" i="15"/>
  <c r="Q54" i="15"/>
  <c r="P49" i="15"/>
  <c r="D45" i="15"/>
  <c r="N39" i="15"/>
  <c r="M34" i="15"/>
  <c r="T29" i="15"/>
  <c r="S24" i="15"/>
  <c r="R19" i="15"/>
  <c r="Q14" i="15"/>
  <c r="P9" i="15"/>
  <c r="E72" i="14"/>
  <c r="E64" i="14"/>
  <c r="J55" i="14"/>
  <c r="G46" i="14"/>
  <c r="G38" i="14"/>
  <c r="G30" i="14"/>
  <c r="E24" i="14"/>
  <c r="H17" i="14"/>
  <c r="F11" i="14"/>
  <c r="E70" i="13"/>
  <c r="E54" i="13"/>
  <c r="E38" i="13"/>
  <c r="E22" i="13"/>
  <c r="F74" i="12"/>
  <c r="D52" i="12"/>
  <c r="E31" i="12"/>
  <c r="F10" i="12"/>
  <c r="E21" i="30"/>
  <c r="F18" i="29"/>
  <c r="I64" i="26"/>
  <c r="D65" i="24"/>
  <c r="H61" i="23"/>
  <c r="G32" i="23"/>
  <c r="K12" i="23"/>
  <c r="G61" i="22"/>
  <c r="F43" i="22"/>
  <c r="F27" i="22"/>
  <c r="F11" i="22"/>
  <c r="F73" i="20"/>
  <c r="F69" i="20"/>
  <c r="F65" i="20"/>
  <c r="F61" i="20"/>
  <c r="F57" i="20"/>
  <c r="F53" i="20"/>
  <c r="F49" i="20"/>
  <c r="F45" i="20"/>
  <c r="F41" i="20"/>
  <c r="F37" i="20"/>
  <c r="F33" i="20"/>
  <c r="F29" i="20"/>
  <c r="F25" i="20"/>
  <c r="F21" i="20"/>
  <c r="F17" i="20"/>
  <c r="F13" i="20"/>
  <c r="F9" i="20"/>
  <c r="D61" i="19"/>
  <c r="D29" i="19"/>
  <c r="D66" i="18"/>
  <c r="D34" i="18"/>
  <c r="E72" i="17"/>
  <c r="E56" i="17"/>
  <c r="E40" i="17"/>
  <c r="E24" i="17"/>
  <c r="E8" i="17"/>
  <c r="D60" i="16"/>
  <c r="D44" i="16"/>
  <c r="D28" i="16"/>
  <c r="D12" i="16"/>
  <c r="F73" i="15"/>
  <c r="R69" i="15"/>
  <c r="N65" i="15"/>
  <c r="G62" i="15"/>
  <c r="K58" i="15"/>
  <c r="O54" i="15"/>
  <c r="S50" i="15"/>
  <c r="D47" i="15"/>
  <c r="H43" i="15"/>
  <c r="L39" i="15"/>
  <c r="P35" i="15"/>
  <c r="T31" i="15"/>
  <c r="E28" i="15"/>
  <c r="I24" i="15"/>
  <c r="M20" i="15"/>
  <c r="Q16" i="15"/>
  <c r="J13" i="15"/>
  <c r="F9" i="15"/>
  <c r="N73" i="14"/>
  <c r="L67" i="14"/>
  <c r="J61" i="14"/>
  <c r="M54" i="14"/>
  <c r="K48" i="14"/>
  <c r="N41" i="14"/>
  <c r="L35" i="14"/>
  <c r="J29" i="14"/>
  <c r="M22" i="14"/>
  <c r="K16" i="14"/>
  <c r="N9" i="14"/>
  <c r="F64" i="12"/>
  <c r="D42" i="12"/>
  <c r="E21" i="12"/>
  <c r="D70" i="8"/>
  <c r="E68" i="30"/>
  <c r="M69" i="29"/>
  <c r="D14" i="28"/>
  <c r="G42" i="26"/>
  <c r="E30" i="25"/>
  <c r="E55" i="23"/>
  <c r="D26" i="23"/>
  <c r="H8" i="23"/>
  <c r="G48" i="22"/>
  <c r="G32" i="22"/>
  <c r="G16" i="22"/>
  <c r="M74" i="20"/>
  <c r="M70" i="20"/>
  <c r="M66" i="20"/>
  <c r="M62" i="20"/>
  <c r="M58" i="20"/>
  <c r="M54" i="20"/>
  <c r="M50" i="20"/>
  <c r="M46" i="20"/>
  <c r="M42" i="20"/>
  <c r="H39" i="20"/>
  <c r="P29" i="20"/>
  <c r="P21" i="20"/>
  <c r="P13" i="20"/>
  <c r="D66" i="19"/>
  <c r="D71" i="18"/>
  <c r="D7" i="18"/>
  <c r="F44" i="16"/>
  <c r="F20" i="16"/>
  <c r="E74" i="15"/>
  <c r="D69" i="15"/>
  <c r="K64" i="15"/>
  <c r="J59" i="15"/>
  <c r="T53" i="15"/>
  <c r="H49" i="15"/>
  <c r="G44" i="15"/>
  <c r="Q38" i="15"/>
  <c r="E34" i="15"/>
  <c r="D29" i="15"/>
  <c r="N23" i="15"/>
  <c r="J19" i="15"/>
  <c r="T13" i="15"/>
  <c r="S8" i="15"/>
  <c r="J71" i="14"/>
  <c r="G62" i="14"/>
  <c r="L53" i="14"/>
  <c r="L45" i="14"/>
  <c r="I36" i="14"/>
  <c r="L29" i="14"/>
  <c r="J23" i="14"/>
  <c r="M16" i="14"/>
  <c r="K10" i="14"/>
  <c r="E68" i="13"/>
  <c r="E52" i="13"/>
  <c r="E36" i="13"/>
  <c r="E20" i="13"/>
  <c r="E71" i="12"/>
  <c r="F50" i="12"/>
  <c r="D28" i="12"/>
  <c r="E7" i="12"/>
  <c r="E13" i="30"/>
  <c r="E59" i="28"/>
  <c r="H57" i="26"/>
  <c r="D49" i="24"/>
  <c r="I58" i="23"/>
  <c r="H29" i="23"/>
  <c r="J10" i="23"/>
  <c r="D58" i="22"/>
  <c r="D42" i="22"/>
  <c r="D26" i="22"/>
  <c r="D10" i="22"/>
  <c r="N72" i="20"/>
  <c r="N68" i="20"/>
  <c r="N64" i="20"/>
  <c r="N60" i="20"/>
  <c r="N56" i="20"/>
  <c r="N52" i="20"/>
  <c r="N48" i="20"/>
  <c r="N44" i="20"/>
  <c r="N40" i="20"/>
  <c r="N36" i="20"/>
  <c r="N32" i="20"/>
  <c r="N28" i="20"/>
  <c r="N24" i="20"/>
  <c r="N20" i="20"/>
  <c r="N16" i="20"/>
  <c r="N12" i="20"/>
  <c r="N8" i="20"/>
  <c r="D57" i="19"/>
  <c r="D25" i="19"/>
  <c r="D62" i="18"/>
  <c r="D30" i="18"/>
  <c r="E70" i="17"/>
  <c r="E54" i="17"/>
  <c r="E38" i="17"/>
  <c r="E22" i="17"/>
  <c r="F73" i="16"/>
  <c r="F57" i="16"/>
  <c r="F41" i="16"/>
  <c r="F25" i="16"/>
  <c r="F9" i="16"/>
  <c r="Q72" i="15"/>
  <c r="J69" i="15"/>
  <c r="F65" i="15"/>
  <c r="R61" i="15"/>
  <c r="N57" i="15"/>
  <c r="G54" i="15"/>
  <c r="K50" i="15"/>
  <c r="O46" i="15"/>
  <c r="S42" i="15"/>
  <c r="D39" i="15"/>
  <c r="H35" i="15"/>
  <c r="L31" i="15"/>
  <c r="P27" i="15"/>
  <c r="T23" i="15"/>
  <c r="E20" i="15"/>
  <c r="I16" i="15"/>
  <c r="M12" i="15"/>
  <c r="Q8" i="15"/>
  <c r="F73" i="14"/>
  <c r="I66" i="14"/>
  <c r="G60" i="14"/>
  <c r="E54" i="14"/>
  <c r="H47" i="14"/>
  <c r="F41" i="14"/>
  <c r="I34" i="14"/>
  <c r="G28" i="14"/>
  <c r="E22" i="14"/>
  <c r="H15" i="14"/>
  <c r="F9" i="14"/>
  <c r="E61" i="12"/>
  <c r="F40" i="12"/>
  <c r="D18" i="12"/>
  <c r="D68" i="8"/>
  <c r="E60" i="30"/>
  <c r="D64" i="29"/>
  <c r="I64" i="15"/>
  <c r="K34" i="15"/>
  <c r="H71" i="14"/>
  <c r="G20" i="14"/>
  <c r="J46" i="29"/>
  <c r="H46" i="23"/>
  <c r="E27" i="22"/>
  <c r="E66" i="20"/>
  <c r="M57" i="20"/>
  <c r="M49" i="20"/>
  <c r="M41" i="20"/>
  <c r="M34" i="20"/>
  <c r="E29" i="20"/>
  <c r="E22" i="20"/>
  <c r="E15" i="20"/>
  <c r="M9" i="20"/>
  <c r="D58" i="17"/>
  <c r="D40" i="17"/>
  <c r="D22" i="17"/>
  <c r="E73" i="16"/>
  <c r="G54" i="16"/>
  <c r="G38" i="16"/>
  <c r="G22" i="16"/>
  <c r="O75" i="15"/>
  <c r="S71" i="15"/>
  <c r="D68" i="15"/>
  <c r="H64" i="15"/>
  <c r="L60" i="15"/>
  <c r="P56" i="15"/>
  <c r="T52" i="15"/>
  <c r="E49" i="15"/>
  <c r="I45" i="15"/>
  <c r="M41" i="15"/>
  <c r="Q37" i="15"/>
  <c r="J34" i="15"/>
  <c r="F30" i="15"/>
  <c r="R26" i="15"/>
  <c r="N22" i="15"/>
  <c r="G19" i="15"/>
  <c r="K15" i="15"/>
  <c r="O11" i="15"/>
  <c r="S7" i="15"/>
  <c r="L70" i="14"/>
  <c r="J64" i="14"/>
  <c r="M57" i="14"/>
  <c r="K51" i="14"/>
  <c r="N44" i="14"/>
  <c r="L38" i="14"/>
  <c r="J32" i="14"/>
  <c r="M25" i="14"/>
  <c r="K19" i="14"/>
  <c r="N12" i="14"/>
  <c r="F75" i="12"/>
  <c r="D53" i="12"/>
  <c r="E32" i="12"/>
  <c r="F11" i="12"/>
  <c r="D51" i="11"/>
  <c r="D19" i="11"/>
  <c r="D56" i="10"/>
  <c r="D24" i="10"/>
  <c r="D61" i="9"/>
  <c r="D29" i="9"/>
  <c r="G58" i="26"/>
  <c r="G19" i="22"/>
  <c r="D16" i="21"/>
  <c r="O51" i="20"/>
  <c r="O19" i="20"/>
  <c r="L74" i="15"/>
  <c r="F44" i="15"/>
  <c r="S13" i="15"/>
  <c r="I49" i="14"/>
  <c r="N24" i="14"/>
  <c r="F39" i="12"/>
  <c r="D14" i="11"/>
  <c r="D67" i="9"/>
  <c r="E71" i="8"/>
  <c r="D34" i="8"/>
  <c r="J75" i="7"/>
  <c r="J67" i="7"/>
  <c r="J59" i="7"/>
  <c r="J51" i="7"/>
  <c r="J43" i="7"/>
  <c r="J35" i="7"/>
  <c r="J27" i="7"/>
  <c r="J19" i="7"/>
  <c r="J11" i="7"/>
  <c r="G74" i="6"/>
  <c r="D63" i="6"/>
  <c r="F49" i="6"/>
  <c r="H35" i="6"/>
  <c r="E24" i="6"/>
  <c r="G10" i="6"/>
  <c r="P73" i="5"/>
  <c r="O68" i="5"/>
  <c r="M60" i="15"/>
  <c r="O30" i="15"/>
  <c r="F65" i="14"/>
  <c r="E14" i="14"/>
  <c r="D64" i="27"/>
  <c r="E23" i="23"/>
  <c r="E15" i="22"/>
  <c r="E65" i="20"/>
  <c r="E57" i="20"/>
  <c r="E49" i="20"/>
  <c r="E41" i="20"/>
  <c r="E34" i="20"/>
  <c r="E27" i="20"/>
  <c r="M21" i="20"/>
  <c r="M14" i="20"/>
  <c r="E9" i="20"/>
  <c r="D56" i="17"/>
  <c r="D38" i="17"/>
  <c r="D20" i="17"/>
  <c r="G70" i="16"/>
  <c r="E53" i="16"/>
  <c r="E37" i="16"/>
  <c r="E21" i="16"/>
  <c r="G75" i="15"/>
  <c r="K71" i="15"/>
  <c r="O67" i="15"/>
  <c r="S63" i="15"/>
  <c r="D60" i="15"/>
  <c r="H56" i="15"/>
  <c r="L52" i="15"/>
  <c r="P48" i="15"/>
  <c r="T44" i="15"/>
  <c r="E41" i="15"/>
  <c r="I37" i="15"/>
  <c r="M33" i="15"/>
  <c r="Q29" i="15"/>
  <c r="J26" i="15"/>
  <c r="F22" i="15"/>
  <c r="R18" i="15"/>
  <c r="N14" i="15"/>
  <c r="G11" i="15"/>
  <c r="K7" i="15"/>
  <c r="I69" i="14"/>
  <c r="G63" i="14"/>
  <c r="E57" i="14"/>
  <c r="H50" i="14"/>
  <c r="F44" i="14"/>
  <c r="I37" i="14"/>
  <c r="G31" i="14"/>
  <c r="E25" i="14"/>
  <c r="H18" i="14"/>
  <c r="F12" i="14"/>
  <c r="E72" i="12"/>
  <c r="F51" i="12"/>
  <c r="D29" i="12"/>
  <c r="E8" i="12"/>
  <c r="D47" i="11"/>
  <c r="D15" i="11"/>
  <c r="D52" i="10"/>
  <c r="D20" i="10"/>
  <c r="D57" i="9"/>
  <c r="D25" i="9"/>
  <c r="E16" i="25"/>
  <c r="D72" i="21"/>
  <c r="D8" i="21"/>
  <c r="O47" i="20"/>
  <c r="O15" i="20"/>
  <c r="E71" i="15"/>
  <c r="R40" i="15"/>
  <c r="L10" i="15"/>
  <c r="J44" i="14"/>
  <c r="H22" i="14"/>
  <c r="D33" i="12"/>
  <c r="D66" i="10"/>
  <c r="D59" i="9"/>
  <c r="E68" i="8"/>
  <c r="E31" i="8"/>
  <c r="G74" i="7"/>
  <c r="G66" i="7"/>
  <c r="G58" i="7"/>
  <c r="G50" i="7"/>
  <c r="G42" i="7"/>
  <c r="G34" i="7"/>
  <c r="G26" i="7"/>
  <c r="G18" i="7"/>
  <c r="G10" i="7"/>
  <c r="F73" i="6"/>
  <c r="H59" i="6"/>
  <c r="E48" i="6"/>
  <c r="G34" i="6"/>
  <c r="D23" i="6"/>
  <c r="F9" i="6"/>
  <c r="H73" i="5"/>
  <c r="G68" i="5"/>
  <c r="F63" i="5"/>
  <c r="J59" i="5"/>
  <c r="T53" i="5"/>
  <c r="E50" i="5"/>
  <c r="D45" i="5"/>
  <c r="H41" i="5"/>
  <c r="G36" i="5"/>
  <c r="F31" i="5"/>
  <c r="J27" i="5"/>
  <c r="T21" i="5"/>
  <c r="E18" i="5"/>
  <c r="D13" i="5"/>
  <c r="H9" i="5"/>
  <c r="K61" i="23"/>
  <c r="D71" i="21"/>
  <c r="D7" i="21"/>
  <c r="G47" i="20"/>
  <c r="G15" i="20"/>
  <c r="Q56" i="15"/>
  <c r="S26" i="15"/>
  <c r="I58" i="14"/>
  <c r="H7" i="14"/>
  <c r="D32" i="27"/>
  <c r="D18" i="23"/>
  <c r="E11" i="22"/>
  <c r="E63" i="20"/>
  <c r="E55" i="20"/>
  <c r="E47" i="20"/>
  <c r="E39" i="20"/>
  <c r="M33" i="20"/>
  <c r="M26" i="20"/>
  <c r="E21" i="20"/>
  <c r="E14" i="20"/>
  <c r="E7" i="20"/>
  <c r="D54" i="17"/>
  <c r="D36" i="17"/>
  <c r="D18" i="17"/>
  <c r="E69" i="16"/>
  <c r="G50" i="16"/>
  <c r="G34" i="16"/>
  <c r="G18" i="16"/>
  <c r="R74" i="15"/>
  <c r="N70" i="15"/>
  <c r="G67" i="15"/>
  <c r="K63" i="15"/>
  <c r="O59" i="15"/>
  <c r="S55" i="15"/>
  <c r="D52" i="15"/>
  <c r="H48" i="15"/>
  <c r="L44" i="15"/>
  <c r="P40" i="15"/>
  <c r="T36" i="15"/>
  <c r="E33" i="15"/>
  <c r="I29" i="15"/>
  <c r="M25" i="15"/>
  <c r="Q21" i="15"/>
  <c r="J18" i="15"/>
  <c r="F14" i="15"/>
  <c r="R10" i="15"/>
  <c r="K75" i="14"/>
  <c r="N68" i="14"/>
  <c r="L62" i="14"/>
  <c r="J56" i="14"/>
  <c r="M49" i="14"/>
  <c r="K43" i="14"/>
  <c r="N36" i="14"/>
  <c r="L30" i="14"/>
  <c r="J24" i="14"/>
  <c r="M17" i="14"/>
  <c r="K11" i="14"/>
  <c r="D69" i="12"/>
  <c r="E48" i="12"/>
  <c r="F27" i="12"/>
  <c r="D75" i="11"/>
  <c r="D43" i="11"/>
  <c r="D11" i="11"/>
  <c r="D48" i="10"/>
  <c r="D16" i="10"/>
  <c r="D53" i="9"/>
  <c r="D21" i="9"/>
  <c r="J64" i="23"/>
  <c r="D64" i="21"/>
  <c r="O75" i="20"/>
  <c r="O43" i="20"/>
  <c r="O11" i="20"/>
  <c r="Q67" i="15"/>
  <c r="K37" i="15"/>
  <c r="E7" i="15"/>
  <c r="K39" i="14"/>
  <c r="I17" i="14"/>
  <c r="E20" i="12"/>
  <c r="D55" i="10"/>
  <c r="D51" i="9"/>
  <c r="D65" i="8"/>
  <c r="D26" i="8"/>
  <c r="L73" i="7"/>
  <c r="L65" i="7"/>
  <c r="L57" i="7"/>
  <c r="L49" i="7"/>
  <c r="L41" i="7"/>
  <c r="L33" i="7"/>
  <c r="L25" i="7"/>
  <c r="L17" i="7"/>
  <c r="L9" i="7"/>
  <c r="E72" i="6"/>
  <c r="G58" i="6"/>
  <c r="D47" i="6"/>
  <c r="F33" i="6"/>
  <c r="H19" i="6"/>
  <c r="E8" i="6"/>
  <c r="S72" i="5"/>
  <c r="R67" i="5"/>
  <c r="I62" i="5"/>
  <c r="M58" i="5"/>
  <c r="L53" i="5"/>
  <c r="P49" i="5"/>
  <c r="O44" i="5"/>
  <c r="S40" i="5"/>
  <c r="R35" i="5"/>
  <c r="I30" i="5"/>
  <c r="M26" i="5"/>
  <c r="L21" i="5"/>
  <c r="P17" i="5"/>
  <c r="O12" i="5"/>
  <c r="S8" i="5"/>
  <c r="H38" i="23"/>
  <c r="D63" i="21"/>
  <c r="G75" i="20"/>
  <c r="G43" i="20"/>
  <c r="G11" i="20"/>
  <c r="P70" i="15"/>
  <c r="J40" i="15"/>
  <c r="D10" i="15"/>
  <c r="J34" i="14"/>
  <c r="H12" i="14"/>
  <c r="D26" i="13"/>
  <c r="F13" i="12"/>
  <c r="D65" i="10"/>
  <c r="D58" i="9"/>
  <c r="D71" i="8"/>
  <c r="E36" i="8"/>
  <c r="I75" i="7"/>
  <c r="I67" i="7"/>
  <c r="I59" i="7"/>
  <c r="I51" i="7"/>
  <c r="I43" i="7"/>
  <c r="I35" i="7"/>
  <c r="J53" i="15"/>
  <c r="D23" i="15"/>
  <c r="G52" i="14"/>
  <c r="F56" i="12"/>
  <c r="F35" i="26"/>
  <c r="E74" i="22"/>
  <c r="E74" i="20"/>
  <c r="E62" i="20"/>
  <c r="E54" i="20"/>
  <c r="E46" i="20"/>
  <c r="M38" i="20"/>
  <c r="E33" i="20"/>
  <c r="E26" i="20"/>
  <c r="E19" i="20"/>
  <c r="M13" i="20"/>
  <c r="D74" i="17"/>
  <c r="D52" i="17"/>
  <c r="D34" i="17"/>
  <c r="D16" i="17"/>
  <c r="E65" i="16"/>
  <c r="E49" i="16"/>
  <c r="E33" i="16"/>
  <c r="E17" i="16"/>
  <c r="J74" i="15"/>
  <c r="F70" i="15"/>
  <c r="R66" i="15"/>
  <c r="N62" i="15"/>
  <c r="G59" i="15"/>
  <c r="K55" i="15"/>
  <c r="O51" i="15"/>
  <c r="S47" i="15"/>
  <c r="D44" i="15"/>
  <c r="H40" i="15"/>
  <c r="L36" i="15"/>
  <c r="P32" i="15"/>
  <c r="T28" i="15"/>
  <c r="E25" i="15"/>
  <c r="I21" i="15"/>
  <c r="M17" i="15"/>
  <c r="Q13" i="15"/>
  <c r="J10" i="15"/>
  <c r="H74" i="14"/>
  <c r="F68" i="14"/>
  <c r="I61" i="14"/>
  <c r="G55" i="14"/>
  <c r="E49" i="14"/>
  <c r="H42" i="14"/>
  <c r="F36" i="14"/>
  <c r="I29" i="14"/>
  <c r="G23" i="14"/>
  <c r="E17" i="14"/>
  <c r="H10" i="14"/>
  <c r="F67" i="12"/>
  <c r="D45" i="12"/>
  <c r="E24" i="12"/>
  <c r="D71" i="11"/>
  <c r="D39" i="11"/>
  <c r="D7" i="11"/>
  <c r="D44" i="10"/>
  <c r="D12" i="10"/>
  <c r="D49" i="9"/>
  <c r="D17" i="9"/>
  <c r="G41" i="23"/>
  <c r="D56" i="21"/>
  <c r="O71" i="20"/>
  <c r="O39" i="20"/>
  <c r="O7" i="20"/>
  <c r="J64" i="15"/>
  <c r="D34" i="15"/>
  <c r="G73" i="14"/>
  <c r="E37" i="14"/>
  <c r="J12" i="14"/>
  <c r="F7" i="12"/>
  <c r="D45" i="10"/>
  <c r="D43" i="9"/>
  <c r="E55" i="8"/>
  <c r="E23" i="8"/>
  <c r="D73" i="7"/>
  <c r="D65" i="7"/>
  <c r="D57" i="7"/>
  <c r="D49" i="7"/>
  <c r="D41" i="7"/>
  <c r="D33" i="7"/>
  <c r="D25" i="7"/>
  <c r="D17" i="7"/>
  <c r="D9" i="7"/>
  <c r="D71" i="6"/>
  <c r="F57" i="6"/>
  <c r="H43" i="6"/>
  <c r="E32" i="6"/>
  <c r="G18" i="6"/>
  <c r="D7" i="6"/>
  <c r="F71" i="5"/>
  <c r="J67" i="5"/>
  <c r="T61" i="5"/>
  <c r="E58" i="5"/>
  <c r="D53" i="5"/>
  <c r="H49" i="5"/>
  <c r="G44" i="5"/>
  <c r="F39" i="5"/>
  <c r="J35" i="5"/>
  <c r="T29" i="5"/>
  <c r="E26" i="5"/>
  <c r="D21" i="5"/>
  <c r="H17" i="5"/>
  <c r="G12" i="5"/>
  <c r="F7" i="5"/>
  <c r="J16" i="23"/>
  <c r="D55" i="21"/>
  <c r="G71" i="20"/>
  <c r="G39" i="20"/>
  <c r="G7" i="20"/>
  <c r="I67" i="15"/>
  <c r="O33" i="15"/>
  <c r="L72" i="14"/>
  <c r="K29" i="14"/>
  <c r="I7" i="14"/>
  <c r="D18" i="13"/>
  <c r="D7" i="12"/>
  <c r="D54" i="10"/>
  <c r="D50" i="9"/>
  <c r="E61" i="8"/>
  <c r="D31" i="8"/>
  <c r="N74" i="7"/>
  <c r="N66" i="7"/>
  <c r="N58" i="7"/>
  <c r="N50" i="7"/>
  <c r="N42" i="7"/>
  <c r="N34" i="7"/>
  <c r="F49" i="15"/>
  <c r="H19" i="15"/>
  <c r="E46" i="14"/>
  <c r="D34" i="12"/>
  <c r="D21" i="26"/>
  <c r="D63" i="22"/>
  <c r="E73" i="20"/>
  <c r="M61" i="20"/>
  <c r="M53" i="20"/>
  <c r="M45" i="20"/>
  <c r="E38" i="20"/>
  <c r="E31" i="20"/>
  <c r="M25" i="20"/>
  <c r="M18" i="20"/>
  <c r="E13" i="20"/>
  <c r="D72" i="17"/>
  <c r="D50" i="17"/>
  <c r="D32" i="17"/>
  <c r="D12" i="17"/>
  <c r="G62" i="16"/>
  <c r="G46" i="16"/>
  <c r="G30" i="16"/>
  <c r="G14" i="16"/>
  <c r="M73" i="15"/>
  <c r="Q69" i="15"/>
  <c r="J66" i="15"/>
  <c r="F62" i="15"/>
  <c r="R58" i="15"/>
  <c r="N54" i="15"/>
  <c r="G51" i="15"/>
  <c r="K47" i="15"/>
  <c r="O43" i="15"/>
  <c r="S39" i="15"/>
  <c r="D36" i="15"/>
  <c r="H32" i="15"/>
  <c r="L28" i="15"/>
  <c r="P24" i="15"/>
  <c r="T20" i="15"/>
  <c r="E17" i="15"/>
  <c r="I13" i="15"/>
  <c r="M9" i="15"/>
  <c r="M73" i="14"/>
  <c r="K67" i="14"/>
  <c r="N60" i="14"/>
  <c r="L54" i="14"/>
  <c r="J48" i="14"/>
  <c r="M41" i="14"/>
  <c r="K35" i="14"/>
  <c r="N28" i="14"/>
  <c r="L22" i="14"/>
  <c r="J16" i="14"/>
  <c r="M9" i="14"/>
  <c r="E64" i="12"/>
  <c r="F43" i="12"/>
  <c r="D21" i="12"/>
  <c r="D67" i="11"/>
  <c r="D35" i="11"/>
  <c r="D72" i="10"/>
  <c r="D40" i="10"/>
  <c r="D8" i="10"/>
  <c r="D45" i="9"/>
  <c r="D13" i="9"/>
  <c r="J18" i="23"/>
  <c r="D48" i="21"/>
  <c r="O67" i="20"/>
  <c r="O35" i="20"/>
  <c r="E64" i="16"/>
  <c r="O57" i="15"/>
  <c r="P30" i="15"/>
  <c r="H68" i="14"/>
  <c r="L34" i="14"/>
  <c r="K7" i="14"/>
  <c r="D65" i="11"/>
  <c r="D34" i="10"/>
  <c r="D35" i="9"/>
  <c r="D50" i="8"/>
  <c r="D18" i="8"/>
  <c r="I72" i="7"/>
  <c r="I64" i="7"/>
  <c r="I56" i="7"/>
  <c r="I48" i="7"/>
  <c r="I40" i="7"/>
  <c r="I32" i="7"/>
  <c r="I24" i="7"/>
  <c r="I16" i="7"/>
  <c r="I8" i="7"/>
  <c r="H67" i="6"/>
  <c r="E56" i="6"/>
  <c r="G42" i="6"/>
  <c r="D31" i="6"/>
  <c r="F17" i="6"/>
  <c r="R75" i="5"/>
  <c r="I70" i="5"/>
  <c r="M66" i="5"/>
  <c r="L61" i="5"/>
  <c r="P57" i="5"/>
  <c r="O52" i="5"/>
  <c r="S48" i="5"/>
  <c r="R43" i="5"/>
  <c r="I38" i="5"/>
  <c r="M34" i="5"/>
  <c r="L29" i="5"/>
  <c r="P25" i="5"/>
  <c r="O20" i="5"/>
  <c r="S16" i="5"/>
  <c r="R11" i="5"/>
  <c r="E46" i="30"/>
  <c r="G63" i="22"/>
  <c r="D47" i="21"/>
  <c r="G67" i="20"/>
  <c r="G35" i="20"/>
  <c r="G73" i="16"/>
  <c r="N60" i="15"/>
  <c r="H30" i="15"/>
  <c r="M67" i="14"/>
  <c r="E27" i="14"/>
  <c r="D74" i="13"/>
  <c r="D10" i="13"/>
  <c r="D64" i="11"/>
  <c r="D43" i="10"/>
  <c r="D42" i="9"/>
  <c r="E58" i="8"/>
  <c r="E28" i="8"/>
  <c r="F74" i="7"/>
  <c r="F66" i="7"/>
  <c r="F58" i="7"/>
  <c r="F50" i="7"/>
  <c r="F42" i="7"/>
  <c r="R45" i="15"/>
  <c r="L15" i="15"/>
  <c r="H39" i="14"/>
  <c r="E13" i="12"/>
  <c r="E22" i="25"/>
  <c r="E47" i="22"/>
  <c r="E70" i="20"/>
  <c r="E61" i="20"/>
  <c r="E53" i="20"/>
  <c r="E45" i="20"/>
  <c r="M37" i="20"/>
  <c r="M30" i="20"/>
  <c r="E25" i="20"/>
  <c r="E18" i="20"/>
  <c r="E11" i="20"/>
  <c r="D70" i="17"/>
  <c r="D48" i="17"/>
  <c r="D28" i="17"/>
  <c r="D10" i="17"/>
  <c r="E61" i="16"/>
  <c r="E45" i="16"/>
  <c r="E29" i="16"/>
  <c r="E13" i="16"/>
  <c r="E73" i="15"/>
  <c r="I69" i="15"/>
  <c r="M65" i="15"/>
  <c r="Q61" i="15"/>
  <c r="J58" i="15"/>
  <c r="F54" i="15"/>
  <c r="R50" i="15"/>
  <c r="N46" i="15"/>
  <c r="G43" i="15"/>
  <c r="K39" i="15"/>
  <c r="O35" i="15"/>
  <c r="S31" i="15"/>
  <c r="D28" i="15"/>
  <c r="H24" i="15"/>
  <c r="L20" i="15"/>
  <c r="P16" i="15"/>
  <c r="T12" i="15"/>
  <c r="E9" i="15"/>
  <c r="E73" i="14"/>
  <c r="H66" i="14"/>
  <c r="F60" i="14"/>
  <c r="I53" i="14"/>
  <c r="G47" i="14"/>
  <c r="E41" i="14"/>
  <c r="H34" i="14"/>
  <c r="F28" i="14"/>
  <c r="I21" i="14"/>
  <c r="G15" i="14"/>
  <c r="E9" i="14"/>
  <c r="D61" i="12"/>
  <c r="E40" i="12"/>
  <c r="F19" i="12"/>
  <c r="D63" i="11"/>
  <c r="D31" i="11"/>
  <c r="D68" i="10"/>
  <c r="D36" i="10"/>
  <c r="D73" i="9"/>
  <c r="D41" i="9"/>
  <c r="D9" i="9"/>
  <c r="E65" i="22"/>
  <c r="D40" i="21"/>
  <c r="O63" i="20"/>
  <c r="O31" i="20"/>
  <c r="G53" i="16"/>
  <c r="H54" i="15"/>
  <c r="I27" i="15"/>
  <c r="I63" i="14"/>
  <c r="F32" i="14"/>
  <c r="F71" i="12"/>
  <c r="D49" i="11"/>
  <c r="D23" i="10"/>
  <c r="D27" i="9"/>
  <c r="E47" i="8"/>
  <c r="E15" i="8"/>
  <c r="N71" i="7"/>
  <c r="N63" i="7"/>
  <c r="N55" i="7"/>
  <c r="N47" i="7"/>
  <c r="N39" i="7"/>
  <c r="N31" i="7"/>
  <c r="N23" i="7"/>
  <c r="N15" i="7"/>
  <c r="N7" i="7"/>
  <c r="G66" i="6"/>
  <c r="D55" i="6"/>
  <c r="F41" i="6"/>
  <c r="H27" i="6"/>
  <c r="E16" i="6"/>
  <c r="J75" i="5"/>
  <c r="T69" i="5"/>
  <c r="N41" i="15"/>
  <c r="P11" i="15"/>
  <c r="F33" i="14"/>
  <c r="D64" i="8"/>
  <c r="I75" i="23"/>
  <c r="E43" i="22"/>
  <c r="E69" i="20"/>
  <c r="E59" i="20"/>
  <c r="E51" i="20"/>
  <c r="E43" i="20"/>
  <c r="E37" i="20"/>
  <c r="E30" i="20"/>
  <c r="E23" i="20"/>
  <c r="M17" i="20"/>
  <c r="M10" i="20"/>
  <c r="D68" i="17"/>
  <c r="D44" i="17"/>
  <c r="D26" i="17"/>
  <c r="D8" i="17"/>
  <c r="G58" i="16"/>
  <c r="G42" i="16"/>
  <c r="G26" i="16"/>
  <c r="G10" i="16"/>
  <c r="P72" i="15"/>
  <c r="T68" i="15"/>
  <c r="E65" i="15"/>
  <c r="I61" i="15"/>
  <c r="M57" i="15"/>
  <c r="Q53" i="15"/>
  <c r="J50" i="15"/>
  <c r="F46" i="15"/>
  <c r="R42" i="15"/>
  <c r="N38" i="15"/>
  <c r="G35" i="15"/>
  <c r="K31" i="15"/>
  <c r="O27" i="15"/>
  <c r="S23" i="15"/>
  <c r="D20" i="15"/>
  <c r="H16" i="15"/>
  <c r="L12" i="15"/>
  <c r="P8" i="15"/>
  <c r="J72" i="14"/>
  <c r="M65" i="14"/>
  <c r="K59" i="14"/>
  <c r="N52" i="14"/>
  <c r="L46" i="14"/>
  <c r="J40" i="14"/>
  <c r="M33" i="14"/>
  <c r="K27" i="14"/>
  <c r="N20" i="14"/>
  <c r="L14" i="14"/>
  <c r="J8" i="14"/>
  <c r="F59" i="12"/>
  <c r="D37" i="12"/>
  <c r="E16" i="12"/>
  <c r="D59" i="11"/>
  <c r="D27" i="11"/>
  <c r="D64" i="10"/>
  <c r="D32" i="10"/>
  <c r="D69" i="9"/>
  <c r="D37" i="9"/>
  <c r="E54" i="30"/>
  <c r="G51" i="22"/>
  <c r="D32" i="21"/>
  <c r="O59" i="20"/>
  <c r="O27" i="20"/>
  <c r="E32" i="16"/>
  <c r="T50" i="15"/>
  <c r="N20" i="15"/>
  <c r="J58" i="14"/>
  <c r="M29" i="14"/>
  <c r="D65" i="12"/>
  <c r="D36" i="11"/>
  <c r="D13" i="10"/>
  <c r="D19" i="9"/>
  <c r="D42" i="8"/>
  <c r="D10" i="8"/>
  <c r="F71" i="7"/>
  <c r="F63" i="7"/>
  <c r="F55" i="7"/>
  <c r="F47" i="7"/>
  <c r="F39" i="7"/>
  <c r="F31" i="7"/>
  <c r="F23" i="7"/>
  <c r="F15" i="7"/>
  <c r="F7" i="7"/>
  <c r="F65" i="6"/>
  <c r="H51" i="6"/>
  <c r="E40" i="6"/>
  <c r="G26" i="6"/>
  <c r="D15" i="6"/>
  <c r="M74" i="5"/>
  <c r="L69" i="5"/>
  <c r="P65" i="5"/>
  <c r="O60" i="5"/>
  <c r="S56" i="5"/>
  <c r="R51" i="5"/>
  <c r="I46" i="5"/>
  <c r="M42" i="5"/>
  <c r="L37" i="5"/>
  <c r="P33" i="5"/>
  <c r="O28" i="5"/>
  <c r="S24" i="5"/>
  <c r="R19" i="5"/>
  <c r="I14" i="5"/>
  <c r="M10" i="5"/>
  <c r="D56" i="27"/>
  <c r="G39" i="22"/>
  <c r="D31" i="21"/>
  <c r="G59" i="20"/>
  <c r="G27" i="20"/>
  <c r="G41" i="16"/>
  <c r="G38" i="15"/>
  <c r="T7" i="15"/>
  <c r="I26" i="14"/>
  <c r="E44" i="30"/>
  <c r="F52" i="23"/>
  <c r="E31" i="22"/>
  <c r="E67" i="20"/>
  <c r="E58" i="20"/>
  <c r="E50" i="20"/>
  <c r="E42" i="20"/>
  <c r="E35" i="20"/>
  <c r="M29" i="20"/>
  <c r="M22" i="20"/>
  <c r="E17" i="20"/>
  <c r="E10" i="20"/>
  <c r="D60" i="17"/>
  <c r="D42" i="17"/>
  <c r="D24" i="17"/>
  <c r="G74" i="16"/>
  <c r="E57" i="16"/>
  <c r="E41" i="16"/>
  <c r="E25" i="16"/>
  <c r="E9" i="16"/>
  <c r="H72" i="15"/>
  <c r="L68" i="15"/>
  <c r="P64" i="15"/>
  <c r="T60" i="15"/>
  <c r="E57" i="15"/>
  <c r="I53" i="15"/>
  <c r="M49" i="15"/>
  <c r="Q45" i="15"/>
  <c r="J42" i="15"/>
  <c r="F38" i="15"/>
  <c r="R34" i="15"/>
  <c r="N30" i="15"/>
  <c r="G27" i="15"/>
  <c r="K23" i="15"/>
  <c r="O19" i="15"/>
  <c r="S15" i="15"/>
  <c r="D12" i="15"/>
  <c r="H8" i="15"/>
  <c r="G71" i="14"/>
  <c r="E65" i="14"/>
  <c r="H58" i="14"/>
  <c r="F52" i="14"/>
  <c r="I45" i="14"/>
  <c r="G39" i="14"/>
  <c r="E33" i="14"/>
  <c r="H26" i="14"/>
  <c r="F20" i="14"/>
  <c r="I13" i="14"/>
  <c r="G7" i="14"/>
  <c r="E56" i="12"/>
  <c r="F35" i="12"/>
  <c r="D13" i="12"/>
  <c r="D55" i="11"/>
  <c r="D23" i="11"/>
  <c r="D60" i="10"/>
  <c r="D28" i="10"/>
  <c r="D65" i="9"/>
  <c r="D33" i="9"/>
  <c r="D62" i="28"/>
  <c r="E30" i="22"/>
  <c r="D24" i="21"/>
  <c r="O55" i="20"/>
  <c r="O23" i="20"/>
  <c r="G21" i="16"/>
  <c r="M47" i="15"/>
  <c r="G17" i="15"/>
  <c r="K53" i="14"/>
  <c r="G27" i="14"/>
  <c r="E52" i="12"/>
  <c r="D25" i="11"/>
  <c r="D75" i="9"/>
  <c r="D11" i="9"/>
  <c r="E39" i="8"/>
  <c r="E7" i="8"/>
  <c r="M68" i="7"/>
  <c r="M60" i="7"/>
  <c r="M52" i="7"/>
  <c r="M44" i="7"/>
  <c r="M36" i="7"/>
  <c r="M28" i="7"/>
  <c r="M20" i="7"/>
  <c r="M12" i="7"/>
  <c r="H75" i="6"/>
  <c r="E64" i="6"/>
  <c r="G50" i="6"/>
  <c r="D39" i="6"/>
  <c r="F25" i="6"/>
  <c r="H11" i="6"/>
  <c r="E74" i="5"/>
  <c r="D69" i="5"/>
  <c r="H65" i="5"/>
  <c r="G60" i="5"/>
  <c r="F55" i="5"/>
  <c r="J51" i="5"/>
  <c r="T45" i="5"/>
  <c r="E42" i="5"/>
  <c r="D37" i="5"/>
  <c r="H33" i="5"/>
  <c r="G28" i="5"/>
  <c r="F23" i="5"/>
  <c r="J19" i="5"/>
  <c r="T13" i="5"/>
  <c r="E10" i="5"/>
  <c r="F51" i="26"/>
  <c r="E18" i="22"/>
  <c r="D23" i="21"/>
  <c r="G55" i="20"/>
  <c r="G23" i="20"/>
  <c r="E20" i="16"/>
  <c r="L50" i="15"/>
  <c r="F20" i="15"/>
  <c r="N46" i="14"/>
  <c r="M19" i="14"/>
  <c r="D50" i="13"/>
  <c r="F45" i="12"/>
  <c r="D24" i="11"/>
  <c r="D11" i="10"/>
  <c r="D18" i="9"/>
  <c r="D47" i="8"/>
  <c r="D15" i="8"/>
  <c r="G69" i="7"/>
  <c r="G61" i="7"/>
  <c r="G53" i="7"/>
  <c r="G45" i="7"/>
  <c r="E66" i="5"/>
  <c r="F47" i="5"/>
  <c r="D29" i="5"/>
  <c r="J11" i="5"/>
  <c r="G63" i="20"/>
  <c r="S53" i="15"/>
  <c r="G49" i="14"/>
  <c r="D58" i="13"/>
  <c r="D34" i="11"/>
  <c r="D26" i="9"/>
  <c r="E20" i="8"/>
  <c r="J62" i="7"/>
  <c r="J46" i="7"/>
  <c r="F34" i="7"/>
  <c r="F26" i="7"/>
  <c r="F18" i="7"/>
  <c r="F10" i="7"/>
  <c r="F66" i="6"/>
  <c r="H52" i="6"/>
  <c r="E41" i="6"/>
  <c r="G27" i="6"/>
  <c r="D16" i="6"/>
  <c r="L74" i="5"/>
  <c r="P70" i="5"/>
  <c r="O65" i="5"/>
  <c r="S61" i="5"/>
  <c r="R56" i="5"/>
  <c r="I51" i="5"/>
  <c r="M47" i="5"/>
  <c r="L42" i="5"/>
  <c r="P38" i="5"/>
  <c r="O33" i="5"/>
  <c r="S29" i="5"/>
  <c r="R24" i="5"/>
  <c r="I19" i="5"/>
  <c r="M15" i="5"/>
  <c r="L10" i="5"/>
  <c r="E38" i="30"/>
  <c r="I35" i="23"/>
  <c r="D30" i="21"/>
  <c r="O54" i="20"/>
  <c r="O22" i="20"/>
  <c r="E8" i="16"/>
  <c r="D50" i="15"/>
  <c r="Q19" i="15"/>
  <c r="H46" i="14"/>
  <c r="G19" i="14"/>
  <c r="D25" i="12"/>
  <c r="D63" i="10"/>
  <c r="D61" i="8"/>
  <c r="E25" i="8"/>
  <c r="L71" i="7"/>
  <c r="L63" i="7"/>
  <c r="L55" i="7"/>
  <c r="L47" i="7"/>
  <c r="L39" i="7"/>
  <c r="L31" i="7"/>
  <c r="L23" i="7"/>
  <c r="L15" i="7"/>
  <c r="L7" i="7"/>
  <c r="E66" i="6"/>
  <c r="G52" i="6"/>
  <c r="D41" i="6"/>
  <c r="F27" i="6"/>
  <c r="H13" i="6"/>
  <c r="F73" i="5"/>
  <c r="J69" i="5"/>
  <c r="T63" i="5"/>
  <c r="E60" i="5"/>
  <c r="D55" i="5"/>
  <c r="H51" i="5"/>
  <c r="G46" i="5"/>
  <c r="F41" i="5"/>
  <c r="J37" i="5"/>
  <c r="T31" i="5"/>
  <c r="E28" i="5"/>
  <c r="D23" i="5"/>
  <c r="H19" i="5"/>
  <c r="G14" i="5"/>
  <c r="F9" i="5"/>
  <c r="E56" i="25"/>
  <c r="D53" i="21"/>
  <c r="G66" i="20"/>
  <c r="G34" i="20"/>
  <c r="G49" i="16"/>
  <c r="J56" i="15"/>
  <c r="D26" i="15"/>
  <c r="L56" i="14"/>
  <c r="I31" i="14"/>
  <c r="D72" i="13"/>
  <c r="D8" i="13"/>
  <c r="D44" i="11"/>
  <c r="D30" i="10"/>
  <c r="D32" i="9"/>
  <c r="E54" i="8"/>
  <c r="E22" i="8"/>
  <c r="N72" i="7"/>
  <c r="N64" i="7"/>
  <c r="N56" i="7"/>
  <c r="N48" i="7"/>
  <c r="N40" i="7"/>
  <c r="N32" i="7"/>
  <c r="N24" i="7"/>
  <c r="N16" i="7"/>
  <c r="N8" i="7"/>
  <c r="D66" i="6"/>
  <c r="F52" i="6"/>
  <c r="H38" i="6"/>
  <c r="E27" i="6"/>
  <c r="G13" i="6"/>
  <c r="M73" i="5"/>
  <c r="L68" i="5"/>
  <c r="P64" i="5"/>
  <c r="O59" i="5"/>
  <c r="S55" i="5"/>
  <c r="R50" i="5"/>
  <c r="I45" i="5"/>
  <c r="M41" i="5"/>
  <c r="L36" i="5"/>
  <c r="P32" i="5"/>
  <c r="O27" i="5"/>
  <c r="S23" i="5"/>
  <c r="R18" i="5"/>
  <c r="I13" i="5"/>
  <c r="M9" i="5"/>
  <c r="K29" i="23"/>
  <c r="D60" i="21"/>
  <c r="O69" i="20"/>
  <c r="O37" i="20"/>
  <c r="G69" i="16"/>
  <c r="I59" i="15"/>
  <c r="O25" i="15"/>
  <c r="E51" i="14"/>
  <c r="K23" i="14"/>
  <c r="F55" i="12"/>
  <c r="D30" i="11"/>
  <c r="D18" i="10"/>
  <c r="D23" i="9"/>
  <c r="E51" i="8"/>
  <c r="E19" i="8"/>
  <c r="L69" i="7"/>
  <c r="L61" i="7"/>
  <c r="L53" i="7"/>
  <c r="L45" i="7"/>
  <c r="L37" i="7"/>
  <c r="L29" i="7"/>
  <c r="L21" i="7"/>
  <c r="L13" i="7"/>
  <c r="H71" i="6"/>
  <c r="E60" i="6"/>
  <c r="G46" i="6"/>
  <c r="D35" i="6"/>
  <c r="F21" i="6"/>
  <c r="H7" i="6"/>
  <c r="R71" i="5"/>
  <c r="I66" i="5"/>
  <c r="M62" i="5"/>
  <c r="L57" i="5"/>
  <c r="P53" i="5"/>
  <c r="O48" i="5"/>
  <c r="S44" i="5"/>
  <c r="R39" i="5"/>
  <c r="I34" i="5"/>
  <c r="M30" i="5"/>
  <c r="L25" i="5"/>
  <c r="P21" i="5"/>
  <c r="O16" i="5"/>
  <c r="S12" i="5"/>
  <c r="R7" i="5"/>
  <c r="E47" i="23"/>
  <c r="D50" i="21"/>
  <c r="O64" i="20"/>
  <c r="O32" i="20"/>
  <c r="G45" i="16"/>
  <c r="E55" i="15"/>
  <c r="R24" i="15"/>
  <c r="M59" i="14"/>
  <c r="N32" i="14"/>
  <c r="D73" i="12"/>
  <c r="D53" i="11"/>
  <c r="D26" i="10"/>
  <c r="E45" i="8"/>
  <c r="E13" i="8"/>
  <c r="J69" i="7"/>
  <c r="J61" i="7"/>
  <c r="J53" i="7"/>
  <c r="J45" i="7"/>
  <c r="J37" i="7"/>
  <c r="J29" i="7"/>
  <c r="J21" i="7"/>
  <c r="J13" i="7"/>
  <c r="G72" i="6"/>
  <c r="D61" i="6"/>
  <c r="F47" i="6"/>
  <c r="H33" i="6"/>
  <c r="E22" i="6"/>
  <c r="G8" i="6"/>
  <c r="J73" i="5"/>
  <c r="T67" i="5"/>
  <c r="E64" i="5"/>
  <c r="D59" i="5"/>
  <c r="H55" i="5"/>
  <c r="G50" i="5"/>
  <c r="F45" i="5"/>
  <c r="J41" i="5"/>
  <c r="T35" i="5"/>
  <c r="E32" i="5"/>
  <c r="D27" i="5"/>
  <c r="H23" i="5"/>
  <c r="G18" i="5"/>
  <c r="F13" i="5"/>
  <c r="J9" i="5"/>
  <c r="I8" i="26"/>
  <c r="E10" i="22"/>
  <c r="D17" i="21"/>
  <c r="G48" i="20"/>
  <c r="G16" i="20"/>
  <c r="M71" i="15"/>
  <c r="G41" i="15"/>
  <c r="T10" i="15"/>
  <c r="L32" i="14"/>
  <c r="D68" i="13"/>
  <c r="E66" i="12"/>
  <c r="D37" i="11"/>
  <c r="D14" i="10"/>
  <c r="D12" i="9"/>
  <c r="E42" i="8"/>
  <c r="E10" i="8"/>
  <c r="F68" i="7"/>
  <c r="F60" i="7"/>
  <c r="F52" i="7"/>
  <c r="F44" i="7"/>
  <c r="F36" i="7"/>
  <c r="F28" i="7"/>
  <c r="F20" i="7"/>
  <c r="S64" i="5"/>
  <c r="L45" i="5"/>
  <c r="R27" i="5"/>
  <c r="P9" i="5"/>
  <c r="G51" i="20"/>
  <c r="E47" i="15"/>
  <c r="H44" i="14"/>
  <c r="D42" i="13"/>
  <c r="D13" i="11"/>
  <c r="D10" i="9"/>
  <c r="E12" i="8"/>
  <c r="L60" i="7"/>
  <c r="L44" i="7"/>
  <c r="M31" i="7"/>
  <c r="M23" i="7"/>
  <c r="M15" i="7"/>
  <c r="M7" i="7"/>
  <c r="E65" i="6"/>
  <c r="G51" i="6"/>
  <c r="D40" i="6"/>
  <c r="F26" i="6"/>
  <c r="H12" i="6"/>
  <c r="D74" i="5"/>
  <c r="H70" i="5"/>
  <c r="G65" i="5"/>
  <c r="F60" i="5"/>
  <c r="J56" i="5"/>
  <c r="T50" i="5"/>
  <c r="E47" i="5"/>
  <c r="D42" i="5"/>
  <c r="H38" i="5"/>
  <c r="G33" i="5"/>
  <c r="F28" i="5"/>
  <c r="J24" i="5"/>
  <c r="T18" i="5"/>
  <c r="E15" i="5"/>
  <c r="D10" i="5"/>
  <c r="G71" i="29"/>
  <c r="E38" i="22"/>
  <c r="D22" i="21"/>
  <c r="O50" i="20"/>
  <c r="O18" i="20"/>
  <c r="O73" i="15"/>
  <c r="P46" i="15"/>
  <c r="J16" i="15"/>
  <c r="I41" i="14"/>
  <c r="N16" i="14"/>
  <c r="E12" i="12"/>
  <c r="D53" i="10"/>
  <c r="D52" i="8"/>
  <c r="D20" i="8"/>
  <c r="D71" i="7"/>
  <c r="D63" i="7"/>
  <c r="D55" i="7"/>
  <c r="D47" i="7"/>
  <c r="D39" i="7"/>
  <c r="D31" i="7"/>
  <c r="D23" i="7"/>
  <c r="D15" i="7"/>
  <c r="D7" i="7"/>
  <c r="D65" i="6"/>
  <c r="F51" i="6"/>
  <c r="H37" i="6"/>
  <c r="E26" i="6"/>
  <c r="G12" i="6"/>
  <c r="I72" i="5"/>
  <c r="M68" i="5"/>
  <c r="L63" i="5"/>
  <c r="P59" i="5"/>
  <c r="O54" i="5"/>
  <c r="S50" i="5"/>
  <c r="R45" i="5"/>
  <c r="I40" i="5"/>
  <c r="M36" i="5"/>
  <c r="L31" i="5"/>
  <c r="P27" i="5"/>
  <c r="O22" i="5"/>
  <c r="S18" i="5"/>
  <c r="R13" i="5"/>
  <c r="I8" i="5"/>
  <c r="J32" i="23"/>
  <c r="D45" i="21"/>
  <c r="G62" i="20"/>
  <c r="G30" i="20"/>
  <c r="E28" i="16"/>
  <c r="O49" i="15"/>
  <c r="P22" i="15"/>
  <c r="M51" i="14"/>
  <c r="J26" i="14"/>
  <c r="D64" i="13"/>
  <c r="F69" i="12"/>
  <c r="D32" i="11"/>
  <c r="D19" i="10"/>
  <c r="D24" i="9"/>
  <c r="D49" i="8"/>
  <c r="D17" i="8"/>
  <c r="F72" i="7"/>
  <c r="F64" i="7"/>
  <c r="F56" i="7"/>
  <c r="F48" i="7"/>
  <c r="F40" i="7"/>
  <c r="F32" i="7"/>
  <c r="F24" i="7"/>
  <c r="F16" i="7"/>
  <c r="F8" i="7"/>
  <c r="H62" i="6"/>
  <c r="E51" i="6"/>
  <c r="G37" i="6"/>
  <c r="D26" i="6"/>
  <c r="F12" i="6"/>
  <c r="E73" i="5"/>
  <c r="D68" i="5"/>
  <c r="H64" i="5"/>
  <c r="G59" i="5"/>
  <c r="F54" i="5"/>
  <c r="J50" i="5"/>
  <c r="T44" i="5"/>
  <c r="E41" i="5"/>
  <c r="D36" i="5"/>
  <c r="H32" i="5"/>
  <c r="G27" i="5"/>
  <c r="F22" i="5"/>
  <c r="J18" i="5"/>
  <c r="T12" i="5"/>
  <c r="E9" i="5"/>
  <c r="L10" i="23"/>
  <c r="D52" i="21"/>
  <c r="O65" i="20"/>
  <c r="O33" i="20"/>
  <c r="E48" i="16"/>
  <c r="N52" i="15"/>
  <c r="H22" i="15"/>
  <c r="F48" i="14"/>
  <c r="E21" i="14"/>
  <c r="D49" i="12"/>
  <c r="D20" i="11"/>
  <c r="D7" i="10"/>
  <c r="D15" i="9"/>
  <c r="D46" i="8"/>
  <c r="D14" i="8"/>
  <c r="D69" i="7"/>
  <c r="D61" i="7"/>
  <c r="D53" i="7"/>
  <c r="D45" i="7"/>
  <c r="D37" i="7"/>
  <c r="D29" i="7"/>
  <c r="D21" i="7"/>
  <c r="D13" i="7"/>
  <c r="G70" i="6"/>
  <c r="D59" i="6"/>
  <c r="F45" i="6"/>
  <c r="H31" i="6"/>
  <c r="E20" i="6"/>
  <c r="F75" i="5"/>
  <c r="J71" i="5"/>
  <c r="T65" i="5"/>
  <c r="E62" i="5"/>
  <c r="D57" i="5"/>
  <c r="H53" i="5"/>
  <c r="G48" i="5"/>
  <c r="F43" i="5"/>
  <c r="J39" i="5"/>
  <c r="T33" i="5"/>
  <c r="E30" i="5"/>
  <c r="D25" i="5"/>
  <c r="H21" i="5"/>
  <c r="G16" i="5"/>
  <c r="F11" i="5"/>
  <c r="J7" i="5"/>
  <c r="G54" i="22"/>
  <c r="D42" i="21"/>
  <c r="O60" i="20"/>
  <c r="O28" i="20"/>
  <c r="E24" i="16"/>
  <c r="Q51" i="15"/>
  <c r="K21" i="15"/>
  <c r="N54" i="14"/>
  <c r="H30" i="14"/>
  <c r="E60" i="12"/>
  <c r="D38" i="11"/>
  <c r="D15" i="10"/>
  <c r="D40" i="8"/>
  <c r="D8" i="8"/>
  <c r="G68" i="7"/>
  <c r="G60" i="7"/>
  <c r="G52" i="7"/>
  <c r="G44" i="7"/>
  <c r="G36" i="7"/>
  <c r="G28" i="7"/>
  <c r="G20" i="7"/>
  <c r="G12" i="7"/>
  <c r="F71" i="6"/>
  <c r="H57" i="6"/>
  <c r="E46" i="6"/>
  <c r="G32" i="6"/>
  <c r="D21" i="6"/>
  <c r="F7" i="6"/>
  <c r="M72" i="5"/>
  <c r="L67" i="5"/>
  <c r="P63" i="5"/>
  <c r="O58" i="5"/>
  <c r="S54" i="5"/>
  <c r="R49" i="5"/>
  <c r="I44" i="5"/>
  <c r="M40" i="5"/>
  <c r="L35" i="5"/>
  <c r="P31" i="5"/>
  <c r="O26" i="5"/>
  <c r="S22" i="5"/>
  <c r="R17" i="5"/>
  <c r="I12" i="5"/>
  <c r="M8" i="5"/>
  <c r="E24" i="25"/>
  <c r="D73" i="21"/>
  <c r="D9" i="21"/>
  <c r="G44" i="20"/>
  <c r="G12" i="20"/>
  <c r="F68" i="15"/>
  <c r="S37" i="15"/>
  <c r="M7" i="15"/>
  <c r="F30" i="14"/>
  <c r="D60" i="13"/>
  <c r="F53" i="12"/>
  <c r="D26" i="11"/>
  <c r="D68" i="9"/>
  <c r="E75" i="8"/>
  <c r="D37" i="8"/>
  <c r="M73" i="7"/>
  <c r="M65" i="7"/>
  <c r="M57" i="7"/>
  <c r="M49" i="7"/>
  <c r="M41" i="7"/>
  <c r="M33" i="7"/>
  <c r="M25" i="7"/>
  <c r="M17" i="7"/>
  <c r="M9" i="7"/>
  <c r="H66" i="6"/>
  <c r="E55" i="6"/>
  <c r="G41" i="6"/>
  <c r="D30" i="6"/>
  <c r="F16" i="6"/>
  <c r="F74" i="5"/>
  <c r="J70" i="5"/>
  <c r="T64" i="5"/>
  <c r="E61" i="5"/>
  <c r="D61" i="5"/>
  <c r="J43" i="5"/>
  <c r="H25" i="5"/>
  <c r="J30" i="29"/>
  <c r="G31" i="20"/>
  <c r="Q43" i="15"/>
  <c r="I39" i="14"/>
  <c r="D34" i="13"/>
  <c r="D75" i="10"/>
  <c r="E74" i="8"/>
  <c r="D7" i="8"/>
  <c r="D60" i="7"/>
  <c r="D44" i="7"/>
  <c r="J30" i="7"/>
  <c r="J22" i="7"/>
  <c r="J14" i="7"/>
  <c r="G75" i="6"/>
  <c r="D64" i="6"/>
  <c r="F50" i="6"/>
  <c r="H36" i="6"/>
  <c r="E25" i="6"/>
  <c r="G11" i="6"/>
  <c r="O73" i="5"/>
  <c r="S69" i="5"/>
  <c r="R64" i="5"/>
  <c r="I59" i="5"/>
  <c r="M55" i="5"/>
  <c r="L50" i="5"/>
  <c r="P46" i="5"/>
  <c r="O41" i="5"/>
  <c r="S37" i="5"/>
  <c r="R32" i="5"/>
  <c r="I27" i="5"/>
  <c r="M23" i="5"/>
  <c r="L18" i="5"/>
  <c r="P14" i="5"/>
  <c r="O9" i="5"/>
  <c r="L24" i="29"/>
  <c r="G27" i="22"/>
  <c r="D14" i="21"/>
  <c r="O46" i="20"/>
  <c r="O14" i="20"/>
  <c r="H70" i="15"/>
  <c r="I43" i="15"/>
  <c r="O9" i="15"/>
  <c r="J36" i="14"/>
  <c r="H14" i="14"/>
  <c r="D61" i="11"/>
  <c r="D42" i="10"/>
  <c r="E49" i="8"/>
  <c r="E17" i="8"/>
  <c r="I70" i="7"/>
  <c r="I62" i="7"/>
  <c r="I54" i="7"/>
  <c r="I46" i="7"/>
  <c r="I38" i="7"/>
  <c r="I30" i="7"/>
  <c r="I22" i="7"/>
  <c r="I14" i="7"/>
  <c r="F75" i="6"/>
  <c r="H61" i="6"/>
  <c r="E50" i="6"/>
  <c r="G36" i="6"/>
  <c r="D25" i="6"/>
  <c r="F11" i="6"/>
  <c r="T71" i="5"/>
  <c r="E68" i="5"/>
  <c r="D63" i="5"/>
  <c r="H59" i="5"/>
  <c r="G54" i="5"/>
  <c r="F49" i="5"/>
  <c r="J45" i="5"/>
  <c r="T39" i="5"/>
  <c r="E36" i="5"/>
  <c r="D31" i="5"/>
  <c r="H27" i="5"/>
  <c r="G22" i="5"/>
  <c r="F17" i="5"/>
  <c r="J13" i="5"/>
  <c r="T7" i="5"/>
  <c r="L12" i="23"/>
  <c r="D37" i="21"/>
  <c r="G58" i="20"/>
  <c r="G26" i="20"/>
  <c r="G17" i="16"/>
  <c r="H46" i="15"/>
  <c r="I19" i="15"/>
  <c r="L48" i="14"/>
  <c r="K21" i="14"/>
  <c r="D56" i="13"/>
  <c r="D63" i="12"/>
  <c r="D21" i="11"/>
  <c r="D9" i="10"/>
  <c r="D16" i="9"/>
  <c r="E46" i="8"/>
  <c r="E14" i="8"/>
  <c r="M69" i="7"/>
  <c r="M61" i="7"/>
  <c r="M53" i="7"/>
  <c r="M45" i="7"/>
  <c r="M37" i="7"/>
  <c r="M29" i="7"/>
  <c r="M21" i="7"/>
  <c r="M13" i="7"/>
  <c r="E75" i="6"/>
  <c r="G61" i="6"/>
  <c r="D50" i="6"/>
  <c r="F36" i="6"/>
  <c r="H22" i="6"/>
  <c r="E11" i="6"/>
  <c r="P72" i="5"/>
  <c r="O67" i="5"/>
  <c r="S63" i="5"/>
  <c r="R58" i="5"/>
  <c r="I53" i="5"/>
  <c r="M49" i="5"/>
  <c r="L44" i="5"/>
  <c r="P40" i="5"/>
  <c r="O35" i="5"/>
  <c r="S31" i="5"/>
  <c r="R26" i="5"/>
  <c r="I21" i="5"/>
  <c r="M17" i="5"/>
  <c r="L12" i="5"/>
  <c r="P8" i="5"/>
  <c r="D75" i="22"/>
  <c r="D44" i="21"/>
  <c r="O61" i="20"/>
  <c r="O29" i="20"/>
  <c r="G37" i="16"/>
  <c r="G49" i="15"/>
  <c r="T18" i="15"/>
  <c r="M45" i="14"/>
  <c r="L18" i="14"/>
  <c r="E36" i="12"/>
  <c r="D9" i="11"/>
  <c r="D71" i="9"/>
  <c r="D7" i="9"/>
  <c r="E43" i="8"/>
  <c r="E11" i="8"/>
  <c r="I68" i="7"/>
  <c r="I60" i="7"/>
  <c r="I52" i="7"/>
  <c r="I44" i="7"/>
  <c r="I36" i="7"/>
  <c r="I28" i="7"/>
  <c r="I20" i="7"/>
  <c r="I12" i="7"/>
  <c r="F69" i="6"/>
  <c r="H55" i="6"/>
  <c r="E44" i="6"/>
  <c r="G30" i="6"/>
  <c r="D19" i="6"/>
  <c r="I74" i="5"/>
  <c r="M70" i="5"/>
  <c r="L65" i="5"/>
  <c r="P61" i="5"/>
  <c r="O56" i="5"/>
  <c r="S52" i="5"/>
  <c r="R47" i="5"/>
  <c r="I42" i="5"/>
  <c r="M38" i="5"/>
  <c r="L33" i="5"/>
  <c r="P29" i="5"/>
  <c r="O24" i="5"/>
  <c r="S20" i="5"/>
  <c r="R15" i="5"/>
  <c r="I10" i="5"/>
  <c r="E70" i="30"/>
  <c r="G43" i="22"/>
  <c r="D34" i="21"/>
  <c r="O56" i="20"/>
  <c r="O24" i="20"/>
  <c r="G13" i="16"/>
  <c r="J48" i="15"/>
  <c r="D18" i="15"/>
  <c r="K47" i="14"/>
  <c r="I25" i="14"/>
  <c r="F47" i="12"/>
  <c r="D28" i="11"/>
  <c r="E72" i="8"/>
  <c r="E37" i="8"/>
  <c r="L75" i="7"/>
  <c r="L67" i="7"/>
  <c r="L59" i="7"/>
  <c r="L51" i="7"/>
  <c r="L43" i="7"/>
  <c r="L35" i="7"/>
  <c r="L27" i="7"/>
  <c r="L19" i="7"/>
  <c r="L11" i="7"/>
  <c r="E70" i="6"/>
  <c r="G56" i="6"/>
  <c r="D45" i="6"/>
  <c r="F31" i="6"/>
  <c r="H17" i="6"/>
  <c r="T75" i="5"/>
  <c r="E72" i="5"/>
  <c r="D67" i="5"/>
  <c r="H63" i="5"/>
  <c r="G58" i="5"/>
  <c r="F53" i="5"/>
  <c r="J49" i="5"/>
  <c r="T43" i="5"/>
  <c r="E40" i="5"/>
  <c r="D35" i="5"/>
  <c r="H31" i="5"/>
  <c r="G26" i="5"/>
  <c r="F21" i="5"/>
  <c r="J17" i="5"/>
  <c r="T11" i="5"/>
  <c r="E8" i="5"/>
  <c r="I67" i="23"/>
  <c r="D65" i="21"/>
  <c r="G72" i="20"/>
  <c r="G40" i="20"/>
  <c r="R59" i="5"/>
  <c r="P41" i="5"/>
  <c r="I22" i="5"/>
  <c r="E8" i="25"/>
  <c r="G19" i="20"/>
  <c r="T26" i="15"/>
  <c r="L24" i="14"/>
  <c r="D71" i="12"/>
  <c r="D33" i="10"/>
  <c r="D55" i="8"/>
  <c r="M71" i="7"/>
  <c r="M55" i="7"/>
  <c r="M39" i="7"/>
  <c r="G29" i="7"/>
  <c r="G21" i="7"/>
  <c r="G13" i="7"/>
  <c r="F74" i="6"/>
  <c r="H60" i="6"/>
  <c r="E49" i="6"/>
  <c r="G35" i="6"/>
  <c r="D24" i="6"/>
  <c r="F10" i="6"/>
  <c r="G73" i="5"/>
  <c r="F68" i="5"/>
  <c r="J64" i="5"/>
  <c r="T58" i="5"/>
  <c r="E55" i="5"/>
  <c r="D50" i="5"/>
  <c r="H46" i="5"/>
  <c r="G41" i="5"/>
  <c r="F36" i="5"/>
  <c r="J32" i="5"/>
  <c r="T26" i="5"/>
  <c r="E23" i="5"/>
  <c r="D18" i="5"/>
  <c r="H14" i="5"/>
  <c r="G9" i="5"/>
  <c r="E19" i="28"/>
  <c r="D70" i="21"/>
  <c r="O74" i="20"/>
  <c r="O42" i="20"/>
  <c r="O10" i="20"/>
  <c r="T66" i="15"/>
  <c r="N36" i="15"/>
  <c r="E67" i="14"/>
  <c r="K31" i="14"/>
  <c r="I9" i="14"/>
  <c r="D45" i="11"/>
  <c r="D31" i="10"/>
  <c r="D44" i="8"/>
  <c r="D12" i="8"/>
  <c r="N69" i="7"/>
  <c r="N61" i="7"/>
  <c r="N53" i="7"/>
  <c r="N45" i="7"/>
  <c r="N37" i="7"/>
  <c r="N29" i="7"/>
  <c r="N21" i="7"/>
  <c r="N13" i="7"/>
  <c r="E74" i="6"/>
  <c r="G60" i="6"/>
  <c r="D49" i="6"/>
  <c r="F35" i="6"/>
  <c r="H21" i="6"/>
  <c r="E10" i="6"/>
  <c r="L71" i="5"/>
  <c r="P67" i="5"/>
  <c r="O62" i="5"/>
  <c r="S58" i="5"/>
  <c r="R53" i="5"/>
  <c r="I48" i="5"/>
  <c r="M44" i="5"/>
  <c r="L39" i="5"/>
  <c r="P35" i="5"/>
  <c r="O30" i="5"/>
  <c r="S26" i="5"/>
  <c r="R21" i="5"/>
  <c r="I16" i="5"/>
  <c r="M12" i="5"/>
  <c r="L7" i="5"/>
  <c r="G47" i="22"/>
  <c r="D29" i="21"/>
  <c r="G54" i="20"/>
  <c r="G22" i="20"/>
  <c r="G73" i="15"/>
  <c r="T42" i="15"/>
  <c r="N12" i="15"/>
  <c r="F46" i="14"/>
  <c r="E19" i="14"/>
  <c r="D48" i="13"/>
  <c r="E50" i="12"/>
  <c r="D10" i="11"/>
  <c r="D72" i="9"/>
  <c r="D8" i="9"/>
  <c r="D41" i="8"/>
  <c r="D9" i="8"/>
  <c r="J68" i="7"/>
  <c r="J60" i="7"/>
  <c r="J52" i="7"/>
  <c r="J44" i="7"/>
  <c r="J36" i="7"/>
  <c r="J28" i="7"/>
  <c r="J20" i="7"/>
  <c r="J12" i="7"/>
  <c r="D74" i="6"/>
  <c r="F60" i="6"/>
  <c r="H46" i="6"/>
  <c r="E35" i="6"/>
  <c r="G21" i="6"/>
  <c r="D10" i="6"/>
  <c r="H72" i="5"/>
  <c r="G67" i="5"/>
  <c r="F62" i="5"/>
  <c r="J58" i="5"/>
  <c r="T52" i="5"/>
  <c r="E49" i="5"/>
  <c r="D44" i="5"/>
  <c r="H40" i="5"/>
  <c r="G35" i="5"/>
  <c r="F30" i="5"/>
  <c r="J26" i="5"/>
  <c r="T20" i="5"/>
  <c r="E17" i="5"/>
  <c r="D12" i="5"/>
  <c r="H8" i="5"/>
  <c r="E58" i="22"/>
  <c r="D36" i="21"/>
  <c r="O57" i="20"/>
  <c r="O25" i="20"/>
  <c r="E16" i="16"/>
  <c r="S45" i="15"/>
  <c r="M15" i="15"/>
  <c r="G43" i="14"/>
  <c r="F16" i="14"/>
  <c r="F23" i="12"/>
  <c r="D71" i="10"/>
  <c r="D63" i="9"/>
  <c r="D73" i="8"/>
  <c r="D38" i="8"/>
  <c r="N75" i="7"/>
  <c r="N67" i="7"/>
  <c r="N59" i="7"/>
  <c r="N51" i="7"/>
  <c r="N43" i="7"/>
  <c r="N35" i="7"/>
  <c r="N27" i="7"/>
  <c r="N19" i="7"/>
  <c r="N11" i="7"/>
  <c r="E68" i="6"/>
  <c r="G54" i="6"/>
  <c r="D43" i="6"/>
  <c r="F29" i="6"/>
  <c r="H15" i="6"/>
  <c r="T73" i="5"/>
  <c r="E70" i="5"/>
  <c r="D65" i="5"/>
  <c r="H61" i="5"/>
  <c r="G56" i="5"/>
  <c r="F51" i="5"/>
  <c r="J47" i="5"/>
  <c r="T41" i="5"/>
  <c r="E38" i="5"/>
  <c r="D33" i="5"/>
  <c r="H29" i="5"/>
  <c r="G24" i="5"/>
  <c r="F19" i="5"/>
  <c r="J15" i="5"/>
  <c r="T9" i="5"/>
  <c r="D48" i="29"/>
  <c r="E22" i="22"/>
  <c r="D26" i="21"/>
  <c r="O52" i="20"/>
  <c r="O20" i="20"/>
  <c r="I75" i="15"/>
  <c r="O41" i="15"/>
  <c r="P14" i="15"/>
  <c r="E45" i="14"/>
  <c r="J20" i="14"/>
  <c r="D41" i="12"/>
  <c r="D17" i="11"/>
  <c r="D69" i="8"/>
  <c r="D32" i="8"/>
  <c r="D75" i="7"/>
  <c r="D67" i="7"/>
  <c r="D59" i="7"/>
  <c r="D51" i="7"/>
  <c r="D43" i="7"/>
  <c r="D35" i="7"/>
  <c r="D27" i="7"/>
  <c r="D19" i="7"/>
  <c r="D11" i="7"/>
  <c r="D69" i="6"/>
  <c r="F55" i="6"/>
  <c r="H41" i="6"/>
  <c r="E30" i="6"/>
  <c r="G16" i="6"/>
  <c r="L75" i="5"/>
  <c r="P71" i="5"/>
  <c r="O66" i="5"/>
  <c r="S62" i="5"/>
  <c r="R57" i="5"/>
  <c r="I52" i="5"/>
  <c r="M48" i="5"/>
  <c r="L43" i="5"/>
  <c r="P39" i="5"/>
  <c r="O34" i="5"/>
  <c r="S30" i="5"/>
  <c r="R25" i="5"/>
  <c r="I20" i="5"/>
  <c r="M16" i="5"/>
  <c r="L11" i="5"/>
  <c r="P7" i="5"/>
  <c r="F44" i="23"/>
  <c r="D57" i="21"/>
  <c r="G68" i="20"/>
  <c r="G36" i="20"/>
  <c r="H57" i="5"/>
  <c r="T37" i="5"/>
  <c r="G20" i="5"/>
  <c r="E50" i="22"/>
  <c r="E52" i="16"/>
  <c r="M23" i="15"/>
  <c r="F22" i="14"/>
  <c r="E58" i="12"/>
  <c r="D22" i="10"/>
  <c r="E52" i="8"/>
  <c r="J70" i="7"/>
  <c r="J54" i="7"/>
  <c r="J38" i="7"/>
  <c r="L28" i="7"/>
  <c r="L20" i="7"/>
  <c r="L12" i="7"/>
  <c r="E73" i="6"/>
  <c r="G59" i="6"/>
  <c r="D48" i="6"/>
  <c r="F34" i="6"/>
  <c r="H20" i="6"/>
  <c r="E9" i="6"/>
  <c r="R72" i="5"/>
  <c r="I67" i="5"/>
  <c r="M63" i="5"/>
  <c r="L58" i="5"/>
  <c r="P54" i="5"/>
  <c r="O49" i="5"/>
  <c r="S45" i="5"/>
  <c r="R40" i="5"/>
  <c r="I35" i="5"/>
  <c r="M31" i="5"/>
  <c r="L26" i="5"/>
  <c r="P22" i="5"/>
  <c r="O17" i="5"/>
  <c r="S13" i="5"/>
  <c r="R8" i="5"/>
  <c r="F45" i="27"/>
  <c r="D62" i="21"/>
  <c r="O70" i="20"/>
  <c r="O38" i="20"/>
  <c r="E72" i="16"/>
  <c r="M63" i="15"/>
  <c r="G33" i="15"/>
  <c r="F62" i="14"/>
  <c r="E29" i="14"/>
  <c r="F63" i="12"/>
  <c r="D33" i="11"/>
  <c r="D21" i="10"/>
  <c r="E41" i="8"/>
  <c r="E9" i="8"/>
  <c r="F69" i="7"/>
  <c r="F61" i="7"/>
  <c r="F53" i="7"/>
  <c r="F45" i="7"/>
  <c r="F37" i="7"/>
  <c r="F29" i="7"/>
  <c r="F21" i="7"/>
  <c r="F13" i="7"/>
  <c r="D73" i="6"/>
  <c r="F59" i="6"/>
  <c r="H45" i="6"/>
  <c r="E34" i="6"/>
  <c r="G20" i="6"/>
  <c r="D9" i="6"/>
  <c r="D71" i="5"/>
  <c r="H67" i="5"/>
  <c r="G62" i="5"/>
  <c r="F57" i="5"/>
  <c r="J53" i="5"/>
  <c r="T47" i="5"/>
  <c r="E44" i="5"/>
  <c r="D39" i="5"/>
  <c r="H35" i="5"/>
  <c r="G30" i="5"/>
  <c r="F25" i="5"/>
  <c r="J21" i="5"/>
  <c r="T15" i="5"/>
  <c r="E12" i="5"/>
  <c r="D7" i="5"/>
  <c r="E26" i="22"/>
  <c r="D21" i="21"/>
  <c r="G50" i="20"/>
  <c r="G18" i="20"/>
  <c r="S69" i="15"/>
  <c r="M39" i="15"/>
  <c r="G9" i="15"/>
  <c r="M43" i="14"/>
  <c r="L16" i="14"/>
  <c r="D40" i="13"/>
  <c r="F37" i="12"/>
  <c r="D73" i="10"/>
  <c r="D64" i="9"/>
  <c r="E73" i="8"/>
  <c r="E38" i="8"/>
  <c r="G75" i="7"/>
  <c r="G67" i="7"/>
  <c r="G59" i="7"/>
  <c r="G51" i="7"/>
  <c r="G43" i="7"/>
  <c r="G35" i="7"/>
  <c r="G27" i="7"/>
  <c r="G19" i="7"/>
  <c r="G11" i="7"/>
  <c r="H70" i="6"/>
  <c r="E59" i="6"/>
  <c r="G45" i="6"/>
  <c r="D34" i="6"/>
  <c r="F20" i="6"/>
  <c r="O75" i="5"/>
  <c r="S71" i="5"/>
  <c r="R66" i="5"/>
  <c r="I61" i="5"/>
  <c r="M57" i="5"/>
  <c r="L52" i="5"/>
  <c r="P48" i="5"/>
  <c r="O43" i="5"/>
  <c r="S39" i="5"/>
  <c r="R34" i="5"/>
  <c r="I29" i="5"/>
  <c r="M25" i="5"/>
  <c r="L20" i="5"/>
  <c r="P16" i="5"/>
  <c r="O11" i="5"/>
  <c r="S7" i="5"/>
  <c r="E46" i="22"/>
  <c r="D28" i="21"/>
  <c r="O53" i="20"/>
  <c r="O21" i="20"/>
  <c r="R72" i="15"/>
  <c r="L42" i="15"/>
  <c r="F12" i="15"/>
  <c r="N40" i="14"/>
  <c r="M13" i="14"/>
  <c r="D17" i="12"/>
  <c r="D61" i="10"/>
  <c r="D55" i="9"/>
  <c r="E63" i="8"/>
  <c r="E35" i="8"/>
  <c r="F75" i="7"/>
  <c r="F67" i="7"/>
  <c r="F59" i="7"/>
  <c r="F51" i="7"/>
  <c r="F43" i="7"/>
  <c r="F35" i="7"/>
  <c r="F27" i="7"/>
  <c r="F19" i="7"/>
  <c r="F11" i="7"/>
  <c r="D67" i="6"/>
  <c r="F53" i="6"/>
  <c r="H39" i="6"/>
  <c r="E28" i="6"/>
  <c r="G14" i="6"/>
  <c r="L73" i="5"/>
  <c r="P69" i="5"/>
  <c r="O64" i="5"/>
  <c r="S60" i="5"/>
  <c r="R55" i="5"/>
  <c r="I50" i="5"/>
  <c r="M46" i="5"/>
  <c r="L41" i="5"/>
  <c r="P37" i="5"/>
  <c r="O32" i="5"/>
  <c r="S28" i="5"/>
  <c r="R23" i="5"/>
  <c r="I18" i="5"/>
  <c r="M14" i="5"/>
  <c r="L9" i="5"/>
  <c r="I72" i="26"/>
  <c r="G11" i="22"/>
  <c r="D18" i="21"/>
  <c r="O48" i="20"/>
  <c r="O16" i="20"/>
  <c r="N68" i="15"/>
  <c r="H38" i="15"/>
  <c r="I11" i="15"/>
  <c r="L42" i="14"/>
  <c r="K15" i="14"/>
  <c r="E28" i="12"/>
  <c r="D69" i="10"/>
  <c r="E59" i="8"/>
  <c r="E29" i="8"/>
  <c r="I74" i="7"/>
  <c r="I66" i="7"/>
  <c r="I58" i="7"/>
  <c r="I50" i="7"/>
  <c r="I42" i="7"/>
  <c r="I34" i="7"/>
  <c r="I26" i="7"/>
  <c r="I18" i="7"/>
  <c r="I10" i="7"/>
  <c r="H65" i="6"/>
  <c r="E54" i="6"/>
  <c r="G40" i="6"/>
  <c r="D29" i="6"/>
  <c r="F15" i="6"/>
  <c r="D75" i="5"/>
  <c r="H71" i="5"/>
  <c r="G66" i="5"/>
  <c r="F61" i="5"/>
  <c r="J57" i="5"/>
  <c r="T51" i="5"/>
  <c r="E48" i="5"/>
  <c r="D43" i="5"/>
  <c r="H39" i="5"/>
  <c r="G34" i="5"/>
  <c r="F29" i="5"/>
  <c r="J25" i="5"/>
  <c r="T19" i="5"/>
  <c r="E16" i="5"/>
  <c r="D11" i="5"/>
  <c r="H7" i="5"/>
  <c r="F67" i="22"/>
  <c r="D49" i="21"/>
  <c r="G64" i="20"/>
  <c r="G32" i="20"/>
  <c r="E44" i="16"/>
  <c r="D58" i="15"/>
  <c r="Q27" i="15"/>
  <c r="I47" i="14"/>
  <c r="N22" i="14"/>
  <c r="D36" i="13"/>
  <c r="F21" i="12"/>
  <c r="D57" i="10"/>
  <c r="D44" i="9"/>
  <c r="D59" i="8"/>
  <c r="E26" i="8"/>
  <c r="L70" i="7"/>
  <c r="L62" i="7"/>
  <c r="L54" i="7"/>
  <c r="L46" i="7"/>
  <c r="L38" i="7"/>
  <c r="L30" i="7"/>
  <c r="L22" i="7"/>
  <c r="L14" i="7"/>
  <c r="H74" i="6"/>
  <c r="E63" i="6"/>
  <c r="G49" i="6"/>
  <c r="D38" i="6"/>
  <c r="F24" i="6"/>
  <c r="H10" i="6"/>
  <c r="L72" i="5"/>
  <c r="P68" i="5"/>
  <c r="O63" i="5"/>
  <c r="S59" i="5"/>
  <c r="R54" i="5"/>
  <c r="I49" i="5"/>
  <c r="M45" i="5"/>
  <c r="L40" i="5"/>
  <c r="P36" i="5"/>
  <c r="O31" i="5"/>
  <c r="I54" i="5"/>
  <c r="O36" i="5"/>
  <c r="M18" i="5"/>
  <c r="G7" i="22"/>
  <c r="G9" i="16"/>
  <c r="R16" i="15"/>
  <c r="G17" i="14"/>
  <c r="D39" i="12"/>
  <c r="D74" i="9"/>
  <c r="E44" i="8"/>
  <c r="L68" i="7"/>
  <c r="L52" i="7"/>
  <c r="G37" i="7"/>
  <c r="D28" i="7"/>
  <c r="D20" i="7"/>
  <c r="D12" i="7"/>
  <c r="D72" i="6"/>
  <c r="F58" i="6"/>
  <c r="H44" i="6"/>
  <c r="E33" i="6"/>
  <c r="G19" i="6"/>
  <c r="D8" i="6"/>
  <c r="J72" i="5"/>
  <c r="T66" i="5"/>
  <c r="E63" i="5"/>
  <c r="D58" i="5"/>
  <c r="H54" i="5"/>
  <c r="G49" i="5"/>
  <c r="F44" i="5"/>
  <c r="J40" i="5"/>
  <c r="T34" i="5"/>
  <c r="E31" i="5"/>
  <c r="D26" i="5"/>
  <c r="H22" i="5"/>
  <c r="G17" i="5"/>
  <c r="F12" i="5"/>
  <c r="J8" i="5"/>
  <c r="E44" i="26"/>
  <c r="D54" i="21"/>
  <c r="O66" i="20"/>
  <c r="O34" i="20"/>
  <c r="G61" i="16"/>
  <c r="F60" i="15"/>
  <c r="S29" i="15"/>
  <c r="G57" i="14"/>
  <c r="L26" i="14"/>
  <c r="D57" i="12"/>
  <c r="D22" i="11"/>
  <c r="D10" i="10"/>
  <c r="D36" i="8"/>
  <c r="M74" i="7"/>
  <c r="M66" i="7"/>
  <c r="M58" i="7"/>
  <c r="M50" i="7"/>
  <c r="M42" i="7"/>
  <c r="M34" i="7"/>
  <c r="M26" i="7"/>
  <c r="M18" i="7"/>
  <c r="M10" i="7"/>
  <c r="H69" i="6"/>
  <c r="E58" i="6"/>
  <c r="G44" i="6"/>
  <c r="D33" i="6"/>
  <c r="F19" i="6"/>
  <c r="P75" i="5"/>
  <c r="O70" i="5"/>
  <c r="S66" i="5"/>
  <c r="R61" i="5"/>
  <c r="I56" i="5"/>
  <c r="M52" i="5"/>
  <c r="L47" i="5"/>
  <c r="P43" i="5"/>
  <c r="O38" i="5"/>
  <c r="S34" i="5"/>
  <c r="R29" i="5"/>
  <c r="I24" i="5"/>
  <c r="M20" i="5"/>
  <c r="L15" i="5"/>
  <c r="P11" i="5"/>
  <c r="E30" i="30"/>
  <c r="G15" i="22"/>
  <c r="D13" i="21"/>
  <c r="G46" i="20"/>
  <c r="G14" i="20"/>
  <c r="L66" i="15"/>
  <c r="F36" i="15"/>
  <c r="I71" i="14"/>
  <c r="G41" i="14"/>
  <c r="F14" i="14"/>
  <c r="D32" i="13"/>
  <c r="D31" i="12"/>
  <c r="D62" i="10"/>
  <c r="D56" i="9"/>
  <c r="E70" i="8"/>
  <c r="D33" i="8"/>
  <c r="L74" i="7"/>
  <c r="L66" i="7"/>
  <c r="L58" i="7"/>
  <c r="L50" i="7"/>
  <c r="L42" i="7"/>
  <c r="L34" i="7"/>
  <c r="L26" i="7"/>
  <c r="L18" i="7"/>
  <c r="L10" i="7"/>
  <c r="G69" i="6"/>
  <c r="D58" i="6"/>
  <c r="F44" i="6"/>
  <c r="H30" i="6"/>
  <c r="E19" i="6"/>
  <c r="G75" i="5"/>
  <c r="F70" i="5"/>
  <c r="J66" i="5"/>
  <c r="T60" i="5"/>
  <c r="E57" i="5"/>
  <c r="D52" i="5"/>
  <c r="H48" i="5"/>
  <c r="G43" i="5"/>
  <c r="F38" i="5"/>
  <c r="J34" i="5"/>
  <c r="T28" i="5"/>
  <c r="E25" i="5"/>
  <c r="D20" i="5"/>
  <c r="H16" i="5"/>
  <c r="G11" i="5"/>
  <c r="E22" i="30"/>
  <c r="G35" i="22"/>
  <c r="D20" i="21"/>
  <c r="O49" i="20"/>
  <c r="O17" i="20"/>
  <c r="K69" i="15"/>
  <c r="E39" i="15"/>
  <c r="R8" i="15"/>
  <c r="H38" i="14"/>
  <c r="G11" i="14"/>
  <c r="D73" i="11"/>
  <c r="D50" i="10"/>
  <c r="D47" i="9"/>
  <c r="E60" i="8"/>
  <c r="D30" i="8"/>
  <c r="M72" i="7"/>
  <c r="M64" i="7"/>
  <c r="M56" i="7"/>
  <c r="M48" i="7"/>
  <c r="M40" i="7"/>
  <c r="M32" i="7"/>
  <c r="M24" i="7"/>
  <c r="M16" i="7"/>
  <c r="M8" i="7"/>
  <c r="H63" i="6"/>
  <c r="E52" i="6"/>
  <c r="G38" i="6"/>
  <c r="D27" i="6"/>
  <c r="F13" i="6"/>
  <c r="D73" i="5"/>
  <c r="H69" i="5"/>
  <c r="G64" i="5"/>
  <c r="F59" i="5"/>
  <c r="J55" i="5"/>
  <c r="T49" i="5"/>
  <c r="E46" i="5"/>
  <c r="D41" i="5"/>
  <c r="H37" i="5"/>
  <c r="G32" i="5"/>
  <c r="F27" i="5"/>
  <c r="J23" i="5"/>
  <c r="T17" i="5"/>
  <c r="E14" i="5"/>
  <c r="D9" i="5"/>
  <c r="J15" i="26"/>
  <c r="D74" i="21"/>
  <c r="D10" i="21"/>
  <c r="O44" i="20"/>
  <c r="O12" i="20"/>
  <c r="G65" i="15"/>
  <c r="T34" i="15"/>
  <c r="J74" i="14"/>
  <c r="F40" i="14"/>
  <c r="E13" i="14"/>
  <c r="F15" i="12"/>
  <c r="D58" i="10"/>
  <c r="E56" i="8"/>
  <c r="D24" i="8"/>
  <c r="N73" i="7"/>
  <c r="N65" i="7"/>
  <c r="N57" i="7"/>
  <c r="N49" i="7"/>
  <c r="N41" i="7"/>
  <c r="N33" i="7"/>
  <c r="N25" i="7"/>
  <c r="N17" i="7"/>
  <c r="N9" i="7"/>
  <c r="G64" i="6"/>
  <c r="D53" i="6"/>
  <c r="F39" i="6"/>
  <c r="H25" i="6"/>
  <c r="E14" i="6"/>
  <c r="O74" i="5"/>
  <c r="S70" i="5"/>
  <c r="R65" i="5"/>
  <c r="I60" i="5"/>
  <c r="M56" i="5"/>
  <c r="L51" i="5"/>
  <c r="P47" i="5"/>
  <c r="O42" i="5"/>
  <c r="S38" i="5"/>
  <c r="R33" i="5"/>
  <c r="I28" i="5"/>
  <c r="M24" i="5"/>
  <c r="L19" i="5"/>
  <c r="P15" i="5"/>
  <c r="O10" i="5"/>
  <c r="E62" i="30"/>
  <c r="D53" i="22"/>
  <c r="D41" i="21"/>
  <c r="G60" i="20"/>
  <c r="G28" i="20"/>
  <c r="G33" i="16"/>
  <c r="P54" i="15"/>
  <c r="J24" i="15"/>
  <c r="J42" i="14"/>
  <c r="H20" i="14"/>
  <c r="D28" i="13"/>
  <c r="D15" i="12"/>
  <c r="D46" i="10"/>
  <c r="D36" i="9"/>
  <c r="D53" i="8"/>
  <c r="D21" i="8"/>
  <c r="D70" i="7"/>
  <c r="D62" i="7"/>
  <c r="D54" i="7"/>
  <c r="G52" i="5"/>
  <c r="E34" i="5"/>
  <c r="F15" i="5"/>
  <c r="D39" i="21"/>
  <c r="D74" i="15"/>
  <c r="K13" i="15"/>
  <c r="N14" i="14"/>
  <c r="E26" i="12"/>
  <c r="D66" i="9"/>
  <c r="D39" i="8"/>
  <c r="D68" i="7"/>
  <c r="D52" i="7"/>
  <c r="L36" i="7"/>
  <c r="I27" i="7"/>
  <c r="I19" i="7"/>
  <c r="I11" i="7"/>
  <c r="H68" i="6"/>
  <c r="E57" i="6"/>
  <c r="G43" i="6"/>
  <c r="D32" i="6"/>
  <c r="F18" i="6"/>
  <c r="I75" i="5"/>
  <c r="M71" i="5"/>
  <c r="L66" i="5"/>
  <c r="P62" i="5"/>
  <c r="O57" i="5"/>
  <c r="S53" i="5"/>
  <c r="R48" i="5"/>
  <c r="I43" i="5"/>
  <c r="M39" i="5"/>
  <c r="L34" i="5"/>
  <c r="P30" i="5"/>
  <c r="O25" i="5"/>
  <c r="S21" i="5"/>
  <c r="R16" i="5"/>
  <c r="I11" i="5"/>
  <c r="M7" i="5"/>
  <c r="E68" i="25"/>
  <c r="D46" i="21"/>
  <c r="O62" i="20"/>
  <c r="O30" i="20"/>
  <c r="E40" i="16"/>
  <c r="R56" i="15"/>
  <c r="L26" i="15"/>
  <c r="H52" i="14"/>
  <c r="F24" i="14"/>
  <c r="E44" i="12"/>
  <c r="D12" i="11"/>
  <c r="E67" i="8"/>
  <c r="E33" i="8"/>
  <c r="J73" i="7"/>
  <c r="J65" i="7"/>
  <c r="J57" i="7"/>
  <c r="J49" i="7"/>
  <c r="J41" i="7"/>
  <c r="J33" i="7"/>
  <c r="J25" i="7"/>
  <c r="J17" i="7"/>
  <c r="J9" i="7"/>
  <c r="G68" i="6"/>
  <c r="D57" i="6"/>
  <c r="F43" i="6"/>
  <c r="H29" i="6"/>
  <c r="E18" i="6"/>
  <c r="H75" i="5"/>
  <c r="G70" i="5"/>
  <c r="F65" i="5"/>
  <c r="J61" i="5"/>
  <c r="T55" i="5"/>
  <c r="E52" i="5"/>
  <c r="D47" i="5"/>
  <c r="H43" i="5"/>
  <c r="G38" i="5"/>
  <c r="F33" i="5"/>
  <c r="J29" i="5"/>
  <c r="T23" i="5"/>
  <c r="E20" i="5"/>
  <c r="D15" i="5"/>
  <c r="H11" i="5"/>
  <c r="I65" i="29"/>
  <c r="D69" i="21"/>
  <c r="G74" i="20"/>
  <c r="G42" i="20"/>
  <c r="G10" i="20"/>
  <c r="E63" i="15"/>
  <c r="R32" i="15"/>
  <c r="J66" i="14"/>
  <c r="N38" i="14"/>
  <c r="M11" i="14"/>
  <c r="D24" i="13"/>
  <c r="E18" i="12"/>
  <c r="D51" i="10"/>
  <c r="D48" i="9"/>
  <c r="D67" i="8"/>
  <c r="E30" i="8"/>
  <c r="D74" i="7"/>
  <c r="D66" i="7"/>
  <c r="D58" i="7"/>
  <c r="D50" i="7"/>
  <c r="D42" i="7"/>
  <c r="D34" i="7"/>
  <c r="D26" i="7"/>
  <c r="D18" i="7"/>
  <c r="D10" i="7"/>
  <c r="F68" i="6"/>
  <c r="H54" i="6"/>
  <c r="E43" i="6"/>
  <c r="G29" i="6"/>
  <c r="D18" i="6"/>
  <c r="R74" i="5"/>
  <c r="I69" i="5"/>
  <c r="M65" i="5"/>
  <c r="L60" i="5"/>
  <c r="P56" i="5"/>
  <c r="O51" i="5"/>
  <c r="S47" i="5"/>
  <c r="R42" i="5"/>
  <c r="I37" i="5"/>
  <c r="M33" i="5"/>
  <c r="L28" i="5"/>
  <c r="P24" i="5"/>
  <c r="O19" i="5"/>
  <c r="S15" i="5"/>
  <c r="R10" i="5"/>
  <c r="D24" i="27"/>
  <c r="E14" i="22"/>
  <c r="D12" i="21"/>
  <c r="O45" i="20"/>
  <c r="O13" i="20"/>
  <c r="D66" i="15"/>
  <c r="Q35" i="15"/>
  <c r="M75" i="14"/>
  <c r="I33" i="14"/>
  <c r="N8" i="14"/>
  <c r="D57" i="11"/>
  <c r="D39" i="10"/>
  <c r="D39" i="9"/>
  <c r="D57" i="8"/>
  <c r="E27" i="8"/>
  <c r="J71" i="7"/>
  <c r="J63" i="7"/>
  <c r="J55" i="7"/>
  <c r="J47" i="7"/>
  <c r="J39" i="7"/>
  <c r="J31" i="7"/>
  <c r="J23" i="7"/>
  <c r="J15" i="7"/>
  <c r="J7" i="7"/>
  <c r="G62" i="6"/>
  <c r="D51" i="6"/>
  <c r="F37" i="6"/>
  <c r="H23" i="6"/>
  <c r="E12" i="6"/>
  <c r="O72" i="5"/>
  <c r="S68" i="5"/>
  <c r="R63" i="5"/>
  <c r="I58" i="5"/>
  <c r="M54" i="5"/>
  <c r="L49" i="5"/>
  <c r="P45" i="5"/>
  <c r="O40" i="5"/>
  <c r="S36" i="5"/>
  <c r="R31" i="5"/>
  <c r="I26" i="5"/>
  <c r="M22" i="5"/>
  <c r="L17" i="5"/>
  <c r="P13" i="5"/>
  <c r="O8" i="5"/>
  <c r="E32" i="25"/>
  <c r="D66" i="21"/>
  <c r="O72" i="20"/>
  <c r="O40" i="20"/>
  <c r="O8" i="20"/>
  <c r="S61" i="15"/>
  <c r="M31" i="15"/>
  <c r="K69" i="14"/>
  <c r="M37" i="14"/>
  <c r="L10" i="14"/>
  <c r="D9" i="12"/>
  <c r="D47" i="10"/>
  <c r="E53" i="8"/>
  <c r="E21" i="8"/>
  <c r="F73" i="7"/>
  <c r="F65" i="7"/>
  <c r="F57" i="7"/>
  <c r="F49" i="7"/>
  <c r="F41" i="7"/>
  <c r="F33" i="7"/>
  <c r="F25" i="7"/>
  <c r="F17" i="7"/>
  <c r="F9" i="7"/>
  <c r="F63" i="6"/>
  <c r="H49" i="6"/>
  <c r="E38" i="6"/>
  <c r="G24" i="6"/>
  <c r="D13" i="6"/>
  <c r="G74" i="5"/>
  <c r="F69" i="5"/>
  <c r="J65" i="5"/>
  <c r="T59" i="5"/>
  <c r="E56" i="5"/>
  <c r="D51" i="5"/>
  <c r="H47" i="5"/>
  <c r="G42" i="5"/>
  <c r="F37" i="5"/>
  <c r="J33" i="5"/>
  <c r="T27" i="5"/>
  <c r="E24" i="5"/>
  <c r="D19" i="5"/>
  <c r="H15" i="5"/>
  <c r="G10" i="5"/>
  <c r="F42" i="29"/>
  <c r="E42" i="22"/>
  <c r="D33" i="21"/>
  <c r="G56" i="20"/>
  <c r="G24" i="20"/>
  <c r="E12" i="16"/>
  <c r="I51" i="15"/>
  <c r="O17" i="15"/>
  <c r="K37" i="14"/>
  <c r="I15" i="14"/>
  <c r="D20" i="13"/>
  <c r="D68" i="11"/>
  <c r="D35" i="10"/>
  <c r="D28" i="9"/>
  <c r="E50" i="8"/>
  <c r="E18" i="8"/>
  <c r="I69" i="7"/>
  <c r="I61" i="7"/>
  <c r="I53" i="7"/>
  <c r="I45" i="7"/>
  <c r="I37" i="7"/>
  <c r="I29" i="7"/>
  <c r="I21" i="7"/>
  <c r="I13" i="7"/>
  <c r="F72" i="6"/>
  <c r="H58" i="6"/>
  <c r="E47" i="6"/>
  <c r="G33" i="6"/>
  <c r="D22" i="6"/>
  <c r="F8" i="6"/>
  <c r="O71" i="5"/>
  <c r="S67" i="5"/>
  <c r="R62" i="5"/>
  <c r="I57" i="5"/>
  <c r="M53" i="5"/>
  <c r="L48" i="5"/>
  <c r="P44" i="5"/>
  <c r="O39" i="5"/>
  <c r="S35" i="5"/>
  <c r="R30" i="5"/>
  <c r="I25" i="5"/>
  <c r="M21" i="5"/>
  <c r="L16" i="5"/>
  <c r="P12" i="5"/>
  <c r="M50" i="5"/>
  <c r="S32" i="5"/>
  <c r="L13" i="5"/>
  <c r="D15" i="21"/>
  <c r="G57" i="15"/>
  <c r="N62" i="14"/>
  <c r="D66" i="13"/>
  <c r="D48" i="11"/>
  <c r="D34" i="9"/>
  <c r="D23" i="8"/>
  <c r="M63" i="7"/>
  <c r="M47" i="7"/>
  <c r="D36" i="7"/>
  <c r="N26" i="7"/>
  <c r="N18" i="7"/>
  <c r="N10" i="7"/>
  <c r="G67" i="6"/>
  <c r="D56" i="6"/>
  <c r="F42" i="6"/>
  <c r="H28" i="6"/>
  <c r="E17" i="6"/>
  <c r="T74" i="5"/>
  <c r="E71" i="5"/>
  <c r="D66" i="5"/>
  <c r="H62" i="5"/>
  <c r="G57" i="5"/>
  <c r="F52" i="5"/>
  <c r="J48" i="5"/>
  <c r="T42" i="5"/>
  <c r="E39" i="5"/>
  <c r="D34" i="5"/>
  <c r="H30" i="5"/>
  <c r="G25" i="5"/>
  <c r="F20" i="5"/>
  <c r="J16" i="5"/>
  <c r="T10" i="5"/>
  <c r="E7" i="5"/>
  <c r="L58" i="23"/>
  <c r="D38" i="21"/>
  <c r="O58" i="20"/>
  <c r="O26" i="20"/>
  <c r="G29" i="16"/>
  <c r="K53" i="15"/>
  <c r="E23" i="15"/>
  <c r="N48" i="14"/>
  <c r="M21" i="14"/>
  <c r="F31" i="12"/>
  <c r="D74" i="10"/>
  <c r="E64" i="8"/>
  <c r="D28" i="8"/>
  <c r="G72" i="7"/>
  <c r="G64" i="7"/>
  <c r="G56" i="7"/>
  <c r="G48" i="7"/>
  <c r="G40" i="7"/>
  <c r="G32" i="7"/>
  <c r="G24" i="7"/>
  <c r="G16" i="7"/>
  <c r="G8" i="7"/>
  <c r="F67" i="6"/>
  <c r="H53" i="6"/>
  <c r="E42" i="6"/>
  <c r="G28" i="6"/>
  <c r="D17" i="6"/>
  <c r="S74" i="5"/>
  <c r="R69" i="5"/>
  <c r="I64" i="5"/>
  <c r="M60" i="5"/>
  <c r="L55" i="5"/>
  <c r="P51" i="5"/>
  <c r="O46" i="5"/>
  <c r="S42" i="5"/>
  <c r="R37" i="5"/>
  <c r="I32" i="5"/>
  <c r="M28" i="5"/>
  <c r="L23" i="5"/>
  <c r="P19" i="5"/>
  <c r="O14" i="5"/>
  <c r="S10" i="5"/>
  <c r="D37" i="26"/>
  <c r="D61" i="21"/>
  <c r="G70" i="20"/>
  <c r="G38" i="20"/>
  <c r="E60" i="16"/>
  <c r="Q59" i="15"/>
  <c r="K29" i="15"/>
  <c r="K61" i="14"/>
  <c r="H36" i="14"/>
  <c r="G9" i="14"/>
  <c r="D16" i="13"/>
  <c r="D60" i="11"/>
  <c r="D41" i="10"/>
  <c r="D40" i="9"/>
  <c r="E57" i="8"/>
  <c r="D25" i="8"/>
  <c r="I73" i="7"/>
  <c r="I65" i="7"/>
  <c r="I57" i="7"/>
  <c r="I49" i="7"/>
  <c r="I41" i="7"/>
  <c r="I33" i="7"/>
  <c r="I25" i="7"/>
  <c r="I17" i="7"/>
  <c r="I9" i="7"/>
  <c r="E67" i="6"/>
  <c r="G53" i="6"/>
  <c r="D42" i="6"/>
  <c r="F28" i="6"/>
  <c r="H14" i="6"/>
  <c r="J74" i="5"/>
  <c r="T68" i="5"/>
  <c r="E65" i="5"/>
  <c r="D60" i="5"/>
  <c r="H56" i="5"/>
  <c r="G51" i="5"/>
  <c r="F46" i="5"/>
  <c r="J42" i="5"/>
  <c r="T36" i="5"/>
  <c r="E33" i="5"/>
  <c r="D28" i="5"/>
  <c r="H24" i="5"/>
  <c r="G19" i="5"/>
  <c r="F14" i="5"/>
  <c r="J10" i="5"/>
  <c r="E48" i="25"/>
  <c r="D68" i="21"/>
  <c r="O73" i="20"/>
  <c r="O41" i="20"/>
  <c r="O9" i="20"/>
  <c r="P62" i="15"/>
  <c r="J32" i="15"/>
  <c r="N70" i="14"/>
  <c r="J28" i="14"/>
  <c r="E68" i="12"/>
  <c r="D41" i="11"/>
  <c r="D29" i="10"/>
  <c r="D31" i="9"/>
  <c r="D54" i="8"/>
  <c r="D22" i="8"/>
  <c r="G70" i="7"/>
  <c r="G62" i="7"/>
  <c r="G54" i="7"/>
  <c r="G46" i="7"/>
  <c r="G38" i="7"/>
  <c r="G30" i="7"/>
  <c r="G22" i="7"/>
  <c r="G14" i="7"/>
  <c r="D75" i="6"/>
  <c r="F61" i="6"/>
  <c r="H47" i="6"/>
  <c r="E36" i="6"/>
  <c r="G22" i="6"/>
  <c r="D11" i="6"/>
  <c r="G72" i="5"/>
  <c r="F67" i="5"/>
  <c r="J63" i="5"/>
  <c r="T57" i="5"/>
  <c r="E54" i="5"/>
  <c r="D49" i="5"/>
  <c r="H45" i="5"/>
  <c r="G40" i="5"/>
  <c r="F35" i="5"/>
  <c r="J31" i="5"/>
  <c r="T25" i="5"/>
  <c r="E22" i="5"/>
  <c r="D17" i="5"/>
  <c r="H13" i="5"/>
  <c r="G8" i="5"/>
  <c r="H70" i="23"/>
  <c r="D58" i="21"/>
  <c r="O68" i="20"/>
  <c r="O36" i="20"/>
  <c r="E56" i="16"/>
  <c r="L58" i="15"/>
  <c r="F28" i="15"/>
  <c r="L64" i="14"/>
  <c r="G35" i="14"/>
  <c r="F8" i="14"/>
  <c r="D69" i="11"/>
  <c r="D37" i="10"/>
  <c r="D48" i="8"/>
  <c r="D16" i="8"/>
  <c r="M70" i="7"/>
  <c r="M62" i="7"/>
  <c r="M54" i="7"/>
  <c r="M46" i="7"/>
  <c r="M38" i="7"/>
  <c r="M30" i="7"/>
  <c r="M22" i="7"/>
  <c r="M14" i="7"/>
  <c r="H73" i="6"/>
  <c r="E62" i="6"/>
  <c r="G48" i="6"/>
  <c r="D37" i="6"/>
  <c r="F23" i="6"/>
  <c r="H9" i="6"/>
  <c r="R73" i="5"/>
  <c r="I68" i="5"/>
  <c r="M64" i="5"/>
  <c r="L59" i="5"/>
  <c r="P55" i="5"/>
  <c r="O50" i="5"/>
  <c r="S46" i="5"/>
  <c r="R41" i="5"/>
  <c r="I36" i="5"/>
  <c r="M32" i="5"/>
  <c r="L27" i="5"/>
  <c r="P23" i="5"/>
  <c r="O18" i="5"/>
  <c r="S14" i="5"/>
  <c r="R9" i="5"/>
  <c r="H65" i="26"/>
  <c r="G31" i="22"/>
  <c r="D25" i="21"/>
  <c r="G52" i="20"/>
  <c r="G20" i="20"/>
  <c r="T74" i="15"/>
  <c r="N44" i="15"/>
  <c r="H14" i="15"/>
  <c r="E35" i="14"/>
  <c r="J10" i="14"/>
  <c r="D12" i="13"/>
  <c r="D52" i="11"/>
  <c r="D25" i="10"/>
  <c r="D20" i="9"/>
  <c r="D45" i="8"/>
  <c r="D13" i="8"/>
  <c r="N68" i="7"/>
  <c r="N60" i="7"/>
  <c r="N52" i="7"/>
  <c r="N44" i="7"/>
  <c r="N36" i="7"/>
  <c r="N28" i="7"/>
  <c r="N20" i="7"/>
  <c r="N12" i="7"/>
  <c r="E71" i="6"/>
  <c r="G57" i="6"/>
  <c r="D46" i="6"/>
  <c r="F32" i="6"/>
  <c r="H18" i="6"/>
  <c r="E7" i="6"/>
  <c r="G71" i="5"/>
  <c r="F66" i="5"/>
  <c r="J62" i="5"/>
  <c r="T56" i="5"/>
  <c r="E53" i="5"/>
  <c r="D48" i="5"/>
  <c r="H44" i="5"/>
  <c r="G39" i="5"/>
  <c r="F34" i="5"/>
  <c r="J30" i="5"/>
  <c r="G8" i="20"/>
  <c r="M27" i="14"/>
  <c r="D60" i="9"/>
  <c r="J64" i="7"/>
  <c r="G39" i="7"/>
  <c r="J16" i="7"/>
  <c r="G65" i="6"/>
  <c r="F40" i="6"/>
  <c r="E15" i="6"/>
  <c r="M69" i="5"/>
  <c r="P60" i="5"/>
  <c r="P52" i="5"/>
  <c r="J46" i="5"/>
  <c r="J38" i="5"/>
  <c r="G31" i="5"/>
  <c r="L24" i="5"/>
  <c r="H20" i="5"/>
  <c r="R14" i="5"/>
  <c r="T8" i="5"/>
  <c r="G73" i="20"/>
  <c r="D14" i="13"/>
  <c r="D64" i="7"/>
  <c r="E69" i="6"/>
  <c r="E59" i="5"/>
  <c r="D22" i="5"/>
  <c r="BB75" i="4"/>
  <c r="CA74" i="4"/>
  <c r="O74" i="4"/>
  <c r="AV73" i="4"/>
  <c r="CC72" i="4"/>
  <c r="Q72" i="4"/>
  <c r="AP71" i="4"/>
  <c r="BO70" i="4"/>
  <c r="CN69" i="4"/>
  <c r="AB69" i="4"/>
  <c r="AS68" i="4"/>
  <c r="BZ67" i="4"/>
  <c r="N67" i="4"/>
  <c r="AM66" i="4"/>
  <c r="BT65" i="4"/>
  <c r="H65" i="4"/>
  <c r="AO64" i="4"/>
  <c r="BN63" i="4"/>
  <c r="CM62" i="4"/>
  <c r="AA62" i="4"/>
  <c r="AZ61" i="4"/>
  <c r="BQ60" i="4"/>
  <c r="E60" i="4"/>
  <c r="AL59" i="4"/>
  <c r="BK58" i="4"/>
  <c r="CR57" i="4"/>
  <c r="AF57" i="4"/>
  <c r="BM56" i="4"/>
  <c r="CT55" i="4"/>
  <c r="Z55" i="4"/>
  <c r="AY54" i="4"/>
  <c r="BX53" i="4"/>
  <c r="L53" i="4"/>
  <c r="AC52" i="4"/>
  <c r="BJ51" i="4"/>
  <c r="CQ50" i="4"/>
  <c r="W50" i="4"/>
  <c r="BD49" i="4"/>
  <c r="CK48" i="4"/>
  <c r="Y48" i="4"/>
  <c r="AX47" i="4"/>
  <c r="BW46" i="4"/>
  <c r="K46" i="4"/>
  <c r="AJ45" i="4"/>
  <c r="BA44" i="4"/>
  <c r="CH43" i="4"/>
  <c r="V43" i="4"/>
  <c r="AU42" i="4"/>
  <c r="CB41" i="4"/>
  <c r="P41" i="4"/>
  <c r="AW40" i="4"/>
  <c r="BV39" i="4"/>
  <c r="J39" i="4"/>
  <c r="AI38" i="4"/>
  <c r="BH37" i="4"/>
  <c r="BY36" i="4"/>
  <c r="M36" i="4"/>
  <c r="AT35" i="4"/>
  <c r="BS34" i="4"/>
  <c r="G34" i="4"/>
  <c r="AN33" i="4"/>
  <c r="BU32" i="4"/>
  <c r="I32" i="4"/>
  <c r="AH31" i="4"/>
  <c r="BG30" i="4"/>
  <c r="CF29" i="4"/>
  <c r="T29" i="4"/>
  <c r="AK28" i="4"/>
  <c r="BR27" i="4"/>
  <c r="F27" i="4"/>
  <c r="AE26" i="4"/>
  <c r="BL25" i="4"/>
  <c r="CS24" i="4"/>
  <c r="AG24" i="4"/>
  <c r="BF23" i="4"/>
  <c r="CE22" i="4"/>
  <c r="S22" i="4"/>
  <c r="AR21" i="4"/>
  <c r="BI20" i="4"/>
  <c r="CP19" i="4"/>
  <c r="AD19" i="4"/>
  <c r="BC18" i="4"/>
  <c r="CJ17" i="4"/>
  <c r="X17" i="4"/>
  <c r="BE16" i="4"/>
  <c r="CD15" i="4"/>
  <c r="R15" i="4"/>
  <c r="AQ14" i="4"/>
  <c r="BP13" i="4"/>
  <c r="CG12" i="4"/>
  <c r="U12" i="4"/>
  <c r="BB11" i="4"/>
  <c r="CA10" i="4"/>
  <c r="O10" i="4"/>
  <c r="AV9" i="4"/>
  <c r="CC8" i="4"/>
  <c r="CT7" i="4"/>
  <c r="C76" i="1"/>
  <c r="C43" i="1"/>
  <c r="BI71" i="4"/>
  <c r="BN66" i="4"/>
  <c r="BK61" i="4"/>
  <c r="CF56" i="4"/>
  <c r="BU51" i="4"/>
  <c r="BJ46" i="4"/>
  <c r="CM41" i="4"/>
  <c r="CB36" i="4"/>
  <c r="L32" i="4"/>
  <c r="Q27" i="4"/>
  <c r="CQ21" i="4"/>
  <c r="R18" i="4"/>
  <c r="CQ13" i="4"/>
  <c r="AY9" i="4"/>
  <c r="F106" i="1"/>
  <c r="T58" i="15"/>
  <c r="D51" i="8"/>
  <c r="D24" i="7"/>
  <c r="M75" i="5"/>
  <c r="L38" i="5"/>
  <c r="CG75" i="4"/>
  <c r="U75" i="4"/>
  <c r="BB74" i="4"/>
  <c r="CA73" i="4"/>
  <c r="O73" i="4"/>
  <c r="AV72" i="4"/>
  <c r="CC71" i="4"/>
  <c r="Q71" i="4"/>
  <c r="AP70" i="4"/>
  <c r="BO69" i="4"/>
  <c r="CN68" i="4"/>
  <c r="AB68" i="4"/>
  <c r="AS67" i="4"/>
  <c r="BZ66" i="4"/>
  <c r="N66" i="4"/>
  <c r="AM65" i="4"/>
  <c r="BT64" i="4"/>
  <c r="H64" i="4"/>
  <c r="AO63" i="4"/>
  <c r="BN62" i="4"/>
  <c r="CM61" i="4"/>
  <c r="AA61" i="4"/>
  <c r="AZ60" i="4"/>
  <c r="BQ59" i="4"/>
  <c r="E59" i="4"/>
  <c r="AL58" i="4"/>
  <c r="BK57" i="4"/>
  <c r="CR56" i="4"/>
  <c r="AF56" i="4"/>
  <c r="BM55" i="4"/>
  <c r="CT54" i="4"/>
  <c r="Z54" i="4"/>
  <c r="AY53" i="4"/>
  <c r="BX52" i="4"/>
  <c r="L52" i="4"/>
  <c r="AC51" i="4"/>
  <c r="BJ50" i="4"/>
  <c r="CQ49" i="4"/>
  <c r="W49" i="4"/>
  <c r="BD48" i="4"/>
  <c r="CK47" i="4"/>
  <c r="Y47" i="4"/>
  <c r="AX46" i="4"/>
  <c r="BW45" i="4"/>
  <c r="K45" i="4"/>
  <c r="AJ44" i="4"/>
  <c r="BA43" i="4"/>
  <c r="CH42" i="4"/>
  <c r="V42" i="4"/>
  <c r="AU41" i="4"/>
  <c r="CB40" i="4"/>
  <c r="P40" i="4"/>
  <c r="AW39" i="4"/>
  <c r="BV38" i="4"/>
  <c r="J38" i="4"/>
  <c r="AI37" i="4"/>
  <c r="BH36" i="4"/>
  <c r="BY35" i="4"/>
  <c r="M35" i="4"/>
  <c r="AT34" i="4"/>
  <c r="BS33" i="4"/>
  <c r="G33" i="4"/>
  <c r="AN32" i="4"/>
  <c r="BU31" i="4"/>
  <c r="I31" i="4"/>
  <c r="AH30" i="4"/>
  <c r="BG29" i="4"/>
  <c r="CF28" i="4"/>
  <c r="T28" i="4"/>
  <c r="AK27" i="4"/>
  <c r="BR26" i="4"/>
  <c r="F26" i="4"/>
  <c r="AE25" i="4"/>
  <c r="BL24" i="4"/>
  <c r="CS23" i="4"/>
  <c r="AG23" i="4"/>
  <c r="BF22" i="4"/>
  <c r="CE21" i="4"/>
  <c r="S21" i="4"/>
  <c r="AR20" i="4"/>
  <c r="BI19" i="4"/>
  <c r="CP18" i="4"/>
  <c r="AD18" i="4"/>
  <c r="BC17" i="4"/>
  <c r="CJ16" i="4"/>
  <c r="X16" i="4"/>
  <c r="BE15" i="4"/>
  <c r="CD14" i="4"/>
  <c r="R14" i="4"/>
  <c r="AQ13" i="4"/>
  <c r="BP12" i="4"/>
  <c r="CG11" i="4"/>
  <c r="U11" i="4"/>
  <c r="BB10" i="4"/>
  <c r="CA9" i="4"/>
  <c r="O9" i="4"/>
  <c r="AV8" i="4"/>
  <c r="CC7" i="4"/>
  <c r="Q7" i="4"/>
  <c r="D20" i="2"/>
  <c r="F95" i="1"/>
  <c r="D86" i="1"/>
  <c r="D78" i="1"/>
  <c r="D64" i="1"/>
  <c r="D56" i="1"/>
  <c r="F32" i="1"/>
  <c r="F15" i="1"/>
  <c r="C11" i="1"/>
  <c r="H72" i="6"/>
  <c r="AG75" i="4"/>
  <c r="AK71" i="4"/>
  <c r="G65" i="16"/>
  <c r="G25" i="14"/>
  <c r="D52" i="9"/>
  <c r="G63" i="7"/>
  <c r="D38" i="7"/>
  <c r="G15" i="7"/>
  <c r="F64" i="6"/>
  <c r="E39" i="6"/>
  <c r="D14" i="6"/>
  <c r="E69" i="5"/>
  <c r="H60" i="5"/>
  <c r="H52" i="5"/>
  <c r="E45" i="5"/>
  <c r="M37" i="5"/>
  <c r="M29" i="5"/>
  <c r="D24" i="5"/>
  <c r="S19" i="5"/>
  <c r="J14" i="5"/>
  <c r="L8" i="5"/>
  <c r="G41" i="20"/>
  <c r="E74" i="12"/>
  <c r="F54" i="7"/>
  <c r="D60" i="6"/>
  <c r="J52" i="5"/>
  <c r="P18" i="5"/>
  <c r="AT75" i="4"/>
  <c r="BS74" i="4"/>
  <c r="G74" i="4"/>
  <c r="AN73" i="4"/>
  <c r="BU72" i="4"/>
  <c r="I72" i="4"/>
  <c r="AH71" i="4"/>
  <c r="BG70" i="4"/>
  <c r="CF69" i="4"/>
  <c r="T69" i="4"/>
  <c r="AK68" i="4"/>
  <c r="BR67" i="4"/>
  <c r="F67" i="4"/>
  <c r="AE66" i="4"/>
  <c r="BL65" i="4"/>
  <c r="CS64" i="4"/>
  <c r="AG64" i="4"/>
  <c r="BF63" i="4"/>
  <c r="CE62" i="4"/>
  <c r="S62" i="4"/>
  <c r="AR61" i="4"/>
  <c r="BI60" i="4"/>
  <c r="CP59" i="4"/>
  <c r="AD59" i="4"/>
  <c r="BC58" i="4"/>
  <c r="CJ57" i="4"/>
  <c r="X57" i="4"/>
  <c r="BE56" i="4"/>
  <c r="CD55" i="4"/>
  <c r="R55" i="4"/>
  <c r="AQ54" i="4"/>
  <c r="BP53" i="4"/>
  <c r="CG52" i="4"/>
  <c r="U52" i="4"/>
  <c r="BB51" i="4"/>
  <c r="CA50" i="4"/>
  <c r="O50" i="4"/>
  <c r="AV49" i="4"/>
  <c r="CC48" i="4"/>
  <c r="Q48" i="4"/>
  <c r="AP47" i="4"/>
  <c r="BO46" i="4"/>
  <c r="CN45" i="4"/>
  <c r="AB45" i="4"/>
  <c r="AS44" i="4"/>
  <c r="BZ43" i="4"/>
  <c r="N43" i="4"/>
  <c r="AM42" i="4"/>
  <c r="BT41" i="4"/>
  <c r="H41" i="4"/>
  <c r="AO40" i="4"/>
  <c r="BN39" i="4"/>
  <c r="CM38" i="4"/>
  <c r="AA38" i="4"/>
  <c r="AZ37" i="4"/>
  <c r="BQ36" i="4"/>
  <c r="E36" i="4"/>
  <c r="AL35" i="4"/>
  <c r="BK34" i="4"/>
  <c r="CR33" i="4"/>
  <c r="AF33" i="4"/>
  <c r="BM32" i="4"/>
  <c r="CT31" i="4"/>
  <c r="Z31" i="4"/>
  <c r="AY30" i="4"/>
  <c r="BX29" i="4"/>
  <c r="L29" i="4"/>
  <c r="AC28" i="4"/>
  <c r="BJ27" i="4"/>
  <c r="CQ26" i="4"/>
  <c r="W26" i="4"/>
  <c r="BD25" i="4"/>
  <c r="CK24" i="4"/>
  <c r="Y24" i="4"/>
  <c r="AX23" i="4"/>
  <c r="BW22" i="4"/>
  <c r="K22" i="4"/>
  <c r="AJ21" i="4"/>
  <c r="BA20" i="4"/>
  <c r="CH19" i="4"/>
  <c r="V19" i="4"/>
  <c r="AU18" i="4"/>
  <c r="CB17" i="4"/>
  <c r="P17" i="4"/>
  <c r="AW16" i="4"/>
  <c r="BV15" i="4"/>
  <c r="J15" i="4"/>
  <c r="AI14" i="4"/>
  <c r="BH13" i="4"/>
  <c r="BY12" i="4"/>
  <c r="M12" i="4"/>
  <c r="AT11" i="4"/>
  <c r="BS10" i="4"/>
  <c r="G10" i="4"/>
  <c r="AN9" i="4"/>
  <c r="BU8" i="4"/>
  <c r="BV7" i="4"/>
  <c r="E65" i="1"/>
  <c r="C40" i="1"/>
  <c r="M71" i="4"/>
  <c r="Z66" i="4"/>
  <c r="CR60" i="4"/>
  <c r="AB56" i="4"/>
  <c r="Y51" i="4"/>
  <c r="N46" i="4"/>
  <c r="AI41" i="4"/>
  <c r="AF36" i="4"/>
  <c r="AK31" i="4"/>
  <c r="BF26" i="4"/>
  <c r="AE21" i="4"/>
  <c r="BO17" i="4"/>
  <c r="AM13" i="4"/>
  <c r="CF8" i="4"/>
  <c r="F48" i="1"/>
  <c r="I55" i="14"/>
  <c r="E8" i="8"/>
  <c r="F14" i="7"/>
  <c r="F72" i="5"/>
  <c r="E35" i="5"/>
  <c r="BY75" i="4"/>
  <c r="M75" i="4"/>
  <c r="AT74" i="4"/>
  <c r="BS73" i="4"/>
  <c r="G73" i="4"/>
  <c r="AN72" i="4"/>
  <c r="BU71" i="4"/>
  <c r="I71" i="4"/>
  <c r="AH70" i="4"/>
  <c r="BG69" i="4"/>
  <c r="CF68" i="4"/>
  <c r="T68" i="4"/>
  <c r="AK67" i="4"/>
  <c r="BR66" i="4"/>
  <c r="F66" i="4"/>
  <c r="AE65" i="4"/>
  <c r="BL64" i="4"/>
  <c r="CS63" i="4"/>
  <c r="AG63" i="4"/>
  <c r="BF62" i="4"/>
  <c r="CE61" i="4"/>
  <c r="S61" i="4"/>
  <c r="AR60" i="4"/>
  <c r="BI59" i="4"/>
  <c r="CP58" i="4"/>
  <c r="AD58" i="4"/>
  <c r="BC57" i="4"/>
  <c r="CJ56" i="4"/>
  <c r="X56" i="4"/>
  <c r="BE55" i="4"/>
  <c r="CD54" i="4"/>
  <c r="R54" i="4"/>
  <c r="AQ53" i="4"/>
  <c r="BP52" i="4"/>
  <c r="CG51" i="4"/>
  <c r="U51" i="4"/>
  <c r="BB50" i="4"/>
  <c r="CA49" i="4"/>
  <c r="O49" i="4"/>
  <c r="AV48" i="4"/>
  <c r="CC47" i="4"/>
  <c r="Q47" i="4"/>
  <c r="AP46" i="4"/>
  <c r="BO45" i="4"/>
  <c r="CN44" i="4"/>
  <c r="AB44" i="4"/>
  <c r="AS43" i="4"/>
  <c r="BZ42" i="4"/>
  <c r="N42" i="4"/>
  <c r="AM41" i="4"/>
  <c r="BT40" i="4"/>
  <c r="H40" i="4"/>
  <c r="AO39" i="4"/>
  <c r="BN38" i="4"/>
  <c r="CM37" i="4"/>
  <c r="AA37" i="4"/>
  <c r="AZ36" i="4"/>
  <c r="BQ35" i="4"/>
  <c r="E35" i="4"/>
  <c r="AL34" i="4"/>
  <c r="BK33" i="4"/>
  <c r="CR32" i="4"/>
  <c r="AF32" i="4"/>
  <c r="BM31" i="4"/>
  <c r="CT30" i="4"/>
  <c r="Z30" i="4"/>
  <c r="AY29" i="4"/>
  <c r="BX28" i="4"/>
  <c r="L28" i="4"/>
  <c r="AC27" i="4"/>
  <c r="BJ26" i="4"/>
  <c r="CQ25" i="4"/>
  <c r="W25" i="4"/>
  <c r="BD24" i="4"/>
  <c r="CK23" i="4"/>
  <c r="Y23" i="4"/>
  <c r="AX22" i="4"/>
  <c r="BW21" i="4"/>
  <c r="K21" i="4"/>
  <c r="AJ20" i="4"/>
  <c r="BA19" i="4"/>
  <c r="CH18" i="4"/>
  <c r="V18" i="4"/>
  <c r="AU17" i="4"/>
  <c r="CB16" i="4"/>
  <c r="P16" i="4"/>
  <c r="AW15" i="4"/>
  <c r="BV14" i="4"/>
  <c r="J14" i="4"/>
  <c r="AI13" i="4"/>
  <c r="BH12" i="4"/>
  <c r="BY11" i="4"/>
  <c r="M11" i="4"/>
  <c r="AT10" i="4"/>
  <c r="BS9" i="4"/>
  <c r="G9" i="4"/>
  <c r="AN8" i="4"/>
  <c r="BU7" i="4"/>
  <c r="I7" i="4"/>
  <c r="D12" i="2"/>
  <c r="F94" i="1"/>
  <c r="D85" i="1"/>
  <c r="F72" i="1"/>
  <c r="D63" i="1"/>
  <c r="D55" i="1"/>
  <c r="D30" i="1"/>
  <c r="F13" i="1"/>
  <c r="C9" i="1"/>
  <c r="S73" i="5"/>
  <c r="I75" i="4"/>
  <c r="BZ70" i="4"/>
  <c r="R64" i="15"/>
  <c r="D52" i="13"/>
  <c r="E65" i="8"/>
  <c r="J56" i="7"/>
  <c r="J32" i="7"/>
  <c r="D14" i="7"/>
  <c r="D62" i="6"/>
  <c r="H34" i="6"/>
  <c r="G9" i="6"/>
  <c r="H68" i="5"/>
  <c r="F58" i="5"/>
  <c r="S51" i="5"/>
  <c r="S43" i="5"/>
  <c r="E37" i="5"/>
  <c r="E29" i="5"/>
  <c r="O23" i="5"/>
  <c r="F18" i="5"/>
  <c r="M13" i="5"/>
  <c r="D8" i="5"/>
  <c r="G9" i="20"/>
  <c r="D23" i="12"/>
  <c r="G49" i="7"/>
  <c r="H32" i="6"/>
  <c r="O45" i="5"/>
  <c r="I15" i="5"/>
  <c r="AL75" i="4"/>
  <c r="BK74" i="4"/>
  <c r="CR73" i="4"/>
  <c r="AF73" i="4"/>
  <c r="BM72" i="4"/>
  <c r="CT71" i="4"/>
  <c r="Z71" i="4"/>
  <c r="AY70" i="4"/>
  <c r="BX69" i="4"/>
  <c r="L69" i="4"/>
  <c r="AC68" i="4"/>
  <c r="BJ67" i="4"/>
  <c r="CQ66" i="4"/>
  <c r="W66" i="4"/>
  <c r="BD65" i="4"/>
  <c r="CK64" i="4"/>
  <c r="Y64" i="4"/>
  <c r="AX63" i="4"/>
  <c r="BW62" i="4"/>
  <c r="K62" i="4"/>
  <c r="AJ61" i="4"/>
  <c r="BA60" i="4"/>
  <c r="CH59" i="4"/>
  <c r="V59" i="4"/>
  <c r="AU58" i="4"/>
  <c r="CB57" i="4"/>
  <c r="P57" i="4"/>
  <c r="AW56" i="4"/>
  <c r="BV55" i="4"/>
  <c r="J55" i="4"/>
  <c r="AI54" i="4"/>
  <c r="BH53" i="4"/>
  <c r="BY52" i="4"/>
  <c r="M52" i="4"/>
  <c r="AT51" i="4"/>
  <c r="BS50" i="4"/>
  <c r="G50" i="4"/>
  <c r="AN49" i="4"/>
  <c r="BU48" i="4"/>
  <c r="I48" i="4"/>
  <c r="AH47" i="4"/>
  <c r="BG46" i="4"/>
  <c r="CF45" i="4"/>
  <c r="T45" i="4"/>
  <c r="AK44" i="4"/>
  <c r="BR43" i="4"/>
  <c r="F43" i="4"/>
  <c r="AE42" i="4"/>
  <c r="BL41" i="4"/>
  <c r="CS40" i="4"/>
  <c r="AG40" i="4"/>
  <c r="BF39" i="4"/>
  <c r="CE38" i="4"/>
  <c r="S38" i="4"/>
  <c r="AR37" i="4"/>
  <c r="BI36" i="4"/>
  <c r="CP35" i="4"/>
  <c r="AD35" i="4"/>
  <c r="BC34" i="4"/>
  <c r="CJ33" i="4"/>
  <c r="X33" i="4"/>
  <c r="BE32" i="4"/>
  <c r="CD31" i="4"/>
  <c r="R31" i="4"/>
  <c r="AQ30" i="4"/>
  <c r="BP29" i="4"/>
  <c r="CG28" i="4"/>
  <c r="U28" i="4"/>
  <c r="BB27" i="4"/>
  <c r="CA26" i="4"/>
  <c r="O26" i="4"/>
  <c r="AV25" i="4"/>
  <c r="CC24" i="4"/>
  <c r="Q24" i="4"/>
  <c r="AP23" i="4"/>
  <c r="BO22" i="4"/>
  <c r="CN21" i="4"/>
  <c r="AB21" i="4"/>
  <c r="AS20" i="4"/>
  <c r="BZ19" i="4"/>
  <c r="N19" i="4"/>
  <c r="AM18" i="4"/>
  <c r="BT17" i="4"/>
  <c r="H17" i="4"/>
  <c r="AO16" i="4"/>
  <c r="BN15" i="4"/>
  <c r="CM14" i="4"/>
  <c r="AA14" i="4"/>
  <c r="AZ13" i="4"/>
  <c r="BQ12" i="4"/>
  <c r="E12" i="4"/>
  <c r="AL11" i="4"/>
  <c r="BK10" i="4"/>
  <c r="CR9" i="4"/>
  <c r="AF9" i="4"/>
  <c r="BM8" i="4"/>
  <c r="AX7" i="4"/>
  <c r="E62" i="1"/>
  <c r="E11" i="1"/>
  <c r="BB70" i="4"/>
  <c r="BG65" i="4"/>
  <c r="AN60" i="4"/>
  <c r="BA55" i="4"/>
  <c r="BN50" i="4"/>
  <c r="AU45" i="4"/>
  <c r="BH40" i="4"/>
  <c r="BU35" i="4"/>
  <c r="BZ30" i="4"/>
  <c r="BO25" i="4"/>
  <c r="CB20" i="4"/>
  <c r="K17" i="4"/>
  <c r="CR12" i="4"/>
  <c r="T8" i="4"/>
  <c r="F40" i="1"/>
  <c r="G33" i="14"/>
  <c r="G73" i="7"/>
  <c r="G9" i="7"/>
  <c r="R68" i="5"/>
  <c r="J28" i="5"/>
  <c r="BQ75" i="4"/>
  <c r="E75" i="4"/>
  <c r="AL74" i="4"/>
  <c r="BK73" i="4"/>
  <c r="CR72" i="4"/>
  <c r="AF72" i="4"/>
  <c r="BM71" i="4"/>
  <c r="CT70" i="4"/>
  <c r="Z70" i="4"/>
  <c r="AY69" i="4"/>
  <c r="BX68" i="4"/>
  <c r="L68" i="4"/>
  <c r="AC67" i="4"/>
  <c r="BJ66" i="4"/>
  <c r="CQ65" i="4"/>
  <c r="W65" i="4"/>
  <c r="BD64" i="4"/>
  <c r="CK63" i="4"/>
  <c r="Y63" i="4"/>
  <c r="AX62" i="4"/>
  <c r="BW61" i="4"/>
  <c r="K61" i="4"/>
  <c r="AJ60" i="4"/>
  <c r="BA59" i="4"/>
  <c r="CH58" i="4"/>
  <c r="V58" i="4"/>
  <c r="AU57" i="4"/>
  <c r="CB56" i="4"/>
  <c r="P56" i="4"/>
  <c r="AW55" i="4"/>
  <c r="BV54" i="4"/>
  <c r="J54" i="4"/>
  <c r="AI53" i="4"/>
  <c r="BH52" i="4"/>
  <c r="BY51" i="4"/>
  <c r="M51" i="4"/>
  <c r="AT50" i="4"/>
  <c r="BS49" i="4"/>
  <c r="G49" i="4"/>
  <c r="AN48" i="4"/>
  <c r="BU47" i="4"/>
  <c r="I47" i="4"/>
  <c r="AH46" i="4"/>
  <c r="BG45" i="4"/>
  <c r="CF44" i="4"/>
  <c r="T44" i="4"/>
  <c r="AK43" i="4"/>
  <c r="BR42" i="4"/>
  <c r="F42" i="4"/>
  <c r="AE41" i="4"/>
  <c r="BL40" i="4"/>
  <c r="CS39" i="4"/>
  <c r="AG39" i="4"/>
  <c r="BF38" i="4"/>
  <c r="CE37" i="4"/>
  <c r="S37" i="4"/>
  <c r="AR36" i="4"/>
  <c r="BI35" i="4"/>
  <c r="CP34" i="4"/>
  <c r="AD34" i="4"/>
  <c r="BC33" i="4"/>
  <c r="CJ32" i="4"/>
  <c r="X32" i="4"/>
  <c r="BE31" i="4"/>
  <c r="CD30" i="4"/>
  <c r="R30" i="4"/>
  <c r="AQ29" i="4"/>
  <c r="BP28" i="4"/>
  <c r="CG27" i="4"/>
  <c r="U27" i="4"/>
  <c r="BB26" i="4"/>
  <c r="CA25" i="4"/>
  <c r="O25" i="4"/>
  <c r="AV24" i="4"/>
  <c r="CC23" i="4"/>
  <c r="Q23" i="4"/>
  <c r="AP22" i="4"/>
  <c r="BO21" i="4"/>
  <c r="CN20" i="4"/>
  <c r="AB20" i="4"/>
  <c r="AS19" i="4"/>
  <c r="BZ18" i="4"/>
  <c r="N18" i="4"/>
  <c r="AM17" i="4"/>
  <c r="BT16" i="4"/>
  <c r="H16" i="4"/>
  <c r="AO15" i="4"/>
  <c r="BN14" i="4"/>
  <c r="CM13" i="4"/>
  <c r="AA13" i="4"/>
  <c r="AZ12" i="4"/>
  <c r="BQ11" i="4"/>
  <c r="E11" i="4"/>
  <c r="AL10" i="4"/>
  <c r="BK9" i="4"/>
  <c r="CR8" i="4"/>
  <c r="AF8" i="4"/>
  <c r="BM7" i="4"/>
  <c r="D68" i="2"/>
  <c r="F118" i="1"/>
  <c r="F93" i="1"/>
  <c r="D84" i="1"/>
  <c r="F71" i="1"/>
  <c r="D62" i="1"/>
  <c r="D54" i="1"/>
  <c r="F23" i="1"/>
  <c r="K61" i="15"/>
  <c r="D44" i="13"/>
  <c r="E62" i="8"/>
  <c r="G55" i="7"/>
  <c r="G31" i="7"/>
  <c r="F12" i="7"/>
  <c r="F56" i="6"/>
  <c r="E31" i="6"/>
  <c r="S75" i="5"/>
  <c r="I65" i="5"/>
  <c r="L56" i="5"/>
  <c r="F50" i="5"/>
  <c r="F42" i="5"/>
  <c r="H36" i="5"/>
  <c r="P28" i="5"/>
  <c r="G23" i="5"/>
  <c r="I17" i="5"/>
  <c r="E13" i="5"/>
  <c r="O7" i="5"/>
  <c r="H62" i="15"/>
  <c r="D29" i="11"/>
  <c r="I39" i="7"/>
  <c r="G23" i="6"/>
  <c r="H42" i="5"/>
  <c r="CP75" i="4"/>
  <c r="AD75" i="4"/>
  <c r="BC74" i="4"/>
  <c r="CJ73" i="4"/>
  <c r="X73" i="4"/>
  <c r="BE72" i="4"/>
  <c r="CD71" i="4"/>
  <c r="R71" i="4"/>
  <c r="AQ70" i="4"/>
  <c r="BP69" i="4"/>
  <c r="CG68" i="4"/>
  <c r="U68" i="4"/>
  <c r="BB67" i="4"/>
  <c r="CA66" i="4"/>
  <c r="O66" i="4"/>
  <c r="AV65" i="4"/>
  <c r="CC64" i="4"/>
  <c r="Q64" i="4"/>
  <c r="AP63" i="4"/>
  <c r="BO62" i="4"/>
  <c r="CN61" i="4"/>
  <c r="AB61" i="4"/>
  <c r="AS60" i="4"/>
  <c r="BZ59" i="4"/>
  <c r="N59" i="4"/>
  <c r="AM58" i="4"/>
  <c r="BT57" i="4"/>
  <c r="H57" i="4"/>
  <c r="AO56" i="4"/>
  <c r="BN55" i="4"/>
  <c r="CM54" i="4"/>
  <c r="AA54" i="4"/>
  <c r="AZ53" i="4"/>
  <c r="BQ52" i="4"/>
  <c r="E52" i="4"/>
  <c r="AL51" i="4"/>
  <c r="BK50" i="4"/>
  <c r="CR49" i="4"/>
  <c r="AF49" i="4"/>
  <c r="BM48" i="4"/>
  <c r="CT47" i="4"/>
  <c r="Z47" i="4"/>
  <c r="AY46" i="4"/>
  <c r="BX45" i="4"/>
  <c r="L45" i="4"/>
  <c r="AC44" i="4"/>
  <c r="BJ43" i="4"/>
  <c r="CQ42" i="4"/>
  <c r="W42" i="4"/>
  <c r="BD41" i="4"/>
  <c r="CK40" i="4"/>
  <c r="Y40" i="4"/>
  <c r="AX39" i="4"/>
  <c r="BW38" i="4"/>
  <c r="K38" i="4"/>
  <c r="AJ37" i="4"/>
  <c r="BA36" i="4"/>
  <c r="CH35" i="4"/>
  <c r="V35" i="4"/>
  <c r="AU34" i="4"/>
  <c r="CB33" i="4"/>
  <c r="P33" i="4"/>
  <c r="AW32" i="4"/>
  <c r="BV31" i="4"/>
  <c r="J31" i="4"/>
  <c r="AI30" i="4"/>
  <c r="BH29" i="4"/>
  <c r="BY28" i="4"/>
  <c r="M28" i="4"/>
  <c r="AT27" i="4"/>
  <c r="BS26" i="4"/>
  <c r="G26" i="4"/>
  <c r="AN25" i="4"/>
  <c r="BU24" i="4"/>
  <c r="I24" i="4"/>
  <c r="AH23" i="4"/>
  <c r="BG22" i="4"/>
  <c r="CF21" i="4"/>
  <c r="T21" i="4"/>
  <c r="AK20" i="4"/>
  <c r="BR19" i="4"/>
  <c r="F19" i="4"/>
  <c r="AE18" i="4"/>
  <c r="BL17" i="4"/>
  <c r="CS16" i="4"/>
  <c r="AG16" i="4"/>
  <c r="BF15" i="4"/>
  <c r="CE14" i="4"/>
  <c r="S14" i="4"/>
  <c r="AR13" i="4"/>
  <c r="BI12" i="4"/>
  <c r="CP11" i="4"/>
  <c r="AD11" i="4"/>
  <c r="BC10" i="4"/>
  <c r="CJ9" i="4"/>
  <c r="X9" i="4"/>
  <c r="BE8" i="4"/>
  <c r="Z7" i="4"/>
  <c r="E59" i="1"/>
  <c r="E7" i="1"/>
  <c r="CQ69" i="4"/>
  <c r="BX64" i="4"/>
  <c r="BU59" i="4"/>
  <c r="CP54" i="4"/>
  <c r="J50" i="4"/>
  <c r="CJ44" i="4"/>
  <c r="BQ39" i="4"/>
  <c r="Q35" i="4"/>
  <c r="V30" i="4"/>
  <c r="S25" i="4"/>
  <c r="AN20" i="4"/>
  <c r="BH16" i="4"/>
  <c r="AN12" i="4"/>
  <c r="AK7" i="4"/>
  <c r="F28" i="1"/>
  <c r="K13" i="14"/>
  <c r="I63" i="7"/>
  <c r="D68" i="6"/>
  <c r="D62" i="5"/>
  <c r="O21" i="5"/>
  <c r="BI75" i="4"/>
  <c r="CP74" i="4"/>
  <c r="AD74" i="4"/>
  <c r="BC73" i="4"/>
  <c r="CJ72" i="4"/>
  <c r="X72" i="4"/>
  <c r="BE71" i="4"/>
  <c r="CD70" i="4"/>
  <c r="R70" i="4"/>
  <c r="AQ69" i="4"/>
  <c r="BP68" i="4"/>
  <c r="CG67" i="4"/>
  <c r="U67" i="4"/>
  <c r="BB66" i="4"/>
  <c r="CA65" i="4"/>
  <c r="O65" i="4"/>
  <c r="AV64" i="4"/>
  <c r="CC63" i="4"/>
  <c r="Q63" i="4"/>
  <c r="AP62" i="4"/>
  <c r="BO61" i="4"/>
  <c r="CN60" i="4"/>
  <c r="AB60" i="4"/>
  <c r="AS59" i="4"/>
  <c r="BZ58" i="4"/>
  <c r="N58" i="4"/>
  <c r="AM57" i="4"/>
  <c r="BT56" i="4"/>
  <c r="H56" i="4"/>
  <c r="AO55" i="4"/>
  <c r="BN54" i="4"/>
  <c r="CM53" i="4"/>
  <c r="AA53" i="4"/>
  <c r="AZ52" i="4"/>
  <c r="BQ51" i="4"/>
  <c r="E51" i="4"/>
  <c r="AL50" i="4"/>
  <c r="BK49" i="4"/>
  <c r="CR48" i="4"/>
  <c r="AF48" i="4"/>
  <c r="BM47" i="4"/>
  <c r="CT46" i="4"/>
  <c r="Z46" i="4"/>
  <c r="AY45" i="4"/>
  <c r="BX44" i="4"/>
  <c r="L44" i="4"/>
  <c r="AC43" i="4"/>
  <c r="BJ42" i="4"/>
  <c r="CQ41" i="4"/>
  <c r="W41" i="4"/>
  <c r="BD40" i="4"/>
  <c r="CK39" i="4"/>
  <c r="Y39" i="4"/>
  <c r="AX38" i="4"/>
  <c r="BW37" i="4"/>
  <c r="K37" i="4"/>
  <c r="AJ36" i="4"/>
  <c r="BA35" i="4"/>
  <c r="CH34" i="4"/>
  <c r="V34" i="4"/>
  <c r="AU33" i="4"/>
  <c r="CB32" i="4"/>
  <c r="P32" i="4"/>
  <c r="AW31" i="4"/>
  <c r="BV30" i="4"/>
  <c r="J30" i="4"/>
  <c r="AI29" i="4"/>
  <c r="BH28" i="4"/>
  <c r="BY27" i="4"/>
  <c r="M27" i="4"/>
  <c r="AT26" i="4"/>
  <c r="BS25" i="4"/>
  <c r="G25" i="4"/>
  <c r="AN24" i="4"/>
  <c r="BU23" i="4"/>
  <c r="I23" i="4"/>
  <c r="AH22" i="4"/>
  <c r="BG21" i="4"/>
  <c r="CF20" i="4"/>
  <c r="T20" i="4"/>
  <c r="AK19" i="4"/>
  <c r="BR18" i="4"/>
  <c r="F18" i="4"/>
  <c r="AE17" i="4"/>
  <c r="BL16" i="4"/>
  <c r="CS15" i="4"/>
  <c r="AG15" i="4"/>
  <c r="BF14" i="4"/>
  <c r="CE13" i="4"/>
  <c r="S13" i="4"/>
  <c r="AR12" i="4"/>
  <c r="BI11" i="4"/>
  <c r="CP10" i="4"/>
  <c r="AD10" i="4"/>
  <c r="BC9" i="4"/>
  <c r="CJ8" i="4"/>
  <c r="X8" i="4"/>
  <c r="BE7" i="4"/>
  <c r="D60" i="2"/>
  <c r="F117" i="1"/>
  <c r="D91" i="1"/>
  <c r="D83" i="1"/>
  <c r="F70" i="1"/>
  <c r="D61" i="1"/>
  <c r="D53" i="1"/>
  <c r="F22" i="1"/>
  <c r="L34" i="15"/>
  <c r="D47" i="12"/>
  <c r="E34" i="8"/>
  <c r="J48" i="7"/>
  <c r="D30" i="7"/>
  <c r="J8" i="7"/>
  <c r="D54" i="6"/>
  <c r="H26" i="6"/>
  <c r="I73" i="5"/>
  <c r="L64" i="5"/>
  <c r="D56" i="5"/>
  <c r="T48" i="5"/>
  <c r="I41" i="5"/>
  <c r="I33" i="5"/>
  <c r="H28" i="5"/>
  <c r="R22" i="5"/>
  <c r="T16" i="5"/>
  <c r="H12" i="5"/>
  <c r="G7" i="5"/>
  <c r="I35" i="15"/>
  <c r="D49" i="10"/>
  <c r="J34" i="7"/>
  <c r="F14" i="6"/>
  <c r="T38" i="5"/>
  <c r="CH75" i="4"/>
  <c r="V75" i="4"/>
  <c r="AU74" i="4"/>
  <c r="CB73" i="4"/>
  <c r="P73" i="4"/>
  <c r="AW72" i="4"/>
  <c r="BV71" i="4"/>
  <c r="J71" i="4"/>
  <c r="AI70" i="4"/>
  <c r="BH69" i="4"/>
  <c r="BY68" i="4"/>
  <c r="M68" i="4"/>
  <c r="AT67" i="4"/>
  <c r="BS66" i="4"/>
  <c r="G66" i="4"/>
  <c r="AN65" i="4"/>
  <c r="BU64" i="4"/>
  <c r="I64" i="4"/>
  <c r="AH63" i="4"/>
  <c r="BG62" i="4"/>
  <c r="CF61" i="4"/>
  <c r="T61" i="4"/>
  <c r="AK60" i="4"/>
  <c r="BR59" i="4"/>
  <c r="F59" i="4"/>
  <c r="AE58" i="4"/>
  <c r="BL57" i="4"/>
  <c r="CS56" i="4"/>
  <c r="AG56" i="4"/>
  <c r="BF55" i="4"/>
  <c r="CE54" i="4"/>
  <c r="S54" i="4"/>
  <c r="AR53" i="4"/>
  <c r="BI52" i="4"/>
  <c r="CP51" i="4"/>
  <c r="AD51" i="4"/>
  <c r="BC50" i="4"/>
  <c r="CJ49" i="4"/>
  <c r="X49" i="4"/>
  <c r="BE48" i="4"/>
  <c r="CD47" i="4"/>
  <c r="R47" i="4"/>
  <c r="AQ46" i="4"/>
  <c r="BP45" i="4"/>
  <c r="CG44" i="4"/>
  <c r="U44" i="4"/>
  <c r="BB43" i="4"/>
  <c r="CA42" i="4"/>
  <c r="O42" i="4"/>
  <c r="AV41" i="4"/>
  <c r="CC40" i="4"/>
  <c r="Q40" i="4"/>
  <c r="AP39" i="4"/>
  <c r="BO38" i="4"/>
  <c r="CN37" i="4"/>
  <c r="AB37" i="4"/>
  <c r="AS36" i="4"/>
  <c r="BZ35" i="4"/>
  <c r="N35" i="4"/>
  <c r="AM34" i="4"/>
  <c r="BT33" i="4"/>
  <c r="H33" i="4"/>
  <c r="AO32" i="4"/>
  <c r="BN31" i="4"/>
  <c r="CM30" i="4"/>
  <c r="AA30" i="4"/>
  <c r="AZ29" i="4"/>
  <c r="BQ28" i="4"/>
  <c r="E28" i="4"/>
  <c r="AL27" i="4"/>
  <c r="BK26" i="4"/>
  <c r="CR25" i="4"/>
  <c r="AF25" i="4"/>
  <c r="BM24" i="4"/>
  <c r="CT23" i="4"/>
  <c r="Z23" i="4"/>
  <c r="AY22" i="4"/>
  <c r="BX21" i="4"/>
  <c r="L21" i="4"/>
  <c r="AC20" i="4"/>
  <c r="BJ19" i="4"/>
  <c r="CQ18" i="4"/>
  <c r="W18" i="4"/>
  <c r="BD17" i="4"/>
  <c r="CK16" i="4"/>
  <c r="Y16" i="4"/>
  <c r="AX15" i="4"/>
  <c r="BW14" i="4"/>
  <c r="K14" i="4"/>
  <c r="AJ13" i="4"/>
  <c r="BA12" i="4"/>
  <c r="CH11" i="4"/>
  <c r="V11" i="4"/>
  <c r="AU10" i="4"/>
  <c r="CB9" i="4"/>
  <c r="P9" i="4"/>
  <c r="AO8" i="4"/>
  <c r="E90" i="1"/>
  <c r="E56" i="1"/>
  <c r="BF74" i="4"/>
  <c r="AE69" i="4"/>
  <c r="T64" i="4"/>
  <c r="Q59" i="4"/>
  <c r="AL54" i="4"/>
  <c r="AQ49" i="4"/>
  <c r="AF44" i="4"/>
  <c r="M39" i="4"/>
  <c r="AX34" i="4"/>
  <c r="BC29" i="4"/>
  <c r="AZ24" i="4"/>
  <c r="CS19" i="4"/>
  <c r="L16" i="4"/>
  <c r="CK11" i="4"/>
  <c r="D56" i="2"/>
  <c r="F72" i="22"/>
  <c r="D70" i="13"/>
  <c r="J58" i="7"/>
  <c r="H40" i="6"/>
  <c r="P58" i="5"/>
  <c r="H18" i="5"/>
  <c r="BA75" i="4"/>
  <c r="CH74" i="4"/>
  <c r="V74" i="4"/>
  <c r="AU73" i="4"/>
  <c r="CB72" i="4"/>
  <c r="P72" i="4"/>
  <c r="AW71" i="4"/>
  <c r="BV70" i="4"/>
  <c r="J70" i="4"/>
  <c r="AI69" i="4"/>
  <c r="BH68" i="4"/>
  <c r="BY67" i="4"/>
  <c r="M67" i="4"/>
  <c r="AT66" i="4"/>
  <c r="BS65" i="4"/>
  <c r="G65" i="4"/>
  <c r="AN64" i="4"/>
  <c r="BU63" i="4"/>
  <c r="I63" i="4"/>
  <c r="AH62" i="4"/>
  <c r="BG61" i="4"/>
  <c r="CF60" i="4"/>
  <c r="T60" i="4"/>
  <c r="AK59" i="4"/>
  <c r="BR58" i="4"/>
  <c r="F58" i="4"/>
  <c r="AE57" i="4"/>
  <c r="BL56" i="4"/>
  <c r="CS55" i="4"/>
  <c r="AG55" i="4"/>
  <c r="BF54" i="4"/>
  <c r="CE53" i="4"/>
  <c r="S53" i="4"/>
  <c r="AR52" i="4"/>
  <c r="BI51" i="4"/>
  <c r="CP50" i="4"/>
  <c r="AD50" i="4"/>
  <c r="BC49" i="4"/>
  <c r="CJ48" i="4"/>
  <c r="X48" i="4"/>
  <c r="BE47" i="4"/>
  <c r="CD46" i="4"/>
  <c r="R46" i="4"/>
  <c r="AQ45" i="4"/>
  <c r="BP44" i="4"/>
  <c r="CG43" i="4"/>
  <c r="U43" i="4"/>
  <c r="BB42" i="4"/>
  <c r="CA41" i="4"/>
  <c r="O41" i="4"/>
  <c r="AV40" i="4"/>
  <c r="CC39" i="4"/>
  <c r="Q39" i="4"/>
  <c r="AP38" i="4"/>
  <c r="BO37" i="4"/>
  <c r="CN36" i="4"/>
  <c r="AB36" i="4"/>
  <c r="AS35" i="4"/>
  <c r="BZ34" i="4"/>
  <c r="N34" i="4"/>
  <c r="AM33" i="4"/>
  <c r="BT32" i="4"/>
  <c r="H32" i="4"/>
  <c r="AO31" i="4"/>
  <c r="BN30" i="4"/>
  <c r="CM29" i="4"/>
  <c r="AA29" i="4"/>
  <c r="AZ28" i="4"/>
  <c r="BQ27" i="4"/>
  <c r="E27" i="4"/>
  <c r="AL26" i="4"/>
  <c r="BK25" i="4"/>
  <c r="CR24" i="4"/>
  <c r="AF24" i="4"/>
  <c r="BM23" i="4"/>
  <c r="CT22" i="4"/>
  <c r="Z22" i="4"/>
  <c r="AY21" i="4"/>
  <c r="BX20" i="4"/>
  <c r="L20" i="4"/>
  <c r="AC19" i="4"/>
  <c r="BJ18" i="4"/>
  <c r="CQ17" i="4"/>
  <c r="W17" i="4"/>
  <c r="BD16" i="4"/>
  <c r="CK15" i="4"/>
  <c r="Y15" i="4"/>
  <c r="AX14" i="4"/>
  <c r="BW13" i="4"/>
  <c r="K13" i="4"/>
  <c r="AJ12" i="4"/>
  <c r="BA11" i="4"/>
  <c r="CH10" i="4"/>
  <c r="V10" i="4"/>
  <c r="AU9" i="4"/>
  <c r="CB8" i="4"/>
  <c r="P8" i="4"/>
  <c r="AW7" i="4"/>
  <c r="D52" i="2"/>
  <c r="D115" i="1"/>
  <c r="D90" i="1"/>
  <c r="D82" i="1"/>
  <c r="F69" i="1"/>
  <c r="D60" i="1"/>
  <c r="D52" i="1"/>
  <c r="F21" i="1"/>
  <c r="D9" i="1"/>
  <c r="D38" i="13"/>
  <c r="P26" i="5"/>
  <c r="CE73" i="4"/>
  <c r="E31" i="15"/>
  <c r="E34" i="12"/>
  <c r="D29" i="8"/>
  <c r="G47" i="7"/>
  <c r="J24" i="7"/>
  <c r="G7" i="7"/>
  <c r="H50" i="6"/>
  <c r="G25" i="6"/>
  <c r="T72" i="5"/>
  <c r="D64" i="5"/>
  <c r="O55" i="5"/>
  <c r="O47" i="5"/>
  <c r="T40" i="5"/>
  <c r="T32" i="5"/>
  <c r="S27" i="5"/>
  <c r="J22" i="5"/>
  <c r="D16" i="5"/>
  <c r="S11" i="5"/>
  <c r="E14" i="30"/>
  <c r="J8" i="15"/>
  <c r="D70" i="9"/>
  <c r="L24" i="7"/>
  <c r="G69" i="5"/>
  <c r="M35" i="5"/>
  <c r="BZ75" i="4"/>
  <c r="N75" i="4"/>
  <c r="AM74" i="4"/>
  <c r="BT73" i="4"/>
  <c r="H73" i="4"/>
  <c r="AO72" i="4"/>
  <c r="BN71" i="4"/>
  <c r="CM70" i="4"/>
  <c r="AA70" i="4"/>
  <c r="AZ69" i="4"/>
  <c r="BQ68" i="4"/>
  <c r="E68" i="4"/>
  <c r="AL67" i="4"/>
  <c r="BK66" i="4"/>
  <c r="CR65" i="4"/>
  <c r="AF65" i="4"/>
  <c r="BM64" i="4"/>
  <c r="CT63" i="4"/>
  <c r="Z63" i="4"/>
  <c r="AY62" i="4"/>
  <c r="BX61" i="4"/>
  <c r="L61" i="4"/>
  <c r="AC60" i="4"/>
  <c r="BJ59" i="4"/>
  <c r="CQ58" i="4"/>
  <c r="W58" i="4"/>
  <c r="BD57" i="4"/>
  <c r="CK56" i="4"/>
  <c r="Y56" i="4"/>
  <c r="AX55" i="4"/>
  <c r="BW54" i="4"/>
  <c r="K54" i="4"/>
  <c r="AJ53" i="4"/>
  <c r="BA52" i="4"/>
  <c r="CH51" i="4"/>
  <c r="V51" i="4"/>
  <c r="AU50" i="4"/>
  <c r="CB49" i="4"/>
  <c r="P49" i="4"/>
  <c r="AW48" i="4"/>
  <c r="BV47" i="4"/>
  <c r="J47" i="4"/>
  <c r="AI46" i="4"/>
  <c r="BH45" i="4"/>
  <c r="BY44" i="4"/>
  <c r="M44" i="4"/>
  <c r="AT43" i="4"/>
  <c r="BS42" i="4"/>
  <c r="G42" i="4"/>
  <c r="AN41" i="4"/>
  <c r="BU40" i="4"/>
  <c r="I40" i="4"/>
  <c r="AH39" i="4"/>
  <c r="BG38" i="4"/>
  <c r="CF37" i="4"/>
  <c r="T37" i="4"/>
  <c r="AK36" i="4"/>
  <c r="BR35" i="4"/>
  <c r="F35" i="4"/>
  <c r="AE34" i="4"/>
  <c r="BL33" i="4"/>
  <c r="CS32" i="4"/>
  <c r="AG32" i="4"/>
  <c r="BF31" i="4"/>
  <c r="CE30" i="4"/>
  <c r="S30" i="4"/>
  <c r="AR29" i="4"/>
  <c r="BI28" i="4"/>
  <c r="CP27" i="4"/>
  <c r="AD27" i="4"/>
  <c r="BC26" i="4"/>
  <c r="CJ25" i="4"/>
  <c r="X25" i="4"/>
  <c r="BE24" i="4"/>
  <c r="CD23" i="4"/>
  <c r="R23" i="4"/>
  <c r="AQ22" i="4"/>
  <c r="BP21" i="4"/>
  <c r="CG20" i="4"/>
  <c r="U20" i="4"/>
  <c r="BB19" i="4"/>
  <c r="CA18" i="4"/>
  <c r="O18" i="4"/>
  <c r="AV17" i="4"/>
  <c r="CC16" i="4"/>
  <c r="Q16" i="4"/>
  <c r="AP15" i="4"/>
  <c r="BO14" i="4"/>
  <c r="CN13" i="4"/>
  <c r="AB13" i="4"/>
  <c r="AS12" i="4"/>
  <c r="BZ11" i="4"/>
  <c r="N11" i="4"/>
  <c r="AM10" i="4"/>
  <c r="BT9" i="4"/>
  <c r="H9" i="4"/>
  <c r="Y8" i="4"/>
  <c r="E86" i="1"/>
  <c r="E53" i="1"/>
  <c r="BO73" i="4"/>
  <c r="BT68" i="4"/>
  <c r="AK63" i="4"/>
  <c r="BF58" i="4"/>
  <c r="BC53" i="4"/>
  <c r="BX48" i="4"/>
  <c r="BU43" i="4"/>
  <c r="BJ38" i="4"/>
  <c r="CM33" i="4"/>
  <c r="CR28" i="4"/>
  <c r="CG23" i="4"/>
  <c r="BE19" i="4"/>
  <c r="AS15" i="4"/>
  <c r="AG11" i="4"/>
  <c r="D8" i="2"/>
  <c r="D59" i="21"/>
  <c r="D18" i="11"/>
  <c r="L48" i="7"/>
  <c r="G31" i="6"/>
  <c r="I55" i="5"/>
  <c r="T14" i="5"/>
  <c r="AS75" i="4"/>
  <c r="BZ74" i="4"/>
  <c r="N74" i="4"/>
  <c r="AM73" i="4"/>
  <c r="BT72" i="4"/>
  <c r="H72" i="4"/>
  <c r="AO71" i="4"/>
  <c r="BN70" i="4"/>
  <c r="CM69" i="4"/>
  <c r="AA69" i="4"/>
  <c r="AZ68" i="4"/>
  <c r="BQ67" i="4"/>
  <c r="E67" i="4"/>
  <c r="AL66" i="4"/>
  <c r="BK65" i="4"/>
  <c r="CR64" i="4"/>
  <c r="AF64" i="4"/>
  <c r="BM63" i="4"/>
  <c r="CT62" i="4"/>
  <c r="Z62" i="4"/>
  <c r="AY61" i="4"/>
  <c r="BX60" i="4"/>
  <c r="L60" i="4"/>
  <c r="AC59" i="4"/>
  <c r="BJ58" i="4"/>
  <c r="CQ57" i="4"/>
  <c r="W57" i="4"/>
  <c r="BD56" i="4"/>
  <c r="CK55" i="4"/>
  <c r="Y55" i="4"/>
  <c r="AX54" i="4"/>
  <c r="BW53" i="4"/>
  <c r="K53" i="4"/>
  <c r="AJ52" i="4"/>
  <c r="BA51" i="4"/>
  <c r="CH50" i="4"/>
  <c r="V50" i="4"/>
  <c r="AU49" i="4"/>
  <c r="CB48" i="4"/>
  <c r="P48" i="4"/>
  <c r="AW47" i="4"/>
  <c r="BV46" i="4"/>
  <c r="J46" i="4"/>
  <c r="AI45" i="4"/>
  <c r="BH44" i="4"/>
  <c r="BY43" i="4"/>
  <c r="M43" i="4"/>
  <c r="AT42" i="4"/>
  <c r="BS41" i="4"/>
  <c r="G41" i="4"/>
  <c r="AN40" i="4"/>
  <c r="BU39" i="4"/>
  <c r="I39" i="4"/>
  <c r="AH38" i="4"/>
  <c r="BG37" i="4"/>
  <c r="CF36" i="4"/>
  <c r="T36" i="4"/>
  <c r="AK35" i="4"/>
  <c r="BR34" i="4"/>
  <c r="F34" i="4"/>
  <c r="AE33" i="4"/>
  <c r="BL32" i="4"/>
  <c r="CS31" i="4"/>
  <c r="AG31" i="4"/>
  <c r="BF30" i="4"/>
  <c r="CE29" i="4"/>
  <c r="S29" i="4"/>
  <c r="AR28" i="4"/>
  <c r="BI27" i="4"/>
  <c r="CP26" i="4"/>
  <c r="AD26" i="4"/>
  <c r="BC25" i="4"/>
  <c r="CJ24" i="4"/>
  <c r="X24" i="4"/>
  <c r="BE23" i="4"/>
  <c r="CD22" i="4"/>
  <c r="R22" i="4"/>
  <c r="AQ21" i="4"/>
  <c r="BP20" i="4"/>
  <c r="CG19" i="4"/>
  <c r="U19" i="4"/>
  <c r="BB18" i="4"/>
  <c r="CA17" i="4"/>
  <c r="O17" i="4"/>
  <c r="AV16" i="4"/>
  <c r="CC15" i="4"/>
  <c r="Q15" i="4"/>
  <c r="AP14" i="4"/>
  <c r="BO13" i="4"/>
  <c r="CN12" i="4"/>
  <c r="AB12" i="4"/>
  <c r="AS11" i="4"/>
  <c r="BZ10" i="4"/>
  <c r="N10" i="4"/>
  <c r="AM9" i="4"/>
  <c r="BT8" i="4"/>
  <c r="H8" i="4"/>
  <c r="AO7" i="4"/>
  <c r="D44" i="2"/>
  <c r="F98" i="1"/>
  <c r="D89" i="1"/>
  <c r="D81" i="1"/>
  <c r="D67" i="1"/>
  <c r="D59" i="1"/>
  <c r="D51" i="1"/>
  <c r="F19" i="1"/>
  <c r="D8" i="1"/>
  <c r="E40" i="8"/>
  <c r="S9" i="5"/>
  <c r="AI73" i="4"/>
  <c r="AN68" i="4"/>
  <c r="E59" i="14"/>
  <c r="D16" i="11"/>
  <c r="J72" i="7"/>
  <c r="D46" i="7"/>
  <c r="G23" i="7"/>
  <c r="G73" i="6"/>
  <c r="F48" i="6"/>
  <c r="E23" i="6"/>
  <c r="D72" i="5"/>
  <c r="G63" i="5"/>
  <c r="G55" i="5"/>
  <c r="G47" i="5"/>
  <c r="D40" i="5"/>
  <c r="L32" i="5"/>
  <c r="F26" i="5"/>
  <c r="E21" i="5"/>
  <c r="O15" i="5"/>
  <c r="F10" i="5"/>
  <c r="E40" i="25"/>
  <c r="H60" i="14"/>
  <c r="E32" i="8"/>
  <c r="M19" i="7"/>
  <c r="S65" i="5"/>
  <c r="F32" i="5"/>
  <c r="BR75" i="4"/>
  <c r="F75" i="4"/>
  <c r="AE74" i="4"/>
  <c r="BL73" i="4"/>
  <c r="CS72" i="4"/>
  <c r="AG72" i="4"/>
  <c r="BF71" i="4"/>
  <c r="CE70" i="4"/>
  <c r="S70" i="4"/>
  <c r="AR69" i="4"/>
  <c r="BI68" i="4"/>
  <c r="CP67" i="4"/>
  <c r="AD67" i="4"/>
  <c r="BC66" i="4"/>
  <c r="CJ65" i="4"/>
  <c r="X65" i="4"/>
  <c r="BE64" i="4"/>
  <c r="CD63" i="4"/>
  <c r="R63" i="4"/>
  <c r="AQ62" i="4"/>
  <c r="BP61" i="4"/>
  <c r="CG60" i="4"/>
  <c r="U60" i="4"/>
  <c r="BB59" i="4"/>
  <c r="CA58" i="4"/>
  <c r="O58" i="4"/>
  <c r="AV57" i="4"/>
  <c r="CC56" i="4"/>
  <c r="Q56" i="4"/>
  <c r="AP55" i="4"/>
  <c r="BO54" i="4"/>
  <c r="CN53" i="4"/>
  <c r="AB53" i="4"/>
  <c r="AS52" i="4"/>
  <c r="BZ51" i="4"/>
  <c r="N51" i="4"/>
  <c r="AM50" i="4"/>
  <c r="BT49" i="4"/>
  <c r="H49" i="4"/>
  <c r="AO48" i="4"/>
  <c r="BN47" i="4"/>
  <c r="CM46" i="4"/>
  <c r="AA46" i="4"/>
  <c r="AZ45" i="4"/>
  <c r="BQ44" i="4"/>
  <c r="E44" i="4"/>
  <c r="AL43" i="4"/>
  <c r="BK42" i="4"/>
  <c r="CR41" i="4"/>
  <c r="AF41" i="4"/>
  <c r="BM40" i="4"/>
  <c r="CT39" i="4"/>
  <c r="Z39" i="4"/>
  <c r="AY38" i="4"/>
  <c r="BX37" i="4"/>
  <c r="L37" i="4"/>
  <c r="AC36" i="4"/>
  <c r="BJ35" i="4"/>
  <c r="CQ34" i="4"/>
  <c r="W34" i="4"/>
  <c r="BD33" i="4"/>
  <c r="CK32" i="4"/>
  <c r="Y32" i="4"/>
  <c r="AX31" i="4"/>
  <c r="BW30" i="4"/>
  <c r="K30" i="4"/>
  <c r="AJ29" i="4"/>
  <c r="BA28" i="4"/>
  <c r="CH27" i="4"/>
  <c r="V27" i="4"/>
  <c r="AU26" i="4"/>
  <c r="CB25" i="4"/>
  <c r="P25" i="4"/>
  <c r="AW24" i="4"/>
  <c r="BV23" i="4"/>
  <c r="J23" i="4"/>
  <c r="AI22" i="4"/>
  <c r="BH21" i="4"/>
  <c r="BY20" i="4"/>
  <c r="M20" i="4"/>
  <c r="AT19" i="4"/>
  <c r="BS18" i="4"/>
  <c r="G18" i="4"/>
  <c r="AN17" i="4"/>
  <c r="BU16" i="4"/>
  <c r="I16" i="4"/>
  <c r="AH15" i="4"/>
  <c r="BG14" i="4"/>
  <c r="CF13" i="4"/>
  <c r="T13" i="4"/>
  <c r="AK12" i="4"/>
  <c r="BR11" i="4"/>
  <c r="F11" i="4"/>
  <c r="AE10" i="4"/>
  <c r="BL9" i="4"/>
  <c r="CS8" i="4"/>
  <c r="Q8" i="4"/>
  <c r="E83" i="1"/>
  <c r="C49" i="1"/>
  <c r="S73" i="4"/>
  <c r="P68" i="4"/>
  <c r="CH62" i="4"/>
  <c r="J58" i="4"/>
  <c r="CJ52" i="4"/>
  <c r="BQ47" i="4"/>
  <c r="Q43" i="4"/>
  <c r="N38" i="4"/>
  <c r="AI33" i="4"/>
  <c r="AN28" i="4"/>
  <c r="U23" i="4"/>
  <c r="Q19" i="4"/>
  <c r="CP14" i="4"/>
  <c r="BV10" i="4"/>
  <c r="D123" i="1"/>
  <c r="G69" i="20"/>
  <c r="D38" i="10"/>
  <c r="M43" i="7"/>
  <c r="F22" i="6"/>
  <c r="G45" i="5"/>
  <c r="M11" i="5"/>
  <c r="AK75" i="4"/>
  <c r="BR74" i="4"/>
  <c r="F74" i="4"/>
  <c r="AE73" i="4"/>
  <c r="BL72" i="4"/>
  <c r="CS71" i="4"/>
  <c r="AG71" i="4"/>
  <c r="BF70" i="4"/>
  <c r="CE69" i="4"/>
  <c r="S69" i="4"/>
  <c r="AR68" i="4"/>
  <c r="BI67" i="4"/>
  <c r="CP66" i="4"/>
  <c r="AD66" i="4"/>
  <c r="BC65" i="4"/>
  <c r="CJ64" i="4"/>
  <c r="X64" i="4"/>
  <c r="BE63" i="4"/>
  <c r="CD62" i="4"/>
  <c r="R62" i="4"/>
  <c r="AQ61" i="4"/>
  <c r="BP60" i="4"/>
  <c r="CG59" i="4"/>
  <c r="U59" i="4"/>
  <c r="BB58" i="4"/>
  <c r="CA57" i="4"/>
  <c r="O57" i="4"/>
  <c r="AV56" i="4"/>
  <c r="CC55" i="4"/>
  <c r="Q55" i="4"/>
  <c r="AP54" i="4"/>
  <c r="BO53" i="4"/>
  <c r="CN52" i="4"/>
  <c r="AB52" i="4"/>
  <c r="AS51" i="4"/>
  <c r="BZ50" i="4"/>
  <c r="N50" i="4"/>
  <c r="AM49" i="4"/>
  <c r="BT48" i="4"/>
  <c r="H48" i="4"/>
  <c r="AO47" i="4"/>
  <c r="BN46" i="4"/>
  <c r="CM45" i="4"/>
  <c r="AA45" i="4"/>
  <c r="AZ44" i="4"/>
  <c r="BQ43" i="4"/>
  <c r="E43" i="4"/>
  <c r="AL42" i="4"/>
  <c r="BK41" i="4"/>
  <c r="CR40" i="4"/>
  <c r="AF40" i="4"/>
  <c r="BM39" i="4"/>
  <c r="CT38" i="4"/>
  <c r="Z38" i="4"/>
  <c r="AY37" i="4"/>
  <c r="BX36" i="4"/>
  <c r="L36" i="4"/>
  <c r="AC35" i="4"/>
  <c r="BJ34" i="4"/>
  <c r="CQ33" i="4"/>
  <c r="W33" i="4"/>
  <c r="BD32" i="4"/>
  <c r="CK31" i="4"/>
  <c r="Y31" i="4"/>
  <c r="AX30" i="4"/>
  <c r="BW29" i="4"/>
  <c r="K29" i="4"/>
  <c r="AJ28" i="4"/>
  <c r="BA27" i="4"/>
  <c r="CH26" i="4"/>
  <c r="V26" i="4"/>
  <c r="AU25" i="4"/>
  <c r="CB24" i="4"/>
  <c r="P24" i="4"/>
  <c r="AW23" i="4"/>
  <c r="BV22" i="4"/>
  <c r="J22" i="4"/>
  <c r="AI21" i="4"/>
  <c r="BH20" i="4"/>
  <c r="BY19" i="4"/>
  <c r="M19" i="4"/>
  <c r="AT18" i="4"/>
  <c r="BS17" i="4"/>
  <c r="G17" i="4"/>
  <c r="AN16" i="4"/>
  <c r="BU15" i="4"/>
  <c r="I15" i="4"/>
  <c r="AH14" i="4"/>
  <c r="BG13" i="4"/>
  <c r="CF12" i="4"/>
  <c r="T12" i="4"/>
  <c r="AK11" i="4"/>
  <c r="BR10" i="4"/>
  <c r="F10" i="4"/>
  <c r="AE9" i="4"/>
  <c r="BL8" i="4"/>
  <c r="CS7" i="4"/>
  <c r="AG7" i="4"/>
  <c r="D36" i="2"/>
  <c r="F97" i="1"/>
  <c r="D88" i="1"/>
  <c r="D80" i="1"/>
  <c r="D66" i="1"/>
  <c r="D58" i="1"/>
  <c r="F34" i="1"/>
  <c r="F18" i="1"/>
  <c r="D7" i="1"/>
  <c r="F46" i="7"/>
  <c r="CC75" i="4"/>
  <c r="BX72" i="4"/>
  <c r="CC67" i="4"/>
  <c r="F54" i="14"/>
  <c r="D67" i="10"/>
  <c r="G71" i="7"/>
  <c r="J40" i="7"/>
  <c r="D22" i="7"/>
  <c r="D70" i="6"/>
  <c r="H42" i="6"/>
  <c r="G17" i="6"/>
  <c r="R70" i="5"/>
  <c r="M61" i="5"/>
  <c r="J54" i="5"/>
  <c r="R46" i="5"/>
  <c r="R38" i="5"/>
  <c r="D32" i="5"/>
  <c r="T24" i="5"/>
  <c r="P20" i="5"/>
  <c r="G15" i="5"/>
  <c r="I9" i="5"/>
  <c r="D67" i="21"/>
  <c r="M35" i="14"/>
  <c r="D11" i="8"/>
  <c r="N14" i="7"/>
  <c r="L62" i="5"/>
  <c r="R28" i="5"/>
  <c r="BJ75" i="4"/>
  <c r="CQ74" i="4"/>
  <c r="W74" i="4"/>
  <c r="BD73" i="4"/>
  <c r="CK72" i="4"/>
  <c r="Y72" i="4"/>
  <c r="AX71" i="4"/>
  <c r="BW70" i="4"/>
  <c r="K70" i="4"/>
  <c r="AJ69" i="4"/>
  <c r="BA68" i="4"/>
  <c r="CH67" i="4"/>
  <c r="V67" i="4"/>
  <c r="AU66" i="4"/>
  <c r="CB65" i="4"/>
  <c r="P65" i="4"/>
  <c r="AW64" i="4"/>
  <c r="BV63" i="4"/>
  <c r="J63" i="4"/>
  <c r="AI62" i="4"/>
  <c r="BH61" i="4"/>
  <c r="BY60" i="4"/>
  <c r="M60" i="4"/>
  <c r="AT59" i="4"/>
  <c r="BS58" i="4"/>
  <c r="G58" i="4"/>
  <c r="AN57" i="4"/>
  <c r="BU56" i="4"/>
  <c r="I56" i="4"/>
  <c r="AH55" i="4"/>
  <c r="BG54" i="4"/>
  <c r="CF53" i="4"/>
  <c r="T53" i="4"/>
  <c r="AK52" i="4"/>
  <c r="BR51" i="4"/>
  <c r="F51" i="4"/>
  <c r="AE50" i="4"/>
  <c r="BL49" i="4"/>
  <c r="CS48" i="4"/>
  <c r="AG48" i="4"/>
  <c r="BF47" i="4"/>
  <c r="CE46" i="4"/>
  <c r="S46" i="4"/>
  <c r="AR45" i="4"/>
  <c r="BI44" i="4"/>
  <c r="CP43" i="4"/>
  <c r="AD43" i="4"/>
  <c r="BC42" i="4"/>
  <c r="CJ41" i="4"/>
  <c r="X41" i="4"/>
  <c r="BE40" i="4"/>
  <c r="CD39" i="4"/>
  <c r="R39" i="4"/>
  <c r="AQ38" i="4"/>
  <c r="BP37" i="4"/>
  <c r="CG36" i="4"/>
  <c r="U36" i="4"/>
  <c r="BB35" i="4"/>
  <c r="CA34" i="4"/>
  <c r="O34" i="4"/>
  <c r="AV33" i="4"/>
  <c r="CC32" i="4"/>
  <c r="Q32" i="4"/>
  <c r="AP31" i="4"/>
  <c r="BO30" i="4"/>
  <c r="CN29" i="4"/>
  <c r="AB29" i="4"/>
  <c r="AS28" i="4"/>
  <c r="BZ27" i="4"/>
  <c r="N27" i="4"/>
  <c r="AM26" i="4"/>
  <c r="BT25" i="4"/>
  <c r="H25" i="4"/>
  <c r="AO24" i="4"/>
  <c r="BN23" i="4"/>
  <c r="CM22" i="4"/>
  <c r="AA22" i="4"/>
  <c r="AZ21" i="4"/>
  <c r="BQ20" i="4"/>
  <c r="E20" i="4"/>
  <c r="AL19" i="4"/>
  <c r="BK18" i="4"/>
  <c r="CR17" i="4"/>
  <c r="AF17" i="4"/>
  <c r="BM16" i="4"/>
  <c r="CT15" i="4"/>
  <c r="Z15" i="4"/>
  <c r="AY14" i="4"/>
  <c r="BX13" i="4"/>
  <c r="L13" i="4"/>
  <c r="AC12" i="4"/>
  <c r="BJ11" i="4"/>
  <c r="CQ10" i="4"/>
  <c r="W10" i="4"/>
  <c r="BD9" i="4"/>
  <c r="CK8" i="4"/>
  <c r="I8" i="4"/>
  <c r="E80" i="1"/>
  <c r="C46" i="1"/>
  <c r="AZ72" i="4"/>
  <c r="AW67" i="4"/>
  <c r="AD62" i="4"/>
  <c r="AY57" i="4"/>
  <c r="AF52" i="4"/>
  <c r="U47" i="4"/>
  <c r="AX42" i="4"/>
  <c r="AM37" i="4"/>
  <c r="BP32" i="4"/>
  <c r="CC27" i="4"/>
  <c r="BJ22" i="4"/>
  <c r="BF18" i="4"/>
  <c r="AT14" i="4"/>
  <c r="R10" i="4"/>
  <c r="F112" i="1"/>
  <c r="G37" i="20"/>
  <c r="D62" i="9"/>
  <c r="N38" i="7"/>
  <c r="E13" i="6"/>
  <c r="S41" i="5"/>
  <c r="F8" i="5"/>
  <c r="AC75" i="4"/>
  <c r="BJ74" i="4"/>
  <c r="CQ73" i="4"/>
  <c r="W73" i="4"/>
  <c r="BD72" i="4"/>
  <c r="CK71" i="4"/>
  <c r="Y71" i="4"/>
  <c r="AX70" i="4"/>
  <c r="BW69" i="4"/>
  <c r="K69" i="4"/>
  <c r="AJ68" i="4"/>
  <c r="BA67" i="4"/>
  <c r="CH66" i="4"/>
  <c r="V66" i="4"/>
  <c r="AU65" i="4"/>
  <c r="CB64" i="4"/>
  <c r="P64" i="4"/>
  <c r="AW63" i="4"/>
  <c r="BV62" i="4"/>
  <c r="J62" i="4"/>
  <c r="AI61" i="4"/>
  <c r="BH60" i="4"/>
  <c r="BY59" i="4"/>
  <c r="M59" i="4"/>
  <c r="AT58" i="4"/>
  <c r="BS57" i="4"/>
  <c r="G57" i="4"/>
  <c r="AN56" i="4"/>
  <c r="BU55" i="4"/>
  <c r="I55" i="4"/>
  <c r="AH54" i="4"/>
  <c r="BG53" i="4"/>
  <c r="CF52" i="4"/>
  <c r="T52" i="4"/>
  <c r="AK51" i="4"/>
  <c r="BR50" i="4"/>
  <c r="F50" i="4"/>
  <c r="AE49" i="4"/>
  <c r="BL48" i="4"/>
  <c r="CS47" i="4"/>
  <c r="AG47" i="4"/>
  <c r="BF46" i="4"/>
  <c r="CE45" i="4"/>
  <c r="S45" i="4"/>
  <c r="AR44" i="4"/>
  <c r="BI43" i="4"/>
  <c r="CP42" i="4"/>
  <c r="AD42" i="4"/>
  <c r="BC41" i="4"/>
  <c r="CJ40" i="4"/>
  <c r="X40" i="4"/>
  <c r="BE39" i="4"/>
  <c r="CD38" i="4"/>
  <c r="R38" i="4"/>
  <c r="AQ37" i="4"/>
  <c r="BP36" i="4"/>
  <c r="CG35" i="4"/>
  <c r="U35" i="4"/>
  <c r="BB34" i="4"/>
  <c r="CA33" i="4"/>
  <c r="O33" i="4"/>
  <c r="AV32" i="4"/>
  <c r="CC31" i="4"/>
  <c r="Q31" i="4"/>
  <c r="AP30" i="4"/>
  <c r="BO29" i="4"/>
  <c r="CN28" i="4"/>
  <c r="AB28" i="4"/>
  <c r="AS27" i="4"/>
  <c r="BZ26" i="4"/>
  <c r="N26" i="4"/>
  <c r="AM25" i="4"/>
  <c r="BT24" i="4"/>
  <c r="H24" i="4"/>
  <c r="AO23" i="4"/>
  <c r="BN22" i="4"/>
  <c r="CM21" i="4"/>
  <c r="AA21" i="4"/>
  <c r="AZ20" i="4"/>
  <c r="BQ19" i="4"/>
  <c r="E19" i="4"/>
  <c r="AL18" i="4"/>
  <c r="BK17" i="4"/>
  <c r="CR16" i="4"/>
  <c r="AF16" i="4"/>
  <c r="BM15" i="4"/>
  <c r="CT14" i="4"/>
  <c r="Z14" i="4"/>
  <c r="AY13" i="4"/>
  <c r="BX12" i="4"/>
  <c r="L12" i="4"/>
  <c r="AC11" i="4"/>
  <c r="BJ10" i="4"/>
  <c r="CQ9" i="4"/>
  <c r="W9" i="4"/>
  <c r="BD8" i="4"/>
  <c r="CK7" i="4"/>
  <c r="Y7" i="4"/>
  <c r="D28" i="2"/>
  <c r="F96" i="1"/>
  <c r="D87" i="1"/>
  <c r="D79" i="1"/>
  <c r="D65" i="1"/>
  <c r="D57" i="1"/>
  <c r="F33" i="1"/>
  <c r="F16" i="1"/>
  <c r="E15" i="1"/>
  <c r="M11" i="7"/>
  <c r="BE75" i="4"/>
  <c r="T72" i="4"/>
  <c r="D11" i="1"/>
  <c r="V70" i="4"/>
  <c r="L64" i="4"/>
  <c r="AG59" i="4"/>
  <c r="N54" i="4"/>
  <c r="AI49" i="4"/>
  <c r="X44" i="4"/>
  <c r="AK39" i="4"/>
  <c r="BF34" i="4"/>
  <c r="AU29" i="4"/>
  <c r="AR24" i="4"/>
  <c r="CK19" i="4"/>
  <c r="T16" i="4"/>
  <c r="CC11" i="4"/>
  <c r="D64" i="2"/>
  <c r="D51" i="21"/>
  <c r="D62" i="13"/>
  <c r="L72" i="7"/>
  <c r="L8" i="7"/>
  <c r="O61" i="5"/>
  <c r="I31" i="5"/>
  <c r="BP75" i="4"/>
  <c r="CG74" i="4"/>
  <c r="U74" i="4"/>
  <c r="BB73" i="4"/>
  <c r="CA72" i="4"/>
  <c r="O72" i="4"/>
  <c r="AV71" i="4"/>
  <c r="CC70" i="4"/>
  <c r="Q70" i="4"/>
  <c r="AP69" i="4"/>
  <c r="BO68" i="4"/>
  <c r="CN67" i="4"/>
  <c r="AB67" i="4"/>
  <c r="AS66" i="4"/>
  <c r="BZ65" i="4"/>
  <c r="N65" i="4"/>
  <c r="AM64" i="4"/>
  <c r="BT63" i="4"/>
  <c r="H63" i="4"/>
  <c r="AO62" i="4"/>
  <c r="BN61" i="4"/>
  <c r="CM60" i="4"/>
  <c r="AA60" i="4"/>
  <c r="AZ59" i="4"/>
  <c r="BQ58" i="4"/>
  <c r="E58" i="4"/>
  <c r="AL57" i="4"/>
  <c r="BK56" i="4"/>
  <c r="CR55" i="4"/>
  <c r="AF55" i="4"/>
  <c r="BM54" i="4"/>
  <c r="CT53" i="4"/>
  <c r="Z53" i="4"/>
  <c r="AY52" i="4"/>
  <c r="BX51" i="4"/>
  <c r="L51" i="4"/>
  <c r="AC50" i="4"/>
  <c r="BJ49" i="4"/>
  <c r="CQ48" i="4"/>
  <c r="W48" i="4"/>
  <c r="BD47" i="4"/>
  <c r="CK46" i="4"/>
  <c r="Y46" i="4"/>
  <c r="AX45" i="4"/>
  <c r="BW44" i="4"/>
  <c r="K44" i="4"/>
  <c r="AJ43" i="4"/>
  <c r="BA42" i="4"/>
  <c r="CH41" i="4"/>
  <c r="V41" i="4"/>
  <c r="AU40" i="4"/>
  <c r="CB39" i="4"/>
  <c r="P39" i="4"/>
  <c r="AW38" i="4"/>
  <c r="BV37" i="4"/>
  <c r="J37" i="4"/>
  <c r="AI36" i="4"/>
  <c r="BH35" i="4"/>
  <c r="BY34" i="4"/>
  <c r="M34" i="4"/>
  <c r="AT33" i="4"/>
  <c r="BS32" i="4"/>
  <c r="G32" i="4"/>
  <c r="AN31" i="4"/>
  <c r="BU30" i="4"/>
  <c r="I30" i="4"/>
  <c r="AH29" i="4"/>
  <c r="BG28" i="4"/>
  <c r="CF27" i="4"/>
  <c r="T27" i="4"/>
  <c r="AK26" i="4"/>
  <c r="BR25" i="4"/>
  <c r="F25" i="4"/>
  <c r="AE24" i="4"/>
  <c r="BL23" i="4"/>
  <c r="CS22" i="4"/>
  <c r="AG22" i="4"/>
  <c r="BF21" i="4"/>
  <c r="CE20" i="4"/>
  <c r="S20" i="4"/>
  <c r="AR19" i="4"/>
  <c r="BI18" i="4"/>
  <c r="CP17" i="4"/>
  <c r="AD17" i="4"/>
  <c r="BC16" i="4"/>
  <c r="CJ15" i="4"/>
  <c r="X15" i="4"/>
  <c r="BE14" i="4"/>
  <c r="CD13" i="4"/>
  <c r="R13" i="4"/>
  <c r="AQ12" i="4"/>
  <c r="BP11" i="4"/>
  <c r="CG10" i="4"/>
  <c r="U10" i="4"/>
  <c r="BB9" i="4"/>
  <c r="CA8" i="4"/>
  <c r="O8" i="4"/>
  <c r="AV7" i="4"/>
  <c r="D59" i="2"/>
  <c r="E117" i="1"/>
  <c r="C91" i="1"/>
  <c r="C83" i="1"/>
  <c r="E70" i="1"/>
  <c r="C61" i="1"/>
  <c r="C53" i="1"/>
  <c r="E22" i="1"/>
  <c r="F13" i="27"/>
  <c r="D36" i="6"/>
  <c r="AW75" i="4"/>
  <c r="BY71" i="4"/>
  <c r="Q67" i="4"/>
  <c r="F62" i="4"/>
  <c r="K57" i="4"/>
  <c r="H52" i="4"/>
  <c r="E47" i="4"/>
  <c r="AH42" i="4"/>
  <c r="AU37" i="4"/>
  <c r="AZ32" i="4"/>
  <c r="BU27" i="4"/>
  <c r="BR22" i="4"/>
  <c r="CT18" i="4"/>
  <c r="U15" i="4"/>
  <c r="CD10" i="4"/>
  <c r="D127" i="1"/>
  <c r="G61" i="20"/>
  <c r="D55" i="12"/>
  <c r="I47" i="7"/>
  <c r="F38" i="6"/>
  <c r="E51" i="5"/>
  <c r="D14" i="5"/>
  <c r="AY75" i="4"/>
  <c r="BX74" i="4"/>
  <c r="L74" i="4"/>
  <c r="AC73" i="4"/>
  <c r="BJ72" i="4"/>
  <c r="CQ71" i="4"/>
  <c r="W71" i="4"/>
  <c r="BD70" i="4"/>
  <c r="CK69" i="4"/>
  <c r="Y69" i="4"/>
  <c r="AX68" i="4"/>
  <c r="BW67" i="4"/>
  <c r="K67" i="4"/>
  <c r="AJ66" i="4"/>
  <c r="BA65" i="4"/>
  <c r="CH64" i="4"/>
  <c r="V64" i="4"/>
  <c r="AU63" i="4"/>
  <c r="CB62" i="4"/>
  <c r="P62" i="4"/>
  <c r="AW61" i="4"/>
  <c r="BV60" i="4"/>
  <c r="J60" i="4"/>
  <c r="AI59" i="4"/>
  <c r="BH58" i="4"/>
  <c r="BY57" i="4"/>
  <c r="M57" i="4"/>
  <c r="AT56" i="4"/>
  <c r="BS55" i="4"/>
  <c r="G55" i="4"/>
  <c r="AN54" i="4"/>
  <c r="BU53" i="4"/>
  <c r="I53" i="4"/>
  <c r="AH52" i="4"/>
  <c r="BG51" i="4"/>
  <c r="CF50" i="4"/>
  <c r="T50" i="4"/>
  <c r="AK49" i="4"/>
  <c r="BR48" i="4"/>
  <c r="F48" i="4"/>
  <c r="AE47" i="4"/>
  <c r="BL46" i="4"/>
  <c r="CS45" i="4"/>
  <c r="AG45" i="4"/>
  <c r="BF44" i="4"/>
  <c r="CE43" i="4"/>
  <c r="S43" i="4"/>
  <c r="AR42" i="4"/>
  <c r="BI41" i="4"/>
  <c r="CP40" i="4"/>
  <c r="AD40" i="4"/>
  <c r="BC39" i="4"/>
  <c r="CJ38" i="4"/>
  <c r="X38" i="4"/>
  <c r="BE37" i="4"/>
  <c r="CD36" i="4"/>
  <c r="R36" i="4"/>
  <c r="AQ35" i="4"/>
  <c r="BP34" i="4"/>
  <c r="CG33" i="4"/>
  <c r="U33" i="4"/>
  <c r="BB32" i="4"/>
  <c r="CA31" i="4"/>
  <c r="O31" i="4"/>
  <c r="AV30" i="4"/>
  <c r="CC29" i="4"/>
  <c r="Q29" i="4"/>
  <c r="AP28" i="4"/>
  <c r="BO27" i="4"/>
  <c r="CN26" i="4"/>
  <c r="AB26" i="4"/>
  <c r="AS25" i="4"/>
  <c r="BZ24" i="4"/>
  <c r="N24" i="4"/>
  <c r="AM23" i="4"/>
  <c r="BT22" i="4"/>
  <c r="H22" i="4"/>
  <c r="AO21" i="4"/>
  <c r="BN20" i="4"/>
  <c r="CM19" i="4"/>
  <c r="AA19" i="4"/>
  <c r="AZ18" i="4"/>
  <c r="BQ17" i="4"/>
  <c r="E17" i="4"/>
  <c r="AL16" i="4"/>
  <c r="BK15" i="4"/>
  <c r="CR14" i="4"/>
  <c r="AF14" i="4"/>
  <c r="BM13" i="4"/>
  <c r="CT12" i="4"/>
  <c r="Z12" i="4"/>
  <c r="AY11" i="4"/>
  <c r="BX10" i="4"/>
  <c r="L10" i="4"/>
  <c r="AC9" i="4"/>
  <c r="BJ8" i="4"/>
  <c r="CQ7" i="4"/>
  <c r="W7" i="4"/>
  <c r="D10" i="1"/>
  <c r="BC69" i="4"/>
  <c r="AS63" i="4"/>
  <c r="BN58" i="4"/>
  <c r="AM53" i="4"/>
  <c r="BP48" i="4"/>
  <c r="BM43" i="4"/>
  <c r="BZ38" i="4"/>
  <c r="BO33" i="4"/>
  <c r="CJ28" i="4"/>
  <c r="BI23" i="4"/>
  <c r="AW19" i="4"/>
  <c r="BA15" i="4"/>
  <c r="Y11" i="4"/>
  <c r="D126" i="1"/>
  <c r="G65" i="20"/>
  <c r="F61" i="12"/>
  <c r="M67" i="7"/>
  <c r="H48" i="6"/>
  <c r="H58" i="5"/>
  <c r="G21" i="5"/>
  <c r="BH75" i="4"/>
  <c r="BY74" i="4"/>
  <c r="M74" i="4"/>
  <c r="AT73" i="4"/>
  <c r="BS72" i="4"/>
  <c r="G72" i="4"/>
  <c r="AN71" i="4"/>
  <c r="BU70" i="4"/>
  <c r="I70" i="4"/>
  <c r="AH69" i="4"/>
  <c r="BG68" i="4"/>
  <c r="CF67" i="4"/>
  <c r="T67" i="4"/>
  <c r="AK66" i="4"/>
  <c r="BR65" i="4"/>
  <c r="F65" i="4"/>
  <c r="AE64" i="4"/>
  <c r="BL63" i="4"/>
  <c r="CS62" i="4"/>
  <c r="AG62" i="4"/>
  <c r="BF61" i="4"/>
  <c r="CE60" i="4"/>
  <c r="S60" i="4"/>
  <c r="AR59" i="4"/>
  <c r="BI58" i="4"/>
  <c r="CP57" i="4"/>
  <c r="AD57" i="4"/>
  <c r="BC56" i="4"/>
  <c r="CJ55" i="4"/>
  <c r="X55" i="4"/>
  <c r="BE54" i="4"/>
  <c r="CD53" i="4"/>
  <c r="R53" i="4"/>
  <c r="AQ52" i="4"/>
  <c r="BP51" i="4"/>
  <c r="CG50" i="4"/>
  <c r="U50" i="4"/>
  <c r="BB49" i="4"/>
  <c r="CA48" i="4"/>
  <c r="O48" i="4"/>
  <c r="AV47" i="4"/>
  <c r="CC46" i="4"/>
  <c r="Q46" i="4"/>
  <c r="AP45" i="4"/>
  <c r="BO44" i="4"/>
  <c r="CN43" i="4"/>
  <c r="AB43" i="4"/>
  <c r="AS42" i="4"/>
  <c r="BZ41" i="4"/>
  <c r="N41" i="4"/>
  <c r="AM40" i="4"/>
  <c r="BT39" i="4"/>
  <c r="H39" i="4"/>
  <c r="AO38" i="4"/>
  <c r="BN37" i="4"/>
  <c r="CM36" i="4"/>
  <c r="AA36" i="4"/>
  <c r="AZ35" i="4"/>
  <c r="BQ34" i="4"/>
  <c r="E34" i="4"/>
  <c r="AL33" i="4"/>
  <c r="BK32" i="4"/>
  <c r="CR31" i="4"/>
  <c r="AF31" i="4"/>
  <c r="BM30" i="4"/>
  <c r="CT29" i="4"/>
  <c r="Z29" i="4"/>
  <c r="AY28" i="4"/>
  <c r="BX27" i="4"/>
  <c r="L27" i="4"/>
  <c r="AC26" i="4"/>
  <c r="BJ25" i="4"/>
  <c r="CQ24" i="4"/>
  <c r="W24" i="4"/>
  <c r="BD23" i="4"/>
  <c r="CK22" i="4"/>
  <c r="Y22" i="4"/>
  <c r="AX21" i="4"/>
  <c r="BW20" i="4"/>
  <c r="K20" i="4"/>
  <c r="AJ19" i="4"/>
  <c r="BA18" i="4"/>
  <c r="CH17" i="4"/>
  <c r="V17" i="4"/>
  <c r="AU16" i="4"/>
  <c r="CB15" i="4"/>
  <c r="P15" i="4"/>
  <c r="AW14" i="4"/>
  <c r="BV13" i="4"/>
  <c r="J13" i="4"/>
  <c r="AI12" i="4"/>
  <c r="BH11" i="4"/>
  <c r="BY10" i="4"/>
  <c r="M10" i="4"/>
  <c r="AT9" i="4"/>
  <c r="BS8" i="4"/>
  <c r="G8" i="4"/>
  <c r="AN7" i="4"/>
  <c r="D51" i="2"/>
  <c r="C115" i="1"/>
  <c r="C90" i="1"/>
  <c r="C82" i="1"/>
  <c r="E69" i="1"/>
  <c r="C60" i="1"/>
  <c r="C52" i="1"/>
  <c r="E21" i="1"/>
  <c r="G53" i="20"/>
  <c r="L70" i="5"/>
  <c r="Y75" i="4"/>
  <c r="AC71" i="4"/>
  <c r="AP66" i="4"/>
  <c r="AM61" i="4"/>
  <c r="AR56" i="4"/>
  <c r="AO51" i="4"/>
  <c r="BB46" i="4"/>
  <c r="BO41" i="4"/>
  <c r="CJ36" i="4"/>
  <c r="CG31" i="4"/>
  <c r="Y27" i="4"/>
  <c r="N22" i="4"/>
  <c r="BN18" i="4"/>
  <c r="BR14" i="4"/>
  <c r="Z10" i="4"/>
  <c r="F110" i="1"/>
  <c r="G29" i="20"/>
  <c r="D17" i="10"/>
  <c r="J42" i="7"/>
  <c r="E29" i="6"/>
  <c r="J44" i="5"/>
  <c r="P10" i="5"/>
  <c r="AQ75" i="4"/>
  <c r="BP74" i="4"/>
  <c r="CG73" i="4"/>
  <c r="U73" i="4"/>
  <c r="BB72" i="4"/>
  <c r="CA71" i="4"/>
  <c r="O71" i="4"/>
  <c r="AV70" i="4"/>
  <c r="CC69" i="4"/>
  <c r="Q69" i="4"/>
  <c r="AP68" i="4"/>
  <c r="BO67" i="4"/>
  <c r="CN66" i="4"/>
  <c r="AB66" i="4"/>
  <c r="AS65" i="4"/>
  <c r="BZ64" i="4"/>
  <c r="N64" i="4"/>
  <c r="AM63" i="4"/>
  <c r="BT62" i="4"/>
  <c r="H62" i="4"/>
  <c r="AO61" i="4"/>
  <c r="BN60" i="4"/>
  <c r="CM59" i="4"/>
  <c r="AA59" i="4"/>
  <c r="AZ58" i="4"/>
  <c r="BQ57" i="4"/>
  <c r="E57" i="4"/>
  <c r="AL56" i="4"/>
  <c r="BK55" i="4"/>
  <c r="CR54" i="4"/>
  <c r="AF54" i="4"/>
  <c r="BM53" i="4"/>
  <c r="CT52" i="4"/>
  <c r="Z52" i="4"/>
  <c r="AY51" i="4"/>
  <c r="BX50" i="4"/>
  <c r="L50" i="4"/>
  <c r="AC49" i="4"/>
  <c r="BJ48" i="4"/>
  <c r="CQ47" i="4"/>
  <c r="W47" i="4"/>
  <c r="BD46" i="4"/>
  <c r="CK45" i="4"/>
  <c r="Y45" i="4"/>
  <c r="AX44" i="4"/>
  <c r="BW43" i="4"/>
  <c r="K43" i="4"/>
  <c r="AJ42" i="4"/>
  <c r="BA41" i="4"/>
  <c r="CH40" i="4"/>
  <c r="V40" i="4"/>
  <c r="AU39" i="4"/>
  <c r="CB38" i="4"/>
  <c r="P38" i="4"/>
  <c r="AW37" i="4"/>
  <c r="BV36" i="4"/>
  <c r="J36" i="4"/>
  <c r="AI35" i="4"/>
  <c r="BH34" i="4"/>
  <c r="BY33" i="4"/>
  <c r="M33" i="4"/>
  <c r="AT32" i="4"/>
  <c r="BS31" i="4"/>
  <c r="G31" i="4"/>
  <c r="AN30" i="4"/>
  <c r="BU29" i="4"/>
  <c r="I29" i="4"/>
  <c r="AH28" i="4"/>
  <c r="BG27" i="4"/>
  <c r="CF26" i="4"/>
  <c r="T26" i="4"/>
  <c r="AK25" i="4"/>
  <c r="BR24" i="4"/>
  <c r="F24" i="4"/>
  <c r="AE23" i="4"/>
  <c r="BL22" i="4"/>
  <c r="CS21" i="4"/>
  <c r="AG21" i="4"/>
  <c r="BF20" i="4"/>
  <c r="CE19" i="4"/>
  <c r="S19" i="4"/>
  <c r="AR18" i="4"/>
  <c r="BI17" i="4"/>
  <c r="CP16" i="4"/>
  <c r="AD16" i="4"/>
  <c r="BC15" i="4"/>
  <c r="CJ14" i="4"/>
  <c r="X14" i="4"/>
  <c r="BE13" i="4"/>
  <c r="CD12" i="4"/>
  <c r="R12" i="4"/>
  <c r="AQ11" i="4"/>
  <c r="BP10" i="4"/>
  <c r="CG9" i="4"/>
  <c r="U9" i="4"/>
  <c r="BB8" i="4"/>
  <c r="CA7" i="4"/>
  <c r="O7" i="4"/>
  <c r="D26" i="2"/>
  <c r="F123" i="1"/>
  <c r="F101" i="1"/>
  <c r="F74" i="1"/>
  <c r="D33" i="1"/>
  <c r="D18" i="1"/>
  <c r="C34" i="1"/>
  <c r="D27" i="21"/>
  <c r="E45" i="6"/>
  <c r="BM75" i="4"/>
  <c r="AJ72" i="4"/>
  <c r="AG67" i="4"/>
  <c r="AL62" i="4"/>
  <c r="AQ57" i="4"/>
  <c r="AV52" i="4"/>
  <c r="AS47" i="4"/>
  <c r="BF42" i="4"/>
  <c r="C7" i="1"/>
  <c r="CR68" i="4"/>
  <c r="BZ62" i="4"/>
  <c r="BW57" i="4"/>
  <c r="CB52" i="4"/>
  <c r="CG47" i="4"/>
  <c r="I43" i="4"/>
  <c r="V38" i="4"/>
  <c r="K33" i="4"/>
  <c r="AF28" i="4"/>
  <c r="E23" i="4"/>
  <c r="I19" i="4"/>
  <c r="E15" i="4"/>
  <c r="BN10" i="4"/>
  <c r="F113" i="1"/>
  <c r="G33" i="20"/>
  <c r="E10" i="12"/>
  <c r="N62" i="7"/>
  <c r="G39" i="6"/>
  <c r="T54" i="5"/>
  <c r="S17" i="5"/>
  <c r="AZ75" i="4"/>
  <c r="BQ74" i="4"/>
  <c r="E74" i="4"/>
  <c r="AL73" i="4"/>
  <c r="BK72" i="4"/>
  <c r="CR71" i="4"/>
  <c r="AF71" i="4"/>
  <c r="BM70" i="4"/>
  <c r="CT69" i="4"/>
  <c r="Z69" i="4"/>
  <c r="AY68" i="4"/>
  <c r="BX67" i="4"/>
  <c r="L67" i="4"/>
  <c r="AC66" i="4"/>
  <c r="BJ65" i="4"/>
  <c r="CQ64" i="4"/>
  <c r="W64" i="4"/>
  <c r="BD63" i="4"/>
  <c r="CK62" i="4"/>
  <c r="Y62" i="4"/>
  <c r="AX61" i="4"/>
  <c r="BW60" i="4"/>
  <c r="K60" i="4"/>
  <c r="AJ59" i="4"/>
  <c r="BA58" i="4"/>
  <c r="CH57" i="4"/>
  <c r="V57" i="4"/>
  <c r="AU56" i="4"/>
  <c r="CB55" i="4"/>
  <c r="P55" i="4"/>
  <c r="AW54" i="4"/>
  <c r="BV53" i="4"/>
  <c r="J53" i="4"/>
  <c r="AI52" i="4"/>
  <c r="BH51" i="4"/>
  <c r="BY50" i="4"/>
  <c r="M50" i="4"/>
  <c r="AT49" i="4"/>
  <c r="BS48" i="4"/>
  <c r="G48" i="4"/>
  <c r="AN47" i="4"/>
  <c r="BU46" i="4"/>
  <c r="I46" i="4"/>
  <c r="AH45" i="4"/>
  <c r="BG44" i="4"/>
  <c r="CF43" i="4"/>
  <c r="T43" i="4"/>
  <c r="AK42" i="4"/>
  <c r="BR41" i="4"/>
  <c r="F41" i="4"/>
  <c r="AE40" i="4"/>
  <c r="BL39" i="4"/>
  <c r="CS38" i="4"/>
  <c r="AG38" i="4"/>
  <c r="BF37" i="4"/>
  <c r="CE36" i="4"/>
  <c r="S36" i="4"/>
  <c r="AR35" i="4"/>
  <c r="BI34" i="4"/>
  <c r="CP33" i="4"/>
  <c r="AD33" i="4"/>
  <c r="BC32" i="4"/>
  <c r="CJ31" i="4"/>
  <c r="X31" i="4"/>
  <c r="BE30" i="4"/>
  <c r="CD29" i="4"/>
  <c r="R29" i="4"/>
  <c r="AQ28" i="4"/>
  <c r="BP27" i="4"/>
  <c r="CG26" i="4"/>
  <c r="U26" i="4"/>
  <c r="BB25" i="4"/>
  <c r="CA24" i="4"/>
  <c r="O24" i="4"/>
  <c r="AV23" i="4"/>
  <c r="CC22" i="4"/>
  <c r="Q22" i="4"/>
  <c r="AP21" i="4"/>
  <c r="BO20" i="4"/>
  <c r="CN19" i="4"/>
  <c r="AB19" i="4"/>
  <c r="AS18" i="4"/>
  <c r="BZ17" i="4"/>
  <c r="N17" i="4"/>
  <c r="AM16" i="4"/>
  <c r="BT15" i="4"/>
  <c r="H15" i="4"/>
  <c r="AO14" i="4"/>
  <c r="BN13" i="4"/>
  <c r="CM12" i="4"/>
  <c r="AA12" i="4"/>
  <c r="AZ11" i="4"/>
  <c r="BQ10" i="4"/>
  <c r="E10" i="4"/>
  <c r="AL9" i="4"/>
  <c r="BK8" i="4"/>
  <c r="CR7" i="4"/>
  <c r="AF7" i="4"/>
  <c r="D43" i="2"/>
  <c r="E98" i="1"/>
  <c r="C89" i="1"/>
  <c r="C81" i="1"/>
  <c r="C67" i="1"/>
  <c r="C59" i="1"/>
  <c r="C51" i="1"/>
  <c r="E19" i="1"/>
  <c r="I23" i="14"/>
  <c r="J60" i="5"/>
  <c r="CT74" i="4"/>
  <c r="BR70" i="4"/>
  <c r="BO65" i="4"/>
  <c r="CB60" i="4"/>
  <c r="BY55" i="4"/>
  <c r="CD50" i="4"/>
  <c r="BS45" i="4"/>
  <c r="K41" i="4"/>
  <c r="X36" i="4"/>
  <c r="AC31" i="4"/>
  <c r="AX26" i="4"/>
  <c r="AU21" i="4"/>
  <c r="Z18" i="4"/>
  <c r="V14" i="4"/>
  <c r="BG9" i="4"/>
  <c r="D102" i="1"/>
  <c r="E68" i="16"/>
  <c r="D46" i="9"/>
  <c r="L32" i="7"/>
  <c r="D20" i="6"/>
  <c r="O37" i="5"/>
  <c r="I7" i="5"/>
  <c r="AI75" i="4"/>
  <c r="BH74" i="4"/>
  <c r="BY73" i="4"/>
  <c r="M73" i="4"/>
  <c r="AT72" i="4"/>
  <c r="BS71" i="4"/>
  <c r="G71" i="4"/>
  <c r="AN70" i="4"/>
  <c r="BU69" i="4"/>
  <c r="I69" i="4"/>
  <c r="AH68" i="4"/>
  <c r="BG67" i="4"/>
  <c r="CF66" i="4"/>
  <c r="T66" i="4"/>
  <c r="AK65" i="4"/>
  <c r="BR64" i="4"/>
  <c r="F64" i="4"/>
  <c r="AE63" i="4"/>
  <c r="BL62" i="4"/>
  <c r="CS61" i="4"/>
  <c r="AG61" i="4"/>
  <c r="BF60" i="4"/>
  <c r="CE59" i="4"/>
  <c r="S59" i="4"/>
  <c r="AR58" i="4"/>
  <c r="BI57" i="4"/>
  <c r="CP56" i="4"/>
  <c r="AD56" i="4"/>
  <c r="BC55" i="4"/>
  <c r="CJ54" i="4"/>
  <c r="X54" i="4"/>
  <c r="BE53" i="4"/>
  <c r="CD52" i="4"/>
  <c r="R52" i="4"/>
  <c r="AQ51" i="4"/>
  <c r="BP50" i="4"/>
  <c r="CG49" i="4"/>
  <c r="U49" i="4"/>
  <c r="BB48" i="4"/>
  <c r="CA47" i="4"/>
  <c r="O47" i="4"/>
  <c r="AV46" i="4"/>
  <c r="CC45" i="4"/>
  <c r="Q45" i="4"/>
  <c r="AP44" i="4"/>
  <c r="BO43" i="4"/>
  <c r="CN42" i="4"/>
  <c r="AB42" i="4"/>
  <c r="AS41" i="4"/>
  <c r="BZ40" i="4"/>
  <c r="N40" i="4"/>
  <c r="AM39" i="4"/>
  <c r="BT38" i="4"/>
  <c r="H38" i="4"/>
  <c r="AO37" i="4"/>
  <c r="BN36" i="4"/>
  <c r="CM35" i="4"/>
  <c r="AA35" i="4"/>
  <c r="AZ34" i="4"/>
  <c r="BQ33" i="4"/>
  <c r="E33" i="4"/>
  <c r="AL32" i="4"/>
  <c r="BK31" i="4"/>
  <c r="CR30" i="4"/>
  <c r="AF30" i="4"/>
  <c r="BM29" i="4"/>
  <c r="CT28" i="4"/>
  <c r="Z28" i="4"/>
  <c r="AY27" i="4"/>
  <c r="BX26" i="4"/>
  <c r="L26" i="4"/>
  <c r="AC25" i="4"/>
  <c r="BJ24" i="4"/>
  <c r="CQ23" i="4"/>
  <c r="W23" i="4"/>
  <c r="BD22" i="4"/>
  <c r="CK21" i="4"/>
  <c r="Y21" i="4"/>
  <c r="AX20" i="4"/>
  <c r="BW19" i="4"/>
  <c r="K19" i="4"/>
  <c r="AJ18" i="4"/>
  <c r="BA17" i="4"/>
  <c r="CH16" i="4"/>
  <c r="V16" i="4"/>
  <c r="AU15" i="4"/>
  <c r="CB14" i="4"/>
  <c r="P14" i="4"/>
  <c r="AW13" i="4"/>
  <c r="BV12" i="4"/>
  <c r="J12" i="4"/>
  <c r="AI11" i="4"/>
  <c r="BH10" i="4"/>
  <c r="BY9" i="4"/>
  <c r="M9" i="4"/>
  <c r="AT8" i="4"/>
  <c r="BS7" i="4"/>
  <c r="G7" i="4"/>
  <c r="D18" i="2"/>
  <c r="F122" i="1"/>
  <c r="F100" i="1"/>
  <c r="D72" i="1"/>
  <c r="D32" i="1"/>
  <c r="D16" i="1"/>
  <c r="L18" i="15"/>
  <c r="Y67" i="4"/>
  <c r="N62" i="4"/>
  <c r="AA57" i="4"/>
  <c r="X52" i="4"/>
  <c r="AC47" i="4"/>
  <c r="AP42" i="4"/>
  <c r="BC37" i="4"/>
  <c r="BH32" i="4"/>
  <c r="BM27" i="4"/>
  <c r="BB22" i="4"/>
  <c r="AX18" i="4"/>
  <c r="BB14" i="4"/>
  <c r="J10" i="4"/>
  <c r="D101" i="1"/>
  <c r="M55" i="15"/>
  <c r="D8" i="11"/>
  <c r="D48" i="7"/>
  <c r="F30" i="6"/>
  <c r="M51" i="5"/>
  <c r="L14" i="5"/>
  <c r="AR75" i="4"/>
  <c r="BI74" i="4"/>
  <c r="CP73" i="4"/>
  <c r="AD73" i="4"/>
  <c r="BC72" i="4"/>
  <c r="CJ71" i="4"/>
  <c r="X71" i="4"/>
  <c r="BE70" i="4"/>
  <c r="CD69" i="4"/>
  <c r="R69" i="4"/>
  <c r="AQ68" i="4"/>
  <c r="BP67" i="4"/>
  <c r="CG66" i="4"/>
  <c r="U66" i="4"/>
  <c r="BB65" i="4"/>
  <c r="CA64" i="4"/>
  <c r="O64" i="4"/>
  <c r="AV63" i="4"/>
  <c r="CC62" i="4"/>
  <c r="Q62" i="4"/>
  <c r="AP61" i="4"/>
  <c r="BO60" i="4"/>
  <c r="CN59" i="4"/>
  <c r="AB59" i="4"/>
  <c r="AS58" i="4"/>
  <c r="BZ57" i="4"/>
  <c r="N57" i="4"/>
  <c r="AM56" i="4"/>
  <c r="BT55" i="4"/>
  <c r="H55" i="4"/>
  <c r="AO54" i="4"/>
  <c r="BN53" i="4"/>
  <c r="CM52" i="4"/>
  <c r="AA52" i="4"/>
  <c r="AZ51" i="4"/>
  <c r="BQ50" i="4"/>
  <c r="E50" i="4"/>
  <c r="AL49" i="4"/>
  <c r="BK48" i="4"/>
  <c r="CR47" i="4"/>
  <c r="AF47" i="4"/>
  <c r="BM46" i="4"/>
  <c r="CT45" i="4"/>
  <c r="Z45" i="4"/>
  <c r="AY44" i="4"/>
  <c r="BX43" i="4"/>
  <c r="L43" i="4"/>
  <c r="AC42" i="4"/>
  <c r="BJ41" i="4"/>
  <c r="CQ40" i="4"/>
  <c r="W40" i="4"/>
  <c r="BD39" i="4"/>
  <c r="CK38" i="4"/>
  <c r="Y38" i="4"/>
  <c r="AX37" i="4"/>
  <c r="BW36" i="4"/>
  <c r="K36" i="4"/>
  <c r="AJ35" i="4"/>
  <c r="BA34" i="4"/>
  <c r="CH33" i="4"/>
  <c r="V33" i="4"/>
  <c r="AU32" i="4"/>
  <c r="CB31" i="4"/>
  <c r="P31" i="4"/>
  <c r="AW30" i="4"/>
  <c r="BV29" i="4"/>
  <c r="J29" i="4"/>
  <c r="AI28" i="4"/>
  <c r="BH27" i="4"/>
  <c r="BY26" i="4"/>
  <c r="M26" i="4"/>
  <c r="AT25" i="4"/>
  <c r="BS24" i="4"/>
  <c r="G24" i="4"/>
  <c r="AN23" i="4"/>
  <c r="BU22" i="4"/>
  <c r="I22" i="4"/>
  <c r="AH21" i="4"/>
  <c r="BG20" i="4"/>
  <c r="CF19" i="4"/>
  <c r="T19" i="4"/>
  <c r="AK18" i="4"/>
  <c r="BR17" i="4"/>
  <c r="F17" i="4"/>
  <c r="AE16" i="4"/>
  <c r="BL15" i="4"/>
  <c r="CS14" i="4"/>
  <c r="AG14" i="4"/>
  <c r="BF13" i="4"/>
  <c r="CE12" i="4"/>
  <c r="S12" i="4"/>
  <c r="AR11" i="4"/>
  <c r="BI10" i="4"/>
  <c r="CP9" i="4"/>
  <c r="AD9" i="4"/>
  <c r="BC8" i="4"/>
  <c r="CJ7" i="4"/>
  <c r="X7" i="4"/>
  <c r="D35" i="2"/>
  <c r="E97" i="1"/>
  <c r="C88" i="1"/>
  <c r="C80" i="1"/>
  <c r="C66" i="1"/>
  <c r="C58" i="1"/>
  <c r="E34" i="1"/>
  <c r="E18" i="1"/>
  <c r="D72" i="11"/>
  <c r="T46" i="5"/>
  <c r="BN74" i="4"/>
  <c r="N70" i="4"/>
  <c r="K65" i="4"/>
  <c r="X60" i="4"/>
  <c r="M55" i="4"/>
  <c r="Z50" i="4"/>
  <c r="O45" i="4"/>
  <c r="AR40" i="4"/>
  <c r="BE35" i="4"/>
  <c r="BJ30" i="4"/>
  <c r="CM25" i="4"/>
  <c r="CR20" i="4"/>
  <c r="BW17" i="4"/>
  <c r="BS13" i="4"/>
  <c r="CN8" i="4"/>
  <c r="F47" i="1"/>
  <c r="F52" i="15"/>
  <c r="E69" i="8"/>
  <c r="M27" i="7"/>
  <c r="P74" i="5"/>
  <c r="H34" i="5"/>
  <c r="CM75" i="4"/>
  <c r="AA75" i="4"/>
  <c r="AZ74" i="4"/>
  <c r="BQ73" i="4"/>
  <c r="E73" i="4"/>
  <c r="AL72" i="4"/>
  <c r="BK71" i="4"/>
  <c r="CR70" i="4"/>
  <c r="AF70" i="4"/>
  <c r="BM69" i="4"/>
  <c r="CT68" i="4"/>
  <c r="Z68" i="4"/>
  <c r="AY67" i="4"/>
  <c r="BX66" i="4"/>
  <c r="L66" i="4"/>
  <c r="AC65" i="4"/>
  <c r="BJ64" i="4"/>
  <c r="CQ63" i="4"/>
  <c r="W63" i="4"/>
  <c r="BD62" i="4"/>
  <c r="CK61" i="4"/>
  <c r="Y61" i="4"/>
  <c r="AX60" i="4"/>
  <c r="BW59" i="4"/>
  <c r="K59" i="4"/>
  <c r="AJ58" i="4"/>
  <c r="BA57" i="4"/>
  <c r="CH56" i="4"/>
  <c r="V56" i="4"/>
  <c r="AU55" i="4"/>
  <c r="CB54" i="4"/>
  <c r="P54" i="4"/>
  <c r="AW53" i="4"/>
  <c r="BV52" i="4"/>
  <c r="J52" i="4"/>
  <c r="AI51" i="4"/>
  <c r="BH50" i="4"/>
  <c r="BY49" i="4"/>
  <c r="M49" i="4"/>
  <c r="AT48" i="4"/>
  <c r="BS47" i="4"/>
  <c r="G47" i="4"/>
  <c r="AN46" i="4"/>
  <c r="BU45" i="4"/>
  <c r="I45" i="4"/>
  <c r="AH44" i="4"/>
  <c r="BG43" i="4"/>
  <c r="CF42" i="4"/>
  <c r="T42" i="4"/>
  <c r="AK41" i="4"/>
  <c r="BR40" i="4"/>
  <c r="F40" i="4"/>
  <c r="AE39" i="4"/>
  <c r="BL38" i="4"/>
  <c r="CS37" i="4"/>
  <c r="AG37" i="4"/>
  <c r="BF36" i="4"/>
  <c r="CE35" i="4"/>
  <c r="S35" i="4"/>
  <c r="AR34" i="4"/>
  <c r="BI33" i="4"/>
  <c r="CP32" i="4"/>
  <c r="AD32" i="4"/>
  <c r="BC31" i="4"/>
  <c r="CJ30" i="4"/>
  <c r="X30" i="4"/>
  <c r="BE29" i="4"/>
  <c r="CD28" i="4"/>
  <c r="R28" i="4"/>
  <c r="AQ27" i="4"/>
  <c r="BP26" i="4"/>
  <c r="CG25" i="4"/>
  <c r="U25" i="4"/>
  <c r="BB24" i="4"/>
  <c r="CA23" i="4"/>
  <c r="O23" i="4"/>
  <c r="AV22" i="4"/>
  <c r="CC21" i="4"/>
  <c r="Q21" i="4"/>
  <c r="AP20" i="4"/>
  <c r="BO19" i="4"/>
  <c r="CN18" i="4"/>
  <c r="AB18" i="4"/>
  <c r="AS17" i="4"/>
  <c r="BZ16" i="4"/>
  <c r="N16" i="4"/>
  <c r="AM15" i="4"/>
  <c r="BT14" i="4"/>
  <c r="H14" i="4"/>
  <c r="AO13" i="4"/>
  <c r="BN12" i="4"/>
  <c r="CM11" i="4"/>
  <c r="AA11" i="4"/>
  <c r="AZ10" i="4"/>
  <c r="BQ9" i="4"/>
  <c r="E9" i="4"/>
  <c r="AL8" i="4"/>
  <c r="BK7" i="4"/>
  <c r="D74" i="2"/>
  <c r="D10" i="2"/>
  <c r="F121" i="1"/>
  <c r="D98" i="1"/>
  <c r="D71" i="1"/>
  <c r="F26" i="1"/>
  <c r="D15" i="1"/>
  <c r="O53" i="5"/>
  <c r="BF66" i="4"/>
  <c r="AU61" i="4"/>
  <c r="BP56" i="4"/>
  <c r="BM51" i="4"/>
  <c r="BR46" i="4"/>
  <c r="CE41" i="4"/>
  <c r="CR36" i="4"/>
  <c r="BQ31" i="4"/>
  <c r="CT26" i="4"/>
  <c r="F22" i="4"/>
  <c r="J18" i="4"/>
  <c r="F14" i="4"/>
  <c r="AQ9" i="4"/>
  <c r="F76" i="1"/>
  <c r="N28" i="15"/>
  <c r="D27" i="10"/>
  <c r="F38" i="7"/>
  <c r="E21" i="6"/>
  <c r="F48" i="5"/>
  <c r="E11" i="5"/>
  <c r="AJ75" i="4"/>
  <c r="BA74" i="4"/>
  <c r="CH73" i="4"/>
  <c r="V73" i="4"/>
  <c r="AU72" i="4"/>
  <c r="CB71" i="4"/>
  <c r="P71" i="4"/>
  <c r="AW70" i="4"/>
  <c r="BV69" i="4"/>
  <c r="J69" i="4"/>
  <c r="AI68" i="4"/>
  <c r="BH67" i="4"/>
  <c r="BY66" i="4"/>
  <c r="M66" i="4"/>
  <c r="AT65" i="4"/>
  <c r="BS64" i="4"/>
  <c r="G64" i="4"/>
  <c r="AN63" i="4"/>
  <c r="BU62" i="4"/>
  <c r="I62" i="4"/>
  <c r="AH61" i="4"/>
  <c r="BG60" i="4"/>
  <c r="CF59" i="4"/>
  <c r="T59" i="4"/>
  <c r="AK58" i="4"/>
  <c r="BR57" i="4"/>
  <c r="F57" i="4"/>
  <c r="AE56" i="4"/>
  <c r="BL55" i="4"/>
  <c r="CS54" i="4"/>
  <c r="AG54" i="4"/>
  <c r="BF53" i="4"/>
  <c r="CE52" i="4"/>
  <c r="S52" i="4"/>
  <c r="AR51" i="4"/>
  <c r="BI50" i="4"/>
  <c r="CP49" i="4"/>
  <c r="AD49" i="4"/>
  <c r="BC48" i="4"/>
  <c r="CJ47" i="4"/>
  <c r="X47" i="4"/>
  <c r="BE46" i="4"/>
  <c r="CD45" i="4"/>
  <c r="R45" i="4"/>
  <c r="AQ44" i="4"/>
  <c r="BP43" i="4"/>
  <c r="CG42" i="4"/>
  <c r="U42" i="4"/>
  <c r="BB41" i="4"/>
  <c r="CA40" i="4"/>
  <c r="O40" i="4"/>
  <c r="AV39" i="4"/>
  <c r="CC38" i="4"/>
  <c r="Q38" i="4"/>
  <c r="AP37" i="4"/>
  <c r="BO36" i="4"/>
  <c r="CN35" i="4"/>
  <c r="AB35" i="4"/>
  <c r="AS34" i="4"/>
  <c r="BZ33" i="4"/>
  <c r="N33" i="4"/>
  <c r="AM32" i="4"/>
  <c r="BT31" i="4"/>
  <c r="H31" i="4"/>
  <c r="AO30" i="4"/>
  <c r="BN29" i="4"/>
  <c r="CM28" i="4"/>
  <c r="AA28" i="4"/>
  <c r="AZ27" i="4"/>
  <c r="BQ26" i="4"/>
  <c r="E26" i="4"/>
  <c r="AL25" i="4"/>
  <c r="BK24" i="4"/>
  <c r="CR23" i="4"/>
  <c r="AF23" i="4"/>
  <c r="BM22" i="4"/>
  <c r="CT21" i="4"/>
  <c r="Z21" i="4"/>
  <c r="AY20" i="4"/>
  <c r="BX19" i="4"/>
  <c r="L19" i="4"/>
  <c r="AC18" i="4"/>
  <c r="BJ17" i="4"/>
  <c r="CQ16" i="4"/>
  <c r="W16" i="4"/>
  <c r="BD15" i="4"/>
  <c r="CK14" i="4"/>
  <c r="Y14" i="4"/>
  <c r="AX13" i="4"/>
  <c r="BW12" i="4"/>
  <c r="K12" i="4"/>
  <c r="AJ11" i="4"/>
  <c r="BA10" i="4"/>
  <c r="CH9" i="4"/>
  <c r="V9" i="4"/>
  <c r="AU8" i="4"/>
  <c r="CB7" i="4"/>
  <c r="P7" i="4"/>
  <c r="D27" i="2"/>
  <c r="E96" i="1"/>
  <c r="C87" i="1"/>
  <c r="C79" i="1"/>
  <c r="C65" i="1"/>
  <c r="C57" i="1"/>
  <c r="E33" i="1"/>
  <c r="E16" i="1"/>
  <c r="D63" i="8"/>
  <c r="R36" i="5"/>
  <c r="R74" i="4"/>
  <c r="AU69" i="4"/>
  <c r="AZ64" i="4"/>
  <c r="BM59" i="4"/>
  <c r="BB54" i="4"/>
  <c r="BG49" i="4"/>
  <c r="BD44" i="4"/>
  <c r="CG39" i="4"/>
  <c r="CT34" i="4"/>
  <c r="F30" i="4"/>
  <c r="AA25" i="4"/>
  <c r="AV20" i="4"/>
  <c r="AI17" i="4"/>
  <c r="O13" i="4"/>
  <c r="AJ8" i="4"/>
  <c r="F41" i="1"/>
  <c r="G25" i="15"/>
  <c r="E24" i="8"/>
  <c r="N22" i="7"/>
  <c r="I71" i="5"/>
  <c r="T30" i="5"/>
  <c r="CE75" i="4"/>
  <c r="S75" i="4"/>
  <c r="AR74" i="4"/>
  <c r="BI73" i="4"/>
  <c r="CP72" i="4"/>
  <c r="AD72" i="4"/>
  <c r="BC71" i="4"/>
  <c r="CJ70" i="4"/>
  <c r="X70" i="4"/>
  <c r="BE69" i="4"/>
  <c r="CD68" i="4"/>
  <c r="R68" i="4"/>
  <c r="AQ67" i="4"/>
  <c r="BP66" i="4"/>
  <c r="CG65" i="4"/>
  <c r="U65" i="4"/>
  <c r="BB64" i="4"/>
  <c r="CA63" i="4"/>
  <c r="O63" i="4"/>
  <c r="AV62" i="4"/>
  <c r="CC61" i="4"/>
  <c r="Q61" i="4"/>
  <c r="AP60" i="4"/>
  <c r="BO59" i="4"/>
  <c r="CN58" i="4"/>
  <c r="AB58" i="4"/>
  <c r="AS57" i="4"/>
  <c r="BZ56" i="4"/>
  <c r="N56" i="4"/>
  <c r="AM55" i="4"/>
  <c r="BT54" i="4"/>
  <c r="H54" i="4"/>
  <c r="AO53" i="4"/>
  <c r="BN52" i="4"/>
  <c r="CM51" i="4"/>
  <c r="AA51" i="4"/>
  <c r="AZ50" i="4"/>
  <c r="BQ49" i="4"/>
  <c r="E49" i="4"/>
  <c r="AL48" i="4"/>
  <c r="BK47" i="4"/>
  <c r="CR46" i="4"/>
  <c r="AF46" i="4"/>
  <c r="BM45" i="4"/>
  <c r="CT44" i="4"/>
  <c r="Z44" i="4"/>
  <c r="AY43" i="4"/>
  <c r="BX42" i="4"/>
  <c r="L42" i="4"/>
  <c r="AC41" i="4"/>
  <c r="BJ40" i="4"/>
  <c r="CQ39" i="4"/>
  <c r="W39" i="4"/>
  <c r="BD38" i="4"/>
  <c r="CK37" i="4"/>
  <c r="Y37" i="4"/>
  <c r="AX36" i="4"/>
  <c r="BW35" i="4"/>
  <c r="K35" i="4"/>
  <c r="AJ34" i="4"/>
  <c r="BA33" i="4"/>
  <c r="CH32" i="4"/>
  <c r="V32" i="4"/>
  <c r="AU31" i="4"/>
  <c r="CB30" i="4"/>
  <c r="P30" i="4"/>
  <c r="AW29" i="4"/>
  <c r="BV28" i="4"/>
  <c r="J28" i="4"/>
  <c r="AI27" i="4"/>
  <c r="BH26" i="4"/>
  <c r="BY25" i="4"/>
  <c r="M25" i="4"/>
  <c r="AT24" i="4"/>
  <c r="BS23" i="4"/>
  <c r="G23" i="4"/>
  <c r="AN22" i="4"/>
  <c r="BU21" i="4"/>
  <c r="I21" i="4"/>
  <c r="AH20" i="4"/>
  <c r="BG19" i="4"/>
  <c r="CF18" i="4"/>
  <c r="T18" i="4"/>
  <c r="AK17" i="4"/>
  <c r="BR16" i="4"/>
  <c r="F16" i="4"/>
  <c r="AE15" i="4"/>
  <c r="BL14" i="4"/>
  <c r="CS13" i="4"/>
  <c r="AG13" i="4"/>
  <c r="BF12" i="4"/>
  <c r="CE11" i="4"/>
  <c r="S11" i="4"/>
  <c r="AR10" i="4"/>
  <c r="BI9" i="4"/>
  <c r="CP8" i="4"/>
  <c r="AD8" i="4"/>
  <c r="BC7" i="4"/>
  <c r="D66" i="2"/>
  <c r="F128" i="1"/>
  <c r="F120" i="1"/>
  <c r="D97" i="1"/>
  <c r="M43" i="5"/>
  <c r="CM65" i="4"/>
  <c r="CJ60" i="4"/>
  <c r="T56" i="4"/>
  <c r="I51" i="4"/>
  <c r="F46" i="4"/>
  <c r="AA41" i="4"/>
  <c r="AN36" i="4"/>
  <c r="U31" i="4"/>
  <c r="AP26" i="4"/>
  <c r="AM21" i="4"/>
  <c r="BG17" i="4"/>
  <c r="AU13" i="4"/>
  <c r="BX8" i="4"/>
  <c r="F46" i="1"/>
  <c r="J50" i="14"/>
  <c r="D54" i="9"/>
  <c r="G33" i="7"/>
  <c r="D12" i="6"/>
  <c r="R44" i="5"/>
  <c r="CN75" i="4"/>
  <c r="AB75" i="4"/>
  <c r="AS74" i="4"/>
  <c r="BZ73" i="4"/>
  <c r="N73" i="4"/>
  <c r="AM72" i="4"/>
  <c r="BT71" i="4"/>
  <c r="H71" i="4"/>
  <c r="AO70" i="4"/>
  <c r="BN69" i="4"/>
  <c r="CM68" i="4"/>
  <c r="AA68" i="4"/>
  <c r="AZ67" i="4"/>
  <c r="BQ66" i="4"/>
  <c r="E66" i="4"/>
  <c r="AL65" i="4"/>
  <c r="BK64" i="4"/>
  <c r="CR63" i="4"/>
  <c r="AF63" i="4"/>
  <c r="BM62" i="4"/>
  <c r="CT61" i="4"/>
  <c r="Z61" i="4"/>
  <c r="AY60" i="4"/>
  <c r="BX59" i="4"/>
  <c r="L59" i="4"/>
  <c r="AC58" i="4"/>
  <c r="BJ57" i="4"/>
  <c r="CQ56" i="4"/>
  <c r="W56" i="4"/>
  <c r="BD55" i="4"/>
  <c r="CK54" i="4"/>
  <c r="Y54" i="4"/>
  <c r="AX53" i="4"/>
  <c r="BW52" i="4"/>
  <c r="K52" i="4"/>
  <c r="AJ51" i="4"/>
  <c r="BA50" i="4"/>
  <c r="CH49" i="4"/>
  <c r="V49" i="4"/>
  <c r="AU48" i="4"/>
  <c r="CB47" i="4"/>
  <c r="P47" i="4"/>
  <c r="AW46" i="4"/>
  <c r="BV45" i="4"/>
  <c r="J45" i="4"/>
  <c r="AI44" i="4"/>
  <c r="BH43" i="4"/>
  <c r="BY42" i="4"/>
  <c r="M42" i="4"/>
  <c r="AT41" i="4"/>
  <c r="BS40" i="4"/>
  <c r="G40" i="4"/>
  <c r="AN39" i="4"/>
  <c r="BU38" i="4"/>
  <c r="I38" i="4"/>
  <c r="AH37" i="4"/>
  <c r="BG36" i="4"/>
  <c r="CF35" i="4"/>
  <c r="T35" i="4"/>
  <c r="AK34" i="4"/>
  <c r="BR33" i="4"/>
  <c r="F33" i="4"/>
  <c r="AE32" i="4"/>
  <c r="BL31" i="4"/>
  <c r="CS30" i="4"/>
  <c r="AG30" i="4"/>
  <c r="BF29" i="4"/>
  <c r="CE28" i="4"/>
  <c r="S28" i="4"/>
  <c r="AR27" i="4"/>
  <c r="BI26" i="4"/>
  <c r="CP25" i="4"/>
  <c r="AD25" i="4"/>
  <c r="BC24" i="4"/>
  <c r="CJ23" i="4"/>
  <c r="X23" i="4"/>
  <c r="BE22" i="4"/>
  <c r="CD21" i="4"/>
  <c r="R21" i="4"/>
  <c r="AQ20" i="4"/>
  <c r="BP19" i="4"/>
  <c r="CG18" i="4"/>
  <c r="U18" i="4"/>
  <c r="BB17" i="4"/>
  <c r="CA16" i="4"/>
  <c r="O16" i="4"/>
  <c r="AV15" i="4"/>
  <c r="CC14" i="4"/>
  <c r="Q14" i="4"/>
  <c r="AP13" i="4"/>
  <c r="BO12" i="4"/>
  <c r="CN11" i="4"/>
  <c r="AB11" i="4"/>
  <c r="AS10" i="4"/>
  <c r="BZ9" i="4"/>
  <c r="N9" i="4"/>
  <c r="AM8" i="4"/>
  <c r="BT7" i="4"/>
  <c r="H7" i="4"/>
  <c r="D19" i="2"/>
  <c r="E95" i="1"/>
  <c r="C86" i="1"/>
  <c r="C78" i="1"/>
  <c r="C64" i="1"/>
  <c r="C56" i="1"/>
  <c r="E32" i="1"/>
  <c r="E13" i="1"/>
  <c r="N70" i="7"/>
  <c r="I23" i="5"/>
  <c r="BW73" i="4"/>
  <c r="CJ68" i="4"/>
  <c r="BQ63" i="4"/>
  <c r="CT58" i="4"/>
  <c r="CA53" i="4"/>
  <c r="CF48" i="4"/>
  <c r="H44" i="4"/>
  <c r="AC39" i="4"/>
  <c r="AH34" i="4"/>
  <c r="AE29" i="4"/>
  <c r="BH24" i="4"/>
  <c r="H20" i="4"/>
  <c r="BX16" i="4"/>
  <c r="BD12" i="4"/>
  <c r="BI7" i="4"/>
  <c r="D25" i="1"/>
  <c r="H28" i="14"/>
  <c r="D72" i="7"/>
  <c r="D8" i="7"/>
  <c r="G61" i="5"/>
  <c r="M27" i="5"/>
  <c r="BW75" i="4"/>
  <c r="K75" i="4"/>
  <c r="AJ74" i="4"/>
  <c r="BA73" i="4"/>
  <c r="CH72" i="4"/>
  <c r="V72" i="4"/>
  <c r="AU71" i="4"/>
  <c r="CB70" i="4"/>
  <c r="P70" i="4"/>
  <c r="AW69" i="4"/>
  <c r="BV68" i="4"/>
  <c r="J68" i="4"/>
  <c r="AI67" i="4"/>
  <c r="BH66" i="4"/>
  <c r="BY65" i="4"/>
  <c r="M65" i="4"/>
  <c r="AT64" i="4"/>
  <c r="BS63" i="4"/>
  <c r="G63" i="4"/>
  <c r="AN62" i="4"/>
  <c r="BU61" i="4"/>
  <c r="I61" i="4"/>
  <c r="AH60" i="4"/>
  <c r="BG59" i="4"/>
  <c r="CF58" i="4"/>
  <c r="T58" i="4"/>
  <c r="AK57" i="4"/>
  <c r="BR56" i="4"/>
  <c r="F56" i="4"/>
  <c r="AE55" i="4"/>
  <c r="BL54" i="4"/>
  <c r="CS53" i="4"/>
  <c r="AG53" i="4"/>
  <c r="BF52" i="4"/>
  <c r="CE51" i="4"/>
  <c r="S51" i="4"/>
  <c r="AR50" i="4"/>
  <c r="BI49" i="4"/>
  <c r="CP48" i="4"/>
  <c r="AD48" i="4"/>
  <c r="BC47" i="4"/>
  <c r="CJ46" i="4"/>
  <c r="X46" i="4"/>
  <c r="BE45" i="4"/>
  <c r="CD44" i="4"/>
  <c r="R44" i="4"/>
  <c r="AQ43" i="4"/>
  <c r="BP42" i="4"/>
  <c r="CG41" i="4"/>
  <c r="U41" i="4"/>
  <c r="BB40" i="4"/>
  <c r="CA39" i="4"/>
  <c r="O39" i="4"/>
  <c r="AV38" i="4"/>
  <c r="CC37" i="4"/>
  <c r="Q37" i="4"/>
  <c r="AP36" i="4"/>
  <c r="BO35" i="4"/>
  <c r="CN34" i="4"/>
  <c r="AB34" i="4"/>
  <c r="AS33" i="4"/>
  <c r="BZ32" i="4"/>
  <c r="N32" i="4"/>
  <c r="AM31" i="4"/>
  <c r="BT30" i="4"/>
  <c r="H30" i="4"/>
  <c r="AO29" i="4"/>
  <c r="BN28" i="4"/>
  <c r="CM27" i="4"/>
  <c r="AA27" i="4"/>
  <c r="AZ26" i="4"/>
  <c r="BQ25" i="4"/>
  <c r="E25" i="4"/>
  <c r="AL24" i="4"/>
  <c r="BK23" i="4"/>
  <c r="CR22" i="4"/>
  <c r="AF22" i="4"/>
  <c r="BM21" i="4"/>
  <c r="CT20" i="4"/>
  <c r="Z20" i="4"/>
  <c r="AY19" i="4"/>
  <c r="BX18" i="4"/>
  <c r="L18" i="4"/>
  <c r="AC17" i="4"/>
  <c r="BJ16" i="4"/>
  <c r="CQ15" i="4"/>
  <c r="W15" i="4"/>
  <c r="BD14" i="4"/>
  <c r="CK13" i="4"/>
  <c r="Y13" i="4"/>
  <c r="BV74" i="4"/>
  <c r="AI65" i="4"/>
  <c r="AF60" i="4"/>
  <c r="AS55" i="4"/>
  <c r="AP50" i="4"/>
  <c r="AM45" i="4"/>
  <c r="BP40" i="4"/>
  <c r="CC35" i="4"/>
  <c r="BR30" i="4"/>
  <c r="BW25" i="4"/>
  <c r="CJ20" i="4"/>
  <c r="AA17" i="4"/>
  <c r="CJ12" i="4"/>
  <c r="L8" i="4"/>
  <c r="M53" i="29"/>
  <c r="N30" i="14"/>
  <c r="E48" i="8"/>
  <c r="I23" i="7"/>
  <c r="E75" i="5"/>
  <c r="D38" i="5"/>
  <c r="CF75" i="4"/>
  <c r="T75" i="4"/>
  <c r="AK74" i="4"/>
  <c r="BR73" i="4"/>
  <c r="F73" i="4"/>
  <c r="AE72" i="4"/>
  <c r="BL71" i="4"/>
  <c r="CS70" i="4"/>
  <c r="AG70" i="4"/>
  <c r="BF69" i="4"/>
  <c r="CE68" i="4"/>
  <c r="S68" i="4"/>
  <c r="AR67" i="4"/>
  <c r="BI66" i="4"/>
  <c r="CP65" i="4"/>
  <c r="AD65" i="4"/>
  <c r="BC64" i="4"/>
  <c r="CJ63" i="4"/>
  <c r="X63" i="4"/>
  <c r="BE62" i="4"/>
  <c r="CD61" i="4"/>
  <c r="R61" i="4"/>
  <c r="AQ60" i="4"/>
  <c r="BP59" i="4"/>
  <c r="CG58" i="4"/>
  <c r="U58" i="4"/>
  <c r="BB57" i="4"/>
  <c r="CA56" i="4"/>
  <c r="O56" i="4"/>
  <c r="AV55" i="4"/>
  <c r="CC54" i="4"/>
  <c r="Q54" i="4"/>
  <c r="AP53" i="4"/>
  <c r="BO52" i="4"/>
  <c r="CN51" i="4"/>
  <c r="AB51" i="4"/>
  <c r="AS50" i="4"/>
  <c r="BZ49" i="4"/>
  <c r="N49" i="4"/>
  <c r="AM48" i="4"/>
  <c r="BT47" i="4"/>
  <c r="H47" i="4"/>
  <c r="AO46" i="4"/>
  <c r="BN45" i="4"/>
  <c r="CM44" i="4"/>
  <c r="AA44" i="4"/>
  <c r="AZ43" i="4"/>
  <c r="BQ42" i="4"/>
  <c r="E42" i="4"/>
  <c r="AL41" i="4"/>
  <c r="BK40" i="4"/>
  <c r="CR39" i="4"/>
  <c r="AF39" i="4"/>
  <c r="BM38" i="4"/>
  <c r="CT37" i="4"/>
  <c r="Z37" i="4"/>
  <c r="AY36" i="4"/>
  <c r="BX35" i="4"/>
  <c r="L35" i="4"/>
  <c r="AC34" i="4"/>
  <c r="BJ33" i="4"/>
  <c r="CQ32" i="4"/>
  <c r="W32" i="4"/>
  <c r="BD31" i="4"/>
  <c r="CK30" i="4"/>
  <c r="Y30" i="4"/>
  <c r="AX29" i="4"/>
  <c r="BW28" i="4"/>
  <c r="K28" i="4"/>
  <c r="AJ27" i="4"/>
  <c r="BA26" i="4"/>
  <c r="CH25" i="4"/>
  <c r="V25" i="4"/>
  <c r="AU24" i="4"/>
  <c r="CB23" i="4"/>
  <c r="P23" i="4"/>
  <c r="AW22" i="4"/>
  <c r="BV21" i="4"/>
  <c r="J21" i="4"/>
  <c r="AI20" i="4"/>
  <c r="BH19" i="4"/>
  <c r="BY18" i="4"/>
  <c r="M18" i="4"/>
  <c r="AT17" i="4"/>
  <c r="BS16" i="4"/>
  <c r="G16" i="4"/>
  <c r="AN15" i="4"/>
  <c r="BU14" i="4"/>
  <c r="I14" i="4"/>
  <c r="AH13" i="4"/>
  <c r="BG12" i="4"/>
  <c r="CF11" i="4"/>
  <c r="T11" i="4"/>
  <c r="AK10" i="4"/>
  <c r="BR9" i="4"/>
  <c r="F9" i="4"/>
  <c r="AE8" i="4"/>
  <c r="BL7" i="4"/>
  <c r="D75" i="2"/>
  <c r="D11" i="2"/>
  <c r="E94" i="1"/>
  <c r="C85" i="1"/>
  <c r="E72" i="1"/>
  <c r="C63" i="1"/>
  <c r="C55" i="1"/>
  <c r="C30" i="1"/>
  <c r="C10" i="1"/>
  <c r="J26" i="7"/>
  <c r="CS75" i="4"/>
  <c r="AA73" i="4"/>
  <c r="X68" i="4"/>
  <c r="U63" i="4"/>
  <c r="AH58" i="4"/>
  <c r="W53" i="4"/>
  <c r="AB48" i="4"/>
  <c r="BE43" i="4"/>
  <c r="BR38" i="4"/>
  <c r="BW33" i="4"/>
  <c r="BT28" i="4"/>
  <c r="BY23" i="4"/>
  <c r="BU19" i="4"/>
  <c r="AJ16" i="4"/>
  <c r="H12" i="4"/>
  <c r="E7" i="4"/>
  <c r="G7" i="29"/>
  <c r="L8" i="14"/>
  <c r="F62" i="7"/>
  <c r="H56" i="6"/>
  <c r="S57" i="5"/>
  <c r="F24" i="5"/>
  <c r="BO75" i="4"/>
  <c r="CN74" i="4"/>
  <c r="AB74" i="4"/>
  <c r="AS73" i="4"/>
  <c r="BZ72" i="4"/>
  <c r="N72" i="4"/>
  <c r="AM71" i="4"/>
  <c r="BT70" i="4"/>
  <c r="H70" i="4"/>
  <c r="AO69" i="4"/>
  <c r="BN68" i="4"/>
  <c r="CM67" i="4"/>
  <c r="AA67" i="4"/>
  <c r="AZ66" i="4"/>
  <c r="BQ65" i="4"/>
  <c r="E65" i="4"/>
  <c r="AL64" i="4"/>
  <c r="BK63" i="4"/>
  <c r="CR62" i="4"/>
  <c r="AF62" i="4"/>
  <c r="BM61" i="4"/>
  <c r="CT60" i="4"/>
  <c r="Z60" i="4"/>
  <c r="AY59" i="4"/>
  <c r="BX58" i="4"/>
  <c r="L58" i="4"/>
  <c r="AC57" i="4"/>
  <c r="BJ56" i="4"/>
  <c r="CQ55" i="4"/>
  <c r="W55" i="4"/>
  <c r="BD54" i="4"/>
  <c r="CK53" i="4"/>
  <c r="Y53" i="4"/>
  <c r="AX52" i="4"/>
  <c r="BW51" i="4"/>
  <c r="K51" i="4"/>
  <c r="AJ50" i="4"/>
  <c r="BA49" i="4"/>
  <c r="CH48" i="4"/>
  <c r="V48" i="4"/>
  <c r="AU47" i="4"/>
  <c r="CB46" i="4"/>
  <c r="P46" i="4"/>
  <c r="AW45" i="4"/>
  <c r="BV44" i="4"/>
  <c r="J44" i="4"/>
  <c r="AI43" i="4"/>
  <c r="BH42" i="4"/>
  <c r="BY41" i="4"/>
  <c r="M41" i="4"/>
  <c r="AT40" i="4"/>
  <c r="BS39" i="4"/>
  <c r="G39" i="4"/>
  <c r="AN38" i="4"/>
  <c r="BU37" i="4"/>
  <c r="I37" i="4"/>
  <c r="AH36" i="4"/>
  <c r="BG35" i="4"/>
  <c r="CF34" i="4"/>
  <c r="T34" i="4"/>
  <c r="AK33" i="4"/>
  <c r="BR32" i="4"/>
  <c r="F32" i="4"/>
  <c r="AE31" i="4"/>
  <c r="BL30" i="4"/>
  <c r="CS29" i="4"/>
  <c r="AG29" i="4"/>
  <c r="BF28" i="4"/>
  <c r="CE27" i="4"/>
  <c r="S27" i="4"/>
  <c r="AR26" i="4"/>
  <c r="BI25" i="4"/>
  <c r="CP24" i="4"/>
  <c r="AD24" i="4"/>
  <c r="BC23" i="4"/>
  <c r="CJ22" i="4"/>
  <c r="X22" i="4"/>
  <c r="BE21" i="4"/>
  <c r="CD20" i="4"/>
  <c r="R20" i="4"/>
  <c r="AQ19" i="4"/>
  <c r="BP18" i="4"/>
  <c r="CG17" i="4"/>
  <c r="U17" i="4"/>
  <c r="BB16" i="4"/>
  <c r="CA15" i="4"/>
  <c r="O15" i="4"/>
  <c r="AV14" i="4"/>
  <c r="CC13" i="4"/>
  <c r="Q13" i="4"/>
  <c r="AP12" i="4"/>
  <c r="BO11" i="4"/>
  <c r="CN10" i="4"/>
  <c r="AB10" i="4"/>
  <c r="AS9" i="4"/>
  <c r="BZ8" i="4"/>
  <c r="N8" i="4"/>
  <c r="AM7" i="4"/>
  <c r="D50" i="2"/>
  <c r="F126" i="1"/>
  <c r="D117" i="1"/>
  <c r="D95" i="1"/>
  <c r="F37" i="1"/>
  <c r="D22" i="1"/>
  <c r="C72" i="1"/>
  <c r="C16" i="1"/>
  <c r="M75" i="7"/>
  <c r="D30" i="5"/>
  <c r="CM73" i="4"/>
  <c r="W69" i="4"/>
  <c r="AB64" i="4"/>
  <c r="AO59" i="4"/>
  <c r="V54" i="4"/>
  <c r="S49" i="4"/>
  <c r="AV44" i="4"/>
  <c r="Z74" i="4"/>
  <c r="BP64" i="4"/>
  <c r="CK59" i="4"/>
  <c r="CH54" i="4"/>
  <c r="BW49" i="4"/>
  <c r="CB44" i="4"/>
  <c r="L40" i="4"/>
  <c r="Y35" i="4"/>
  <c r="N30" i="4"/>
  <c r="K25" i="4"/>
  <c r="AF20" i="4"/>
  <c r="BP16" i="4"/>
  <c r="AF12" i="4"/>
  <c r="AS7" i="4"/>
  <c r="F56" i="22"/>
  <c r="E11" i="14"/>
  <c r="D27" i="8"/>
  <c r="J18" i="7"/>
  <c r="J68" i="5"/>
  <c r="P34" i="5"/>
  <c r="BX75" i="4"/>
  <c r="L75" i="4"/>
  <c r="AC74" i="4"/>
  <c r="BJ73" i="4"/>
  <c r="CQ72" i="4"/>
  <c r="W72" i="4"/>
  <c r="BD71" i="4"/>
  <c r="CK70" i="4"/>
  <c r="Y70" i="4"/>
  <c r="AX69" i="4"/>
  <c r="BW68" i="4"/>
  <c r="K68" i="4"/>
  <c r="AJ67" i="4"/>
  <c r="BA66" i="4"/>
  <c r="CH65" i="4"/>
  <c r="V65" i="4"/>
  <c r="AU64" i="4"/>
  <c r="CB63" i="4"/>
  <c r="P63" i="4"/>
  <c r="AW62" i="4"/>
  <c r="BV61" i="4"/>
  <c r="J61" i="4"/>
  <c r="AI60" i="4"/>
  <c r="BH59" i="4"/>
  <c r="BY58" i="4"/>
  <c r="M58" i="4"/>
  <c r="AT57" i="4"/>
  <c r="BS56" i="4"/>
  <c r="G56" i="4"/>
  <c r="AN55" i="4"/>
  <c r="BU54" i="4"/>
  <c r="I54" i="4"/>
  <c r="AH53" i="4"/>
  <c r="BG52" i="4"/>
  <c r="CF51" i="4"/>
  <c r="T51" i="4"/>
  <c r="AK50" i="4"/>
  <c r="BR49" i="4"/>
  <c r="F49" i="4"/>
  <c r="AE48" i="4"/>
  <c r="BL47" i="4"/>
  <c r="CS46" i="4"/>
  <c r="AG46" i="4"/>
  <c r="BF45" i="4"/>
  <c r="CE44" i="4"/>
  <c r="S44" i="4"/>
  <c r="AR43" i="4"/>
  <c r="BI42" i="4"/>
  <c r="CP41" i="4"/>
  <c r="AD41" i="4"/>
  <c r="BC40" i="4"/>
  <c r="CJ39" i="4"/>
  <c r="X39" i="4"/>
  <c r="BE38" i="4"/>
  <c r="CD37" i="4"/>
  <c r="R37" i="4"/>
  <c r="AQ36" i="4"/>
  <c r="BP35" i="4"/>
  <c r="CG34" i="4"/>
  <c r="U34" i="4"/>
  <c r="BB33" i="4"/>
  <c r="CA32" i="4"/>
  <c r="O32" i="4"/>
  <c r="AV31" i="4"/>
  <c r="CC30" i="4"/>
  <c r="Q30" i="4"/>
  <c r="AP29" i="4"/>
  <c r="BO28" i="4"/>
  <c r="CN27" i="4"/>
  <c r="AB27" i="4"/>
  <c r="AS26" i="4"/>
  <c r="BZ25" i="4"/>
  <c r="N25" i="4"/>
  <c r="AM24" i="4"/>
  <c r="BT23" i="4"/>
  <c r="H23" i="4"/>
  <c r="AO22" i="4"/>
  <c r="BN21" i="4"/>
  <c r="CM20" i="4"/>
  <c r="AA20" i="4"/>
  <c r="AZ19" i="4"/>
  <c r="BQ18" i="4"/>
  <c r="E18" i="4"/>
  <c r="AL17" i="4"/>
  <c r="BK16" i="4"/>
  <c r="CR15" i="4"/>
  <c r="AF15" i="4"/>
  <c r="BM14" i="4"/>
  <c r="CT13" i="4"/>
  <c r="Z13" i="4"/>
  <c r="AY12" i="4"/>
  <c r="BX11" i="4"/>
  <c r="L11" i="4"/>
  <c r="AC10" i="4"/>
  <c r="BJ9" i="4"/>
  <c r="CQ8" i="4"/>
  <c r="W8" i="4"/>
  <c r="BD7" i="4"/>
  <c r="D67" i="2"/>
  <c r="E118" i="1"/>
  <c r="E93" i="1"/>
  <c r="C84" i="1"/>
  <c r="E71" i="1"/>
  <c r="C62" i="1"/>
  <c r="C54" i="1"/>
  <c r="E23" i="1"/>
  <c r="C8" i="1"/>
  <c r="F54" i="6"/>
  <c r="BU75" i="4"/>
  <c r="BP72" i="4"/>
  <c r="BU67" i="4"/>
  <c r="BJ62" i="4"/>
  <c r="BO57" i="4"/>
  <c r="BL52" i="4"/>
  <c r="BI47" i="4"/>
  <c r="CT42" i="4"/>
  <c r="F38" i="4"/>
  <c r="AA33" i="4"/>
  <c r="X28" i="4"/>
  <c r="AC23" i="4"/>
  <c r="AO19" i="4"/>
  <c r="CG15" i="4"/>
  <c r="BE11" i="4"/>
  <c r="D24" i="2"/>
  <c r="D43" i="21"/>
  <c r="D54" i="13"/>
  <c r="G57" i="7"/>
  <c r="G47" i="6"/>
  <c r="L54" i="5"/>
  <c r="R20" i="5"/>
  <c r="BG75" i="4"/>
  <c r="CF74" i="4"/>
  <c r="T74" i="4"/>
  <c r="AK73" i="4"/>
  <c r="BR72" i="4"/>
  <c r="F72" i="4"/>
  <c r="AE71" i="4"/>
  <c r="BL70" i="4"/>
  <c r="CS69" i="4"/>
  <c r="AG69" i="4"/>
  <c r="BF68" i="4"/>
  <c r="CE67" i="4"/>
  <c r="S67" i="4"/>
  <c r="AR66" i="4"/>
  <c r="BI65" i="4"/>
  <c r="CP64" i="4"/>
  <c r="AD64" i="4"/>
  <c r="BC63" i="4"/>
  <c r="CJ62" i="4"/>
  <c r="X62" i="4"/>
  <c r="BE61" i="4"/>
  <c r="CD60" i="4"/>
  <c r="R60" i="4"/>
  <c r="AQ59" i="4"/>
  <c r="BP58" i="4"/>
  <c r="CG57" i="4"/>
  <c r="U57" i="4"/>
  <c r="BB56" i="4"/>
  <c r="CA55" i="4"/>
  <c r="O55" i="4"/>
  <c r="AV54" i="4"/>
  <c r="CC53" i="4"/>
  <c r="Q53" i="4"/>
  <c r="AP52" i="4"/>
  <c r="BO51" i="4"/>
  <c r="CN50" i="4"/>
  <c r="AB50" i="4"/>
  <c r="AS49" i="4"/>
  <c r="BZ48" i="4"/>
  <c r="N48" i="4"/>
  <c r="AM47" i="4"/>
  <c r="BT46" i="4"/>
  <c r="H46" i="4"/>
  <c r="AO45" i="4"/>
  <c r="BN44" i="4"/>
  <c r="CM43" i="4"/>
  <c r="AA43" i="4"/>
  <c r="AZ42" i="4"/>
  <c r="BQ41" i="4"/>
  <c r="E41" i="4"/>
  <c r="AL40" i="4"/>
  <c r="BK39" i="4"/>
  <c r="CR38" i="4"/>
  <c r="AF38" i="4"/>
  <c r="BM37" i="4"/>
  <c r="CT36" i="4"/>
  <c r="Z36" i="4"/>
  <c r="AY35" i="4"/>
  <c r="BX34" i="4"/>
  <c r="L34" i="4"/>
  <c r="AC33" i="4"/>
  <c r="BJ32" i="4"/>
  <c r="CQ31" i="4"/>
  <c r="W31" i="4"/>
  <c r="BD30" i="4"/>
  <c r="CK29" i="4"/>
  <c r="Y29" i="4"/>
  <c r="AX28" i="4"/>
  <c r="BW27" i="4"/>
  <c r="K27" i="4"/>
  <c r="AJ26" i="4"/>
  <c r="BA25" i="4"/>
  <c r="CH24" i="4"/>
  <c r="V24" i="4"/>
  <c r="AU23" i="4"/>
  <c r="CB22" i="4"/>
  <c r="P22" i="4"/>
  <c r="AW21" i="4"/>
  <c r="BV20" i="4"/>
  <c r="J20" i="4"/>
  <c r="AI19" i="4"/>
  <c r="BH18" i="4"/>
  <c r="BY17" i="4"/>
  <c r="M17" i="4"/>
  <c r="AT16" i="4"/>
  <c r="BS15" i="4"/>
  <c r="G15" i="4"/>
  <c r="AN14" i="4"/>
  <c r="BU13" i="4"/>
  <c r="I13" i="4"/>
  <c r="AH12" i="4"/>
  <c r="BG11" i="4"/>
  <c r="CF10" i="4"/>
  <c r="T10" i="4"/>
  <c r="AK9" i="4"/>
  <c r="BR8" i="4"/>
  <c r="F8" i="4"/>
  <c r="AE7" i="4"/>
  <c r="D42" i="2"/>
  <c r="F125" i="1"/>
  <c r="F103" i="1"/>
  <c r="D94" i="1"/>
  <c r="AX12" i="4"/>
  <c r="D58" i="2"/>
  <c r="D70" i="1"/>
  <c r="D13" i="1"/>
  <c r="C13" i="1"/>
  <c r="H8" i="6"/>
  <c r="CD74" i="4"/>
  <c r="BD68" i="4"/>
  <c r="BS61" i="4"/>
  <c r="AC55" i="4"/>
  <c r="AZ48" i="4"/>
  <c r="BW41" i="4"/>
  <c r="BD36" i="4"/>
  <c r="BA31" i="4"/>
  <c r="BN26" i="4"/>
  <c r="CA21" i="4"/>
  <c r="CE17" i="4"/>
  <c r="BC13" i="4"/>
  <c r="AA9" i="4"/>
  <c r="F45" i="1"/>
  <c r="Q75" i="15"/>
  <c r="I71" i="7"/>
  <c r="I7" i="7"/>
  <c r="M67" i="5"/>
  <c r="L30" i="5"/>
  <c r="BN75" i="4"/>
  <c r="CM74" i="4"/>
  <c r="AA74" i="4"/>
  <c r="AZ73" i="4"/>
  <c r="BQ72" i="4"/>
  <c r="E72" i="4"/>
  <c r="AL71" i="4"/>
  <c r="BK70" i="4"/>
  <c r="CR69" i="4"/>
  <c r="AF69" i="4"/>
  <c r="BM68" i="4"/>
  <c r="CT67" i="4"/>
  <c r="Z67" i="4"/>
  <c r="AY66" i="4"/>
  <c r="BX65" i="4"/>
  <c r="L65" i="4"/>
  <c r="AC64" i="4"/>
  <c r="BJ63" i="4"/>
  <c r="CQ62" i="4"/>
  <c r="W62" i="4"/>
  <c r="BD61" i="4"/>
  <c r="CK60" i="4"/>
  <c r="Y60" i="4"/>
  <c r="AX59" i="4"/>
  <c r="BW58" i="4"/>
  <c r="K58" i="4"/>
  <c r="AJ57" i="4"/>
  <c r="BA56" i="4"/>
  <c r="CH55" i="4"/>
  <c r="V55" i="4"/>
  <c r="AU54" i="4"/>
  <c r="CB53" i="4"/>
  <c r="P53" i="4"/>
  <c r="AW52" i="4"/>
  <c r="BV51" i="4"/>
  <c r="J51" i="4"/>
  <c r="AI50" i="4"/>
  <c r="BH49" i="4"/>
  <c r="BY48" i="4"/>
  <c r="M48" i="4"/>
  <c r="AT47" i="4"/>
  <c r="BS46" i="4"/>
  <c r="G46" i="4"/>
  <c r="AN45" i="4"/>
  <c r="BU44" i="4"/>
  <c r="I44" i="4"/>
  <c r="AH43" i="4"/>
  <c r="BG42" i="4"/>
  <c r="CF41" i="4"/>
  <c r="T41" i="4"/>
  <c r="AK40" i="4"/>
  <c r="BR39" i="4"/>
  <c r="F39" i="4"/>
  <c r="AE38" i="4"/>
  <c r="BL37" i="4"/>
  <c r="CS36" i="4"/>
  <c r="AG36" i="4"/>
  <c r="BF35" i="4"/>
  <c r="CE34" i="4"/>
  <c r="S34" i="4"/>
  <c r="AR33" i="4"/>
  <c r="BI32" i="4"/>
  <c r="CP31" i="4"/>
  <c r="AD31" i="4"/>
  <c r="BC30" i="4"/>
  <c r="CJ29" i="4"/>
  <c r="X29" i="4"/>
  <c r="BE28" i="4"/>
  <c r="CD27" i="4"/>
  <c r="R27" i="4"/>
  <c r="AQ26" i="4"/>
  <c r="BP25" i="4"/>
  <c r="CG24" i="4"/>
  <c r="U24" i="4"/>
  <c r="BB23" i="4"/>
  <c r="CA22" i="4"/>
  <c r="O22" i="4"/>
  <c r="AV21" i="4"/>
  <c r="CC20" i="4"/>
  <c r="Q20" i="4"/>
  <c r="AP19" i="4"/>
  <c r="BO18" i="4"/>
  <c r="CN17" i="4"/>
  <c r="AB17" i="4"/>
  <c r="AS16" i="4"/>
  <c r="BZ15" i="4"/>
  <c r="N15" i="4"/>
  <c r="AM14" i="4"/>
  <c r="BT13" i="4"/>
  <c r="H13" i="4"/>
  <c r="AO12" i="4"/>
  <c r="BN11" i="4"/>
  <c r="CM10" i="4"/>
  <c r="AA10" i="4"/>
  <c r="AZ9" i="4"/>
  <c r="BQ8" i="4"/>
  <c r="E8" i="4"/>
  <c r="AL7" i="4"/>
  <c r="D49" i="2"/>
  <c r="E126" i="1"/>
  <c r="C117" i="1"/>
  <c r="C95" i="1"/>
  <c r="C23" i="1"/>
  <c r="D30" i="9"/>
  <c r="CH70" i="4"/>
  <c r="AX66" i="4"/>
  <c r="CA61" i="4"/>
  <c r="S57" i="4"/>
  <c r="BD52" i="4"/>
  <c r="BA47" i="4"/>
  <c r="CD42" i="4"/>
  <c r="CA37" i="4"/>
  <c r="BX32" i="4"/>
  <c r="CS27" i="4"/>
  <c r="M23" i="4"/>
  <c r="BP8" i="4"/>
  <c r="F43" i="1"/>
  <c r="E15" i="15"/>
  <c r="F70" i="7"/>
  <c r="G71" i="6"/>
  <c r="I63" i="5"/>
  <c r="T22" i="5"/>
  <c r="BL75" i="4"/>
  <c r="CS74" i="4"/>
  <c r="AG74" i="4"/>
  <c r="BF73" i="4"/>
  <c r="CE72" i="4"/>
  <c r="S72" i="4"/>
  <c r="AR71" i="4"/>
  <c r="BI70" i="4"/>
  <c r="CP69" i="4"/>
  <c r="AD69" i="4"/>
  <c r="BC68" i="4"/>
  <c r="CJ67" i="4"/>
  <c r="X67" i="4"/>
  <c r="BE66" i="4"/>
  <c r="CD65" i="4"/>
  <c r="R65" i="4"/>
  <c r="AQ64" i="4"/>
  <c r="BP63" i="4"/>
  <c r="CG62" i="4"/>
  <c r="U62" i="4"/>
  <c r="BB61" i="4"/>
  <c r="CA60" i="4"/>
  <c r="O60" i="4"/>
  <c r="AV59" i="4"/>
  <c r="CC58" i="4"/>
  <c r="Q58" i="4"/>
  <c r="AP57" i="4"/>
  <c r="BO56" i="4"/>
  <c r="CN55" i="4"/>
  <c r="AB55" i="4"/>
  <c r="AS54" i="4"/>
  <c r="BZ53" i="4"/>
  <c r="N53" i="4"/>
  <c r="AM52" i="4"/>
  <c r="BT51" i="4"/>
  <c r="H51" i="4"/>
  <c r="AO50" i="4"/>
  <c r="BN49" i="4"/>
  <c r="CM48" i="4"/>
  <c r="AA48" i="4"/>
  <c r="AZ47" i="4"/>
  <c r="BQ46" i="4"/>
  <c r="E46" i="4"/>
  <c r="AL45" i="4"/>
  <c r="BK44" i="4"/>
  <c r="CR43" i="4"/>
  <c r="AF43" i="4"/>
  <c r="BM42" i="4"/>
  <c r="CT41" i="4"/>
  <c r="Z41" i="4"/>
  <c r="AY40" i="4"/>
  <c r="BX39" i="4"/>
  <c r="L39" i="4"/>
  <c r="AC38" i="4"/>
  <c r="BJ37" i="4"/>
  <c r="CQ36" i="4"/>
  <c r="W36" i="4"/>
  <c r="BD35" i="4"/>
  <c r="CK34" i="4"/>
  <c r="Y34" i="4"/>
  <c r="AX33" i="4"/>
  <c r="BW32" i="4"/>
  <c r="K32" i="4"/>
  <c r="AJ31" i="4"/>
  <c r="BA30" i="4"/>
  <c r="CH29" i="4"/>
  <c r="V29" i="4"/>
  <c r="AU28" i="4"/>
  <c r="CB27" i="4"/>
  <c r="P27" i="4"/>
  <c r="AW26" i="4"/>
  <c r="BV25" i="4"/>
  <c r="J25" i="4"/>
  <c r="AI24" i="4"/>
  <c r="BH23" i="4"/>
  <c r="BY22" i="4"/>
  <c r="M22" i="4"/>
  <c r="AT21" i="4"/>
  <c r="BS20" i="4"/>
  <c r="G20" i="4"/>
  <c r="AN19" i="4"/>
  <c r="BU18" i="4"/>
  <c r="I18" i="4"/>
  <c r="AH17" i="4"/>
  <c r="BG16" i="4"/>
  <c r="CF15" i="4"/>
  <c r="T15" i="4"/>
  <c r="AK14" i="4"/>
  <c r="BR13" i="4"/>
  <c r="F13" i="4"/>
  <c r="AE12" i="4"/>
  <c r="BL11" i="4"/>
  <c r="CS10" i="4"/>
  <c r="AG10" i="4"/>
  <c r="BF9" i="4"/>
  <c r="CE8" i="4"/>
  <c r="S8" i="4"/>
  <c r="AR7" i="4"/>
  <c r="D47" i="2"/>
  <c r="C126" i="1"/>
  <c r="E112" i="1"/>
  <c r="C103" i="1"/>
  <c r="E47" i="1"/>
  <c r="C37" i="1"/>
  <c r="U13" i="4"/>
  <c r="CA11" i="4"/>
  <c r="BD10" i="4"/>
  <c r="Y9" i="4"/>
  <c r="BW11" i="4"/>
  <c r="D34" i="2"/>
  <c r="D69" i="1"/>
  <c r="C94" i="1"/>
  <c r="D50" i="23"/>
  <c r="E67" i="5"/>
  <c r="AP74" i="4"/>
  <c r="CK67" i="4"/>
  <c r="O61" i="4"/>
  <c r="BR54" i="4"/>
  <c r="L48" i="4"/>
  <c r="S41" i="4"/>
  <c r="CS35" i="4"/>
  <c r="CP30" i="4"/>
  <c r="J26" i="4"/>
  <c r="O21" i="4"/>
  <c r="AQ17" i="4"/>
  <c r="W13" i="4"/>
  <c r="BH8" i="4"/>
  <c r="D37" i="1"/>
  <c r="R48" i="15"/>
  <c r="J66" i="7"/>
  <c r="H64" i="6"/>
  <c r="F64" i="5"/>
  <c r="E27" i="5"/>
  <c r="BF75" i="4"/>
  <c r="CE74" i="4"/>
  <c r="S74" i="4"/>
  <c r="AR73" i="4"/>
  <c r="BI72" i="4"/>
  <c r="CP71" i="4"/>
  <c r="AD71" i="4"/>
  <c r="BC70" i="4"/>
  <c r="CJ69" i="4"/>
  <c r="X69" i="4"/>
  <c r="BE68" i="4"/>
  <c r="CD67" i="4"/>
  <c r="R67" i="4"/>
  <c r="AQ66" i="4"/>
  <c r="BP65" i="4"/>
  <c r="CG64" i="4"/>
  <c r="U64" i="4"/>
  <c r="BB63" i="4"/>
  <c r="CA62" i="4"/>
  <c r="O62" i="4"/>
  <c r="AV61" i="4"/>
  <c r="CC60" i="4"/>
  <c r="Q60" i="4"/>
  <c r="AP59" i="4"/>
  <c r="BO58" i="4"/>
  <c r="CN57" i="4"/>
  <c r="AB57" i="4"/>
  <c r="AS56" i="4"/>
  <c r="BZ55" i="4"/>
  <c r="N55" i="4"/>
  <c r="AM54" i="4"/>
  <c r="BT53" i="4"/>
  <c r="H53" i="4"/>
  <c r="AO52" i="4"/>
  <c r="BN51" i="4"/>
  <c r="CM50" i="4"/>
  <c r="AA50" i="4"/>
  <c r="AZ49" i="4"/>
  <c r="BQ48" i="4"/>
  <c r="E48" i="4"/>
  <c r="AL47" i="4"/>
  <c r="BK46" i="4"/>
  <c r="CR45" i="4"/>
  <c r="AF45" i="4"/>
  <c r="BM44" i="4"/>
  <c r="CT43" i="4"/>
  <c r="Z43" i="4"/>
  <c r="AY42" i="4"/>
  <c r="BX41" i="4"/>
  <c r="L41" i="4"/>
  <c r="AC40" i="4"/>
  <c r="BJ39" i="4"/>
  <c r="CQ38" i="4"/>
  <c r="W38" i="4"/>
  <c r="BD37" i="4"/>
  <c r="CK36" i="4"/>
  <c r="Y36" i="4"/>
  <c r="AX35" i="4"/>
  <c r="BW34" i="4"/>
  <c r="K34" i="4"/>
  <c r="AJ33" i="4"/>
  <c r="BA32" i="4"/>
  <c r="CH31" i="4"/>
  <c r="V31" i="4"/>
  <c r="AU30" i="4"/>
  <c r="CB29" i="4"/>
  <c r="P29" i="4"/>
  <c r="AW28" i="4"/>
  <c r="BV27" i="4"/>
  <c r="J27" i="4"/>
  <c r="AI26" i="4"/>
  <c r="BH25" i="4"/>
  <c r="BY24" i="4"/>
  <c r="M24" i="4"/>
  <c r="AT23" i="4"/>
  <c r="BS22" i="4"/>
  <c r="G22" i="4"/>
  <c r="AN21" i="4"/>
  <c r="BU20" i="4"/>
  <c r="I20" i="4"/>
  <c r="AH19" i="4"/>
  <c r="BG18" i="4"/>
  <c r="CF17" i="4"/>
  <c r="T17" i="4"/>
  <c r="AK16" i="4"/>
  <c r="BR15" i="4"/>
  <c r="F15" i="4"/>
  <c r="AE14" i="4"/>
  <c r="BL13" i="4"/>
  <c r="CS12" i="4"/>
  <c r="AG12" i="4"/>
  <c r="BF11" i="4"/>
  <c r="CE10" i="4"/>
  <c r="S10" i="4"/>
  <c r="AR9" i="4"/>
  <c r="BI8" i="4"/>
  <c r="CP7" i="4"/>
  <c r="AD7" i="4"/>
  <c r="D41" i="2"/>
  <c r="E125" i="1"/>
  <c r="E103" i="1"/>
  <c r="C93" i="1"/>
  <c r="C21" i="1"/>
  <c r="D56" i="7"/>
  <c r="AD70" i="4"/>
  <c r="CE65" i="4"/>
  <c r="W61" i="4"/>
  <c r="AZ56" i="4"/>
  <c r="CS51" i="4"/>
  <c r="CP46" i="4"/>
  <c r="R42" i="4"/>
  <c r="W37" i="4"/>
  <c r="AJ32" i="4"/>
  <c r="AO27" i="4"/>
  <c r="AT22" i="4"/>
  <c r="AB8" i="4"/>
  <c r="D36" i="1"/>
  <c r="F70" i="14"/>
  <c r="G65" i="7"/>
  <c r="F62" i="6"/>
  <c r="G53" i="5"/>
  <c r="M19" i="5"/>
  <c r="BD75" i="4"/>
  <c r="CK74" i="4"/>
  <c r="Y74" i="4"/>
  <c r="AX73" i="4"/>
  <c r="BW72" i="4"/>
  <c r="K72" i="4"/>
  <c r="AJ71" i="4"/>
  <c r="BA70" i="4"/>
  <c r="CH69" i="4"/>
  <c r="V69" i="4"/>
  <c r="AU68" i="4"/>
  <c r="CB67" i="4"/>
  <c r="P67" i="4"/>
  <c r="AW66" i="4"/>
  <c r="BV65" i="4"/>
  <c r="J65" i="4"/>
  <c r="AI64" i="4"/>
  <c r="BH63" i="4"/>
  <c r="BY62" i="4"/>
  <c r="M62" i="4"/>
  <c r="AT61" i="4"/>
  <c r="BS60" i="4"/>
  <c r="G60" i="4"/>
  <c r="AN59" i="4"/>
  <c r="BU58" i="4"/>
  <c r="I58" i="4"/>
  <c r="AH57" i="4"/>
  <c r="BG56" i="4"/>
  <c r="CF55" i="4"/>
  <c r="T55" i="4"/>
  <c r="AK54" i="4"/>
  <c r="BR53" i="4"/>
  <c r="F53" i="4"/>
  <c r="AE52" i="4"/>
  <c r="BL51" i="4"/>
  <c r="CS50" i="4"/>
  <c r="AG50" i="4"/>
  <c r="BF49" i="4"/>
  <c r="CE48" i="4"/>
  <c r="S48" i="4"/>
  <c r="AR47" i="4"/>
  <c r="BI46" i="4"/>
  <c r="CP45" i="4"/>
  <c r="AD45" i="4"/>
  <c r="BC44" i="4"/>
  <c r="CJ43" i="4"/>
  <c r="X43" i="4"/>
  <c r="BE42" i="4"/>
  <c r="CD41" i="4"/>
  <c r="R41" i="4"/>
  <c r="AQ40" i="4"/>
  <c r="BP39" i="4"/>
  <c r="CG38" i="4"/>
  <c r="U38" i="4"/>
  <c r="BB37" i="4"/>
  <c r="CA36" i="4"/>
  <c r="O36" i="4"/>
  <c r="AV35" i="4"/>
  <c r="CC34" i="4"/>
  <c r="Q34" i="4"/>
  <c r="AP33" i="4"/>
  <c r="BO32" i="4"/>
  <c r="CN31" i="4"/>
  <c r="AB31" i="4"/>
  <c r="AS30" i="4"/>
  <c r="BZ29" i="4"/>
  <c r="N29" i="4"/>
  <c r="AM28" i="4"/>
  <c r="BT27" i="4"/>
  <c r="H27" i="4"/>
  <c r="AO26" i="4"/>
  <c r="BN25" i="4"/>
  <c r="K11" i="4"/>
  <c r="F127" i="1"/>
  <c r="F36" i="1"/>
  <c r="C70" i="1"/>
  <c r="G21" i="20"/>
  <c r="H50" i="5"/>
  <c r="AQ73" i="4"/>
  <c r="BV66" i="4"/>
  <c r="BD60" i="4"/>
  <c r="BK53" i="4"/>
  <c r="CH46" i="4"/>
  <c r="AZ40" i="4"/>
  <c r="AO35" i="4"/>
  <c r="AL30" i="4"/>
  <c r="AY25" i="4"/>
  <c r="BL20" i="4"/>
  <c r="CN16" i="4"/>
  <c r="BL12" i="4"/>
  <c r="CG7" i="4"/>
  <c r="G73" i="23"/>
  <c r="S21" i="15"/>
  <c r="L56" i="7"/>
  <c r="G55" i="6"/>
  <c r="R60" i="5"/>
  <c r="J20" i="5"/>
  <c r="AX75" i="4"/>
  <c r="BW74" i="4"/>
  <c r="K74" i="4"/>
  <c r="AJ73" i="4"/>
  <c r="BA72" i="4"/>
  <c r="CH71" i="4"/>
  <c r="V71" i="4"/>
  <c r="AU70" i="4"/>
  <c r="CB69" i="4"/>
  <c r="P69" i="4"/>
  <c r="AW68" i="4"/>
  <c r="BV67" i="4"/>
  <c r="J67" i="4"/>
  <c r="AI66" i="4"/>
  <c r="BH65" i="4"/>
  <c r="BY64" i="4"/>
  <c r="M64" i="4"/>
  <c r="AT63" i="4"/>
  <c r="BS62" i="4"/>
  <c r="G62" i="4"/>
  <c r="AN61" i="4"/>
  <c r="BU60" i="4"/>
  <c r="I60" i="4"/>
  <c r="AH59" i="4"/>
  <c r="BG58" i="4"/>
  <c r="CF57" i="4"/>
  <c r="T57" i="4"/>
  <c r="AK56" i="4"/>
  <c r="BR55" i="4"/>
  <c r="F55" i="4"/>
  <c r="AE54" i="4"/>
  <c r="BL53" i="4"/>
  <c r="CS52" i="4"/>
  <c r="AG52" i="4"/>
  <c r="BF51" i="4"/>
  <c r="CE50" i="4"/>
  <c r="S50" i="4"/>
  <c r="AR49" i="4"/>
  <c r="BI48" i="4"/>
  <c r="CP47" i="4"/>
  <c r="AD47" i="4"/>
  <c r="BC46" i="4"/>
  <c r="CJ45" i="4"/>
  <c r="X45" i="4"/>
  <c r="BE44" i="4"/>
  <c r="CD43" i="4"/>
  <c r="R43" i="4"/>
  <c r="AQ42" i="4"/>
  <c r="BP41" i="4"/>
  <c r="CG40" i="4"/>
  <c r="U40" i="4"/>
  <c r="BB39" i="4"/>
  <c r="CA38" i="4"/>
  <c r="O38" i="4"/>
  <c r="AV37" i="4"/>
  <c r="CC36" i="4"/>
  <c r="Q36" i="4"/>
  <c r="AP35" i="4"/>
  <c r="BO34" i="4"/>
  <c r="CN33" i="4"/>
  <c r="AB33" i="4"/>
  <c r="AS32" i="4"/>
  <c r="BZ31" i="4"/>
  <c r="N31" i="4"/>
  <c r="AM30" i="4"/>
  <c r="BT29" i="4"/>
  <c r="H29" i="4"/>
  <c r="AO28" i="4"/>
  <c r="BN27" i="4"/>
  <c r="CM26" i="4"/>
  <c r="AA26" i="4"/>
  <c r="AZ25" i="4"/>
  <c r="BQ24" i="4"/>
  <c r="E24" i="4"/>
  <c r="AL23" i="4"/>
  <c r="BK22" i="4"/>
  <c r="CR21" i="4"/>
  <c r="AF21" i="4"/>
  <c r="BM20" i="4"/>
  <c r="CT19" i="4"/>
  <c r="Z19" i="4"/>
  <c r="AY18" i="4"/>
  <c r="BX17" i="4"/>
  <c r="L17" i="4"/>
  <c r="AC16" i="4"/>
  <c r="BJ15" i="4"/>
  <c r="CQ14" i="4"/>
  <c r="W14" i="4"/>
  <c r="BD13" i="4"/>
  <c r="CK12" i="4"/>
  <c r="Y12" i="4"/>
  <c r="AX11" i="4"/>
  <c r="BW10" i="4"/>
  <c r="K10" i="4"/>
  <c r="AJ9" i="4"/>
  <c r="BA8" i="4"/>
  <c r="CH7" i="4"/>
  <c r="V7" i="4"/>
  <c r="D33" i="2"/>
  <c r="E124" i="1"/>
  <c r="E102" i="1"/>
  <c r="E74" i="1"/>
  <c r="C18" i="1"/>
  <c r="I31" i="7"/>
  <c r="BK69" i="4"/>
  <c r="AA65" i="4"/>
  <c r="BL60" i="4"/>
  <c r="BQ55" i="4"/>
  <c r="AW51" i="4"/>
  <c r="AT46" i="4"/>
  <c r="AY41" i="4"/>
  <c r="BL36" i="4"/>
  <c r="BY31" i="4"/>
  <c r="CD26" i="4"/>
  <c r="BC21" i="4"/>
  <c r="BA7" i="4"/>
  <c r="L26" i="23"/>
  <c r="L40" i="14"/>
  <c r="I55" i="7"/>
  <c r="E53" i="6"/>
  <c r="S49" i="5"/>
  <c r="F16" i="5"/>
  <c r="AV75" i="4"/>
  <c r="CC74" i="4"/>
  <c r="Q74" i="4"/>
  <c r="AP73" i="4"/>
  <c r="BO72" i="4"/>
  <c r="CN71" i="4"/>
  <c r="AB71" i="4"/>
  <c r="AS70" i="4"/>
  <c r="BZ69" i="4"/>
  <c r="N69" i="4"/>
  <c r="AM68" i="4"/>
  <c r="BT67" i="4"/>
  <c r="H67" i="4"/>
  <c r="AO66" i="4"/>
  <c r="BN65" i="4"/>
  <c r="CM64" i="4"/>
  <c r="AA64" i="4"/>
  <c r="AZ63" i="4"/>
  <c r="BQ62" i="4"/>
  <c r="E62" i="4"/>
  <c r="AL61" i="4"/>
  <c r="BK60" i="4"/>
  <c r="CR59" i="4"/>
  <c r="AF59" i="4"/>
  <c r="BM58" i="4"/>
  <c r="CT57" i="4"/>
  <c r="Z57" i="4"/>
  <c r="AY56" i="4"/>
  <c r="BX55" i="4"/>
  <c r="L55" i="4"/>
  <c r="AC54" i="4"/>
  <c r="BJ53" i="4"/>
  <c r="CQ52" i="4"/>
  <c r="W52" i="4"/>
  <c r="BD51" i="4"/>
  <c r="CK50" i="4"/>
  <c r="Y50" i="4"/>
  <c r="AX49" i="4"/>
  <c r="BW48" i="4"/>
  <c r="K48" i="4"/>
  <c r="AJ47" i="4"/>
  <c r="BA46" i="4"/>
  <c r="CH45" i="4"/>
  <c r="V45" i="4"/>
  <c r="AU44" i="4"/>
  <c r="CB43" i="4"/>
  <c r="P43" i="4"/>
  <c r="AW42" i="4"/>
  <c r="BV41" i="4"/>
  <c r="J41" i="4"/>
  <c r="AI40" i="4"/>
  <c r="BH39" i="4"/>
  <c r="BY38" i="4"/>
  <c r="M38" i="4"/>
  <c r="AT37" i="4"/>
  <c r="BS36" i="4"/>
  <c r="G36" i="4"/>
  <c r="AN35" i="4"/>
  <c r="BU34" i="4"/>
  <c r="I34" i="4"/>
  <c r="AH33" i="4"/>
  <c r="BG32" i="4"/>
  <c r="CF31" i="4"/>
  <c r="T31" i="4"/>
  <c r="AK30" i="4"/>
  <c r="BR29" i="4"/>
  <c r="F29" i="4"/>
  <c r="AE28" i="4"/>
  <c r="BL27" i="4"/>
  <c r="CS26" i="4"/>
  <c r="AG26" i="4"/>
  <c r="BF25" i="4"/>
  <c r="CE24" i="4"/>
  <c r="S24" i="4"/>
  <c r="AR23" i="4"/>
  <c r="BI22" i="4"/>
  <c r="CP21" i="4"/>
  <c r="AD21" i="4"/>
  <c r="BC20" i="4"/>
  <c r="CJ19" i="4"/>
  <c r="X19" i="4"/>
  <c r="BE18" i="4"/>
  <c r="CD17" i="4"/>
  <c r="R17" i="4"/>
  <c r="AQ16" i="4"/>
  <c r="BP15" i="4"/>
  <c r="CG14" i="4"/>
  <c r="U14" i="4"/>
  <c r="BB13" i="4"/>
  <c r="CA12" i="4"/>
  <c r="O12" i="4"/>
  <c r="AV11" i="4"/>
  <c r="CC10" i="4"/>
  <c r="Q10" i="4"/>
  <c r="AP9" i="4"/>
  <c r="BO8" i="4"/>
  <c r="CN7" i="4"/>
  <c r="AB7" i="4"/>
  <c r="D31" i="2"/>
  <c r="C124" i="1"/>
  <c r="AJ10" i="4"/>
  <c r="F124" i="1"/>
  <c r="D34" i="1"/>
  <c r="E36" i="1"/>
  <c r="K45" i="15"/>
  <c r="F40" i="5"/>
  <c r="CF72" i="4"/>
  <c r="J66" i="4"/>
  <c r="CS59" i="4"/>
  <c r="G53" i="4"/>
  <c r="AD46" i="4"/>
  <c r="BI39" i="4"/>
  <c r="CD34" i="4"/>
  <c r="CA29" i="4"/>
  <c r="CN24" i="4"/>
  <c r="P20" i="4"/>
  <c r="AZ16" i="4"/>
  <c r="P12" i="4"/>
  <c r="AC7" i="4"/>
  <c r="E34" i="22"/>
  <c r="K45" i="14"/>
  <c r="M51" i="7"/>
  <c r="F46" i="6"/>
  <c r="D54" i="5"/>
  <c r="O13" i="5"/>
  <c r="AP75" i="4"/>
  <c r="BO74" i="4"/>
  <c r="CN73" i="4"/>
  <c r="AB73" i="4"/>
  <c r="AS72" i="4"/>
  <c r="BZ71" i="4"/>
  <c r="N71" i="4"/>
  <c r="AM70" i="4"/>
  <c r="BT69" i="4"/>
  <c r="H69" i="4"/>
  <c r="AO68" i="4"/>
  <c r="BN67" i="4"/>
  <c r="CM66" i="4"/>
  <c r="AA66" i="4"/>
  <c r="AZ65" i="4"/>
  <c r="BQ64" i="4"/>
  <c r="E64" i="4"/>
  <c r="AL63" i="4"/>
  <c r="BK62" i="4"/>
  <c r="CR61" i="4"/>
  <c r="AF61" i="4"/>
  <c r="BM60" i="4"/>
  <c r="CT59" i="4"/>
  <c r="Z59" i="4"/>
  <c r="AY58" i="4"/>
  <c r="BX57" i="4"/>
  <c r="L57" i="4"/>
  <c r="AC56" i="4"/>
  <c r="BJ55" i="4"/>
  <c r="CQ54" i="4"/>
  <c r="W54" i="4"/>
  <c r="BD53" i="4"/>
  <c r="CK52" i="4"/>
  <c r="Y52" i="4"/>
  <c r="AX51" i="4"/>
  <c r="BW50" i="4"/>
  <c r="K50" i="4"/>
  <c r="AJ49" i="4"/>
  <c r="BA48" i="4"/>
  <c r="CH47" i="4"/>
  <c r="V47" i="4"/>
  <c r="AU46" i="4"/>
  <c r="CB45" i="4"/>
  <c r="P45" i="4"/>
  <c r="AW44" i="4"/>
  <c r="BV43" i="4"/>
  <c r="J43" i="4"/>
  <c r="AI42" i="4"/>
  <c r="BH41" i="4"/>
  <c r="BY40" i="4"/>
  <c r="M40" i="4"/>
  <c r="AT39" i="4"/>
  <c r="BS38" i="4"/>
  <c r="G38" i="4"/>
  <c r="AN37" i="4"/>
  <c r="BU36" i="4"/>
  <c r="I36" i="4"/>
  <c r="AH35" i="4"/>
  <c r="BG34" i="4"/>
  <c r="CF33" i="4"/>
  <c r="T33" i="4"/>
  <c r="AK32" i="4"/>
  <c r="BR31" i="4"/>
  <c r="F31" i="4"/>
  <c r="AE30" i="4"/>
  <c r="BL29" i="4"/>
  <c r="CS28" i="4"/>
  <c r="AG28" i="4"/>
  <c r="BF27" i="4"/>
  <c r="CE26" i="4"/>
  <c r="S26" i="4"/>
  <c r="AR25" i="4"/>
  <c r="BI24" i="4"/>
  <c r="CP23" i="4"/>
  <c r="AD23" i="4"/>
  <c r="BC22" i="4"/>
  <c r="CJ21" i="4"/>
  <c r="X21" i="4"/>
  <c r="BE20" i="4"/>
  <c r="CD19" i="4"/>
  <c r="R19" i="4"/>
  <c r="AQ18" i="4"/>
  <c r="BP17" i="4"/>
  <c r="CG16" i="4"/>
  <c r="U16" i="4"/>
  <c r="BB15" i="4"/>
  <c r="CA14" i="4"/>
  <c r="O14" i="4"/>
  <c r="AV13" i="4"/>
  <c r="CC12" i="4"/>
  <c r="Q12" i="4"/>
  <c r="AP11" i="4"/>
  <c r="BO10" i="4"/>
  <c r="CN9" i="4"/>
  <c r="AB9" i="4"/>
  <c r="AS8" i="4"/>
  <c r="BZ7" i="4"/>
  <c r="N7" i="4"/>
  <c r="D25" i="2"/>
  <c r="E123" i="1"/>
  <c r="E101" i="1"/>
  <c r="C71" i="1"/>
  <c r="C15" i="1"/>
  <c r="G63" i="6"/>
  <c r="G69" i="4"/>
  <c r="BH64" i="4"/>
  <c r="H60" i="4"/>
  <c r="U55" i="4"/>
  <c r="BV50" i="4"/>
  <c r="CQ45" i="4"/>
  <c r="CF40" i="4"/>
  <c r="H36" i="4"/>
  <c r="M31" i="4"/>
  <c r="Z26" i="4"/>
  <c r="CB12" i="4"/>
  <c r="D72" i="2"/>
  <c r="D19" i="21"/>
  <c r="D30" i="13"/>
  <c r="J50" i="7"/>
  <c r="D44" i="6"/>
  <c r="L46" i="5"/>
  <c r="R12" i="5"/>
  <c r="AN75" i="4"/>
  <c r="BU74" i="4"/>
  <c r="I74" i="4"/>
  <c r="AH73" i="4"/>
  <c r="BG72" i="4"/>
  <c r="CF71" i="4"/>
  <c r="T71" i="4"/>
  <c r="AK70" i="4"/>
  <c r="BR69" i="4"/>
  <c r="F69" i="4"/>
  <c r="AE68" i="4"/>
  <c r="BL67" i="4"/>
  <c r="CS66" i="4"/>
  <c r="AG66" i="4"/>
  <c r="BF65" i="4"/>
  <c r="CE64" i="4"/>
  <c r="S64" i="4"/>
  <c r="AR63" i="4"/>
  <c r="BI62" i="4"/>
  <c r="CP61" i="4"/>
  <c r="AD61" i="4"/>
  <c r="BC60" i="4"/>
  <c r="CJ59" i="4"/>
  <c r="X59" i="4"/>
  <c r="BE58" i="4"/>
  <c r="CD57" i="4"/>
  <c r="R57" i="4"/>
  <c r="AQ56" i="4"/>
  <c r="BP55" i="4"/>
  <c r="CG54" i="4"/>
  <c r="U54" i="4"/>
  <c r="BB53" i="4"/>
  <c r="CA52" i="4"/>
  <c r="O52" i="4"/>
  <c r="AV51" i="4"/>
  <c r="CC50" i="4"/>
  <c r="Q50" i="4"/>
  <c r="AP49" i="4"/>
  <c r="BO48" i="4"/>
  <c r="CN47" i="4"/>
  <c r="AB47" i="4"/>
  <c r="AS46" i="4"/>
  <c r="BZ45" i="4"/>
  <c r="N45" i="4"/>
  <c r="AM44" i="4"/>
  <c r="BT43" i="4"/>
  <c r="H43" i="4"/>
  <c r="AO42" i="4"/>
  <c r="BN41" i="4"/>
  <c r="CM40" i="4"/>
  <c r="AA40" i="4"/>
  <c r="AZ39" i="4"/>
  <c r="BQ38" i="4"/>
  <c r="E38" i="4"/>
  <c r="AL37" i="4"/>
  <c r="BK36" i="4"/>
  <c r="CR35" i="4"/>
  <c r="AF35" i="4"/>
  <c r="BM34" i="4"/>
  <c r="CT33" i="4"/>
  <c r="Z33" i="4"/>
  <c r="AY32" i="4"/>
  <c r="BX31" i="4"/>
  <c r="L31" i="4"/>
  <c r="AC30" i="4"/>
  <c r="BJ29" i="4"/>
  <c r="CQ28" i="4"/>
  <c r="W28" i="4"/>
  <c r="BD27" i="4"/>
  <c r="CK26" i="4"/>
  <c r="Y26" i="4"/>
  <c r="AX25" i="4"/>
  <c r="BW24" i="4"/>
  <c r="K24" i="4"/>
  <c r="AJ23" i="4"/>
  <c r="BA22" i="4"/>
  <c r="CH21" i="4"/>
  <c r="V21" i="4"/>
  <c r="AU20" i="4"/>
  <c r="CB19" i="4"/>
  <c r="P19" i="4"/>
  <c r="AW18" i="4"/>
  <c r="BV17" i="4"/>
  <c r="J17" i="4"/>
  <c r="AI16" i="4"/>
  <c r="BH15" i="4"/>
  <c r="BY14" i="4"/>
  <c r="M14" i="4"/>
  <c r="AT13" i="4"/>
  <c r="BS12" i="4"/>
  <c r="G12" i="4"/>
  <c r="AN11" i="4"/>
  <c r="BA9" i="4"/>
  <c r="D118" i="1"/>
  <c r="F25" i="1"/>
  <c r="C32" i="1"/>
  <c r="E43" i="14"/>
  <c r="G13" i="5"/>
  <c r="BQ71" i="4"/>
  <c r="AQ65" i="4"/>
  <c r="BV58" i="4"/>
  <c r="CC51" i="4"/>
  <c r="BK45" i="4"/>
  <c r="E39" i="4"/>
  <c r="R34" i="4"/>
  <c r="W29" i="4"/>
  <c r="AB24" i="4"/>
  <c r="BM19" i="4"/>
  <c r="BY15" i="4"/>
  <c r="BM11" i="4"/>
  <c r="D40" i="2"/>
  <c r="D35" i="21"/>
  <c r="D46" i="13"/>
  <c r="N46" i="7"/>
  <c r="E37" i="6"/>
  <c r="P50" i="5"/>
  <c r="H10" i="5"/>
  <c r="AH75" i="4"/>
  <c r="BG74" i="4"/>
  <c r="CF73" i="4"/>
  <c r="T73" i="4"/>
  <c r="AK72" i="4"/>
  <c r="BR71" i="4"/>
  <c r="F71" i="4"/>
  <c r="AE70" i="4"/>
  <c r="BL69" i="4"/>
  <c r="CS68" i="4"/>
  <c r="AG68" i="4"/>
  <c r="BF67" i="4"/>
  <c r="CE66" i="4"/>
  <c r="S66" i="4"/>
  <c r="AR65" i="4"/>
  <c r="BI64" i="4"/>
  <c r="CP63" i="4"/>
  <c r="AD63" i="4"/>
  <c r="BC62" i="4"/>
  <c r="CJ61" i="4"/>
  <c r="X61" i="4"/>
  <c r="BE60" i="4"/>
  <c r="CD59" i="4"/>
  <c r="R59" i="4"/>
  <c r="AQ58" i="4"/>
  <c r="BP57" i="4"/>
  <c r="CG56" i="4"/>
  <c r="U56" i="4"/>
  <c r="BB55" i="4"/>
  <c r="CA54" i="4"/>
  <c r="O54" i="4"/>
  <c r="AV53" i="4"/>
  <c r="CC52" i="4"/>
  <c r="Q52" i="4"/>
  <c r="AP51" i="4"/>
  <c r="BO50" i="4"/>
  <c r="CN49" i="4"/>
  <c r="AB49" i="4"/>
  <c r="AS48" i="4"/>
  <c r="BZ47" i="4"/>
  <c r="N47" i="4"/>
  <c r="AM46" i="4"/>
  <c r="BT45" i="4"/>
  <c r="H45" i="4"/>
  <c r="AO44" i="4"/>
  <c r="BN43" i="4"/>
  <c r="CM42" i="4"/>
  <c r="AA42" i="4"/>
  <c r="AZ41" i="4"/>
  <c r="BQ40" i="4"/>
  <c r="E40" i="4"/>
  <c r="AL39" i="4"/>
  <c r="BK38" i="4"/>
  <c r="CR37" i="4"/>
  <c r="AF37" i="4"/>
  <c r="BM36" i="4"/>
  <c r="CT35" i="4"/>
  <c r="Z35" i="4"/>
  <c r="AY34" i="4"/>
  <c r="BX33" i="4"/>
  <c r="L33" i="4"/>
  <c r="AC32" i="4"/>
  <c r="BJ31" i="4"/>
  <c r="CQ30" i="4"/>
  <c r="W30" i="4"/>
  <c r="BD29" i="4"/>
  <c r="CK28" i="4"/>
  <c r="Y28" i="4"/>
  <c r="AX27" i="4"/>
  <c r="BW26" i="4"/>
  <c r="K26" i="4"/>
  <c r="AJ25" i="4"/>
  <c r="BA24" i="4"/>
  <c r="CH23" i="4"/>
  <c r="V23" i="4"/>
  <c r="AU22" i="4"/>
  <c r="CB21" i="4"/>
  <c r="P21" i="4"/>
  <c r="AW20" i="4"/>
  <c r="BV19" i="4"/>
  <c r="J19" i="4"/>
  <c r="AI18" i="4"/>
  <c r="BH17" i="4"/>
  <c r="BY16" i="4"/>
  <c r="M16" i="4"/>
  <c r="AT15" i="4"/>
  <c r="BS14" i="4"/>
  <c r="G14" i="4"/>
  <c r="AN13" i="4"/>
  <c r="BU12" i="4"/>
  <c r="I12" i="4"/>
  <c r="AH11" i="4"/>
  <c r="BG10" i="4"/>
  <c r="CF9" i="4"/>
  <c r="T9" i="4"/>
  <c r="AK8" i="4"/>
  <c r="BR7" i="4"/>
  <c r="F7" i="4"/>
  <c r="D17" i="2"/>
  <c r="E122" i="1"/>
  <c r="E100" i="1"/>
  <c r="C69" i="1"/>
  <c r="G23" i="22"/>
  <c r="J74" i="4"/>
  <c r="AV68" i="4"/>
  <c r="CG63" i="4"/>
  <c r="BE59" i="4"/>
  <c r="BJ54" i="4"/>
  <c r="R50" i="4"/>
  <c r="AE45" i="4"/>
  <c r="AB40" i="4"/>
  <c r="AW35" i="4"/>
  <c r="AT30" i="4"/>
  <c r="BG25" i="4"/>
  <c r="AO11" i="4"/>
  <c r="D16" i="2"/>
  <c r="G49" i="20"/>
  <c r="D56" i="11"/>
  <c r="L40" i="7"/>
  <c r="H16" i="6"/>
  <c r="E43" i="5"/>
  <c r="CR75" i="4"/>
  <c r="AF75" i="4"/>
  <c r="BM74" i="4"/>
  <c r="CT73" i="4"/>
  <c r="Z73" i="4"/>
  <c r="AY72" i="4"/>
  <c r="BX71" i="4"/>
  <c r="L71" i="4"/>
  <c r="AC70" i="4"/>
  <c r="BJ69" i="4"/>
  <c r="CQ68" i="4"/>
  <c r="W68" i="4"/>
  <c r="BD67" i="4"/>
  <c r="CK66" i="4"/>
  <c r="Y66" i="4"/>
  <c r="AX65" i="4"/>
  <c r="BW64" i="4"/>
  <c r="K64" i="4"/>
  <c r="AJ63" i="4"/>
  <c r="BA62" i="4"/>
  <c r="CH61" i="4"/>
  <c r="V61" i="4"/>
  <c r="AU60" i="4"/>
  <c r="CB59" i="4"/>
  <c r="P59" i="4"/>
  <c r="AW58" i="4"/>
  <c r="BV57" i="4"/>
  <c r="J57" i="4"/>
  <c r="AI56" i="4"/>
  <c r="BH55" i="4"/>
  <c r="BY54" i="4"/>
  <c r="M54" i="4"/>
  <c r="AT53" i="4"/>
  <c r="BS52" i="4"/>
  <c r="G52" i="4"/>
  <c r="AN51" i="4"/>
  <c r="BU50" i="4"/>
  <c r="I50" i="4"/>
  <c r="AH49" i="4"/>
  <c r="BG48" i="4"/>
  <c r="CF47" i="4"/>
  <c r="T47" i="4"/>
  <c r="AK46" i="4"/>
  <c r="BR45" i="4"/>
  <c r="F45" i="4"/>
  <c r="AE44" i="4"/>
  <c r="BL43" i="4"/>
  <c r="CS42" i="4"/>
  <c r="AG42" i="4"/>
  <c r="BF41" i="4"/>
  <c r="CE40" i="4"/>
  <c r="S40" i="4"/>
  <c r="AR39" i="4"/>
  <c r="BI38" i="4"/>
  <c r="CP37" i="4"/>
  <c r="AD37" i="4"/>
  <c r="BC36" i="4"/>
  <c r="CJ35" i="4"/>
  <c r="X35" i="4"/>
  <c r="BE34" i="4"/>
  <c r="CD33" i="4"/>
  <c r="R33" i="4"/>
  <c r="AQ32" i="4"/>
  <c r="BP31" i="4"/>
  <c r="CG30" i="4"/>
  <c r="U30" i="4"/>
  <c r="BB29" i="4"/>
  <c r="CA28" i="4"/>
  <c r="O28" i="4"/>
  <c r="AV27" i="4"/>
  <c r="CC26" i="4"/>
  <c r="Q26" i="4"/>
  <c r="AP25" i="4"/>
  <c r="BO24" i="4"/>
  <c r="CN23" i="4"/>
  <c r="AB23" i="4"/>
  <c r="CH8" i="4"/>
  <c r="F102" i="1"/>
  <c r="D23" i="1"/>
  <c r="E25" i="1"/>
  <c r="D19" i="8"/>
  <c r="CK75" i="4"/>
  <c r="E71" i="4"/>
  <c r="CF64" i="4"/>
  <c r="R58" i="4"/>
  <c r="Q51" i="4"/>
  <c r="G45" i="4"/>
  <c r="AT38" i="4"/>
  <c r="AY33" i="4"/>
  <c r="BL28" i="4"/>
  <c r="BA23" i="4"/>
  <c r="Y19" i="4"/>
  <c r="AK15" i="4"/>
  <c r="I11" i="4"/>
  <c r="D122" i="1"/>
  <c r="G57" i="20"/>
  <c r="D38" i="9"/>
  <c r="D32" i="7"/>
  <c r="D28" i="6"/>
  <c r="I47" i="5"/>
  <c r="CT75" i="4"/>
  <c r="Z75" i="4"/>
  <c r="AY74" i="4"/>
  <c r="BX73" i="4"/>
  <c r="L73" i="4"/>
  <c r="AC72" i="4"/>
  <c r="BJ71" i="4"/>
  <c r="CQ70" i="4"/>
  <c r="W70" i="4"/>
  <c r="BD69" i="4"/>
  <c r="CK68" i="4"/>
  <c r="Y68" i="4"/>
  <c r="AX67" i="4"/>
  <c r="BW66" i="4"/>
  <c r="K66" i="4"/>
  <c r="AJ65" i="4"/>
  <c r="BA64" i="4"/>
  <c r="CH63" i="4"/>
  <c r="V63" i="4"/>
  <c r="AU62" i="4"/>
  <c r="CB61" i="4"/>
  <c r="P61" i="4"/>
  <c r="AW60" i="4"/>
  <c r="BV59" i="4"/>
  <c r="J59" i="4"/>
  <c r="AI58" i="4"/>
  <c r="BH57" i="4"/>
  <c r="BY56" i="4"/>
  <c r="M56" i="4"/>
  <c r="AT55" i="4"/>
  <c r="BS54" i="4"/>
  <c r="G54" i="4"/>
  <c r="AN53" i="4"/>
  <c r="BU52" i="4"/>
  <c r="I52" i="4"/>
  <c r="AH51" i="4"/>
  <c r="BG50" i="4"/>
  <c r="CF49" i="4"/>
  <c r="T49" i="4"/>
  <c r="AK48" i="4"/>
  <c r="BR47" i="4"/>
  <c r="F47" i="4"/>
  <c r="AE46" i="4"/>
  <c r="BL45" i="4"/>
  <c r="CS44" i="4"/>
  <c r="AG44" i="4"/>
  <c r="BF43" i="4"/>
  <c r="CE42" i="4"/>
  <c r="S42" i="4"/>
  <c r="AR41" i="4"/>
  <c r="BI40" i="4"/>
  <c r="CP39" i="4"/>
  <c r="AD39" i="4"/>
  <c r="BC38" i="4"/>
  <c r="CJ37" i="4"/>
  <c r="X37" i="4"/>
  <c r="BE36" i="4"/>
  <c r="CD35" i="4"/>
  <c r="R35" i="4"/>
  <c r="AQ34" i="4"/>
  <c r="BP33" i="4"/>
  <c r="CG32" i="4"/>
  <c r="U32" i="4"/>
  <c r="BB31" i="4"/>
  <c r="CA30" i="4"/>
  <c r="O30" i="4"/>
  <c r="AV29" i="4"/>
  <c r="CC28" i="4"/>
  <c r="Q28" i="4"/>
  <c r="AP27" i="4"/>
  <c r="BO26" i="4"/>
  <c r="CN25" i="4"/>
  <c r="AB25" i="4"/>
  <c r="AS24" i="4"/>
  <c r="BZ23" i="4"/>
  <c r="N23" i="4"/>
  <c r="AM22" i="4"/>
  <c r="BT21" i="4"/>
  <c r="H21" i="4"/>
  <c r="AO20" i="4"/>
  <c r="BN19" i="4"/>
  <c r="CM18" i="4"/>
  <c r="AA18" i="4"/>
  <c r="AZ17" i="4"/>
  <c r="BQ16" i="4"/>
  <c r="E16" i="4"/>
  <c r="AL15" i="4"/>
  <c r="BK14" i="4"/>
  <c r="CR13" i="4"/>
  <c r="AF13" i="4"/>
  <c r="BM12" i="4"/>
  <c r="CT11" i="4"/>
  <c r="Z11" i="4"/>
  <c r="AY10" i="4"/>
  <c r="BX9" i="4"/>
  <c r="L9" i="4"/>
  <c r="AC8" i="4"/>
  <c r="BJ7" i="4"/>
  <c r="D73" i="2"/>
  <c r="D9" i="2"/>
  <c r="E121" i="1"/>
  <c r="C98" i="1"/>
  <c r="E37" i="1"/>
  <c r="J72" i="15"/>
  <c r="BH72" i="4"/>
  <c r="H68" i="4"/>
  <c r="AC63" i="4"/>
  <c r="I59" i="4"/>
  <c r="F54" i="4"/>
  <c r="AY49" i="4"/>
  <c r="BT44" i="4"/>
  <c r="BA39" i="4"/>
  <c r="BN34" i="4"/>
  <c r="BS29" i="4"/>
  <c r="BX24" i="4"/>
  <c r="BF10" i="4"/>
  <c r="D124" i="1"/>
  <c r="G17" i="20"/>
  <c r="D70" i="10"/>
  <c r="M35" i="7"/>
  <c r="G7" i="6"/>
  <c r="J36" i="5"/>
  <c r="CJ75" i="4"/>
  <c r="X75" i="4"/>
  <c r="BE74" i="4"/>
  <c r="CD73" i="4"/>
  <c r="R73" i="4"/>
  <c r="AQ72" i="4"/>
  <c r="BP71" i="4"/>
  <c r="CG70" i="4"/>
  <c r="U70" i="4"/>
  <c r="BB69" i="4"/>
  <c r="CA68" i="4"/>
  <c r="O68" i="4"/>
  <c r="AV67" i="4"/>
  <c r="CC66" i="4"/>
  <c r="Q66" i="4"/>
  <c r="AP65" i="4"/>
  <c r="BO64" i="4"/>
  <c r="CN63" i="4"/>
  <c r="AB63" i="4"/>
  <c r="AS62" i="4"/>
  <c r="BZ61" i="4"/>
  <c r="N61" i="4"/>
  <c r="AM60" i="4"/>
  <c r="BT59" i="4"/>
  <c r="H59" i="4"/>
  <c r="AO58" i="4"/>
  <c r="BN57" i="4"/>
  <c r="CM56" i="4"/>
  <c r="AA56" i="4"/>
  <c r="AZ55" i="4"/>
  <c r="BQ54" i="4"/>
  <c r="E54" i="4"/>
  <c r="AL53" i="4"/>
  <c r="BK52" i="4"/>
  <c r="CR51" i="4"/>
  <c r="AF51" i="4"/>
  <c r="BM50" i="4"/>
  <c r="CT49" i="4"/>
  <c r="Z49" i="4"/>
  <c r="AY48" i="4"/>
  <c r="BX47" i="4"/>
  <c r="L47" i="4"/>
  <c r="AC46" i="4"/>
  <c r="BJ45" i="4"/>
  <c r="CQ44" i="4"/>
  <c r="W44" i="4"/>
  <c r="BD43" i="4"/>
  <c r="CK42" i="4"/>
  <c r="Y42" i="4"/>
  <c r="AX41" i="4"/>
  <c r="BW40" i="4"/>
  <c r="K40" i="4"/>
  <c r="AJ39" i="4"/>
  <c r="BA38" i="4"/>
  <c r="CH37" i="4"/>
  <c r="V37" i="4"/>
  <c r="AU36" i="4"/>
  <c r="CB35" i="4"/>
  <c r="P35" i="4"/>
  <c r="AW34" i="4"/>
  <c r="BV33" i="4"/>
  <c r="J33" i="4"/>
  <c r="AI32" i="4"/>
  <c r="BH31" i="4"/>
  <c r="BY30" i="4"/>
  <c r="V8" i="4"/>
  <c r="D96" i="1"/>
  <c r="D21" i="1"/>
  <c r="C22" i="1"/>
  <c r="G41" i="7"/>
  <c r="AO75" i="4"/>
  <c r="AT70" i="4"/>
  <c r="BA63" i="4"/>
  <c r="BH56" i="4"/>
  <c r="AX50" i="4"/>
  <c r="CK43" i="4"/>
  <c r="BS37" i="4"/>
  <c r="CN32" i="4"/>
  <c r="H28" i="4"/>
  <c r="CP22" i="4"/>
  <c r="CD18" i="4"/>
  <c r="CH14" i="4"/>
  <c r="AP10" i="4"/>
  <c r="F111" i="1"/>
  <c r="G25" i="20"/>
  <c r="E66" i="8"/>
  <c r="F22" i="7"/>
  <c r="H74" i="5"/>
  <c r="G37" i="5"/>
  <c r="CD75" i="4"/>
  <c r="R75" i="4"/>
  <c r="AQ74" i="4"/>
  <c r="BP73" i="4"/>
  <c r="CG72" i="4"/>
  <c r="U72" i="4"/>
  <c r="BB71" i="4"/>
  <c r="CA70" i="4"/>
  <c r="O70" i="4"/>
  <c r="AV69" i="4"/>
  <c r="CC68" i="4"/>
  <c r="Q68" i="4"/>
  <c r="AP67" i="4"/>
  <c r="BO66" i="4"/>
  <c r="CN65" i="4"/>
  <c r="AB65" i="4"/>
  <c r="AS64" i="4"/>
  <c r="BZ63" i="4"/>
  <c r="N63" i="4"/>
  <c r="AM62" i="4"/>
  <c r="BT61" i="4"/>
  <c r="H61" i="4"/>
  <c r="AO60" i="4"/>
  <c r="BN59" i="4"/>
  <c r="CM58" i="4"/>
  <c r="AA58" i="4"/>
  <c r="AZ57" i="4"/>
  <c r="BQ56" i="4"/>
  <c r="E56" i="4"/>
  <c r="AL55" i="4"/>
  <c r="BK54" i="4"/>
  <c r="CR53" i="4"/>
  <c r="AF53" i="4"/>
  <c r="BM52" i="4"/>
  <c r="CT51" i="4"/>
  <c r="Z51" i="4"/>
  <c r="AY50" i="4"/>
  <c r="BX49" i="4"/>
  <c r="L49" i="4"/>
  <c r="AC48" i="4"/>
  <c r="BJ47" i="4"/>
  <c r="CQ46" i="4"/>
  <c r="W46" i="4"/>
  <c r="BD45" i="4"/>
  <c r="CK44" i="4"/>
  <c r="Y44" i="4"/>
  <c r="AX43" i="4"/>
  <c r="BW42" i="4"/>
  <c r="K42" i="4"/>
  <c r="AJ41" i="4"/>
  <c r="BA40" i="4"/>
  <c r="CH39" i="4"/>
  <c r="V39" i="4"/>
  <c r="AU38" i="4"/>
  <c r="CB37" i="4"/>
  <c r="P37" i="4"/>
  <c r="AW36" i="4"/>
  <c r="BV35" i="4"/>
  <c r="J35" i="4"/>
  <c r="AI34" i="4"/>
  <c r="BH33" i="4"/>
  <c r="BY32" i="4"/>
  <c r="M32" i="4"/>
  <c r="AT31" i="4"/>
  <c r="BS30" i="4"/>
  <c r="G30" i="4"/>
  <c r="AN29" i="4"/>
  <c r="BU28" i="4"/>
  <c r="I28" i="4"/>
  <c r="AH27" i="4"/>
  <c r="BG26" i="4"/>
  <c r="CF25" i="4"/>
  <c r="T25" i="4"/>
  <c r="AK24" i="4"/>
  <c r="BR23" i="4"/>
  <c r="F23" i="4"/>
  <c r="AE22" i="4"/>
  <c r="BL21" i="4"/>
  <c r="CS20" i="4"/>
  <c r="AG20" i="4"/>
  <c r="BF19" i="4"/>
  <c r="CE18" i="4"/>
  <c r="S18" i="4"/>
  <c r="AR17" i="4"/>
  <c r="BI16" i="4"/>
  <c r="CP15" i="4"/>
  <c r="AD15" i="4"/>
  <c r="BC14" i="4"/>
  <c r="CJ13" i="4"/>
  <c r="X13" i="4"/>
  <c r="BE12" i="4"/>
  <c r="CD11" i="4"/>
  <c r="R11" i="4"/>
  <c r="AQ10" i="4"/>
  <c r="BP9" i="4"/>
  <c r="CG8" i="4"/>
  <c r="U8" i="4"/>
  <c r="BB7" i="4"/>
  <c r="D65" i="2"/>
  <c r="E128" i="1"/>
  <c r="E120" i="1"/>
  <c r="C97" i="1"/>
  <c r="C33" i="1"/>
  <c r="E75" i="14"/>
  <c r="L72" i="4"/>
  <c r="BE67" i="4"/>
  <c r="BR62" i="4"/>
  <c r="AP58" i="4"/>
  <c r="BS53" i="4"/>
  <c r="CN48" i="4"/>
  <c r="P44" i="4"/>
  <c r="CP38" i="4"/>
  <c r="Z34" i="4"/>
  <c r="O29" i="4"/>
  <c r="AJ24" i="4"/>
  <c r="BW9" i="4"/>
  <c r="F109" i="1"/>
  <c r="E36" i="16"/>
  <c r="D22" i="9"/>
  <c r="N30" i="7"/>
  <c r="D70" i="5"/>
  <c r="O29" i="5"/>
  <c r="CB75" i="4"/>
  <c r="P75" i="4"/>
  <c r="AW74" i="4"/>
  <c r="BV73" i="4"/>
  <c r="J73" i="4"/>
  <c r="AI72" i="4"/>
  <c r="BH71" i="4"/>
  <c r="BY70" i="4"/>
  <c r="M70" i="4"/>
  <c r="AT69" i="4"/>
  <c r="BS68" i="4"/>
  <c r="G68" i="4"/>
  <c r="AN67" i="4"/>
  <c r="BU66" i="4"/>
  <c r="I66" i="4"/>
  <c r="AH65" i="4"/>
  <c r="BG64" i="4"/>
  <c r="CF63" i="4"/>
  <c r="T63" i="4"/>
  <c r="AK62" i="4"/>
  <c r="BR61" i="4"/>
  <c r="F61" i="4"/>
  <c r="AE60" i="4"/>
  <c r="BL59" i="4"/>
  <c r="CS58" i="4"/>
  <c r="AG58" i="4"/>
  <c r="BF57" i="4"/>
  <c r="CE56" i="4"/>
  <c r="S56" i="4"/>
  <c r="AR55" i="4"/>
  <c r="BI54" i="4"/>
  <c r="CP53" i="4"/>
  <c r="AD53" i="4"/>
  <c r="BC52" i="4"/>
  <c r="CJ51" i="4"/>
  <c r="X51" i="4"/>
  <c r="BE50" i="4"/>
  <c r="CD49" i="4"/>
  <c r="R49" i="4"/>
  <c r="AQ48" i="4"/>
  <c r="BP47" i="4"/>
  <c r="CG46" i="4"/>
  <c r="U46" i="4"/>
  <c r="BB45" i="4"/>
  <c r="CA44" i="4"/>
  <c r="O44" i="4"/>
  <c r="AV43" i="4"/>
  <c r="CC42" i="4"/>
  <c r="Q42" i="4"/>
  <c r="AP41" i="4"/>
  <c r="BO40" i="4"/>
  <c r="CN39" i="4"/>
  <c r="AB39" i="4"/>
  <c r="AS38" i="4"/>
  <c r="BZ37" i="4"/>
  <c r="N37" i="4"/>
  <c r="AM36" i="4"/>
  <c r="BT35" i="4"/>
  <c r="H35" i="4"/>
  <c r="AO34" i="4"/>
  <c r="BN33" i="4"/>
  <c r="CM32" i="4"/>
  <c r="AA32" i="4"/>
  <c r="AZ31" i="4"/>
  <c r="BQ30" i="4"/>
  <c r="E30" i="4"/>
  <c r="AL29" i="4"/>
  <c r="BK28" i="4"/>
  <c r="CR27" i="4"/>
  <c r="AF27" i="4"/>
  <c r="BM26" i="4"/>
  <c r="CT25" i="4"/>
  <c r="Z25" i="4"/>
  <c r="AY24" i="4"/>
  <c r="BX23" i="4"/>
  <c r="L23" i="4"/>
  <c r="AC22" i="4"/>
  <c r="BJ21" i="4"/>
  <c r="CQ20" i="4"/>
  <c r="W20" i="4"/>
  <c r="BD19" i="4"/>
  <c r="CK18" i="4"/>
  <c r="Y18" i="4"/>
  <c r="AX17" i="4"/>
  <c r="BW16" i="4"/>
  <c r="K16" i="4"/>
  <c r="AJ15" i="4"/>
  <c r="BA14" i="4"/>
  <c r="CH13" i="4"/>
  <c r="V13" i="4"/>
  <c r="AU12" i="4"/>
  <c r="CB11" i="4"/>
  <c r="P11" i="4"/>
  <c r="AW10" i="4"/>
  <c r="BV9" i="4"/>
  <c r="J9" i="4"/>
  <c r="AI8" i="4"/>
  <c r="BH7" i="4"/>
  <c r="D63" i="2"/>
  <c r="C128" i="1"/>
  <c r="C120" i="1"/>
  <c r="E106" i="1"/>
  <c r="AU7" i="4"/>
  <c r="D93" i="1"/>
  <c r="D19" i="1"/>
  <c r="C19" i="1"/>
  <c r="L16" i="7"/>
  <c r="Q75" i="4"/>
  <c r="CA69" i="4"/>
  <c r="CP62" i="4"/>
  <c r="CG55" i="4"/>
  <c r="CE49" i="4"/>
  <c r="Y43" i="4"/>
  <c r="O37" i="4"/>
  <c r="AB32" i="4"/>
  <c r="AW27" i="4"/>
  <c r="AL22" i="4"/>
  <c r="AP18" i="4"/>
  <c r="AL14" i="4"/>
  <c r="CM9" i="4"/>
  <c r="F105" i="1"/>
  <c r="G57" i="16"/>
  <c r="D43" i="8"/>
  <c r="G17" i="7"/>
  <c r="T70" i="5"/>
  <c r="S33" i="5"/>
  <c r="BV75" i="4"/>
  <c r="J75" i="4"/>
  <c r="AI74" i="4"/>
  <c r="BH73" i="4"/>
  <c r="BY72" i="4"/>
  <c r="M72" i="4"/>
  <c r="AT71" i="4"/>
  <c r="BS70" i="4"/>
  <c r="G70" i="4"/>
  <c r="AN69" i="4"/>
  <c r="BU68" i="4"/>
  <c r="I68" i="4"/>
  <c r="AH67" i="4"/>
  <c r="BG66" i="4"/>
  <c r="CF65" i="4"/>
  <c r="T65" i="4"/>
  <c r="AK64" i="4"/>
  <c r="BR63" i="4"/>
  <c r="F63" i="4"/>
  <c r="AE62" i="4"/>
  <c r="BL61" i="4"/>
  <c r="CS60" i="4"/>
  <c r="AG60" i="4"/>
  <c r="BF59" i="4"/>
  <c r="CE58" i="4"/>
  <c r="S58" i="4"/>
  <c r="AR57" i="4"/>
  <c r="BI56" i="4"/>
  <c r="CP55" i="4"/>
  <c r="AD55" i="4"/>
  <c r="BC54" i="4"/>
  <c r="CJ53" i="4"/>
  <c r="X53" i="4"/>
  <c r="BE52" i="4"/>
  <c r="CD51" i="4"/>
  <c r="R51" i="4"/>
  <c r="AQ50" i="4"/>
  <c r="BP49" i="4"/>
  <c r="CG48" i="4"/>
  <c r="U48" i="4"/>
  <c r="BB47" i="4"/>
  <c r="CA46" i="4"/>
  <c r="O46" i="4"/>
  <c r="AV45" i="4"/>
  <c r="CC44" i="4"/>
  <c r="Q44" i="4"/>
  <c r="AP43" i="4"/>
  <c r="BO42" i="4"/>
  <c r="CN41" i="4"/>
  <c r="AB41" i="4"/>
  <c r="AS40" i="4"/>
  <c r="BZ39" i="4"/>
  <c r="N39" i="4"/>
  <c r="AM38" i="4"/>
  <c r="BT37" i="4"/>
  <c r="H37" i="4"/>
  <c r="AO36" i="4"/>
  <c r="BN35" i="4"/>
  <c r="CM34" i="4"/>
  <c r="AA34" i="4"/>
  <c r="AZ33" i="4"/>
  <c r="BQ32" i="4"/>
  <c r="E32" i="4"/>
  <c r="AL31" i="4"/>
  <c r="BK30" i="4"/>
  <c r="CR29" i="4"/>
  <c r="AF29" i="4"/>
  <c r="BM28" i="4"/>
  <c r="CT27" i="4"/>
  <c r="Z27" i="4"/>
  <c r="AY26" i="4"/>
  <c r="BX25" i="4"/>
  <c r="L25" i="4"/>
  <c r="AC24" i="4"/>
  <c r="BJ23" i="4"/>
  <c r="CQ22" i="4"/>
  <c r="W22" i="4"/>
  <c r="BD21" i="4"/>
  <c r="CK20" i="4"/>
  <c r="Y20" i="4"/>
  <c r="AX19" i="4"/>
  <c r="BW18" i="4"/>
  <c r="K18" i="4"/>
  <c r="AJ17" i="4"/>
  <c r="BA16" i="4"/>
  <c r="CH15" i="4"/>
  <c r="V15" i="4"/>
  <c r="AU14" i="4"/>
  <c r="CB13" i="4"/>
  <c r="P13" i="4"/>
  <c r="AW12" i="4"/>
  <c r="BV11" i="4"/>
  <c r="J11" i="4"/>
  <c r="AI10" i="4"/>
  <c r="BH9" i="4"/>
  <c r="BY8" i="4"/>
  <c r="M8" i="4"/>
  <c r="AT7" i="4"/>
  <c r="D57" i="2"/>
  <c r="E127" i="1"/>
  <c r="C118" i="1"/>
  <c r="C96" i="1"/>
  <c r="E26" i="1"/>
  <c r="E42" i="12"/>
  <c r="AS71" i="4"/>
  <c r="CT66" i="4"/>
  <c r="V62" i="4"/>
  <c r="CE57" i="4"/>
  <c r="O53" i="4"/>
  <c r="AJ48" i="4"/>
  <c r="AW43" i="4"/>
  <c r="AL38" i="4"/>
  <c r="BG33" i="4"/>
  <c r="BD28" i="4"/>
  <c r="BQ23" i="4"/>
  <c r="AI9" i="4"/>
  <c r="D103" i="1"/>
  <c r="D42" i="15"/>
  <c r="E16" i="8"/>
  <c r="D16" i="7"/>
  <c r="P66" i="5"/>
  <c r="H26" i="5"/>
  <c r="BT75" i="4"/>
  <c r="H75" i="4"/>
  <c r="AO74" i="4"/>
  <c r="BN73" i="4"/>
  <c r="CM72" i="4"/>
  <c r="AA72" i="4"/>
  <c r="AZ71" i="4"/>
  <c r="BQ70" i="4"/>
  <c r="E70" i="4"/>
  <c r="AL69" i="4"/>
  <c r="BK68" i="4"/>
  <c r="CR67" i="4"/>
  <c r="AF67" i="4"/>
  <c r="BM66" i="4"/>
  <c r="CT65" i="4"/>
  <c r="Z65" i="4"/>
  <c r="AY64" i="4"/>
  <c r="BX63" i="4"/>
  <c r="L63" i="4"/>
  <c r="AC62" i="4"/>
  <c r="BJ61" i="4"/>
  <c r="CQ60" i="4"/>
  <c r="W60" i="4"/>
  <c r="BD59" i="4"/>
  <c r="CK58" i="4"/>
  <c r="Y58" i="4"/>
  <c r="AX57" i="4"/>
  <c r="BW56" i="4"/>
  <c r="K56" i="4"/>
  <c r="AJ55" i="4"/>
  <c r="BA54" i="4"/>
  <c r="CH53" i="4"/>
  <c r="V53" i="4"/>
  <c r="AU52" i="4"/>
  <c r="CB51" i="4"/>
  <c r="P51" i="4"/>
  <c r="AW50" i="4"/>
  <c r="BV49" i="4"/>
  <c r="J49" i="4"/>
  <c r="AI48" i="4"/>
  <c r="BH47" i="4"/>
  <c r="BY46" i="4"/>
  <c r="M46" i="4"/>
  <c r="AT45" i="4"/>
  <c r="BS44" i="4"/>
  <c r="G44" i="4"/>
  <c r="AN43" i="4"/>
  <c r="BU42" i="4"/>
  <c r="I42" i="4"/>
  <c r="AH41" i="4"/>
  <c r="BG40" i="4"/>
  <c r="CF39" i="4"/>
  <c r="T39" i="4"/>
  <c r="AK38" i="4"/>
  <c r="BR37" i="4"/>
  <c r="F37" i="4"/>
  <c r="AE36" i="4"/>
  <c r="BL35" i="4"/>
  <c r="CS34" i="4"/>
  <c r="AG34" i="4"/>
  <c r="BF33" i="4"/>
  <c r="CE32" i="4"/>
  <c r="S32" i="4"/>
  <c r="AR31" i="4"/>
  <c r="BI30" i="4"/>
  <c r="CP29" i="4"/>
  <c r="AD29" i="4"/>
  <c r="BC28" i="4"/>
  <c r="CJ27" i="4"/>
  <c r="X27" i="4"/>
  <c r="BE26" i="4"/>
  <c r="CD25" i="4"/>
  <c r="R25" i="4"/>
  <c r="AQ24" i="4"/>
  <c r="BP23" i="4"/>
  <c r="CG22" i="4"/>
  <c r="U22" i="4"/>
  <c r="BB21" i="4"/>
  <c r="CA20" i="4"/>
  <c r="O20" i="4"/>
  <c r="AV19" i="4"/>
  <c r="CC18" i="4"/>
  <c r="Q18" i="4"/>
  <c r="AP17" i="4"/>
  <c r="BO16" i="4"/>
  <c r="CN15" i="4"/>
  <c r="AB15" i="4"/>
  <c r="AS14" i="4"/>
  <c r="BZ13" i="4"/>
  <c r="N13" i="4"/>
  <c r="AM12" i="4"/>
  <c r="BT11" i="4"/>
  <c r="H11" i="4"/>
  <c r="M30" i="4"/>
  <c r="CM24" i="4"/>
  <c r="AK22" i="4"/>
  <c r="AM20" i="4"/>
  <c r="BM18" i="4"/>
  <c r="CE16" i="4"/>
  <c r="BQ14" i="4"/>
  <c r="CQ12" i="4"/>
  <c r="X11" i="4"/>
  <c r="CT9" i="4"/>
  <c r="BW8" i="4"/>
  <c r="BP7" i="4"/>
  <c r="D23" i="2"/>
  <c r="E113" i="1"/>
  <c r="C101" i="1"/>
  <c r="E44" i="1"/>
  <c r="C25" i="1"/>
  <c r="AL12" i="4"/>
  <c r="CJ10" i="4"/>
  <c r="AO9" i="4"/>
  <c r="BW7" i="4"/>
  <c r="D14" i="2"/>
  <c r="F86" i="1"/>
  <c r="F61" i="1"/>
  <c r="D44" i="1"/>
  <c r="BF7" i="4"/>
  <c r="C111" i="1"/>
  <c r="E78" i="1"/>
  <c r="C45" i="1"/>
  <c r="AB72" i="4"/>
  <c r="AO67" i="4"/>
  <c r="AT62" i="4"/>
  <c r="AI57" i="4"/>
  <c r="AN52" i="4"/>
  <c r="AK47" i="4"/>
  <c r="BN42" i="4"/>
  <c r="BK37" i="4"/>
  <c r="CF32" i="4"/>
  <c r="CK27" i="4"/>
  <c r="CH22" i="4"/>
  <c r="BV18" i="4"/>
  <c r="BZ14" i="4"/>
  <c r="AX10" i="4"/>
  <c r="D121" i="1"/>
  <c r="G13" i="20"/>
  <c r="D22" i="13"/>
  <c r="M59" i="7"/>
  <c r="E61" i="6"/>
  <c r="F56" i="5"/>
  <c r="E19" i="5"/>
  <c r="AM75" i="4"/>
  <c r="BT74" i="4"/>
  <c r="H74" i="4"/>
  <c r="AO73" i="4"/>
  <c r="BN72" i="4"/>
  <c r="CM71" i="4"/>
  <c r="AA71" i="4"/>
  <c r="AZ70" i="4"/>
  <c r="BQ69" i="4"/>
  <c r="E69" i="4"/>
  <c r="AL68" i="4"/>
  <c r="BK67" i="4"/>
  <c r="CR66" i="4"/>
  <c r="AF66" i="4"/>
  <c r="BM65" i="4"/>
  <c r="CT64" i="4"/>
  <c r="Z64" i="4"/>
  <c r="AY63" i="4"/>
  <c r="BX62" i="4"/>
  <c r="L62" i="4"/>
  <c r="AC61" i="4"/>
  <c r="BJ60" i="4"/>
  <c r="CQ59" i="4"/>
  <c r="W59" i="4"/>
  <c r="BD58" i="4"/>
  <c r="CK57" i="4"/>
  <c r="Y57" i="4"/>
  <c r="AX56" i="4"/>
  <c r="BW55" i="4"/>
  <c r="K55" i="4"/>
  <c r="AJ54" i="4"/>
  <c r="BA53" i="4"/>
  <c r="CH52" i="4"/>
  <c r="V52" i="4"/>
  <c r="AU51" i="4"/>
  <c r="CB50" i="4"/>
  <c r="P50" i="4"/>
  <c r="AW49" i="4"/>
  <c r="BV48" i="4"/>
  <c r="J48" i="4"/>
  <c r="AI47" i="4"/>
  <c r="BH46" i="4"/>
  <c r="BY45" i="4"/>
  <c r="M45" i="4"/>
  <c r="AT44" i="4"/>
  <c r="BS43" i="4"/>
  <c r="G43" i="4"/>
  <c r="AN42" i="4"/>
  <c r="BU41" i="4"/>
  <c r="I41" i="4"/>
  <c r="AH40" i="4"/>
  <c r="BG39" i="4"/>
  <c r="CF38" i="4"/>
  <c r="T38" i="4"/>
  <c r="AK37" i="4"/>
  <c r="BR36" i="4"/>
  <c r="F36" i="4"/>
  <c r="AE35" i="4"/>
  <c r="BL34" i="4"/>
  <c r="CS33" i="4"/>
  <c r="AG33" i="4"/>
  <c r="BF32" i="4"/>
  <c r="CE31" i="4"/>
  <c r="S31" i="4"/>
  <c r="AR30" i="4"/>
  <c r="BI29" i="4"/>
  <c r="CP28" i="4"/>
  <c r="AD28" i="4"/>
  <c r="BC27" i="4"/>
  <c r="CJ26" i="4"/>
  <c r="X26" i="4"/>
  <c r="BE25" i="4"/>
  <c r="CD24" i="4"/>
  <c r="R24" i="4"/>
  <c r="AQ23" i="4"/>
  <c r="BP22" i="4"/>
  <c r="CG21" i="4"/>
  <c r="U21" i="4"/>
  <c r="BB20" i="4"/>
  <c r="CA19" i="4"/>
  <c r="O19" i="4"/>
  <c r="AV18" i="4"/>
  <c r="CC17" i="4"/>
  <c r="Q17" i="4"/>
  <c r="AP16" i="4"/>
  <c r="BO15" i="4"/>
  <c r="CN14" i="4"/>
  <c r="T14" i="4"/>
  <c r="M13" i="4"/>
  <c r="BS11" i="4"/>
  <c r="AF10" i="4"/>
  <c r="CT8" i="4"/>
  <c r="AY7" i="4"/>
  <c r="D112" i="1"/>
  <c r="F83" i="1"/>
  <c r="F58" i="1"/>
  <c r="D41" i="1"/>
  <c r="R7" i="4"/>
  <c r="C108" i="1"/>
  <c r="E63" i="1"/>
  <c r="C28" i="1"/>
  <c r="BJ70" i="4"/>
  <c r="BW65" i="4"/>
  <c r="BT60" i="4"/>
  <c r="BI55" i="4"/>
  <c r="CT50" i="4"/>
  <c r="CA45" i="4"/>
  <c r="CN40" i="4"/>
  <c r="P36" i="4"/>
  <c r="E31" i="4"/>
  <c r="AH26" i="4"/>
  <c r="BK21" i="4"/>
  <c r="N14" i="4"/>
  <c r="BO9" i="4"/>
  <c r="F107" i="1"/>
  <c r="AH16" i="4"/>
  <c r="CP12" i="4"/>
  <c r="P10" i="4"/>
  <c r="AI7" i="4"/>
  <c r="F80" i="1"/>
  <c r="F56" i="1"/>
  <c r="D69" i="2"/>
  <c r="E60" i="1"/>
  <c r="F70" i="4"/>
  <c r="P60" i="4"/>
  <c r="AH50" i="4"/>
  <c r="BM35" i="4"/>
  <c r="CE25" i="4"/>
  <c r="K9" i="4"/>
  <c r="C47" i="1"/>
  <c r="CQ37" i="4"/>
  <c r="D32" i="2"/>
  <c r="AT29" i="4"/>
  <c r="BG24" i="4"/>
  <c r="E22" i="4"/>
  <c r="AE20" i="4"/>
  <c r="AO18" i="4"/>
  <c r="AY16" i="4"/>
  <c r="BI14" i="4"/>
  <c r="BK12" i="4"/>
  <c r="CK10" i="4"/>
  <c r="CD9" i="4"/>
  <c r="BG8" i="4"/>
  <c r="AZ7" i="4"/>
  <c r="D15" i="2"/>
  <c r="E111" i="1"/>
  <c r="C100" i="1"/>
  <c r="E43" i="1"/>
  <c r="AB14" i="4"/>
  <c r="V12" i="4"/>
  <c r="BT10" i="4"/>
  <c r="I9" i="4"/>
  <c r="BG7" i="4"/>
  <c r="D113" i="1"/>
  <c r="F84" i="1"/>
  <c r="F59" i="1"/>
  <c r="D42" i="1"/>
  <c r="AH7" i="4"/>
  <c r="C109" i="1"/>
  <c r="E67" i="1"/>
  <c r="C42" i="1"/>
  <c r="BA71" i="4"/>
  <c r="CD66" i="4"/>
  <c r="BC61" i="4"/>
  <c r="BX56" i="4"/>
  <c r="CK51" i="4"/>
  <c r="BZ46" i="4"/>
  <c r="J42" i="4"/>
  <c r="G37" i="4"/>
  <c r="T32" i="4"/>
  <c r="AG27" i="4"/>
  <c r="AD22" i="4"/>
  <c r="AH18" i="4"/>
  <c r="AD14" i="4"/>
  <c r="CE9" i="4"/>
  <c r="F108" i="1"/>
  <c r="G25" i="16"/>
  <c r="F29" i="12"/>
  <c r="N54" i="7"/>
  <c r="D52" i="6"/>
  <c r="R52" i="5"/>
  <c r="J12" i="5"/>
  <c r="AE75" i="4"/>
  <c r="BL74" i="4"/>
  <c r="CS73" i="4"/>
  <c r="AG73" i="4"/>
  <c r="BF72" i="4"/>
  <c r="CE71" i="4"/>
  <c r="S71" i="4"/>
  <c r="AR70" i="4"/>
  <c r="BI69" i="4"/>
  <c r="CP68" i="4"/>
  <c r="AD68" i="4"/>
  <c r="BC67" i="4"/>
  <c r="CJ66" i="4"/>
  <c r="X66" i="4"/>
  <c r="BE65" i="4"/>
  <c r="CD64" i="4"/>
  <c r="R64" i="4"/>
  <c r="AQ63" i="4"/>
  <c r="BP62" i="4"/>
  <c r="CG61" i="4"/>
  <c r="U61" i="4"/>
  <c r="BB60" i="4"/>
  <c r="CA59" i="4"/>
  <c r="O59" i="4"/>
  <c r="AV58" i="4"/>
  <c r="CC57" i="4"/>
  <c r="Q57" i="4"/>
  <c r="AP56" i="4"/>
  <c r="BO55" i="4"/>
  <c r="CN54" i="4"/>
  <c r="AB54" i="4"/>
  <c r="AS53" i="4"/>
  <c r="BZ52" i="4"/>
  <c r="N52" i="4"/>
  <c r="AM51" i="4"/>
  <c r="BT50" i="4"/>
  <c r="H50" i="4"/>
  <c r="AO49" i="4"/>
  <c r="BN48" i="4"/>
  <c r="CM47" i="4"/>
  <c r="AA47" i="4"/>
  <c r="AZ46" i="4"/>
  <c r="BQ45" i="4"/>
  <c r="E45" i="4"/>
  <c r="AL44" i="4"/>
  <c r="BK43" i="4"/>
  <c r="CR42" i="4"/>
  <c r="AF42" i="4"/>
  <c r="BM41" i="4"/>
  <c r="CT40" i="4"/>
  <c r="Z40" i="4"/>
  <c r="AY39" i="4"/>
  <c r="BX38" i="4"/>
  <c r="L38" i="4"/>
  <c r="AC37" i="4"/>
  <c r="BJ36" i="4"/>
  <c r="CQ35" i="4"/>
  <c r="W35" i="4"/>
  <c r="BD34" i="4"/>
  <c r="CK33" i="4"/>
  <c r="Y33" i="4"/>
  <c r="AX32" i="4"/>
  <c r="BW31" i="4"/>
  <c r="K31" i="4"/>
  <c r="AJ30" i="4"/>
  <c r="BA29" i="4"/>
  <c r="CH28" i="4"/>
  <c r="V28" i="4"/>
  <c r="AU27" i="4"/>
  <c r="CB26" i="4"/>
  <c r="P26" i="4"/>
  <c r="AW25" i="4"/>
  <c r="BV24" i="4"/>
  <c r="J24" i="4"/>
  <c r="AI23" i="4"/>
  <c r="BH22" i="4"/>
  <c r="BY21" i="4"/>
  <c r="M21" i="4"/>
  <c r="AT20" i="4"/>
  <c r="BS19" i="4"/>
  <c r="G19" i="4"/>
  <c r="AN18" i="4"/>
  <c r="BU17" i="4"/>
  <c r="I17" i="4"/>
  <c r="BG15" i="4"/>
  <c r="CF14" i="4"/>
  <c r="L14" i="4"/>
  <c r="BC11" i="4"/>
  <c r="BV8" i="4"/>
  <c r="D110" i="1"/>
  <c r="D28" i="1"/>
  <c r="C106" i="1"/>
  <c r="E9" i="1"/>
  <c r="S65" i="4"/>
  <c r="AJ40" i="4"/>
  <c r="G21" i="4"/>
  <c r="BM67" i="4"/>
  <c r="S33" i="4"/>
  <c r="BS28" i="4"/>
  <c r="AA24" i="4"/>
  <c r="BZ21" i="4"/>
  <c r="CR19" i="4"/>
  <c r="AG18" i="4"/>
  <c r="AA16" i="4"/>
  <c r="AC14" i="4"/>
  <c r="BC12" i="4"/>
  <c r="BU10" i="4"/>
  <c r="BN9" i="4"/>
  <c r="AY8" i="4"/>
  <c r="AJ7" i="4"/>
  <c r="D7" i="2"/>
  <c r="E110" i="1"/>
  <c r="E76" i="1"/>
  <c r="E42" i="1"/>
  <c r="BI13" i="4"/>
  <c r="F12" i="4"/>
  <c r="AN10" i="4"/>
  <c r="CD8" i="4"/>
  <c r="AQ7" i="4"/>
  <c r="D111" i="1"/>
  <c r="F82" i="1"/>
  <c r="F57" i="1"/>
  <c r="D40" i="1"/>
  <c r="J7" i="4"/>
  <c r="C107" i="1"/>
  <c r="E64" i="1"/>
  <c r="E30" i="1"/>
  <c r="CP70" i="4"/>
  <c r="R66" i="4"/>
  <c r="G61" i="4"/>
  <c r="L56" i="4"/>
  <c r="AG51" i="4"/>
  <c r="V46" i="4"/>
  <c r="AQ41" i="4"/>
  <c r="AV36" i="4"/>
  <c r="AS31" i="4"/>
  <c r="BV26" i="4"/>
  <c r="BS21" i="4"/>
  <c r="CM17" i="4"/>
  <c r="CA13" i="4"/>
  <c r="S9" i="4"/>
  <c r="D74" i="1"/>
  <c r="O65" i="15"/>
  <c r="D40" i="11"/>
  <c r="D40" i="7"/>
  <c r="H24" i="6"/>
  <c r="D46" i="5"/>
  <c r="CQ75" i="4"/>
  <c r="W75" i="4"/>
  <c r="BD74" i="4"/>
  <c r="CK73" i="4"/>
  <c r="Y73" i="4"/>
  <c r="AX72" i="4"/>
  <c r="BW71" i="4"/>
  <c r="K71" i="4"/>
  <c r="AJ70" i="4"/>
  <c r="BA69" i="4"/>
  <c r="CH68" i="4"/>
  <c r="V68" i="4"/>
  <c r="AU67" i="4"/>
  <c r="CB66" i="4"/>
  <c r="P66" i="4"/>
  <c r="AW65" i="4"/>
  <c r="BV64" i="4"/>
  <c r="J64" i="4"/>
  <c r="AI63" i="4"/>
  <c r="BH62" i="4"/>
  <c r="BY61" i="4"/>
  <c r="M61" i="4"/>
  <c r="AT60" i="4"/>
  <c r="BS59" i="4"/>
  <c r="G59" i="4"/>
  <c r="AN58" i="4"/>
  <c r="BU57" i="4"/>
  <c r="I57" i="4"/>
  <c r="AH56" i="4"/>
  <c r="BG55" i="4"/>
  <c r="CF54" i="4"/>
  <c r="T54" i="4"/>
  <c r="AK53" i="4"/>
  <c r="BR52" i="4"/>
  <c r="F52" i="4"/>
  <c r="AE51" i="4"/>
  <c r="BL50" i="4"/>
  <c r="CS49" i="4"/>
  <c r="AG49" i="4"/>
  <c r="BF48" i="4"/>
  <c r="CE47" i="4"/>
  <c r="S47" i="4"/>
  <c r="AR46" i="4"/>
  <c r="BI45" i="4"/>
  <c r="CP44" i="4"/>
  <c r="AD44" i="4"/>
  <c r="BC43" i="4"/>
  <c r="CJ42" i="4"/>
  <c r="X42" i="4"/>
  <c r="BE41" i="4"/>
  <c r="CD40" i="4"/>
  <c r="R40" i="4"/>
  <c r="AQ39" i="4"/>
  <c r="BP38" i="4"/>
  <c r="CG37" i="4"/>
  <c r="U37" i="4"/>
  <c r="BB36" i="4"/>
  <c r="CA35" i="4"/>
  <c r="O35" i="4"/>
  <c r="AV34" i="4"/>
  <c r="CC33" i="4"/>
  <c r="Q33" i="4"/>
  <c r="AP32" i="4"/>
  <c r="BO31" i="4"/>
  <c r="CN30" i="4"/>
  <c r="AB30" i="4"/>
  <c r="AS29" i="4"/>
  <c r="BZ28" i="4"/>
  <c r="N28" i="4"/>
  <c r="AM27" i="4"/>
  <c r="BT26" i="4"/>
  <c r="H26" i="4"/>
  <c r="AO25" i="4"/>
  <c r="BN24" i="4"/>
  <c r="CM23" i="4"/>
  <c r="AA23" i="4"/>
  <c r="AZ22" i="4"/>
  <c r="BQ21" i="4"/>
  <c r="E21" i="4"/>
  <c r="AL20" i="4"/>
  <c r="BK19" i="4"/>
  <c r="CR18" i="4"/>
  <c r="AF18" i="4"/>
  <c r="BM17" i="4"/>
  <c r="CT16" i="4"/>
  <c r="Z16" i="4"/>
  <c r="AY15" i="4"/>
  <c r="BX14" i="4"/>
  <c r="CG13" i="4"/>
  <c r="BZ12" i="4"/>
  <c r="AM11" i="4"/>
  <c r="CS9" i="4"/>
  <c r="BF8" i="4"/>
  <c r="S7" i="4"/>
  <c r="D108" i="1"/>
  <c r="F78" i="1"/>
  <c r="F54" i="1"/>
  <c r="F11" i="1"/>
  <c r="D45" i="2"/>
  <c r="E91" i="1"/>
  <c r="E57" i="1"/>
  <c r="AX74" i="4"/>
  <c r="AM69" i="4"/>
  <c r="AR64" i="4"/>
  <c r="AW59" i="4"/>
  <c r="AT54" i="4"/>
  <c r="BO49" i="4"/>
  <c r="BL44" i="4"/>
  <c r="BY39" i="4"/>
  <c r="I35" i="4"/>
  <c r="CQ29" i="4"/>
  <c r="AI25" i="4"/>
  <c r="BD20" i="4"/>
  <c r="G13" i="4"/>
  <c r="AR8" i="4"/>
  <c r="F49" i="1"/>
  <c r="BP24" i="4"/>
  <c r="AV12" i="4"/>
  <c r="BQ7" i="4"/>
  <c r="M63" i="4"/>
  <c r="AO43" i="4"/>
  <c r="CB28" i="4"/>
  <c r="AB16" i="4"/>
  <c r="M7" i="4"/>
  <c r="E82" i="1"/>
  <c r="BY47" i="4"/>
  <c r="AW11" i="4"/>
  <c r="G28" i="4"/>
  <c r="CF23" i="4"/>
  <c r="BR21" i="4"/>
  <c r="BT19" i="4"/>
  <c r="CT17" i="4"/>
  <c r="S16" i="4"/>
  <c r="E14" i="4"/>
  <c r="W12" i="4"/>
  <c r="BM10" i="4"/>
  <c r="AX9" i="4"/>
  <c r="AQ8" i="4"/>
  <c r="T7" i="4"/>
  <c r="C127" i="1"/>
  <c r="E109" i="1"/>
  <c r="C74" i="1"/>
  <c r="E41" i="1"/>
  <c r="AK13" i="4"/>
  <c r="BK11" i="4"/>
  <c r="X10" i="4"/>
  <c r="BN8" i="4"/>
  <c r="AA7" i="4"/>
  <c r="D109" i="1"/>
  <c r="F81" i="1"/>
  <c r="F55" i="1"/>
  <c r="F30" i="1"/>
  <c r="D61" i="2"/>
  <c r="C105" i="1"/>
  <c r="E61" i="1"/>
  <c r="E10" i="1"/>
  <c r="AL70" i="4"/>
  <c r="AY65" i="4"/>
  <c r="AV60" i="4"/>
  <c r="AK55" i="4"/>
  <c r="BF50" i="4"/>
  <c r="BC45" i="4"/>
  <c r="BX40" i="4"/>
  <c r="CK35" i="4"/>
  <c r="CH30" i="4"/>
  <c r="R26" i="4"/>
  <c r="W21" i="4"/>
  <c r="AY17" i="4"/>
  <c r="AE13" i="4"/>
  <c r="AZ8" i="4"/>
  <c r="F44" i="1"/>
  <c r="P38" i="15"/>
  <c r="D59" i="10"/>
  <c r="F30" i="7"/>
  <c r="G15" i="6"/>
  <c r="P42" i="5"/>
  <c r="CA75" i="4"/>
  <c r="O75" i="4"/>
  <c r="AV74" i="4"/>
  <c r="CC73" i="4"/>
  <c r="Q73" i="4"/>
  <c r="AP72" i="4"/>
  <c r="BO71" i="4"/>
  <c r="CN70" i="4"/>
  <c r="AB70" i="4"/>
  <c r="AS69" i="4"/>
  <c r="BZ68" i="4"/>
  <c r="N68" i="4"/>
  <c r="AM67" i="4"/>
  <c r="BT66" i="4"/>
  <c r="H66" i="4"/>
  <c r="AO65" i="4"/>
  <c r="BN64" i="4"/>
  <c r="CM63" i="4"/>
  <c r="AA63" i="4"/>
  <c r="AZ62" i="4"/>
  <c r="BQ61" i="4"/>
  <c r="E61" i="4"/>
  <c r="AL60" i="4"/>
  <c r="BK59" i="4"/>
  <c r="CR58" i="4"/>
  <c r="AF58" i="4"/>
  <c r="BM57" i="4"/>
  <c r="CT56" i="4"/>
  <c r="Z56" i="4"/>
  <c r="AY55" i="4"/>
  <c r="BX54" i="4"/>
  <c r="L54" i="4"/>
  <c r="AC53" i="4"/>
  <c r="BJ52" i="4"/>
  <c r="CQ51" i="4"/>
  <c r="W51" i="4"/>
  <c r="BD50" i="4"/>
  <c r="CK49" i="4"/>
  <c r="Y49" i="4"/>
  <c r="AX48" i="4"/>
  <c r="BW47" i="4"/>
  <c r="K47" i="4"/>
  <c r="AJ46" i="4"/>
  <c r="BA45" i="4"/>
  <c r="CH44" i="4"/>
  <c r="V44" i="4"/>
  <c r="AU43" i="4"/>
  <c r="CB42" i="4"/>
  <c r="P42" i="4"/>
  <c r="AW41" i="4"/>
  <c r="BV40" i="4"/>
  <c r="J40" i="4"/>
  <c r="AI39" i="4"/>
  <c r="BH38" i="4"/>
  <c r="BY37" i="4"/>
  <c r="M37" i="4"/>
  <c r="AT36" i="4"/>
  <c r="BS35" i="4"/>
  <c r="G35" i="4"/>
  <c r="AN34" i="4"/>
  <c r="BU33" i="4"/>
  <c r="I33" i="4"/>
  <c r="AH32" i="4"/>
  <c r="BG31" i="4"/>
  <c r="CF30" i="4"/>
  <c r="T30" i="4"/>
  <c r="AK29" i="4"/>
  <c r="BR28" i="4"/>
  <c r="F28" i="4"/>
  <c r="AE27" i="4"/>
  <c r="BL26" i="4"/>
  <c r="CS25" i="4"/>
  <c r="AG25" i="4"/>
  <c r="BF24" i="4"/>
  <c r="CE23" i="4"/>
  <c r="S23" i="4"/>
  <c r="AR22" i="4"/>
  <c r="BI21" i="4"/>
  <c r="CP20" i="4"/>
  <c r="AD20" i="4"/>
  <c r="BC19" i="4"/>
  <c r="CJ18" i="4"/>
  <c r="X18" i="4"/>
  <c r="BE17" i="4"/>
  <c r="CD16" i="4"/>
  <c r="R16" i="4"/>
  <c r="AQ15" i="4"/>
  <c r="BP14" i="4"/>
  <c r="BY13" i="4"/>
  <c r="BJ12" i="4"/>
  <c r="W11" i="4"/>
  <c r="CC9" i="4"/>
  <c r="AP8" i="4"/>
  <c r="D70" i="2"/>
  <c r="D105" i="1"/>
  <c r="D76" i="1"/>
  <c r="F52" i="1"/>
  <c r="F9" i="1"/>
  <c r="D29" i="2"/>
  <c r="E88" i="1"/>
  <c r="E54" i="1"/>
  <c r="BG73" i="4"/>
  <c r="CB68" i="4"/>
  <c r="BY63" i="4"/>
  <c r="CD58" i="4"/>
  <c r="CQ53" i="4"/>
  <c r="K49" i="4"/>
  <c r="CS43" i="4"/>
  <c r="U39" i="4"/>
  <c r="AP34" i="4"/>
  <c r="AM29" i="4"/>
  <c r="S17" i="4"/>
  <c r="F42" i="1"/>
  <c r="AR48" i="4"/>
  <c r="CE33" i="4"/>
  <c r="CS11" i="4"/>
  <c r="CD7" i="4"/>
  <c r="BG57" i="4"/>
  <c r="BI15" i="4"/>
  <c r="AN27" i="4"/>
  <c r="AZ23" i="4"/>
  <c r="AL21" i="4"/>
  <c r="BL19" i="4"/>
  <c r="BN17" i="4"/>
  <c r="BX15" i="4"/>
  <c r="CP13" i="4"/>
  <c r="CR11" i="4"/>
  <c r="BE10" i="4"/>
  <c r="AH9" i="4"/>
  <c r="AA8" i="4"/>
  <c r="L7" i="4"/>
  <c r="C125" i="1"/>
  <c r="E108" i="1"/>
  <c r="E49" i="1"/>
  <c r="E40" i="1"/>
  <c r="E13" i="4"/>
  <c r="AU11" i="4"/>
  <c r="H10" i="4"/>
  <c r="AX8" i="4"/>
  <c r="K7" i="4"/>
  <c r="D107" i="1"/>
  <c r="F79" i="1"/>
  <c r="F53" i="1"/>
  <c r="F10" i="1"/>
  <c r="D53" i="2"/>
  <c r="E89" i="1"/>
  <c r="E58" i="1"/>
  <c r="E8" i="1"/>
  <c r="BS69" i="4"/>
  <c r="CN64" i="4"/>
  <c r="CC59" i="4"/>
  <c r="BZ54" i="4"/>
  <c r="CM49" i="4"/>
  <c r="CR44" i="4"/>
  <c r="T40" i="4"/>
  <c r="AG35" i="4"/>
  <c r="AD30" i="4"/>
  <c r="AQ25" i="4"/>
  <c r="BT20" i="4"/>
  <c r="CF16" i="4"/>
  <c r="BT12" i="4"/>
  <c r="BY7" i="4"/>
  <c r="D9" i="23"/>
  <c r="Q11" i="15"/>
  <c r="D14" i="9"/>
  <c r="G25" i="7"/>
  <c r="O69" i="5"/>
  <c r="I39" i="5"/>
  <c r="BS75" i="4"/>
  <c r="G75" i="4"/>
  <c r="AN74" i="4"/>
  <c r="BU73" i="4"/>
  <c r="I73" i="4"/>
  <c r="AH72" i="4"/>
  <c r="BG71" i="4"/>
  <c r="CF70" i="4"/>
  <c r="T70" i="4"/>
  <c r="AK69" i="4"/>
  <c r="BR68" i="4"/>
  <c r="F68" i="4"/>
  <c r="AE67" i="4"/>
  <c r="BL66" i="4"/>
  <c r="CS65" i="4"/>
  <c r="AG65" i="4"/>
  <c r="BF64" i="4"/>
  <c r="CE63" i="4"/>
  <c r="S63" i="4"/>
  <c r="AR62" i="4"/>
  <c r="BI61" i="4"/>
  <c r="CP60" i="4"/>
  <c r="AD60" i="4"/>
  <c r="BC59" i="4"/>
  <c r="CJ58" i="4"/>
  <c r="X58" i="4"/>
  <c r="BE57" i="4"/>
  <c r="CD56" i="4"/>
  <c r="R56" i="4"/>
  <c r="AQ55" i="4"/>
  <c r="BP54" i="4"/>
  <c r="CG53" i="4"/>
  <c r="U53" i="4"/>
  <c r="BB52" i="4"/>
  <c r="CA51" i="4"/>
  <c r="O51" i="4"/>
  <c r="AV50" i="4"/>
  <c r="CC49" i="4"/>
  <c r="Q49" i="4"/>
  <c r="AP48" i="4"/>
  <c r="BO47" i="4"/>
  <c r="CN46" i="4"/>
  <c r="AB46" i="4"/>
  <c r="AS45" i="4"/>
  <c r="BZ44" i="4"/>
  <c r="N44" i="4"/>
  <c r="AM43" i="4"/>
  <c r="BT42" i="4"/>
  <c r="H42" i="4"/>
  <c r="AO41" i="4"/>
  <c r="BN40" i="4"/>
  <c r="CM39" i="4"/>
  <c r="AA39" i="4"/>
  <c r="AZ38" i="4"/>
  <c r="BQ37" i="4"/>
  <c r="E37" i="4"/>
  <c r="AL36" i="4"/>
  <c r="BK35" i="4"/>
  <c r="CR34" i="4"/>
  <c r="AF34" i="4"/>
  <c r="BM33" i="4"/>
  <c r="CT32" i="4"/>
  <c r="Z32" i="4"/>
  <c r="AY31" i="4"/>
  <c r="BX30" i="4"/>
  <c r="L30" i="4"/>
  <c r="AC29" i="4"/>
  <c r="BJ28" i="4"/>
  <c r="CQ27" i="4"/>
  <c r="W27" i="4"/>
  <c r="BD26" i="4"/>
  <c r="CK25" i="4"/>
  <c r="Y25" i="4"/>
  <c r="AX24" i="4"/>
  <c r="BW23" i="4"/>
  <c r="K23" i="4"/>
  <c r="AJ22" i="4"/>
  <c r="BA21" i="4"/>
  <c r="CH20" i="4"/>
  <c r="V20" i="4"/>
  <c r="AU19" i="4"/>
  <c r="CB18" i="4"/>
  <c r="P18" i="4"/>
  <c r="AW17" i="4"/>
  <c r="BV16" i="4"/>
  <c r="J16" i="4"/>
  <c r="AI15" i="4"/>
  <c r="BH14" i="4"/>
  <c r="BQ13" i="4"/>
  <c r="AT12" i="4"/>
  <c r="CR10" i="4"/>
  <c r="BM9" i="4"/>
  <c r="Z8" i="4"/>
  <c r="D54" i="2"/>
  <c r="F91" i="1"/>
  <c r="F66" i="1"/>
  <c r="D49" i="1"/>
  <c r="AW8" i="4"/>
  <c r="D21" i="2"/>
  <c r="E85" i="1"/>
  <c r="E51" i="1"/>
  <c r="K73" i="4"/>
  <c r="AF68" i="4"/>
  <c r="Z58" i="4"/>
  <c r="AE53" i="4"/>
  <c r="BB38" i="4"/>
  <c r="L24" i="4"/>
  <c r="D26" i="1"/>
  <c r="AR72" i="4"/>
  <c r="BV42" i="4"/>
  <c r="BU26" i="4"/>
  <c r="T23" i="4"/>
  <c r="N21" i="4"/>
  <c r="AF19" i="4"/>
  <c r="BF17" i="4"/>
  <c r="AZ15" i="4"/>
  <c r="BJ13" i="4"/>
  <c r="CJ11" i="4"/>
  <c r="AO10" i="4"/>
  <c r="Z9" i="4"/>
  <c r="K8" i="4"/>
  <c r="D71" i="2"/>
  <c r="C123" i="1"/>
  <c r="E107" i="1"/>
  <c r="E48" i="1"/>
  <c r="C36" i="1"/>
  <c r="CH12" i="4"/>
  <c r="AE11" i="4"/>
  <c r="CK9" i="4"/>
  <c r="AH8" i="4"/>
  <c r="D62" i="2"/>
  <c r="D106" i="1"/>
  <c r="F67" i="1"/>
  <c r="F51" i="1"/>
  <c r="F8" i="1"/>
  <c r="D37" i="2"/>
  <c r="E87" i="1"/>
  <c r="E55" i="1"/>
  <c r="AH74" i="4"/>
  <c r="O69" i="4"/>
  <c r="AJ64" i="4"/>
  <c r="Y59" i="4"/>
  <c r="AD54" i="4"/>
  <c r="AA49" i="4"/>
  <c r="AN44" i="4"/>
  <c r="AS39" i="4"/>
  <c r="BV34" i="4"/>
  <c r="BK29" i="4"/>
  <c r="CF24" i="4"/>
  <c r="X20" i="4"/>
  <c r="AR16" i="4"/>
  <c r="X12" i="4"/>
  <c r="U7" i="4"/>
  <c r="D75" i="21"/>
  <c r="G65" i="14"/>
  <c r="D35" i="8"/>
  <c r="I15" i="7"/>
  <c r="H66" i="5"/>
  <c r="G29" i="5"/>
  <c r="BK75" i="4"/>
  <c r="CR74" i="4"/>
  <c r="AF74" i="4"/>
  <c r="BM73" i="4"/>
  <c r="CT72" i="4"/>
  <c r="Z72" i="4"/>
  <c r="AY71" i="4"/>
  <c r="BX70" i="4"/>
  <c r="L70" i="4"/>
  <c r="AC69" i="4"/>
  <c r="BJ68" i="4"/>
  <c r="CQ67" i="4"/>
  <c r="W67" i="4"/>
  <c r="BD66" i="4"/>
  <c r="CK65" i="4"/>
  <c r="Y65" i="4"/>
  <c r="AX64" i="4"/>
  <c r="BW63" i="4"/>
  <c r="K63" i="4"/>
  <c r="AJ62" i="4"/>
  <c r="BA61" i="4"/>
  <c r="CH60" i="4"/>
  <c r="V60" i="4"/>
  <c r="AU59" i="4"/>
  <c r="CB58" i="4"/>
  <c r="P58" i="4"/>
  <c r="AW57" i="4"/>
  <c r="BV56" i="4"/>
  <c r="J56" i="4"/>
  <c r="AI55" i="4"/>
  <c r="BH54" i="4"/>
  <c r="BY53" i="4"/>
  <c r="M53" i="4"/>
  <c r="AT52" i="4"/>
  <c r="BS51" i="4"/>
  <c r="G51" i="4"/>
  <c r="AN50" i="4"/>
  <c r="BU49" i="4"/>
  <c r="I49" i="4"/>
  <c r="AH48" i="4"/>
  <c r="BG47" i="4"/>
  <c r="CF46" i="4"/>
  <c r="T46" i="4"/>
  <c r="AK45" i="4"/>
  <c r="BR44" i="4"/>
  <c r="F44" i="4"/>
  <c r="AE43" i="4"/>
  <c r="BL42" i="4"/>
  <c r="CS41" i="4"/>
  <c r="AG41" i="4"/>
  <c r="BF40" i="4"/>
  <c r="CE39" i="4"/>
  <c r="S39" i="4"/>
  <c r="AR38" i="4"/>
  <c r="BI37" i="4"/>
  <c r="CP36" i="4"/>
  <c r="AD36" i="4"/>
  <c r="BC35" i="4"/>
  <c r="CJ34" i="4"/>
  <c r="X34" i="4"/>
  <c r="BE33" i="4"/>
  <c r="CD32" i="4"/>
  <c r="R32" i="4"/>
  <c r="AQ31" i="4"/>
  <c r="BP30" i="4"/>
  <c r="CG29" i="4"/>
  <c r="U29" i="4"/>
  <c r="BB28" i="4"/>
  <c r="CA27" i="4"/>
  <c r="O27" i="4"/>
  <c r="AV26" i="4"/>
  <c r="CC25" i="4"/>
  <c r="Q25" i="4"/>
  <c r="AP24" i="4"/>
  <c r="BO23" i="4"/>
  <c r="CN22" i="4"/>
  <c r="AB22" i="4"/>
  <c r="AS21" i="4"/>
  <c r="BZ20" i="4"/>
  <c r="N20" i="4"/>
  <c r="AM19" i="4"/>
  <c r="BT18" i="4"/>
  <c r="H18" i="4"/>
  <c r="AO17" i="4"/>
  <c r="BN16" i="4"/>
  <c r="CM15" i="4"/>
  <c r="AA15" i="4"/>
  <c r="AZ14" i="4"/>
  <c r="BA13" i="4"/>
  <c r="AD12" i="4"/>
  <c r="CB10" i="4"/>
  <c r="AW9" i="4"/>
  <c r="J8" i="4"/>
  <c r="D38" i="2"/>
  <c r="F89" i="1"/>
  <c r="F64" i="1"/>
  <c r="D47" i="1"/>
  <c r="E115" i="1"/>
  <c r="BB62" i="4"/>
  <c r="P28" i="4"/>
  <c r="I26" i="4"/>
  <c r="BQ22" i="4"/>
  <c r="F21" i="4"/>
  <c r="H19" i="4"/>
  <c r="Z17" i="4"/>
  <c r="AR15" i="4"/>
  <c r="AL13" i="4"/>
  <c r="BD11" i="4"/>
  <c r="Y10" i="4"/>
  <c r="R9" i="4"/>
  <c r="CF7" i="4"/>
  <c r="D55" i="2"/>
  <c r="C122" i="1"/>
  <c r="E105" i="1"/>
  <c r="E46" i="1"/>
  <c r="E28" i="1"/>
  <c r="BR12" i="4"/>
  <c r="O11" i="4"/>
  <c r="BU9" i="4"/>
  <c r="R8" i="4"/>
  <c r="D46" i="2"/>
  <c r="F90" i="1"/>
  <c r="F65" i="1"/>
  <c r="D48" i="1"/>
  <c r="F7" i="1"/>
  <c r="D13" i="2"/>
  <c r="E84" i="1"/>
  <c r="E52" i="1"/>
  <c r="AY73" i="4"/>
  <c r="BL68" i="4"/>
  <c r="BI63" i="4"/>
  <c r="AX58" i="4"/>
  <c r="AU53" i="4"/>
  <c r="BH48" i="4"/>
  <c r="CC43" i="4"/>
  <c r="CH38" i="4"/>
  <c r="J34" i="4"/>
  <c r="G29" i="4"/>
  <c r="T24" i="4"/>
  <c r="CC19" i="4"/>
  <c r="BQ15" i="4"/>
  <c r="BU11" i="4"/>
  <c r="D48" i="2"/>
  <c r="D11" i="21"/>
  <c r="F38" i="14"/>
  <c r="J74" i="7"/>
  <c r="J10" i="7"/>
  <c r="T62" i="5"/>
  <c r="S25" i="5"/>
  <c r="BC75" i="4"/>
  <c r="CJ74" i="4"/>
  <c r="X74" i="4"/>
  <c r="BE73" i="4"/>
  <c r="CD72" i="4"/>
  <c r="R72" i="4"/>
  <c r="AQ71" i="4"/>
  <c r="BP70" i="4"/>
  <c r="CG69" i="4"/>
  <c r="U69" i="4"/>
  <c r="BB68" i="4"/>
  <c r="CA67" i="4"/>
  <c r="O67" i="4"/>
  <c r="AV66" i="4"/>
  <c r="CC65" i="4"/>
  <c r="Q65" i="4"/>
  <c r="AP64" i="4"/>
  <c r="BO63" i="4"/>
  <c r="CN62" i="4"/>
  <c r="AB62" i="4"/>
  <c r="AS61" i="4"/>
  <c r="BZ60" i="4"/>
  <c r="N60" i="4"/>
  <c r="AM59" i="4"/>
  <c r="BT58" i="4"/>
  <c r="H58" i="4"/>
  <c r="AO57" i="4"/>
  <c r="BN56" i="4"/>
  <c r="CM55" i="4"/>
  <c r="AA55" i="4"/>
  <c r="AZ54" i="4"/>
  <c r="BQ53" i="4"/>
  <c r="E53" i="4"/>
  <c r="AL52" i="4"/>
  <c r="BK51" i="4"/>
  <c r="CR50" i="4"/>
  <c r="AF50" i="4"/>
  <c r="BM49" i="4"/>
  <c r="CT48" i="4"/>
  <c r="Z48" i="4"/>
  <c r="AY47" i="4"/>
  <c r="BX46" i="4"/>
  <c r="L46" i="4"/>
  <c r="AC45" i="4"/>
  <c r="BJ44" i="4"/>
  <c r="CQ43" i="4"/>
  <c r="W43" i="4"/>
  <c r="BD42" i="4"/>
  <c r="CK41" i="4"/>
  <c r="Y41" i="4"/>
  <c r="AX40" i="4"/>
  <c r="BW39" i="4"/>
  <c r="K39" i="4"/>
  <c r="AJ38" i="4"/>
  <c r="BA37" i="4"/>
  <c r="CH36" i="4"/>
  <c r="V36" i="4"/>
  <c r="AU35" i="4"/>
  <c r="CB34" i="4"/>
  <c r="P34" i="4"/>
  <c r="AW33" i="4"/>
  <c r="BV32" i="4"/>
  <c r="J32" i="4"/>
  <c r="AI31" i="4"/>
  <c r="BH30" i="4"/>
  <c r="BY29" i="4"/>
  <c r="M29" i="4"/>
  <c r="AT28" i="4"/>
  <c r="BS27" i="4"/>
  <c r="G27" i="4"/>
  <c r="AN26" i="4"/>
  <c r="BU25" i="4"/>
  <c r="I25" i="4"/>
  <c r="AH24" i="4"/>
  <c r="BG23" i="4"/>
  <c r="CF22" i="4"/>
  <c r="T22" i="4"/>
  <c r="AK21" i="4"/>
  <c r="BR20" i="4"/>
  <c r="F20" i="4"/>
  <c r="AE19" i="4"/>
  <c r="BL18" i="4"/>
  <c r="CS17" i="4"/>
  <c r="AG17" i="4"/>
  <c r="BF16" i="4"/>
  <c r="CE15" i="4"/>
  <c r="S15" i="4"/>
  <c r="AR14" i="4"/>
  <c r="AS13" i="4"/>
  <c r="N12" i="4"/>
  <c r="BL10" i="4"/>
  <c r="AG9" i="4"/>
  <c r="CE7" i="4"/>
  <c r="D22" i="2"/>
  <c r="F87" i="1"/>
  <c r="F62" i="1"/>
  <c r="D45" i="1"/>
  <c r="BN7" i="4"/>
  <c r="C112" i="1"/>
  <c r="E79" i="1"/>
  <c r="C44" i="1"/>
  <c r="CG71" i="4"/>
  <c r="I67" i="4"/>
  <c r="CQ61" i="4"/>
  <c r="CN56" i="4"/>
  <c r="P52" i="4"/>
  <c r="M47" i="4"/>
  <c r="Z42" i="4"/>
  <c r="AE37" i="4"/>
  <c r="AR32" i="4"/>
  <c r="BE27" i="4"/>
  <c r="BZ22" i="4"/>
  <c r="M15" i="4"/>
  <c r="CT10" i="4"/>
  <c r="D125" i="1"/>
  <c r="BI31" i="4"/>
  <c r="I27" i="4"/>
  <c r="V22" i="4"/>
  <c r="BJ14" i="4"/>
  <c r="AH10" i="4"/>
  <c r="D120" i="1"/>
  <c r="E55" i="4"/>
  <c r="W45" i="4"/>
  <c r="BB30" i="4"/>
  <c r="BK13" i="4"/>
  <c r="D100" i="1"/>
  <c r="BT52" i="4"/>
  <c r="AK23" i="4"/>
  <c r="AH25" i="4"/>
  <c r="AS22" i="4"/>
  <c r="BK20" i="4"/>
  <c r="CS18" i="4"/>
  <c r="CM16" i="4"/>
  <c r="L15" i="4"/>
  <c r="AD13" i="4"/>
  <c r="AF11" i="4"/>
  <c r="I10" i="4"/>
  <c r="CM8" i="4"/>
  <c r="BX7" i="4"/>
  <c r="D39" i="2"/>
  <c r="C121" i="1"/>
  <c r="C102" i="1"/>
  <c r="E45" i="1"/>
  <c r="C26" i="1"/>
  <c r="BB12" i="4"/>
  <c r="G11" i="4"/>
  <c r="BE9" i="4"/>
  <c r="CM7" i="4"/>
  <c r="D30" i="2"/>
  <c r="F88" i="1"/>
  <c r="F63" i="1"/>
  <c r="D46" i="1"/>
  <c r="AG8" i="4"/>
  <c r="C113" i="1"/>
  <c r="E81" i="1"/>
  <c r="C48" i="1"/>
  <c r="CN72" i="4"/>
  <c r="CS67" i="4"/>
  <c r="E63" i="4"/>
  <c r="CM57" i="4"/>
  <c r="CR52" i="4"/>
  <c r="T48" i="4"/>
  <c r="AG43" i="4"/>
  <c r="AD38" i="4"/>
  <c r="AQ33" i="4"/>
  <c r="AV28" i="4"/>
  <c r="AS23" i="4"/>
  <c r="AG19" i="4"/>
  <c r="AC15" i="4"/>
  <c r="Q11" i="4"/>
  <c r="D128" i="1"/>
  <c r="G45" i="20"/>
  <c r="J18" i="14"/>
  <c r="L64" i="7"/>
  <c r="F70" i="6"/>
  <c r="M59" i="5"/>
  <c r="L22" i="5"/>
  <c r="AU75" i="4"/>
  <c r="CB74" i="4"/>
  <c r="P74" i="4"/>
  <c r="AW73" i="4"/>
  <c r="BV72" i="4"/>
  <c r="J72" i="4"/>
  <c r="AI71" i="4"/>
  <c r="BH70" i="4"/>
  <c r="BY69" i="4"/>
  <c r="M69" i="4"/>
  <c r="AT68" i="4"/>
  <c r="BS67" i="4"/>
  <c r="G67" i="4"/>
  <c r="AN66" i="4"/>
  <c r="BU65" i="4"/>
  <c r="I65" i="4"/>
  <c r="AH64" i="4"/>
  <c r="BG63" i="4"/>
  <c r="CF62" i="4"/>
  <c r="T62" i="4"/>
  <c r="AK61" i="4"/>
  <c r="BR60" i="4"/>
  <c r="F60" i="4"/>
  <c r="AE59" i="4"/>
  <c r="BL58" i="4"/>
  <c r="CS57" i="4"/>
  <c r="AG57" i="4"/>
  <c r="BF56" i="4"/>
  <c r="CE55" i="4"/>
  <c r="S55" i="4"/>
  <c r="AR54" i="4"/>
  <c r="BI53" i="4"/>
  <c r="CP52" i="4"/>
  <c r="AD52" i="4"/>
  <c r="BC51" i="4"/>
  <c r="CJ50" i="4"/>
  <c r="X50" i="4"/>
  <c r="BE49" i="4"/>
  <c r="CD48" i="4"/>
  <c r="R48" i="4"/>
  <c r="AQ47" i="4"/>
  <c r="BP46" i="4"/>
  <c r="CG45" i="4"/>
  <c r="U45" i="4"/>
  <c r="BB44" i="4"/>
  <c r="CA43" i="4"/>
  <c r="O43" i="4"/>
  <c r="AV42" i="4"/>
  <c r="CC41" i="4"/>
  <c r="Q41" i="4"/>
  <c r="AP40" i="4"/>
  <c r="BO39" i="4"/>
  <c r="CN38" i="4"/>
  <c r="AB38" i="4"/>
  <c r="AS37" i="4"/>
  <c r="BZ36" i="4"/>
  <c r="N36" i="4"/>
  <c r="AM35" i="4"/>
  <c r="BT34" i="4"/>
  <c r="H34" i="4"/>
  <c r="AO33" i="4"/>
  <c r="BN32" i="4"/>
  <c r="CM31" i="4"/>
  <c r="AA31" i="4"/>
  <c r="AZ30" i="4"/>
  <c r="BQ29" i="4"/>
  <c r="E29" i="4"/>
  <c r="AL28" i="4"/>
  <c r="BK27" i="4"/>
  <c r="CR26" i="4"/>
  <c r="AF26" i="4"/>
  <c r="BM25" i="4"/>
  <c r="CT24" i="4"/>
  <c r="Z24" i="4"/>
  <c r="AY23" i="4"/>
  <c r="BX22" i="4"/>
  <c r="L22" i="4"/>
  <c r="AC21" i="4"/>
  <c r="BJ20" i="4"/>
  <c r="CQ19" i="4"/>
  <c r="W19" i="4"/>
  <c r="BD18" i="4"/>
  <c r="CK17" i="4"/>
  <c r="Y17" i="4"/>
  <c r="AX16" i="4"/>
  <c r="BW15" i="4"/>
  <c r="K15" i="4"/>
  <c r="AJ14" i="4"/>
  <c r="AC13" i="4"/>
  <c r="CQ11" i="4"/>
  <c r="AV10" i="4"/>
  <c r="Q9" i="4"/>
  <c r="BO7" i="4"/>
  <c r="F115" i="1"/>
  <c r="F85" i="1"/>
  <c r="F60" i="1"/>
  <c r="D43" i="1"/>
  <c r="AP7" i="4"/>
  <c r="C110" i="1"/>
  <c r="E66" i="1"/>
  <c r="C41" i="1"/>
  <c r="U71" i="4"/>
  <c r="AH66" i="4"/>
  <c r="AE61" i="4"/>
  <c r="AJ56" i="4"/>
  <c r="BE51" i="4"/>
  <c r="AL46" i="4"/>
  <c r="BG41" i="4"/>
  <c r="BT36" i="4"/>
  <c r="AJ77" i="4" l="1"/>
  <c r="G41" i="1"/>
  <c r="G110" i="1"/>
  <c r="AP76" i="4"/>
  <c r="H43" i="1"/>
  <c r="F116" i="1"/>
  <c r="BO76" i="4"/>
  <c r="D29" i="4"/>
  <c r="CL31" i="4"/>
  <c r="CO52" i="4"/>
  <c r="BF77" i="4"/>
  <c r="K64" i="7"/>
  <c r="H128" i="1"/>
  <c r="CL57" i="4"/>
  <c r="D63" i="4"/>
  <c r="G48" i="1"/>
  <c r="G113" i="1"/>
  <c r="H46" i="1"/>
  <c r="CM76" i="4"/>
  <c r="CL7" i="4"/>
  <c r="G26" i="1"/>
  <c r="G102" i="1"/>
  <c r="G121" i="1"/>
  <c r="BX76" i="4"/>
  <c r="CL8" i="4"/>
  <c r="CL16" i="4"/>
  <c r="H100" i="1"/>
  <c r="D55" i="4"/>
  <c r="H120" i="1"/>
  <c r="D129" i="1"/>
  <c r="H125" i="1"/>
  <c r="CN77" i="4"/>
  <c r="G44" i="1"/>
  <c r="G112" i="1"/>
  <c r="BN76" i="4"/>
  <c r="H45" i="1"/>
  <c r="CE76" i="4"/>
  <c r="D53" i="4"/>
  <c r="CL55" i="4"/>
  <c r="BN77" i="4"/>
  <c r="J11" i="21"/>
  <c r="F12" i="1"/>
  <c r="H48" i="1"/>
  <c r="E29" i="1"/>
  <c r="E114" i="1"/>
  <c r="G122" i="1"/>
  <c r="CF76" i="4"/>
  <c r="E116" i="1"/>
  <c r="H47" i="1"/>
  <c r="CL15" i="4"/>
  <c r="CO36" i="4"/>
  <c r="J77" i="4"/>
  <c r="BV77" i="4"/>
  <c r="H15" i="7"/>
  <c r="F35" i="8"/>
  <c r="J75" i="21"/>
  <c r="U76" i="4"/>
  <c r="F68" i="1"/>
  <c r="H106" i="1"/>
  <c r="G36" i="1"/>
  <c r="C38" i="1"/>
  <c r="G123" i="1"/>
  <c r="H26" i="1"/>
  <c r="E68" i="1"/>
  <c r="H49" i="1"/>
  <c r="D37" i="4"/>
  <c r="CL39" i="4"/>
  <c r="R77" i="4"/>
  <c r="CD77" i="4"/>
  <c r="CO60" i="4"/>
  <c r="N69" i="5"/>
  <c r="M9" i="23"/>
  <c r="BY76" i="4"/>
  <c r="CL49" i="4"/>
  <c r="H107" i="1"/>
  <c r="K76" i="4"/>
  <c r="D13" i="4"/>
  <c r="E39" i="1"/>
  <c r="E50" i="1" s="1"/>
  <c r="G125" i="1"/>
  <c r="L76" i="4"/>
  <c r="CO13" i="4"/>
  <c r="CD76" i="4"/>
  <c r="H76" i="1"/>
  <c r="D77" i="1"/>
  <c r="H105" i="1"/>
  <c r="D114" i="1"/>
  <c r="CO20" i="4"/>
  <c r="Z77" i="4"/>
  <c r="CT77" i="4"/>
  <c r="D61" i="4"/>
  <c r="CL63" i="4"/>
  <c r="G105" i="1"/>
  <c r="C114" i="1"/>
  <c r="G114" i="1" s="1"/>
  <c r="F31" i="1"/>
  <c r="H109" i="1"/>
  <c r="AA76" i="4"/>
  <c r="G74" i="1"/>
  <c r="C75" i="1"/>
  <c r="G127" i="1"/>
  <c r="T76" i="4"/>
  <c r="D14" i="4"/>
  <c r="M76" i="4"/>
  <c r="BQ76" i="4"/>
  <c r="F92" i="1"/>
  <c r="H108" i="1"/>
  <c r="S76" i="4"/>
  <c r="D21" i="4"/>
  <c r="CL23" i="4"/>
  <c r="CO44" i="4"/>
  <c r="AH77" i="4"/>
  <c r="D75" i="1"/>
  <c r="H74" i="1"/>
  <c r="CL17" i="4"/>
  <c r="L77" i="4"/>
  <c r="CO70" i="4"/>
  <c r="E31" i="1"/>
  <c r="G107" i="1"/>
  <c r="J76" i="4"/>
  <c r="H40" i="1"/>
  <c r="D39" i="1"/>
  <c r="H111" i="1"/>
  <c r="AQ76" i="4"/>
  <c r="E77" i="1"/>
  <c r="D76" i="2"/>
  <c r="AJ76" i="4"/>
  <c r="AJ78" i="4" s="1"/>
  <c r="G106" i="1"/>
  <c r="H28" i="1"/>
  <c r="D29" i="1"/>
  <c r="H110" i="1"/>
  <c r="D45" i="4"/>
  <c r="CL47" i="4"/>
  <c r="AP77" i="4"/>
  <c r="CO68" i="4"/>
  <c r="Q52" i="5"/>
  <c r="I52" i="6"/>
  <c r="BX77" i="4"/>
  <c r="G42" i="1"/>
  <c r="G109" i="1"/>
  <c r="AH76" i="4"/>
  <c r="H42" i="1"/>
  <c r="H113" i="1"/>
  <c r="BG76" i="4"/>
  <c r="G100" i="1"/>
  <c r="AZ76" i="4"/>
  <c r="D22" i="4"/>
  <c r="G47" i="1"/>
  <c r="AI76" i="4"/>
  <c r="CO12" i="4"/>
  <c r="D31" i="4"/>
  <c r="G28" i="1"/>
  <c r="C29" i="1"/>
  <c r="G108" i="1"/>
  <c r="R76" i="4"/>
  <c r="H41" i="1"/>
  <c r="H112" i="1"/>
  <c r="AY76" i="4"/>
  <c r="CO28" i="4"/>
  <c r="AX77" i="4"/>
  <c r="D69" i="4"/>
  <c r="CL71" i="4"/>
  <c r="F77" i="5"/>
  <c r="F22" i="13"/>
  <c r="H121" i="1"/>
  <c r="G45" i="1"/>
  <c r="E92" i="1"/>
  <c r="G111" i="1"/>
  <c r="BF76" i="4"/>
  <c r="BF78" i="4" s="1"/>
  <c r="H44" i="1"/>
  <c r="BW76" i="4"/>
  <c r="G25" i="1"/>
  <c r="C27" i="1"/>
  <c r="G101" i="1"/>
  <c r="BP76" i="4"/>
  <c r="CL24" i="4"/>
  <c r="CO29" i="4"/>
  <c r="K77" i="4"/>
  <c r="BW77" i="4"/>
  <c r="D70" i="4"/>
  <c r="CL72" i="4"/>
  <c r="U42" i="15"/>
  <c r="H103" i="1"/>
  <c r="D104" i="1"/>
  <c r="G96" i="1"/>
  <c r="G118" i="1"/>
  <c r="AT76" i="4"/>
  <c r="D32" i="4"/>
  <c r="CL34" i="4"/>
  <c r="CO55" i="4"/>
  <c r="CI55" i="4" s="1"/>
  <c r="BI77" i="4"/>
  <c r="F43" i="8"/>
  <c r="F114" i="1"/>
  <c r="CL9" i="4"/>
  <c r="CO62" i="4"/>
  <c r="K16" i="7"/>
  <c r="G19" i="1"/>
  <c r="H19" i="1"/>
  <c r="D99" i="1"/>
  <c r="H93" i="1"/>
  <c r="AU76" i="4"/>
  <c r="G120" i="1"/>
  <c r="C129" i="1"/>
  <c r="G128" i="1"/>
  <c r="BH76" i="4"/>
  <c r="D30" i="4"/>
  <c r="CL32" i="4"/>
  <c r="CO53" i="4"/>
  <c r="S77" i="4"/>
  <c r="CE77" i="4"/>
  <c r="N29" i="5"/>
  <c r="CO38" i="4"/>
  <c r="D75" i="14"/>
  <c r="O75" i="14" s="1"/>
  <c r="G33" i="1"/>
  <c r="G97" i="1"/>
  <c r="E129" i="1"/>
  <c r="E131" i="1" s="1"/>
  <c r="BB76" i="4"/>
  <c r="CO15" i="4"/>
  <c r="E77" i="4"/>
  <c r="D56" i="4"/>
  <c r="BQ77" i="4"/>
  <c r="CL58" i="4"/>
  <c r="CO22" i="4"/>
  <c r="BH77" i="4"/>
  <c r="G22" i="1"/>
  <c r="D20" i="1"/>
  <c r="H21" i="1"/>
  <c r="H96" i="1"/>
  <c r="D54" i="4"/>
  <c r="AA77" i="4"/>
  <c r="CM77" i="4"/>
  <c r="CL56" i="4"/>
  <c r="G76" i="6"/>
  <c r="H124" i="1"/>
  <c r="G98" i="1"/>
  <c r="BJ76" i="4"/>
  <c r="D16" i="4"/>
  <c r="CL18" i="4"/>
  <c r="CO39" i="4"/>
  <c r="M77" i="4"/>
  <c r="BY77" i="4"/>
  <c r="I28" i="6"/>
  <c r="H122" i="1"/>
  <c r="D71" i="4"/>
  <c r="F19" i="8"/>
  <c r="E27" i="1"/>
  <c r="H23" i="1"/>
  <c r="CO37" i="4"/>
  <c r="AI77" i="4"/>
  <c r="K40" i="7"/>
  <c r="D77" i="11"/>
  <c r="C73" i="1"/>
  <c r="G69" i="1"/>
  <c r="F76" i="4"/>
  <c r="BR76" i="4"/>
  <c r="D40" i="4"/>
  <c r="CL42" i="4"/>
  <c r="U77" i="4"/>
  <c r="CG77" i="4"/>
  <c r="CO63" i="4"/>
  <c r="F46" i="13"/>
  <c r="J35" i="21"/>
  <c r="D39" i="4"/>
  <c r="D43" i="14"/>
  <c r="O43" i="14" s="1"/>
  <c r="C35" i="1"/>
  <c r="G32" i="1"/>
  <c r="F27" i="1"/>
  <c r="H118" i="1"/>
  <c r="D38" i="4"/>
  <c r="CL40" i="4"/>
  <c r="AQ77" i="4"/>
  <c r="CO61" i="4"/>
  <c r="Q12" i="5"/>
  <c r="I44" i="6"/>
  <c r="F30" i="13"/>
  <c r="J19" i="21"/>
  <c r="G15" i="1"/>
  <c r="G71" i="1"/>
  <c r="N76" i="4"/>
  <c r="BZ76" i="4"/>
  <c r="CO23" i="4"/>
  <c r="AC77" i="4"/>
  <c r="D64" i="4"/>
  <c r="CL66" i="4"/>
  <c r="N13" i="5"/>
  <c r="AC76" i="4"/>
  <c r="E38" i="1"/>
  <c r="H34" i="1"/>
  <c r="G124" i="1"/>
  <c r="AB76" i="4"/>
  <c r="CN76" i="4"/>
  <c r="CN78" i="4" s="1"/>
  <c r="CO21" i="4"/>
  <c r="AY77" i="4"/>
  <c r="D62" i="4"/>
  <c r="CL64" i="4"/>
  <c r="H55" i="7"/>
  <c r="BA76" i="4"/>
  <c r="H31" i="7"/>
  <c r="G18" i="1"/>
  <c r="C17" i="1"/>
  <c r="E75" i="1"/>
  <c r="V76" i="4"/>
  <c r="CH76" i="4"/>
  <c r="D24" i="4"/>
  <c r="CL26" i="4"/>
  <c r="CO47" i="4"/>
  <c r="AK77" i="4"/>
  <c r="Q60" i="5"/>
  <c r="K56" i="7"/>
  <c r="L77" i="7"/>
  <c r="CG76" i="4"/>
  <c r="G70" i="1"/>
  <c r="F38" i="1"/>
  <c r="CO45" i="4"/>
  <c r="BG77" i="4"/>
  <c r="H36" i="1"/>
  <c r="D38" i="1"/>
  <c r="CO46" i="4"/>
  <c r="AZ77" i="4"/>
  <c r="D77" i="7"/>
  <c r="C20" i="1"/>
  <c r="G21" i="1"/>
  <c r="C99" i="1"/>
  <c r="G93" i="1"/>
  <c r="E104" i="1"/>
  <c r="AD76" i="4"/>
  <c r="CP76" i="4"/>
  <c r="CO7" i="4"/>
  <c r="CI7" i="4" s="1"/>
  <c r="D48" i="4"/>
  <c r="CL50" i="4"/>
  <c r="AS77" i="4"/>
  <c r="CO71" i="4"/>
  <c r="H37" i="1"/>
  <c r="CO30" i="4"/>
  <c r="M50" i="23"/>
  <c r="G94" i="1"/>
  <c r="H69" i="1"/>
  <c r="D73" i="1"/>
  <c r="G37" i="1"/>
  <c r="G103" i="1"/>
  <c r="C104" i="1"/>
  <c r="G104" i="1" s="1"/>
  <c r="G126" i="1"/>
  <c r="AR76" i="4"/>
  <c r="D46" i="4"/>
  <c r="CL48" i="4"/>
  <c r="BO77" i="4"/>
  <c r="CO69" i="4"/>
  <c r="G23" i="1"/>
  <c r="G95" i="1"/>
  <c r="C119" i="1"/>
  <c r="G117" i="1"/>
  <c r="AL76" i="4"/>
  <c r="D8" i="4"/>
  <c r="CL10" i="4"/>
  <c r="CO31" i="4"/>
  <c r="CI31" i="4" s="1"/>
  <c r="BA77" i="4"/>
  <c r="D72" i="4"/>
  <c r="CL74" i="4"/>
  <c r="I76" i="7"/>
  <c r="H7" i="7"/>
  <c r="H71" i="7"/>
  <c r="G13" i="1"/>
  <c r="H13" i="1"/>
  <c r="H70" i="1"/>
  <c r="H94" i="1"/>
  <c r="F104" i="1"/>
  <c r="AE76" i="4"/>
  <c r="D41" i="4"/>
  <c r="CL43" i="4"/>
  <c r="BB77" i="4"/>
  <c r="CO64" i="4"/>
  <c r="Q20" i="5"/>
  <c r="F54" i="13"/>
  <c r="J43" i="21"/>
  <c r="G8" i="1"/>
  <c r="G54" i="1"/>
  <c r="G62" i="1"/>
  <c r="G84" i="1"/>
  <c r="E99" i="1"/>
  <c r="BD76" i="4"/>
  <c r="D18" i="4"/>
  <c r="CL20" i="4"/>
  <c r="CI39" i="4"/>
  <c r="CO41" i="4"/>
  <c r="G77" i="4"/>
  <c r="BS77" i="4"/>
  <c r="F27" i="8"/>
  <c r="D11" i="14"/>
  <c r="O11" i="14" s="1"/>
  <c r="F77" i="22"/>
  <c r="AS76" i="4"/>
  <c r="CL73" i="4"/>
  <c r="G16" i="1"/>
  <c r="G72" i="1"/>
  <c r="H22" i="1"/>
  <c r="H95" i="1"/>
  <c r="D119" i="1"/>
  <c r="H117" i="1"/>
  <c r="AM76" i="4"/>
  <c r="CO24" i="4"/>
  <c r="BJ77" i="4"/>
  <c r="D65" i="4"/>
  <c r="CL67" i="4"/>
  <c r="H77" i="6"/>
  <c r="G76" i="29"/>
  <c r="E76" i="4"/>
  <c r="D7" i="4"/>
  <c r="G10" i="1"/>
  <c r="G30" i="1"/>
  <c r="C31" i="1"/>
  <c r="G55" i="1"/>
  <c r="G63" i="1"/>
  <c r="G85" i="1"/>
  <c r="BL76" i="4"/>
  <c r="D42" i="4"/>
  <c r="CL44" i="4"/>
  <c r="O77" i="4"/>
  <c r="CA77" i="4"/>
  <c r="CI63" i="4"/>
  <c r="CO65" i="4"/>
  <c r="H23" i="7"/>
  <c r="D25" i="4"/>
  <c r="CL27" i="4"/>
  <c r="CO48" i="4"/>
  <c r="F77" i="4"/>
  <c r="BR77" i="4"/>
  <c r="H25" i="1"/>
  <c r="D27" i="1"/>
  <c r="BI76" i="4"/>
  <c r="E35" i="1"/>
  <c r="G56" i="1"/>
  <c r="G64" i="1"/>
  <c r="C92" i="1"/>
  <c r="G92" i="1" s="1"/>
  <c r="G78" i="1"/>
  <c r="G86" i="1"/>
  <c r="H76" i="4"/>
  <c r="BT76" i="4"/>
  <c r="CO25" i="4"/>
  <c r="W77" i="4"/>
  <c r="CQ77" i="4"/>
  <c r="D66" i="4"/>
  <c r="CL68" i="4"/>
  <c r="CI68" i="4" s="1"/>
  <c r="Q44" i="5"/>
  <c r="I12" i="6"/>
  <c r="T77" i="4"/>
  <c r="CL65" i="4"/>
  <c r="H97" i="1"/>
  <c r="F129" i="1"/>
  <c r="F131" i="1" s="1"/>
  <c r="BC76" i="4"/>
  <c r="CO8" i="4"/>
  <c r="D49" i="4"/>
  <c r="CL51" i="4"/>
  <c r="N77" i="4"/>
  <c r="BZ77" i="4"/>
  <c r="CO72" i="4"/>
  <c r="CI72" i="4" s="1"/>
  <c r="Q36" i="5"/>
  <c r="F63" i="8"/>
  <c r="G57" i="1"/>
  <c r="G65" i="1"/>
  <c r="G79" i="1"/>
  <c r="G87" i="1"/>
  <c r="P76" i="4"/>
  <c r="CB76" i="4"/>
  <c r="D26" i="4"/>
  <c r="CL28" i="4"/>
  <c r="CI47" i="4"/>
  <c r="CO49" i="4"/>
  <c r="CI49" i="4" s="1"/>
  <c r="AE77" i="4"/>
  <c r="F77" i="1"/>
  <c r="BP77" i="4"/>
  <c r="N53" i="5"/>
  <c r="H15" i="1"/>
  <c r="H71" i="1"/>
  <c r="H98" i="1"/>
  <c r="BK76" i="4"/>
  <c r="D9" i="4"/>
  <c r="CL11" i="4"/>
  <c r="CO32" i="4"/>
  <c r="CI32" i="4" s="1"/>
  <c r="V77" i="4"/>
  <c r="CH77" i="4"/>
  <c r="D73" i="4"/>
  <c r="CL75" i="4"/>
  <c r="CL25" i="4"/>
  <c r="E17" i="1"/>
  <c r="G58" i="1"/>
  <c r="G66" i="1"/>
  <c r="G80" i="1"/>
  <c r="G88" i="1"/>
  <c r="X76" i="4"/>
  <c r="CJ76" i="4"/>
  <c r="CO9" i="4"/>
  <c r="D50" i="4"/>
  <c r="CL52" i="4"/>
  <c r="AM77" i="4"/>
  <c r="CI71" i="4"/>
  <c r="CO73" i="4"/>
  <c r="CI73" i="4" s="1"/>
  <c r="H101" i="1"/>
  <c r="H16" i="1"/>
  <c r="D35" i="1"/>
  <c r="H32" i="1"/>
  <c r="H72" i="1"/>
  <c r="G76" i="4"/>
  <c r="G78" i="4" s="1"/>
  <c r="BS76" i="4"/>
  <c r="D33" i="4"/>
  <c r="CL35" i="4"/>
  <c r="AD77" i="4"/>
  <c r="CO56" i="4"/>
  <c r="CP77" i="4"/>
  <c r="I76" i="5"/>
  <c r="N37" i="5"/>
  <c r="I20" i="6"/>
  <c r="K32" i="7"/>
  <c r="H102" i="1"/>
  <c r="C68" i="1"/>
  <c r="G68" i="1" s="1"/>
  <c r="G51" i="1"/>
  <c r="G59" i="1"/>
  <c r="G67" i="1"/>
  <c r="G81" i="1"/>
  <c r="G89" i="1"/>
  <c r="AF76" i="4"/>
  <c r="CR76" i="4"/>
  <c r="D10" i="4"/>
  <c r="CL12" i="4"/>
  <c r="CO33" i="4"/>
  <c r="CI33" i="4" s="1"/>
  <c r="AU77" i="4"/>
  <c r="D74" i="4"/>
  <c r="D15" i="4"/>
  <c r="D23" i="4"/>
  <c r="C12" i="1"/>
  <c r="G7" i="1"/>
  <c r="J27" i="21"/>
  <c r="G34" i="1"/>
  <c r="D17" i="1"/>
  <c r="H18" i="1"/>
  <c r="H33" i="1"/>
  <c r="F75" i="1"/>
  <c r="O76" i="4"/>
  <c r="CA76" i="4"/>
  <c r="CA78" i="4" s="1"/>
  <c r="CO16" i="4"/>
  <c r="AL77" i="4"/>
  <c r="D57" i="4"/>
  <c r="CL59" i="4"/>
  <c r="AR77" i="4"/>
  <c r="E20" i="1"/>
  <c r="G52" i="1"/>
  <c r="G60" i="1"/>
  <c r="E73" i="1"/>
  <c r="G82" i="1"/>
  <c r="G90" i="1"/>
  <c r="C116" i="1"/>
  <c r="G116" i="1" s="1"/>
  <c r="G115" i="1"/>
  <c r="AN76" i="4"/>
  <c r="D34" i="4"/>
  <c r="CL36" i="4"/>
  <c r="CI36" i="4" s="1"/>
  <c r="BC77" i="4"/>
  <c r="CO57" i="4"/>
  <c r="CI57" i="4" s="1"/>
  <c r="H126" i="1"/>
  <c r="CI28" i="4"/>
  <c r="H10" i="1"/>
  <c r="W76" i="4"/>
  <c r="CQ76" i="4"/>
  <c r="D17" i="4"/>
  <c r="CL19" i="4"/>
  <c r="CO40" i="4"/>
  <c r="AT77" i="4"/>
  <c r="H47" i="7"/>
  <c r="G55" i="12"/>
  <c r="H127" i="1"/>
  <c r="D47" i="4"/>
  <c r="I36" i="6"/>
  <c r="G53" i="1"/>
  <c r="G61" i="1"/>
  <c r="G83" i="1"/>
  <c r="G91" i="1"/>
  <c r="E119" i="1"/>
  <c r="AV76" i="4"/>
  <c r="CI15" i="4"/>
  <c r="CO17" i="4"/>
  <c r="BK77" i="4"/>
  <c r="D58" i="4"/>
  <c r="CL60" i="4"/>
  <c r="CI60" i="4" s="1"/>
  <c r="N61" i="5"/>
  <c r="K8" i="7"/>
  <c r="K72" i="7"/>
  <c r="F62" i="13"/>
  <c r="J51" i="21"/>
  <c r="H11" i="1"/>
  <c r="H57" i="1"/>
  <c r="H65" i="1"/>
  <c r="H79" i="1"/>
  <c r="H87" i="1"/>
  <c r="Y76" i="4"/>
  <c r="CK76" i="4"/>
  <c r="D19" i="4"/>
  <c r="CL21" i="4"/>
  <c r="CI21" i="4" s="1"/>
  <c r="CO42" i="4"/>
  <c r="AN77" i="4"/>
  <c r="G46" i="1"/>
  <c r="D20" i="4"/>
  <c r="CL22" i="4"/>
  <c r="CI22" i="4" s="1"/>
  <c r="CO43" i="4"/>
  <c r="I77" i="4"/>
  <c r="BU77" i="4"/>
  <c r="Q28" i="5"/>
  <c r="F11" i="8"/>
  <c r="J67" i="21"/>
  <c r="Q38" i="5"/>
  <c r="Q46" i="5"/>
  <c r="Q70" i="5"/>
  <c r="I70" i="6"/>
  <c r="D12" i="1"/>
  <c r="H7" i="1"/>
  <c r="F17" i="1"/>
  <c r="H58" i="1"/>
  <c r="H66" i="1"/>
  <c r="H80" i="1"/>
  <c r="H88" i="1"/>
  <c r="AG76" i="4"/>
  <c r="CS76" i="4"/>
  <c r="D43" i="4"/>
  <c r="CL45" i="4"/>
  <c r="CI45" i="4" s="1"/>
  <c r="AV77" i="4"/>
  <c r="CO66" i="4"/>
  <c r="H123" i="1"/>
  <c r="CO14" i="4"/>
  <c r="CI52" i="4"/>
  <c r="G49" i="1"/>
  <c r="D44" i="4"/>
  <c r="CL46" i="4"/>
  <c r="Q77" i="4"/>
  <c r="CC77" i="4"/>
  <c r="CO67" i="4"/>
  <c r="N15" i="5"/>
  <c r="D59" i="14"/>
  <c r="O59" i="14" s="1"/>
  <c r="H8" i="1"/>
  <c r="D68" i="1"/>
  <c r="H68" i="1" s="1"/>
  <c r="H51" i="1"/>
  <c r="H59" i="1"/>
  <c r="H67" i="1"/>
  <c r="H81" i="1"/>
  <c r="H89" i="1"/>
  <c r="AO76" i="4"/>
  <c r="CO26" i="4"/>
  <c r="BD77" i="4"/>
  <c r="D67" i="4"/>
  <c r="CL69" i="4"/>
  <c r="K48" i="7"/>
  <c r="J59" i="21"/>
  <c r="CL33" i="4"/>
  <c r="CO27" i="4"/>
  <c r="Y77" i="4"/>
  <c r="CK77" i="4"/>
  <c r="D68" i="4"/>
  <c r="CU68" i="4" s="1"/>
  <c r="CL70" i="4"/>
  <c r="CI70" i="4" s="1"/>
  <c r="K24" i="7"/>
  <c r="N47" i="5"/>
  <c r="N55" i="5"/>
  <c r="G76" i="7"/>
  <c r="F29" i="8"/>
  <c r="F38" i="13"/>
  <c r="H9" i="1"/>
  <c r="F20" i="1"/>
  <c r="H52" i="1"/>
  <c r="H60" i="1"/>
  <c r="F73" i="1"/>
  <c r="H82" i="1"/>
  <c r="H90" i="1"/>
  <c r="D116" i="1"/>
  <c r="H116" i="1" s="1"/>
  <c r="H115" i="1"/>
  <c r="AW76" i="4"/>
  <c r="D27" i="4"/>
  <c r="CL29" i="4"/>
  <c r="CI29" i="4" s="1"/>
  <c r="CU29" i="4" s="1"/>
  <c r="CO50" i="4"/>
  <c r="BL77" i="4"/>
  <c r="F70" i="13"/>
  <c r="D77" i="2"/>
  <c r="D28" i="4"/>
  <c r="CL30" i="4"/>
  <c r="CO51" i="4"/>
  <c r="AG77" i="4"/>
  <c r="CS77" i="4"/>
  <c r="G76" i="5"/>
  <c r="Q22" i="5"/>
  <c r="D77" i="5"/>
  <c r="I54" i="6"/>
  <c r="G47" i="12"/>
  <c r="H53" i="1"/>
  <c r="H61" i="1"/>
  <c r="H83" i="1"/>
  <c r="H91" i="1"/>
  <c r="F119" i="1"/>
  <c r="BE76" i="4"/>
  <c r="CI8" i="4"/>
  <c r="CO10" i="4"/>
  <c r="D51" i="4"/>
  <c r="CL53" i="4"/>
  <c r="H77" i="4"/>
  <c r="BT77" i="4"/>
  <c r="CO74" i="4"/>
  <c r="N21" i="5"/>
  <c r="I68" i="6"/>
  <c r="H63" i="7"/>
  <c r="F29" i="1"/>
  <c r="AK76" i="4"/>
  <c r="AK78" i="4" s="1"/>
  <c r="CI44" i="4"/>
  <c r="CO54" i="4"/>
  <c r="E12" i="1"/>
  <c r="Z76" i="4"/>
  <c r="Z78" i="4" s="1"/>
  <c r="CO11" i="4"/>
  <c r="D52" i="4"/>
  <c r="CL54" i="4"/>
  <c r="AO77" i="4"/>
  <c r="CO75" i="4"/>
  <c r="H39" i="7"/>
  <c r="N7" i="5"/>
  <c r="O76" i="5"/>
  <c r="L77" i="5"/>
  <c r="F77" i="6"/>
  <c r="F44" i="13"/>
  <c r="H54" i="1"/>
  <c r="H62" i="1"/>
  <c r="H84" i="1"/>
  <c r="F99" i="1"/>
  <c r="BM76" i="4"/>
  <c r="D11" i="4"/>
  <c r="CL13" i="4"/>
  <c r="CI13" i="4" s="1"/>
  <c r="CO34" i="4"/>
  <c r="P77" i="4"/>
  <c r="CB77" i="4"/>
  <c r="D75" i="4"/>
  <c r="Q68" i="5"/>
  <c r="F39" i="1"/>
  <c r="F50" i="1" s="1"/>
  <c r="AX76" i="4"/>
  <c r="D12" i="4"/>
  <c r="CL14" i="4"/>
  <c r="CO35" i="4"/>
  <c r="AW77" i="4"/>
  <c r="N45" i="5"/>
  <c r="G23" i="12"/>
  <c r="N23" i="5"/>
  <c r="I62" i="6"/>
  <c r="J77" i="7"/>
  <c r="F52" i="13"/>
  <c r="G9" i="1"/>
  <c r="D31" i="1"/>
  <c r="H31" i="1" s="1"/>
  <c r="H30" i="1"/>
  <c r="H55" i="1"/>
  <c r="H63" i="1"/>
  <c r="H85" i="1"/>
  <c r="I76" i="4"/>
  <c r="BU76" i="4"/>
  <c r="BU78" i="4" s="1"/>
  <c r="D35" i="4"/>
  <c r="CL37" i="4"/>
  <c r="X77" i="4"/>
  <c r="CJ77" i="4"/>
  <c r="CO58" i="4"/>
  <c r="AB77" i="4"/>
  <c r="G40" i="1"/>
  <c r="C39" i="1"/>
  <c r="BV76" i="4"/>
  <c r="BV78" i="4" s="1"/>
  <c r="D36" i="4"/>
  <c r="CL38" i="4"/>
  <c r="CI38" i="4" s="1"/>
  <c r="BE77" i="4"/>
  <c r="CO59" i="4"/>
  <c r="I60" i="6"/>
  <c r="I14" i="6"/>
  <c r="G11" i="1"/>
  <c r="F35" i="1"/>
  <c r="H56" i="1"/>
  <c r="H64" i="1"/>
  <c r="D92" i="1"/>
  <c r="H92" i="1" s="1"/>
  <c r="H78" i="1"/>
  <c r="H86" i="1"/>
  <c r="Q76" i="4"/>
  <c r="CC76" i="4"/>
  <c r="CI16" i="4"/>
  <c r="CO18" i="4"/>
  <c r="AF77" i="4"/>
  <c r="CR77" i="4"/>
  <c r="D59" i="4"/>
  <c r="CL61" i="4"/>
  <c r="F51" i="8"/>
  <c r="CL41" i="4"/>
  <c r="CF77" i="4"/>
  <c r="G43" i="1"/>
  <c r="C77" i="1"/>
  <c r="G77" i="1" s="1"/>
  <c r="G76" i="1"/>
  <c r="CT76" i="4"/>
  <c r="CT78" i="4" s="1"/>
  <c r="CI17" i="4"/>
  <c r="CO19" i="4"/>
  <c r="BM77" i="4"/>
  <c r="D60" i="4"/>
  <c r="CL62" i="4"/>
  <c r="CI62" i="4" s="1"/>
  <c r="F14" i="13"/>
  <c r="Q14" i="5"/>
  <c r="T77" i="5"/>
  <c r="E76" i="6"/>
  <c r="I46" i="6"/>
  <c r="F13" i="8"/>
  <c r="F45" i="8"/>
  <c r="F12" i="13"/>
  <c r="D35" i="14"/>
  <c r="O35" i="14" s="1"/>
  <c r="J25" i="21"/>
  <c r="Q9" i="5"/>
  <c r="N18" i="5"/>
  <c r="Q41" i="5"/>
  <c r="N50" i="5"/>
  <c r="Q73" i="5"/>
  <c r="I37" i="6"/>
  <c r="F16" i="8"/>
  <c r="F48" i="8"/>
  <c r="E77" i="16"/>
  <c r="J58" i="21"/>
  <c r="I11" i="6"/>
  <c r="I75" i="6"/>
  <c r="F22" i="8"/>
  <c r="F54" i="8"/>
  <c r="J68" i="21"/>
  <c r="H77" i="5"/>
  <c r="I42" i="6"/>
  <c r="H9" i="7"/>
  <c r="H17" i="7"/>
  <c r="H25" i="7"/>
  <c r="H33" i="7"/>
  <c r="H41" i="7"/>
  <c r="H49" i="7"/>
  <c r="H57" i="7"/>
  <c r="H65" i="7"/>
  <c r="H73" i="7"/>
  <c r="F25" i="8"/>
  <c r="F16" i="13"/>
  <c r="J61" i="21"/>
  <c r="K37" i="26"/>
  <c r="N14" i="5"/>
  <c r="Q37" i="5"/>
  <c r="N46" i="5"/>
  <c r="K46" i="5" s="1"/>
  <c r="U46" i="5" s="1"/>
  <c r="Q69" i="5"/>
  <c r="K69" i="5" s="1"/>
  <c r="U69" i="5" s="1"/>
  <c r="I17" i="6"/>
  <c r="G77" i="7"/>
  <c r="F28" i="8"/>
  <c r="J38" i="21"/>
  <c r="E76" i="5"/>
  <c r="I56" i="6"/>
  <c r="D77" i="6"/>
  <c r="F23" i="8"/>
  <c r="F66" i="13"/>
  <c r="J15" i="21"/>
  <c r="Q30" i="5"/>
  <c r="N39" i="5"/>
  <c r="Q62" i="5"/>
  <c r="N71" i="5"/>
  <c r="I22" i="6"/>
  <c r="H13" i="7"/>
  <c r="H21" i="7"/>
  <c r="H29" i="7"/>
  <c r="H37" i="7"/>
  <c r="H45" i="7"/>
  <c r="H53" i="7"/>
  <c r="H61" i="7"/>
  <c r="H69" i="7"/>
  <c r="F20" i="13"/>
  <c r="G77" i="20"/>
  <c r="J33" i="21"/>
  <c r="E77" i="5"/>
  <c r="I13" i="6"/>
  <c r="G9" i="12"/>
  <c r="J66" i="21"/>
  <c r="N8" i="5"/>
  <c r="Q31" i="5"/>
  <c r="N40" i="5"/>
  <c r="Q63" i="5"/>
  <c r="K63" i="5" s="1"/>
  <c r="U63" i="5" s="1"/>
  <c r="N72" i="5"/>
  <c r="I51" i="6"/>
  <c r="J76" i="7"/>
  <c r="F57" i="8"/>
  <c r="U66" i="15"/>
  <c r="J12" i="21"/>
  <c r="H24" i="27"/>
  <c r="Q10" i="5"/>
  <c r="N19" i="5"/>
  <c r="Q42" i="5"/>
  <c r="N51" i="5"/>
  <c r="P77" i="5"/>
  <c r="Q74" i="5"/>
  <c r="I18" i="6"/>
  <c r="F67" i="8"/>
  <c r="F24" i="13"/>
  <c r="J69" i="21"/>
  <c r="H65" i="29"/>
  <c r="I57" i="6"/>
  <c r="R77" i="15"/>
  <c r="J46" i="21"/>
  <c r="M76" i="5"/>
  <c r="Q16" i="5"/>
  <c r="N25" i="5"/>
  <c r="Q48" i="5"/>
  <c r="N57" i="5"/>
  <c r="I32" i="6"/>
  <c r="H11" i="7"/>
  <c r="H19" i="7"/>
  <c r="H27" i="7"/>
  <c r="K36" i="7"/>
  <c r="F39" i="8"/>
  <c r="U74" i="15"/>
  <c r="J39" i="21"/>
  <c r="F21" i="8"/>
  <c r="F53" i="8"/>
  <c r="G15" i="12"/>
  <c r="F28" i="13"/>
  <c r="J41" i="21"/>
  <c r="H53" i="22"/>
  <c r="N10" i="5"/>
  <c r="Q33" i="5"/>
  <c r="N42" i="5"/>
  <c r="M77" i="5"/>
  <c r="Q65" i="5"/>
  <c r="N74" i="5"/>
  <c r="I53" i="6"/>
  <c r="F24" i="8"/>
  <c r="E77" i="8"/>
  <c r="D13" i="14"/>
  <c r="O13" i="14" s="1"/>
  <c r="J10" i="21"/>
  <c r="J74" i="21"/>
  <c r="I27" i="6"/>
  <c r="M77" i="7"/>
  <c r="F30" i="8"/>
  <c r="J20" i="21"/>
  <c r="I58" i="6"/>
  <c r="K10" i="7"/>
  <c r="K18" i="7"/>
  <c r="K26" i="7"/>
  <c r="K34" i="7"/>
  <c r="K42" i="7"/>
  <c r="K50" i="7"/>
  <c r="K58" i="7"/>
  <c r="K66" i="7"/>
  <c r="K74" i="7"/>
  <c r="F33" i="8"/>
  <c r="D77" i="9"/>
  <c r="G31" i="12"/>
  <c r="F32" i="13"/>
  <c r="J13" i="21"/>
  <c r="Q29" i="5"/>
  <c r="K29" i="5" s="1"/>
  <c r="U29" i="5" s="1"/>
  <c r="N38" i="5"/>
  <c r="I77" i="5"/>
  <c r="Q61" i="5"/>
  <c r="N70" i="5"/>
  <c r="K70" i="5" s="1"/>
  <c r="U70" i="5" s="1"/>
  <c r="I33" i="6"/>
  <c r="F36" i="8"/>
  <c r="G57" i="12"/>
  <c r="J54" i="21"/>
  <c r="I8" i="6"/>
  <c r="I72" i="6"/>
  <c r="K52" i="7"/>
  <c r="K68" i="7"/>
  <c r="G39" i="12"/>
  <c r="G76" i="22"/>
  <c r="N36" i="5"/>
  <c r="N31" i="5"/>
  <c r="Q54" i="5"/>
  <c r="N63" i="5"/>
  <c r="I38" i="6"/>
  <c r="K14" i="7"/>
  <c r="K22" i="7"/>
  <c r="K30" i="7"/>
  <c r="K38" i="7"/>
  <c r="K46" i="7"/>
  <c r="K54" i="7"/>
  <c r="K62" i="7"/>
  <c r="K70" i="7"/>
  <c r="F59" i="8"/>
  <c r="F36" i="13"/>
  <c r="U58" i="15"/>
  <c r="J49" i="21"/>
  <c r="H76" i="5"/>
  <c r="I29" i="6"/>
  <c r="H10" i="7"/>
  <c r="E10" i="7" s="1"/>
  <c r="O10" i="7" s="1"/>
  <c r="H18" i="7"/>
  <c r="E18" i="7" s="1"/>
  <c r="O18" i="7" s="1"/>
  <c r="H26" i="7"/>
  <c r="H34" i="7"/>
  <c r="H42" i="7"/>
  <c r="E42" i="7" s="1"/>
  <c r="O42" i="7" s="1"/>
  <c r="H50" i="7"/>
  <c r="H58" i="7"/>
  <c r="H66" i="7"/>
  <c r="E66" i="7" s="1"/>
  <c r="O66" i="7" s="1"/>
  <c r="H74" i="7"/>
  <c r="J18" i="21"/>
  <c r="Q23" i="5"/>
  <c r="N32" i="5"/>
  <c r="Q55" i="5"/>
  <c r="K55" i="5" s="1"/>
  <c r="U55" i="5" s="1"/>
  <c r="N64" i="5"/>
  <c r="I67" i="6"/>
  <c r="G17" i="12"/>
  <c r="J28" i="21"/>
  <c r="S76" i="5"/>
  <c r="N11" i="5"/>
  <c r="Q34" i="5"/>
  <c r="N43" i="5"/>
  <c r="Q66" i="5"/>
  <c r="N75" i="5"/>
  <c r="I34" i="6"/>
  <c r="F40" i="13"/>
  <c r="J21" i="21"/>
  <c r="D76" i="5"/>
  <c r="I9" i="6"/>
  <c r="I73" i="6"/>
  <c r="D29" i="14"/>
  <c r="O29" i="14" s="1"/>
  <c r="J62" i="21"/>
  <c r="Q8" i="5"/>
  <c r="N17" i="5"/>
  <c r="Q40" i="5"/>
  <c r="N49" i="5"/>
  <c r="Q72" i="5"/>
  <c r="I48" i="6"/>
  <c r="K12" i="7"/>
  <c r="K20" i="7"/>
  <c r="K28" i="7"/>
  <c r="J57" i="21"/>
  <c r="P76" i="5"/>
  <c r="Q25" i="5"/>
  <c r="N34" i="5"/>
  <c r="Q57" i="5"/>
  <c r="N66" i="5"/>
  <c r="I69" i="6"/>
  <c r="F32" i="8"/>
  <c r="F69" i="8"/>
  <c r="G41" i="12"/>
  <c r="D45" i="14"/>
  <c r="O45" i="14" s="1"/>
  <c r="J26" i="21"/>
  <c r="G77" i="5"/>
  <c r="I43" i="6"/>
  <c r="F38" i="8"/>
  <c r="F73" i="8"/>
  <c r="J36" i="21"/>
  <c r="I10" i="6"/>
  <c r="I74" i="6"/>
  <c r="F9" i="8"/>
  <c r="F41" i="8"/>
  <c r="F48" i="13"/>
  <c r="D19" i="14"/>
  <c r="O19" i="14" s="1"/>
  <c r="J29" i="21"/>
  <c r="L76" i="5"/>
  <c r="L78" i="5" s="1"/>
  <c r="Q21" i="5"/>
  <c r="N30" i="5"/>
  <c r="Q53" i="5"/>
  <c r="N62" i="5"/>
  <c r="I49" i="6"/>
  <c r="F12" i="8"/>
  <c r="F44" i="8"/>
  <c r="D67" i="14"/>
  <c r="O67" i="14" s="1"/>
  <c r="J70" i="21"/>
  <c r="I24" i="6"/>
  <c r="F55" i="8"/>
  <c r="G71" i="12"/>
  <c r="Q59" i="5"/>
  <c r="J65" i="21"/>
  <c r="I45" i="6"/>
  <c r="G77" i="6"/>
  <c r="K11" i="7"/>
  <c r="K19" i="7"/>
  <c r="K27" i="7"/>
  <c r="K35" i="7"/>
  <c r="K43" i="7"/>
  <c r="K51" i="7"/>
  <c r="K59" i="7"/>
  <c r="K67" i="7"/>
  <c r="K75" i="7"/>
  <c r="U18" i="15"/>
  <c r="O77" i="20"/>
  <c r="J34" i="21"/>
  <c r="Q15" i="5"/>
  <c r="K15" i="5" s="1"/>
  <c r="U15" i="5" s="1"/>
  <c r="N24" i="5"/>
  <c r="Q47" i="5"/>
  <c r="O77" i="5"/>
  <c r="N56" i="5"/>
  <c r="I19" i="6"/>
  <c r="H12" i="7"/>
  <c r="H20" i="7"/>
  <c r="H28" i="7"/>
  <c r="H36" i="7"/>
  <c r="H44" i="7"/>
  <c r="H52" i="7"/>
  <c r="H60" i="7"/>
  <c r="H68" i="7"/>
  <c r="E68" i="7" s="1"/>
  <c r="O68" i="7" s="1"/>
  <c r="D76" i="9"/>
  <c r="J44" i="21"/>
  <c r="H75" i="22"/>
  <c r="Q26" i="5"/>
  <c r="N35" i="5"/>
  <c r="Q58" i="5"/>
  <c r="N67" i="5"/>
  <c r="I50" i="6"/>
  <c r="G63" i="12"/>
  <c r="D77" i="13"/>
  <c r="F56" i="13"/>
  <c r="J37" i="21"/>
  <c r="T76" i="5"/>
  <c r="I25" i="6"/>
  <c r="H14" i="7"/>
  <c r="H22" i="7"/>
  <c r="H30" i="7"/>
  <c r="H38" i="7"/>
  <c r="H46" i="7"/>
  <c r="H54" i="7"/>
  <c r="H62" i="7"/>
  <c r="H70" i="7"/>
  <c r="J14" i="21"/>
  <c r="K24" i="29"/>
  <c r="N9" i="5"/>
  <c r="K9" i="5" s="1"/>
  <c r="U9" i="5" s="1"/>
  <c r="Q32" i="5"/>
  <c r="N41" i="5"/>
  <c r="K41" i="5" s="1"/>
  <c r="U41" i="5" s="1"/>
  <c r="Q64" i="5"/>
  <c r="N73" i="5"/>
  <c r="K73" i="5" s="1"/>
  <c r="U73" i="5" s="1"/>
  <c r="I64" i="6"/>
  <c r="D76" i="8"/>
  <c r="F7" i="8"/>
  <c r="F34" i="13"/>
  <c r="I30" i="6"/>
  <c r="F37" i="8"/>
  <c r="F60" i="13"/>
  <c r="M76" i="15"/>
  <c r="J9" i="21"/>
  <c r="J73" i="21"/>
  <c r="Q17" i="5"/>
  <c r="N26" i="5"/>
  <c r="Q49" i="5"/>
  <c r="N58" i="5"/>
  <c r="F76" i="6"/>
  <c r="I21" i="6"/>
  <c r="F8" i="8"/>
  <c r="F40" i="8"/>
  <c r="J42" i="21"/>
  <c r="J76" i="5"/>
  <c r="I59" i="6"/>
  <c r="F14" i="8"/>
  <c r="F46" i="8"/>
  <c r="D76" i="10"/>
  <c r="G49" i="12"/>
  <c r="D21" i="14"/>
  <c r="O21" i="14" s="1"/>
  <c r="J52" i="21"/>
  <c r="I26" i="6"/>
  <c r="F77" i="7"/>
  <c r="F17" i="8"/>
  <c r="F49" i="8"/>
  <c r="F64" i="13"/>
  <c r="J45" i="21"/>
  <c r="Q13" i="5"/>
  <c r="K13" i="5" s="1"/>
  <c r="U13" i="5" s="1"/>
  <c r="N22" i="5"/>
  <c r="K22" i="5" s="1"/>
  <c r="U22" i="5" s="1"/>
  <c r="Q45" i="5"/>
  <c r="K45" i="5" s="1"/>
  <c r="U45" i="5" s="1"/>
  <c r="N54" i="5"/>
  <c r="I65" i="6"/>
  <c r="D76" i="7"/>
  <c r="F20" i="8"/>
  <c r="F52" i="8"/>
  <c r="J22" i="21"/>
  <c r="J77" i="5"/>
  <c r="I40" i="6"/>
  <c r="M76" i="7"/>
  <c r="K44" i="7"/>
  <c r="K60" i="7"/>
  <c r="F42" i="13"/>
  <c r="Q27" i="5"/>
  <c r="F68" i="13"/>
  <c r="J17" i="21"/>
  <c r="I61" i="6"/>
  <c r="G73" i="12"/>
  <c r="J50" i="21"/>
  <c r="Q7" i="5"/>
  <c r="R76" i="5"/>
  <c r="N16" i="5"/>
  <c r="Q39" i="5"/>
  <c r="N48" i="5"/>
  <c r="Q71" i="5"/>
  <c r="H76" i="6"/>
  <c r="H78" i="6" s="1"/>
  <c r="I35" i="6"/>
  <c r="K13" i="7"/>
  <c r="K21" i="7"/>
  <c r="E21" i="7" s="1"/>
  <c r="O21" i="7" s="1"/>
  <c r="K29" i="7"/>
  <c r="K37" i="7"/>
  <c r="K45" i="7"/>
  <c r="K53" i="7"/>
  <c r="K61" i="7"/>
  <c r="K69" i="7"/>
  <c r="D51" i="14"/>
  <c r="O51" i="14" s="1"/>
  <c r="J60" i="21"/>
  <c r="Q18" i="5"/>
  <c r="N27" i="5"/>
  <c r="Q50" i="5"/>
  <c r="N59" i="5"/>
  <c r="I66" i="6"/>
  <c r="N77" i="7"/>
  <c r="F8" i="13"/>
  <c r="F72" i="13"/>
  <c r="L77" i="14"/>
  <c r="U26" i="15"/>
  <c r="J77" i="15"/>
  <c r="J53" i="21"/>
  <c r="E77" i="25"/>
  <c r="I41" i="6"/>
  <c r="L76" i="7"/>
  <c r="L78" i="7" s="1"/>
  <c r="K7" i="7"/>
  <c r="K15" i="7"/>
  <c r="K23" i="7"/>
  <c r="E23" i="7" s="1"/>
  <c r="O23" i="7" s="1"/>
  <c r="K31" i="7"/>
  <c r="E31" i="7" s="1"/>
  <c r="O31" i="7" s="1"/>
  <c r="K39" i="7"/>
  <c r="K47" i="7"/>
  <c r="K55" i="7"/>
  <c r="E55" i="7" s="1"/>
  <c r="O55" i="7" s="1"/>
  <c r="K63" i="7"/>
  <c r="K71" i="7"/>
  <c r="E71" i="7" s="1"/>
  <c r="O71" i="7" s="1"/>
  <c r="F61" i="8"/>
  <c r="G25" i="12"/>
  <c r="U50" i="15"/>
  <c r="J30" i="21"/>
  <c r="Q24" i="5"/>
  <c r="N33" i="5"/>
  <c r="Q56" i="5"/>
  <c r="R77" i="5"/>
  <c r="N65" i="5"/>
  <c r="I16" i="6"/>
  <c r="F58" i="13"/>
  <c r="F15" i="8"/>
  <c r="F47" i="8"/>
  <c r="F50" i="13"/>
  <c r="J23" i="21"/>
  <c r="I39" i="6"/>
  <c r="E76" i="8"/>
  <c r="J24" i="21"/>
  <c r="F62" i="28"/>
  <c r="G13" i="12"/>
  <c r="E77" i="12"/>
  <c r="G76" i="14"/>
  <c r="D33" i="14"/>
  <c r="O33" i="14" s="1"/>
  <c r="D65" i="14"/>
  <c r="O65" i="14" s="1"/>
  <c r="U12" i="15"/>
  <c r="F24" i="17"/>
  <c r="F42" i="17"/>
  <c r="F60" i="17"/>
  <c r="T76" i="15"/>
  <c r="J31" i="21"/>
  <c r="H56" i="27"/>
  <c r="D77" i="27"/>
  <c r="Q19" i="5"/>
  <c r="N28" i="5"/>
  <c r="K37" i="5"/>
  <c r="U37" i="5" s="1"/>
  <c r="Q51" i="5"/>
  <c r="S77" i="5"/>
  <c r="N60" i="5"/>
  <c r="K60" i="5" s="1"/>
  <c r="U60" i="5" s="1"/>
  <c r="I15" i="6"/>
  <c r="F76" i="7"/>
  <c r="F10" i="8"/>
  <c r="F42" i="8"/>
  <c r="G65" i="12"/>
  <c r="J32" i="21"/>
  <c r="G37" i="12"/>
  <c r="U20" i="15"/>
  <c r="F8" i="17"/>
  <c r="F26" i="17"/>
  <c r="F44" i="17"/>
  <c r="F68" i="17"/>
  <c r="F64" i="8"/>
  <c r="I55" i="6"/>
  <c r="N76" i="7"/>
  <c r="J40" i="21"/>
  <c r="G61" i="12"/>
  <c r="D9" i="14"/>
  <c r="O9" i="14" s="1"/>
  <c r="D41" i="14"/>
  <c r="O41" i="14" s="1"/>
  <c r="D73" i="14"/>
  <c r="O73" i="14" s="1"/>
  <c r="U28" i="15"/>
  <c r="F10" i="17"/>
  <c r="F28" i="17"/>
  <c r="F48" i="17"/>
  <c r="F70" i="17"/>
  <c r="E74" i="7"/>
  <c r="O74" i="7" s="1"/>
  <c r="F10" i="13"/>
  <c r="F74" i="13"/>
  <c r="D27" i="14"/>
  <c r="O27" i="14" s="1"/>
  <c r="J47" i="21"/>
  <c r="Q11" i="5"/>
  <c r="N20" i="5"/>
  <c r="K20" i="5" s="1"/>
  <c r="U20" i="5" s="1"/>
  <c r="Q43" i="5"/>
  <c r="N52" i="5"/>
  <c r="K52" i="5" s="1"/>
  <c r="U52" i="5" s="1"/>
  <c r="Q75" i="5"/>
  <c r="I31" i="6"/>
  <c r="E77" i="6"/>
  <c r="H8" i="7"/>
  <c r="E8" i="7" s="1"/>
  <c r="O8" i="7" s="1"/>
  <c r="H16" i="7"/>
  <c r="E16" i="7" s="1"/>
  <c r="O16" i="7" s="1"/>
  <c r="H24" i="7"/>
  <c r="E24" i="7" s="1"/>
  <c r="O24" i="7" s="1"/>
  <c r="H32" i="7"/>
  <c r="H40" i="7"/>
  <c r="E40" i="7" s="1"/>
  <c r="O40" i="7" s="1"/>
  <c r="H48" i="7"/>
  <c r="I77" i="7"/>
  <c r="H56" i="7"/>
  <c r="H64" i="7"/>
  <c r="E64" i="7" s="1"/>
  <c r="O64" i="7" s="1"/>
  <c r="H72" i="7"/>
  <c r="E72" i="7" s="1"/>
  <c r="O72" i="7" s="1"/>
  <c r="F18" i="8"/>
  <c r="F50" i="8"/>
  <c r="K76" i="14"/>
  <c r="J48" i="21"/>
  <c r="G21" i="12"/>
  <c r="U36" i="15"/>
  <c r="F12" i="17"/>
  <c r="F32" i="17"/>
  <c r="F50" i="17"/>
  <c r="F72" i="17"/>
  <c r="H63" i="22"/>
  <c r="K21" i="26"/>
  <c r="G34" i="12"/>
  <c r="D46" i="14"/>
  <c r="O46" i="14" s="1"/>
  <c r="F31" i="8"/>
  <c r="G7" i="12"/>
  <c r="D76" i="12"/>
  <c r="F18" i="13"/>
  <c r="I76" i="14"/>
  <c r="G76" i="20"/>
  <c r="J55" i="21"/>
  <c r="F76" i="5"/>
  <c r="F78" i="5" s="1"/>
  <c r="I7" i="6"/>
  <c r="D76" i="6"/>
  <c r="I71" i="6"/>
  <c r="F76" i="12"/>
  <c r="D37" i="14"/>
  <c r="O37" i="14" s="1"/>
  <c r="U34" i="15"/>
  <c r="O76" i="20"/>
  <c r="J56" i="21"/>
  <c r="D77" i="21"/>
  <c r="D76" i="11"/>
  <c r="D78" i="11" s="1"/>
  <c r="G45" i="12"/>
  <c r="D17" i="14"/>
  <c r="O17" i="14" s="1"/>
  <c r="D49" i="14"/>
  <c r="O49" i="14" s="1"/>
  <c r="U44" i="15"/>
  <c r="F16" i="17"/>
  <c r="F34" i="17"/>
  <c r="F52" i="17"/>
  <c r="F74" i="17"/>
  <c r="F77" i="12"/>
  <c r="U23" i="15"/>
  <c r="H35" i="7"/>
  <c r="H43" i="7"/>
  <c r="H51" i="7"/>
  <c r="H59" i="7"/>
  <c r="H67" i="7"/>
  <c r="H75" i="7"/>
  <c r="F71" i="8"/>
  <c r="F26" i="13"/>
  <c r="U10" i="15"/>
  <c r="J63" i="21"/>
  <c r="N12" i="5"/>
  <c r="K12" i="5" s="1"/>
  <c r="U12" i="5" s="1"/>
  <c r="Q35" i="5"/>
  <c r="N44" i="5"/>
  <c r="K44" i="5" s="1"/>
  <c r="U44" i="5" s="1"/>
  <c r="Q67" i="5"/>
  <c r="I47" i="6"/>
  <c r="K9" i="7"/>
  <c r="K17" i="7"/>
  <c r="K25" i="7"/>
  <c r="K33" i="7"/>
  <c r="K41" i="7"/>
  <c r="K49" i="7"/>
  <c r="K57" i="7"/>
  <c r="K65" i="7"/>
  <c r="K73" i="7"/>
  <c r="F26" i="8"/>
  <c r="F65" i="8"/>
  <c r="E76" i="15"/>
  <c r="J64" i="21"/>
  <c r="G69" i="12"/>
  <c r="J77" i="14"/>
  <c r="U52" i="15"/>
  <c r="F18" i="17"/>
  <c r="F36" i="17"/>
  <c r="F54" i="17"/>
  <c r="E76" i="20"/>
  <c r="M18" i="23"/>
  <c r="H32" i="27"/>
  <c r="H76" i="14"/>
  <c r="Q77" i="15"/>
  <c r="J7" i="21"/>
  <c r="D76" i="21"/>
  <c r="J71" i="21"/>
  <c r="I23" i="6"/>
  <c r="G33" i="12"/>
  <c r="J8" i="21"/>
  <c r="J72" i="21"/>
  <c r="G29" i="12"/>
  <c r="D25" i="14"/>
  <c r="O25" i="14" s="1"/>
  <c r="D57" i="14"/>
  <c r="O57" i="14" s="1"/>
  <c r="K76" i="15"/>
  <c r="H77" i="15"/>
  <c r="U60" i="15"/>
  <c r="F20" i="17"/>
  <c r="F38" i="17"/>
  <c r="D77" i="17"/>
  <c r="F56" i="17"/>
  <c r="H64" i="27"/>
  <c r="D14" i="14"/>
  <c r="O14" i="14" s="1"/>
  <c r="N68" i="5"/>
  <c r="K68" i="5" s="1"/>
  <c r="U68" i="5" s="1"/>
  <c r="I63" i="6"/>
  <c r="F34" i="8"/>
  <c r="J16" i="21"/>
  <c r="D77" i="10"/>
  <c r="G53" i="12"/>
  <c r="S76" i="15"/>
  <c r="P77" i="15"/>
  <c r="U68" i="15"/>
  <c r="F22" i="17"/>
  <c r="F40" i="17"/>
  <c r="F58" i="17"/>
  <c r="F68" i="8"/>
  <c r="G18" i="12"/>
  <c r="D22" i="14"/>
  <c r="O22" i="14" s="1"/>
  <c r="D54" i="14"/>
  <c r="O54" i="14" s="1"/>
  <c r="U39" i="15"/>
  <c r="N77" i="20"/>
  <c r="H10" i="22"/>
  <c r="H26" i="22"/>
  <c r="H42" i="22"/>
  <c r="H58" i="22"/>
  <c r="E76" i="12"/>
  <c r="G28" i="12"/>
  <c r="U29" i="15"/>
  <c r="U69" i="15"/>
  <c r="D76" i="18"/>
  <c r="M26" i="23"/>
  <c r="F14" i="28"/>
  <c r="F70" i="8"/>
  <c r="G42" i="12"/>
  <c r="U47" i="15"/>
  <c r="H12" i="16"/>
  <c r="H28" i="16"/>
  <c r="H44" i="16"/>
  <c r="H60" i="16"/>
  <c r="E77" i="17"/>
  <c r="G52" i="12"/>
  <c r="D24" i="14"/>
  <c r="O24" i="14" s="1"/>
  <c r="D64" i="14"/>
  <c r="O64" i="14" s="1"/>
  <c r="D72" i="14"/>
  <c r="O72" i="14" s="1"/>
  <c r="U45" i="15"/>
  <c r="H23" i="16"/>
  <c r="H51" i="16"/>
  <c r="H76" i="20"/>
  <c r="M58" i="23"/>
  <c r="F56" i="8"/>
  <c r="D77" i="8"/>
  <c r="F72" i="8"/>
  <c r="G66" i="12"/>
  <c r="D30" i="14"/>
  <c r="O30" i="14" s="1"/>
  <c r="D62" i="14"/>
  <c r="O62" i="14" s="1"/>
  <c r="U55" i="15"/>
  <c r="H14" i="22"/>
  <c r="H30" i="22"/>
  <c r="H46" i="22"/>
  <c r="G12" i="12"/>
  <c r="E77" i="13"/>
  <c r="D56" i="14"/>
  <c r="E77" i="14"/>
  <c r="P76" i="20"/>
  <c r="F14" i="17"/>
  <c r="F30" i="17"/>
  <c r="F46" i="17"/>
  <c r="F62" i="17"/>
  <c r="M76" i="20"/>
  <c r="I77" i="26"/>
  <c r="H17" i="29"/>
  <c r="F58" i="8"/>
  <c r="F74" i="8"/>
  <c r="G26" i="12"/>
  <c r="K77" i="14"/>
  <c r="U63" i="15"/>
  <c r="H16" i="16"/>
  <c r="H32" i="16"/>
  <c r="H48" i="16"/>
  <c r="H64" i="16"/>
  <c r="H65" i="22"/>
  <c r="J76" i="26"/>
  <c r="H12" i="27"/>
  <c r="G36" i="12"/>
  <c r="D32" i="14"/>
  <c r="O32" i="14" s="1"/>
  <c r="D40" i="14"/>
  <c r="O40" i="14" s="1"/>
  <c r="U21" i="15"/>
  <c r="K77" i="15"/>
  <c r="U61" i="15"/>
  <c r="H7" i="16"/>
  <c r="D76" i="16"/>
  <c r="H55" i="16"/>
  <c r="F64" i="17"/>
  <c r="E77" i="20"/>
  <c r="E76" i="22"/>
  <c r="F60" i="8"/>
  <c r="G50" i="12"/>
  <c r="D38" i="14"/>
  <c r="O38" i="14" s="1"/>
  <c r="D70" i="14"/>
  <c r="O70" i="14" s="1"/>
  <c r="D76" i="15"/>
  <c r="U7" i="15"/>
  <c r="U71" i="15"/>
  <c r="H18" i="22"/>
  <c r="H34" i="22"/>
  <c r="H50" i="22"/>
  <c r="H67" i="22"/>
  <c r="M41" i="23"/>
  <c r="K29" i="26"/>
  <c r="H41" i="29"/>
  <c r="G60" i="12"/>
  <c r="J76" i="14"/>
  <c r="J78" i="14" s="1"/>
  <c r="S77" i="15"/>
  <c r="H31" i="16"/>
  <c r="F66" i="17"/>
  <c r="M77" i="20"/>
  <c r="K40" i="29"/>
  <c r="F62" i="8"/>
  <c r="G10" i="12"/>
  <c r="G74" i="12"/>
  <c r="L76" i="15"/>
  <c r="U15" i="15"/>
  <c r="I77" i="15"/>
  <c r="H20" i="16"/>
  <c r="H36" i="16"/>
  <c r="H52" i="16"/>
  <c r="H68" i="16"/>
  <c r="F76" i="20"/>
  <c r="M73" i="23"/>
  <c r="H44" i="27"/>
  <c r="G20" i="12"/>
  <c r="D8" i="14"/>
  <c r="O8" i="14" s="1"/>
  <c r="F76" i="15"/>
  <c r="H35" i="16"/>
  <c r="H67" i="16"/>
  <c r="N76" i="20"/>
  <c r="H22" i="22"/>
  <c r="H38" i="22"/>
  <c r="K64" i="29"/>
  <c r="G44" i="12"/>
  <c r="N76" i="15"/>
  <c r="U53" i="15"/>
  <c r="H15" i="16"/>
  <c r="F66" i="8"/>
  <c r="G58" i="12"/>
  <c r="U31" i="15"/>
  <c r="H8" i="16"/>
  <c r="H24" i="16"/>
  <c r="H40" i="16"/>
  <c r="D77" i="16"/>
  <c r="H56" i="16"/>
  <c r="H72" i="16"/>
  <c r="F77" i="20"/>
  <c r="F76" i="22"/>
  <c r="F78" i="22" s="1"/>
  <c r="E77" i="22"/>
  <c r="F38" i="28"/>
  <c r="G68" i="12"/>
  <c r="D16" i="14"/>
  <c r="O16" i="14" s="1"/>
  <c r="H19" i="16"/>
  <c r="H39" i="16"/>
  <c r="H71" i="16"/>
  <c r="D48" i="14"/>
  <c r="O48" i="14" s="1"/>
  <c r="U13" i="15"/>
  <c r="H11" i="16"/>
  <c r="H27" i="16"/>
  <c r="H43" i="16"/>
  <c r="H59" i="16"/>
  <c r="H75" i="16"/>
  <c r="G77" i="23"/>
  <c r="E76" i="30"/>
  <c r="F77" i="14"/>
  <c r="D69" i="14"/>
  <c r="O69" i="14" s="1"/>
  <c r="U48" i="15"/>
  <c r="F9" i="17"/>
  <c r="F25" i="17"/>
  <c r="F41" i="17"/>
  <c r="F57" i="17"/>
  <c r="F73" i="17"/>
  <c r="F77" i="21"/>
  <c r="G70" i="12"/>
  <c r="U11" i="15"/>
  <c r="H21" i="22"/>
  <c r="H37" i="22"/>
  <c r="E76" i="23"/>
  <c r="N77" i="14"/>
  <c r="G76" i="15"/>
  <c r="U56" i="15"/>
  <c r="D77" i="15"/>
  <c r="F11" i="17"/>
  <c r="F27" i="17"/>
  <c r="F43" i="17"/>
  <c r="F59" i="17"/>
  <c r="F75" i="17"/>
  <c r="J77" i="23"/>
  <c r="L76" i="14"/>
  <c r="L78" i="14" s="1"/>
  <c r="H47" i="16"/>
  <c r="H63" i="16"/>
  <c r="M33" i="23"/>
  <c r="H25" i="29"/>
  <c r="O76" i="15"/>
  <c r="L77" i="15"/>
  <c r="U64" i="15"/>
  <c r="F13" i="17"/>
  <c r="F29" i="17"/>
  <c r="F45" i="17"/>
  <c r="F61" i="17"/>
  <c r="I76" i="20"/>
  <c r="F75" i="8"/>
  <c r="M77" i="14"/>
  <c r="U37" i="15"/>
  <c r="H9" i="22"/>
  <c r="H25" i="22"/>
  <c r="H41" i="22"/>
  <c r="M65" i="23"/>
  <c r="H36" i="27"/>
  <c r="U8" i="15"/>
  <c r="T77" i="15"/>
  <c r="U72" i="15"/>
  <c r="F15" i="17"/>
  <c r="F31" i="17"/>
  <c r="F47" i="17"/>
  <c r="F63" i="17"/>
  <c r="Q76" i="20"/>
  <c r="K53" i="26"/>
  <c r="H62" i="22"/>
  <c r="M17" i="23"/>
  <c r="K48" i="29"/>
  <c r="D53" i="14"/>
  <c r="O53" i="14" s="1"/>
  <c r="U16" i="15"/>
  <c r="E76" i="16"/>
  <c r="E78" i="16" s="1"/>
  <c r="F17" i="17"/>
  <c r="F33" i="17"/>
  <c r="F49" i="17"/>
  <c r="F65" i="17"/>
  <c r="Q77" i="20"/>
  <c r="M74" i="23"/>
  <c r="H13" i="22"/>
  <c r="H29" i="22"/>
  <c r="H45" i="22"/>
  <c r="K45" i="26"/>
  <c r="H68" i="27"/>
  <c r="U24" i="15"/>
  <c r="G77" i="16"/>
  <c r="F19" i="17"/>
  <c r="F35" i="17"/>
  <c r="F51" i="17"/>
  <c r="F67" i="17"/>
  <c r="H77" i="20"/>
  <c r="E76" i="21"/>
  <c r="F22" i="28"/>
  <c r="D61" i="14"/>
  <c r="O61" i="14" s="1"/>
  <c r="U32" i="15"/>
  <c r="F21" i="17"/>
  <c r="F37" i="17"/>
  <c r="F53" i="17"/>
  <c r="F69" i="17"/>
  <c r="H55" i="22"/>
  <c r="H76" i="15"/>
  <c r="F77" i="16"/>
  <c r="P77" i="20"/>
  <c r="E77" i="21"/>
  <c r="H17" i="22"/>
  <c r="H33" i="22"/>
  <c r="H49" i="22"/>
  <c r="H70" i="22"/>
  <c r="U40" i="15"/>
  <c r="F7" i="17"/>
  <c r="D76" i="17"/>
  <c r="F23" i="17"/>
  <c r="F39" i="17"/>
  <c r="F55" i="17"/>
  <c r="F71" i="17"/>
  <c r="G54" i="12"/>
  <c r="H49" i="29"/>
  <c r="G38" i="12"/>
  <c r="U43" i="15"/>
  <c r="H10" i="16"/>
  <c r="H26" i="16"/>
  <c r="H42" i="16"/>
  <c r="H58" i="16"/>
  <c r="H74" i="16"/>
  <c r="J76" i="20"/>
  <c r="H20" i="22"/>
  <c r="H36" i="22"/>
  <c r="K76" i="23"/>
  <c r="M25" i="23"/>
  <c r="G19" i="12"/>
  <c r="F11" i="13"/>
  <c r="F27" i="13"/>
  <c r="F43" i="13"/>
  <c r="F59" i="13"/>
  <c r="F75" i="13"/>
  <c r="F46" i="28"/>
  <c r="E77" i="30"/>
  <c r="G62" i="12"/>
  <c r="D10" i="14"/>
  <c r="O10" i="14" s="1"/>
  <c r="D42" i="14"/>
  <c r="O42" i="14" s="1"/>
  <c r="D74" i="14"/>
  <c r="O74" i="14" s="1"/>
  <c r="U51" i="15"/>
  <c r="D77" i="18"/>
  <c r="J77" i="20"/>
  <c r="M57" i="23"/>
  <c r="K61" i="26"/>
  <c r="F70" i="28"/>
  <c r="H73" i="29"/>
  <c r="G43" i="12"/>
  <c r="F13" i="13"/>
  <c r="F29" i="13"/>
  <c r="F45" i="13"/>
  <c r="F61" i="13"/>
  <c r="D7" i="14"/>
  <c r="E76" i="14"/>
  <c r="E78" i="14" s="1"/>
  <c r="D39" i="14"/>
  <c r="O39" i="14" s="1"/>
  <c r="K72" i="29"/>
  <c r="G22" i="12"/>
  <c r="U59" i="15"/>
  <c r="H14" i="16"/>
  <c r="H30" i="16"/>
  <c r="H46" i="16"/>
  <c r="H62" i="16"/>
  <c r="E76" i="17"/>
  <c r="H8" i="22"/>
  <c r="H24" i="22"/>
  <c r="H40" i="22"/>
  <c r="H57" i="22"/>
  <c r="H9" i="29"/>
  <c r="G67" i="12"/>
  <c r="F15" i="13"/>
  <c r="F31" i="13"/>
  <c r="F47" i="13"/>
  <c r="F63" i="13"/>
  <c r="M76" i="14"/>
  <c r="I77" i="20"/>
  <c r="F76" i="21"/>
  <c r="M42" i="23"/>
  <c r="K8" i="29"/>
  <c r="G46" i="12"/>
  <c r="D18" i="14"/>
  <c r="O18" i="14" s="1"/>
  <c r="D50" i="14"/>
  <c r="O50" i="14" s="1"/>
  <c r="G77" i="14"/>
  <c r="U67" i="15"/>
  <c r="G27" i="12"/>
  <c r="F17" i="13"/>
  <c r="F33" i="13"/>
  <c r="F49" i="13"/>
  <c r="F65" i="13"/>
  <c r="D15" i="14"/>
  <c r="O15" i="14" s="1"/>
  <c r="D47" i="14"/>
  <c r="O47" i="14" s="1"/>
  <c r="E77" i="15"/>
  <c r="U75" i="15"/>
  <c r="H18" i="16"/>
  <c r="H34" i="16"/>
  <c r="H50" i="16"/>
  <c r="H66" i="16"/>
  <c r="H12" i="22"/>
  <c r="H28" i="22"/>
  <c r="H44" i="22"/>
  <c r="K32" i="29"/>
  <c r="G51" i="12"/>
  <c r="F19" i="13"/>
  <c r="F35" i="13"/>
  <c r="F51" i="13"/>
  <c r="F67" i="13"/>
  <c r="H77" i="14"/>
  <c r="J76" i="23"/>
  <c r="H16" i="27"/>
  <c r="G30" i="12"/>
  <c r="D26" i="14"/>
  <c r="O26" i="14" s="1"/>
  <c r="D58" i="14"/>
  <c r="O58" i="14" s="1"/>
  <c r="P76" i="15"/>
  <c r="U19" i="15"/>
  <c r="M77" i="15"/>
  <c r="G76" i="21"/>
  <c r="H66" i="22"/>
  <c r="H28" i="27"/>
  <c r="G11" i="12"/>
  <c r="G75" i="12"/>
  <c r="F21" i="13"/>
  <c r="F37" i="13"/>
  <c r="F53" i="13"/>
  <c r="F69" i="13"/>
  <c r="D23" i="14"/>
  <c r="O23" i="14" s="1"/>
  <c r="U62" i="15"/>
  <c r="U27" i="15"/>
  <c r="H22" i="16"/>
  <c r="H38" i="16"/>
  <c r="H54" i="16"/>
  <c r="H70" i="16"/>
  <c r="D76" i="19"/>
  <c r="G77" i="21"/>
  <c r="H16" i="22"/>
  <c r="H32" i="22"/>
  <c r="H48" i="22"/>
  <c r="G35" i="12"/>
  <c r="F7" i="13"/>
  <c r="D76" i="13"/>
  <c r="D78" i="13" s="1"/>
  <c r="F23" i="13"/>
  <c r="F39" i="13"/>
  <c r="F55" i="13"/>
  <c r="F71" i="13"/>
  <c r="H48" i="27"/>
  <c r="G14" i="12"/>
  <c r="D34" i="14"/>
  <c r="O34" i="14" s="1"/>
  <c r="D66" i="14"/>
  <c r="O66" i="14" s="1"/>
  <c r="U35" i="15"/>
  <c r="F76" i="16"/>
  <c r="H60" i="27"/>
  <c r="D77" i="29"/>
  <c r="G59" i="12"/>
  <c r="F9" i="13"/>
  <c r="F25" i="13"/>
  <c r="F41" i="13"/>
  <c r="F57" i="13"/>
  <c r="F73" i="13"/>
  <c r="D31" i="14"/>
  <c r="O31" i="14" s="1"/>
  <c r="D63" i="14"/>
  <c r="O63" i="14" s="1"/>
  <c r="U22" i="15"/>
  <c r="M66" i="23"/>
  <c r="H8" i="27"/>
  <c r="G8" i="12"/>
  <c r="G72" i="12"/>
  <c r="U17" i="15"/>
  <c r="H13" i="16"/>
  <c r="H29" i="16"/>
  <c r="H45" i="16"/>
  <c r="H61" i="16"/>
  <c r="R10" i="20"/>
  <c r="R14" i="20"/>
  <c r="R18" i="20"/>
  <c r="R22" i="20"/>
  <c r="R26" i="20"/>
  <c r="R30" i="20"/>
  <c r="R34" i="20"/>
  <c r="R38" i="20"/>
  <c r="R42" i="20"/>
  <c r="L77" i="20"/>
  <c r="R66" i="20"/>
  <c r="K35" i="26"/>
  <c r="H65" i="27"/>
  <c r="F10" i="25"/>
  <c r="K29" i="30"/>
  <c r="I76" i="15"/>
  <c r="U30" i="15"/>
  <c r="F77" i="15"/>
  <c r="H59" i="22"/>
  <c r="G32" i="12"/>
  <c r="D36" i="14"/>
  <c r="O36" i="14" s="1"/>
  <c r="D68" i="14"/>
  <c r="O68" i="14" s="1"/>
  <c r="U25" i="15"/>
  <c r="R49" i="20"/>
  <c r="R57" i="20"/>
  <c r="F16" i="28"/>
  <c r="F26" i="25"/>
  <c r="K45" i="30"/>
  <c r="D71" i="14"/>
  <c r="O71" i="14" s="1"/>
  <c r="Q76" i="15"/>
  <c r="Q78" i="15" s="1"/>
  <c r="U38" i="15"/>
  <c r="N77" i="15"/>
  <c r="H40" i="27"/>
  <c r="H33" i="29"/>
  <c r="D77" i="12"/>
  <c r="G56" i="12"/>
  <c r="E76" i="13"/>
  <c r="U33" i="15"/>
  <c r="H17" i="16"/>
  <c r="H33" i="16"/>
  <c r="H49" i="16"/>
  <c r="H65" i="16"/>
  <c r="D76" i="20"/>
  <c r="R7" i="20"/>
  <c r="R11" i="20"/>
  <c r="R15" i="20"/>
  <c r="R19" i="20"/>
  <c r="R23" i="20"/>
  <c r="R27" i="20"/>
  <c r="R31" i="20"/>
  <c r="R35" i="20"/>
  <c r="R39" i="20"/>
  <c r="R43" i="20"/>
  <c r="R50" i="20"/>
  <c r="R58" i="20"/>
  <c r="R69" i="20"/>
  <c r="F48" i="28"/>
  <c r="F42" i="25"/>
  <c r="K60" i="26"/>
  <c r="K61" i="30"/>
  <c r="U46" i="15"/>
  <c r="G76" i="16"/>
  <c r="H76" i="21"/>
  <c r="G16" i="12"/>
  <c r="D12" i="14"/>
  <c r="O12" i="14" s="1"/>
  <c r="D44" i="14"/>
  <c r="O44" i="14" s="1"/>
  <c r="I77" i="14"/>
  <c r="J76" i="15"/>
  <c r="J78" i="15" s="1"/>
  <c r="U41" i="15"/>
  <c r="G77" i="15"/>
  <c r="L76" i="20"/>
  <c r="R70" i="20"/>
  <c r="K16" i="29"/>
  <c r="I77" i="23"/>
  <c r="F58" i="25"/>
  <c r="K46" i="26"/>
  <c r="U54" i="15"/>
  <c r="H77" i="21"/>
  <c r="H72" i="27"/>
  <c r="L77" i="29"/>
  <c r="K56" i="29"/>
  <c r="G40" i="12"/>
  <c r="R76" i="15"/>
  <c r="R78" i="15" s="1"/>
  <c r="U49" i="15"/>
  <c r="O77" i="15"/>
  <c r="H21" i="16"/>
  <c r="H37" i="16"/>
  <c r="H53" i="16"/>
  <c r="H69" i="16"/>
  <c r="R8" i="20"/>
  <c r="R12" i="20"/>
  <c r="R16" i="20"/>
  <c r="R20" i="20"/>
  <c r="R24" i="20"/>
  <c r="R28" i="20"/>
  <c r="R32" i="20"/>
  <c r="R36" i="20"/>
  <c r="R40" i="20"/>
  <c r="R61" i="20"/>
  <c r="D76" i="23"/>
  <c r="M7" i="23"/>
  <c r="F74" i="25"/>
  <c r="H30" i="29"/>
  <c r="F30" i="28"/>
  <c r="G64" i="12"/>
  <c r="F76" i="14"/>
  <c r="D20" i="14"/>
  <c r="O20" i="14" s="1"/>
  <c r="D52" i="14"/>
  <c r="O52" i="14" s="1"/>
  <c r="U57" i="15"/>
  <c r="D77" i="19"/>
  <c r="R45" i="20"/>
  <c r="R53" i="20"/>
  <c r="R62" i="20"/>
  <c r="R73" i="20"/>
  <c r="M20" i="23"/>
  <c r="H17" i="27"/>
  <c r="M71" i="23"/>
  <c r="K45" i="29"/>
  <c r="M37" i="23"/>
  <c r="D55" i="14"/>
  <c r="O55" i="14" s="1"/>
  <c r="U70" i="15"/>
  <c r="K76" i="20"/>
  <c r="H71" i="22"/>
  <c r="G24" i="12"/>
  <c r="N76" i="14"/>
  <c r="U65" i="15"/>
  <c r="H9" i="16"/>
  <c r="H25" i="16"/>
  <c r="H41" i="16"/>
  <c r="H57" i="16"/>
  <c r="H73" i="16"/>
  <c r="R9" i="20"/>
  <c r="R13" i="20"/>
  <c r="R17" i="20"/>
  <c r="R21" i="20"/>
  <c r="R25" i="20"/>
  <c r="R29" i="20"/>
  <c r="R33" i="20"/>
  <c r="R37" i="20"/>
  <c r="R41" i="20"/>
  <c r="R46" i="20"/>
  <c r="R54" i="20"/>
  <c r="R74" i="20"/>
  <c r="H33" i="27"/>
  <c r="K34" i="29"/>
  <c r="F41" i="28"/>
  <c r="K47" i="26"/>
  <c r="U14" i="15"/>
  <c r="K77" i="20"/>
  <c r="M34" i="23"/>
  <c r="K69" i="26"/>
  <c r="G48" i="12"/>
  <c r="D28" i="14"/>
  <c r="O28" i="14" s="1"/>
  <c r="D60" i="14"/>
  <c r="O60" i="14" s="1"/>
  <c r="U9" i="15"/>
  <c r="U73" i="15"/>
  <c r="R65" i="20"/>
  <c r="I77" i="21"/>
  <c r="H49" i="27"/>
  <c r="H43" i="29"/>
  <c r="K13" i="30"/>
  <c r="H11" i="22"/>
  <c r="H27" i="22"/>
  <c r="H43" i="22"/>
  <c r="H52" i="27"/>
  <c r="M44" i="23"/>
  <c r="K11" i="26"/>
  <c r="K75" i="26"/>
  <c r="K10" i="29"/>
  <c r="H19" i="29"/>
  <c r="K74" i="29"/>
  <c r="M31" i="23"/>
  <c r="F16" i="25"/>
  <c r="F32" i="25"/>
  <c r="F48" i="25"/>
  <c r="F64" i="25"/>
  <c r="K36" i="26"/>
  <c r="F19" i="28"/>
  <c r="F51" i="28"/>
  <c r="K21" i="29"/>
  <c r="H70" i="29"/>
  <c r="K19" i="30"/>
  <c r="K35" i="30"/>
  <c r="K51" i="30"/>
  <c r="K67" i="30"/>
  <c r="K77" i="23"/>
  <c r="J77" i="26"/>
  <c r="H44" i="29"/>
  <c r="R44" i="20"/>
  <c r="R48" i="20"/>
  <c r="R52" i="20"/>
  <c r="D77" i="20"/>
  <c r="R56" i="20"/>
  <c r="R60" i="20"/>
  <c r="R64" i="20"/>
  <c r="R68" i="20"/>
  <c r="R72" i="20"/>
  <c r="I76" i="21"/>
  <c r="H61" i="22"/>
  <c r="M49" i="23"/>
  <c r="M52" i="23"/>
  <c r="K67" i="26"/>
  <c r="H9" i="27"/>
  <c r="H25" i="27"/>
  <c r="H41" i="27"/>
  <c r="H57" i="27"/>
  <c r="H73" i="27"/>
  <c r="F32" i="28"/>
  <c r="F64" i="28"/>
  <c r="H11" i="29"/>
  <c r="K66" i="29"/>
  <c r="H75" i="29"/>
  <c r="M39" i="23"/>
  <c r="F18" i="25"/>
  <c r="F34" i="25"/>
  <c r="F50" i="25"/>
  <c r="F66" i="25"/>
  <c r="K28" i="26"/>
  <c r="H77" i="26"/>
  <c r="E77" i="28"/>
  <c r="H22" i="29"/>
  <c r="K37" i="29"/>
  <c r="H54" i="29"/>
  <c r="K21" i="30"/>
  <c r="K37" i="30"/>
  <c r="K53" i="30"/>
  <c r="K69" i="30"/>
  <c r="K51" i="29"/>
  <c r="M8" i="23"/>
  <c r="H47" i="29"/>
  <c r="H15" i="22"/>
  <c r="H31" i="22"/>
  <c r="H47" i="22"/>
  <c r="H57" i="29"/>
  <c r="M60" i="23"/>
  <c r="K59" i="26"/>
  <c r="K58" i="29"/>
  <c r="H67" i="29"/>
  <c r="M47" i="23"/>
  <c r="F20" i="25"/>
  <c r="F36" i="25"/>
  <c r="F52" i="25"/>
  <c r="F68" i="25"/>
  <c r="K20" i="26"/>
  <c r="F27" i="28"/>
  <c r="F59" i="28"/>
  <c r="K8" i="30"/>
  <c r="K24" i="30"/>
  <c r="K40" i="30"/>
  <c r="D77" i="30"/>
  <c r="K56" i="30"/>
  <c r="K72" i="30"/>
  <c r="M61" i="23"/>
  <c r="K22" i="26"/>
  <c r="K62" i="26"/>
  <c r="K31" i="26"/>
  <c r="F77" i="27"/>
  <c r="F54" i="28"/>
  <c r="M68" i="23"/>
  <c r="K51" i="26"/>
  <c r="H13" i="27"/>
  <c r="H29" i="27"/>
  <c r="H45" i="27"/>
  <c r="H61" i="27"/>
  <c r="F8" i="28"/>
  <c r="F40" i="28"/>
  <c r="F72" i="28"/>
  <c r="K50" i="29"/>
  <c r="H59" i="29"/>
  <c r="G77" i="22"/>
  <c r="M55" i="23"/>
  <c r="F22" i="25"/>
  <c r="F38" i="25"/>
  <c r="F54" i="25"/>
  <c r="F70" i="25"/>
  <c r="K12" i="26"/>
  <c r="K9" i="30"/>
  <c r="K25" i="30"/>
  <c r="K41" i="30"/>
  <c r="K57" i="30"/>
  <c r="K73" i="30"/>
  <c r="D76" i="24"/>
  <c r="F9" i="28"/>
  <c r="H60" i="29"/>
  <c r="M72" i="23"/>
  <c r="F77" i="29"/>
  <c r="H69" i="29"/>
  <c r="H19" i="22"/>
  <c r="H35" i="22"/>
  <c r="H51" i="22"/>
  <c r="H74" i="22"/>
  <c r="H76" i="26"/>
  <c r="K43" i="26"/>
  <c r="M76" i="29"/>
  <c r="K42" i="29"/>
  <c r="H51" i="29"/>
  <c r="M63" i="23"/>
  <c r="F8" i="25"/>
  <c r="F24" i="25"/>
  <c r="F40" i="25"/>
  <c r="D77" i="25"/>
  <c r="F56" i="25"/>
  <c r="F72" i="25"/>
  <c r="K68" i="26"/>
  <c r="F35" i="28"/>
  <c r="F67" i="28"/>
  <c r="K13" i="29"/>
  <c r="K61" i="29"/>
  <c r="K11" i="30"/>
  <c r="K27" i="30"/>
  <c r="K43" i="30"/>
  <c r="K59" i="30"/>
  <c r="K75" i="30"/>
  <c r="M21" i="23"/>
  <c r="F17" i="28"/>
  <c r="K22" i="29"/>
  <c r="D76" i="22"/>
  <c r="H7" i="22"/>
  <c r="H23" i="22"/>
  <c r="H39" i="22"/>
  <c r="H54" i="22"/>
  <c r="M10" i="23"/>
  <c r="K13" i="26"/>
  <c r="H20" i="27"/>
  <c r="M28" i="23"/>
  <c r="H77" i="23"/>
  <c r="K27" i="26"/>
  <c r="K26" i="29"/>
  <c r="H35" i="29"/>
  <c r="L76" i="23"/>
  <c r="M15" i="23"/>
  <c r="F12" i="25"/>
  <c r="F28" i="25"/>
  <c r="F44" i="25"/>
  <c r="F60" i="25"/>
  <c r="I76" i="26"/>
  <c r="K52" i="26"/>
  <c r="F11" i="28"/>
  <c r="F43" i="28"/>
  <c r="F75" i="28"/>
  <c r="K16" i="30"/>
  <c r="K32" i="30"/>
  <c r="K48" i="30"/>
  <c r="K64" i="30"/>
  <c r="F49" i="28"/>
  <c r="K35" i="29"/>
  <c r="M24" i="23"/>
  <c r="H31" i="29"/>
  <c r="F41" i="25"/>
  <c r="H50" i="29"/>
  <c r="R47" i="20"/>
  <c r="R51" i="20"/>
  <c r="R55" i="20"/>
  <c r="R59" i="20"/>
  <c r="R63" i="20"/>
  <c r="R67" i="20"/>
  <c r="R71" i="20"/>
  <c r="R75" i="20"/>
  <c r="M12" i="23"/>
  <c r="M36" i="23"/>
  <c r="K19" i="26"/>
  <c r="G77" i="26"/>
  <c r="H21" i="27"/>
  <c r="H37" i="27"/>
  <c r="H53" i="27"/>
  <c r="H69" i="27"/>
  <c r="F24" i="28"/>
  <c r="D77" i="28"/>
  <c r="F56" i="28"/>
  <c r="K18" i="29"/>
  <c r="H27" i="29"/>
  <c r="J77" i="29"/>
  <c r="M23" i="23"/>
  <c r="F14" i="25"/>
  <c r="F30" i="25"/>
  <c r="F46" i="25"/>
  <c r="F62" i="25"/>
  <c r="K44" i="26"/>
  <c r="F76" i="29"/>
  <c r="K17" i="30"/>
  <c r="K33" i="30"/>
  <c r="K49" i="30"/>
  <c r="K65" i="30"/>
  <c r="M69" i="23"/>
  <c r="K14" i="26"/>
  <c r="F73" i="28"/>
  <c r="K38" i="29"/>
  <c r="G76" i="30"/>
  <c r="H76" i="30"/>
  <c r="H14" i="29"/>
  <c r="E14" i="29" s="1"/>
  <c r="N14" i="29" s="1"/>
  <c r="K69" i="29"/>
  <c r="K10" i="30"/>
  <c r="K18" i="30"/>
  <c r="K26" i="30"/>
  <c r="K34" i="30"/>
  <c r="K42" i="30"/>
  <c r="K50" i="30"/>
  <c r="K58" i="30"/>
  <c r="K66" i="30"/>
  <c r="K74" i="30"/>
  <c r="M13" i="23"/>
  <c r="K70" i="26"/>
  <c r="K43" i="29"/>
  <c r="H52" i="29"/>
  <c r="M16" i="23"/>
  <c r="K39" i="26"/>
  <c r="H7" i="27"/>
  <c r="D76" i="27"/>
  <c r="H23" i="27"/>
  <c r="H39" i="27"/>
  <c r="H55" i="27"/>
  <c r="H71" i="27"/>
  <c r="F28" i="28"/>
  <c r="F60" i="28"/>
  <c r="K30" i="29"/>
  <c r="H39" i="29"/>
  <c r="M51" i="23"/>
  <c r="F43" i="25"/>
  <c r="F71" i="28"/>
  <c r="M14" i="23"/>
  <c r="F76" i="26"/>
  <c r="F9" i="25"/>
  <c r="F53" i="25"/>
  <c r="H10" i="29"/>
  <c r="H58" i="29"/>
  <c r="K31" i="29"/>
  <c r="K53" i="29"/>
  <c r="H62" i="29"/>
  <c r="K12" i="30"/>
  <c r="K20" i="30"/>
  <c r="K28" i="30"/>
  <c r="K36" i="30"/>
  <c r="K44" i="30"/>
  <c r="K52" i="30"/>
  <c r="K60" i="30"/>
  <c r="K68" i="30"/>
  <c r="F76" i="23"/>
  <c r="M29" i="23"/>
  <c r="K54" i="26"/>
  <c r="K27" i="29"/>
  <c r="H36" i="29"/>
  <c r="M77" i="29"/>
  <c r="H69" i="22"/>
  <c r="M32" i="23"/>
  <c r="K23" i="26"/>
  <c r="H11" i="27"/>
  <c r="H27" i="27"/>
  <c r="H43" i="27"/>
  <c r="H59" i="27"/>
  <c r="H75" i="27"/>
  <c r="F36" i="28"/>
  <c r="F68" i="28"/>
  <c r="K14" i="29"/>
  <c r="H23" i="29"/>
  <c r="F11" i="25"/>
  <c r="F57" i="25"/>
  <c r="D76" i="28"/>
  <c r="F7" i="28"/>
  <c r="H77" i="30"/>
  <c r="F77" i="23"/>
  <c r="E76" i="25"/>
  <c r="E78" i="25" s="1"/>
  <c r="H14" i="27"/>
  <c r="H40" i="29"/>
  <c r="E40" i="29" s="1"/>
  <c r="N40" i="29" s="1"/>
  <c r="F25" i="28"/>
  <c r="F57" i="28"/>
  <c r="K19" i="29"/>
  <c r="H28" i="29"/>
  <c r="M40" i="23"/>
  <c r="K15" i="26"/>
  <c r="H15" i="29"/>
  <c r="K70" i="29"/>
  <c r="F21" i="25"/>
  <c r="F59" i="25"/>
  <c r="K48" i="26"/>
  <c r="K65" i="29"/>
  <c r="E65" i="29" s="1"/>
  <c r="N65" i="29" s="1"/>
  <c r="H60" i="22"/>
  <c r="H30" i="27"/>
  <c r="H46" i="29"/>
  <c r="K14" i="30"/>
  <c r="K22" i="30"/>
  <c r="K30" i="30"/>
  <c r="K38" i="30"/>
  <c r="K46" i="30"/>
  <c r="K54" i="30"/>
  <c r="K62" i="30"/>
  <c r="K70" i="30"/>
  <c r="M45" i="23"/>
  <c r="K38" i="26"/>
  <c r="K11" i="29"/>
  <c r="H20" i="29"/>
  <c r="K75" i="29"/>
  <c r="H73" i="22"/>
  <c r="M48" i="23"/>
  <c r="K7" i="26"/>
  <c r="D76" i="26"/>
  <c r="K71" i="26"/>
  <c r="H15" i="27"/>
  <c r="H31" i="27"/>
  <c r="H47" i="27"/>
  <c r="H63" i="27"/>
  <c r="F12" i="28"/>
  <c r="F44" i="28"/>
  <c r="I76" i="29"/>
  <c r="H7" i="29"/>
  <c r="K62" i="29"/>
  <c r="H71" i="29"/>
  <c r="M43" i="23"/>
  <c r="F25" i="25"/>
  <c r="F69" i="25"/>
  <c r="K24" i="26"/>
  <c r="E76" i="27"/>
  <c r="K41" i="29"/>
  <c r="M22" i="23"/>
  <c r="M62" i="23"/>
  <c r="K25" i="26"/>
  <c r="H46" i="27"/>
  <c r="K29" i="29"/>
  <c r="H38" i="29"/>
  <c r="D76" i="30"/>
  <c r="K7" i="30"/>
  <c r="K15" i="30"/>
  <c r="K23" i="30"/>
  <c r="K31" i="30"/>
  <c r="K39" i="30"/>
  <c r="K47" i="30"/>
  <c r="K55" i="30"/>
  <c r="K63" i="30"/>
  <c r="K71" i="30"/>
  <c r="M53" i="23"/>
  <c r="K30" i="26"/>
  <c r="E77" i="27"/>
  <c r="F33" i="28"/>
  <c r="F65" i="28"/>
  <c r="H12" i="29"/>
  <c r="K67" i="29"/>
  <c r="F76" i="30"/>
  <c r="M56" i="23"/>
  <c r="D77" i="23"/>
  <c r="K63" i="26"/>
  <c r="K54" i="29"/>
  <c r="H63" i="29"/>
  <c r="H76" i="23"/>
  <c r="M27" i="23"/>
  <c r="F27" i="25"/>
  <c r="F73" i="25"/>
  <c r="F39" i="28"/>
  <c r="K33" i="26"/>
  <c r="H62" i="27"/>
  <c r="K50" i="26"/>
  <c r="F37" i="28"/>
  <c r="K59" i="29"/>
  <c r="H68" i="29"/>
  <c r="F77" i="30"/>
  <c r="G76" i="23"/>
  <c r="L77" i="23"/>
  <c r="M64" i="23"/>
  <c r="K55" i="26"/>
  <c r="H19" i="27"/>
  <c r="H35" i="27"/>
  <c r="H51" i="27"/>
  <c r="H67" i="27"/>
  <c r="F20" i="28"/>
  <c r="F52" i="28"/>
  <c r="K46" i="29"/>
  <c r="H55" i="29"/>
  <c r="F37" i="25"/>
  <c r="F75" i="25"/>
  <c r="K32" i="26"/>
  <c r="K49" i="29"/>
  <c r="E49" i="29" s="1"/>
  <c r="N49" i="29" s="1"/>
  <c r="H74" i="29"/>
  <c r="I76" i="23"/>
  <c r="E76" i="28"/>
  <c r="E78" i="28" s="1"/>
  <c r="K60" i="29"/>
  <c r="F69" i="28"/>
  <c r="M67" i="23"/>
  <c r="F15" i="25"/>
  <c r="F31" i="25"/>
  <c r="F47" i="25"/>
  <c r="F63" i="25"/>
  <c r="K8" i="26"/>
  <c r="K72" i="26"/>
  <c r="F15" i="28"/>
  <c r="F47" i="28"/>
  <c r="K25" i="29"/>
  <c r="H34" i="29"/>
  <c r="E34" i="29" s="1"/>
  <c r="N34" i="29" s="1"/>
  <c r="H64" i="22"/>
  <c r="M38" i="23"/>
  <c r="K9" i="26"/>
  <c r="K73" i="26"/>
  <c r="F18" i="28"/>
  <c r="F50" i="28"/>
  <c r="K36" i="29"/>
  <c r="H45" i="29"/>
  <c r="K26" i="26"/>
  <c r="L76" i="29"/>
  <c r="K7" i="29"/>
  <c r="H16" i="29"/>
  <c r="K71" i="29"/>
  <c r="M11" i="23"/>
  <c r="M75" i="23"/>
  <c r="F17" i="25"/>
  <c r="F33" i="25"/>
  <c r="F49" i="25"/>
  <c r="F65" i="25"/>
  <c r="K64" i="26"/>
  <c r="K17" i="29"/>
  <c r="E17" i="29" s="1"/>
  <c r="N17" i="29" s="1"/>
  <c r="H26" i="29"/>
  <c r="M46" i="23"/>
  <c r="E77" i="26"/>
  <c r="K65" i="26"/>
  <c r="H22" i="27"/>
  <c r="H38" i="27"/>
  <c r="H54" i="27"/>
  <c r="H70" i="27"/>
  <c r="K28" i="29"/>
  <c r="H37" i="29"/>
  <c r="K18" i="26"/>
  <c r="F21" i="28"/>
  <c r="F53" i="28"/>
  <c r="H8" i="29"/>
  <c r="K63" i="29"/>
  <c r="H72" i="29"/>
  <c r="E72" i="29" s="1"/>
  <c r="N72" i="29" s="1"/>
  <c r="M19" i="23"/>
  <c r="F19" i="25"/>
  <c r="F35" i="25"/>
  <c r="F51" i="25"/>
  <c r="F67" i="25"/>
  <c r="K56" i="26"/>
  <c r="D77" i="26"/>
  <c r="F23" i="28"/>
  <c r="F55" i="28"/>
  <c r="K9" i="29"/>
  <c r="H18" i="29"/>
  <c r="G77" i="29"/>
  <c r="K73" i="29"/>
  <c r="H52" i="22"/>
  <c r="H68" i="22"/>
  <c r="M54" i="23"/>
  <c r="K57" i="26"/>
  <c r="F76" i="27"/>
  <c r="F26" i="28"/>
  <c r="F58" i="28"/>
  <c r="K20" i="29"/>
  <c r="H29" i="29"/>
  <c r="I76" i="30"/>
  <c r="K10" i="26"/>
  <c r="F77" i="26"/>
  <c r="K74" i="26"/>
  <c r="K55" i="29"/>
  <c r="H64" i="29"/>
  <c r="E64" i="29" s="1"/>
  <c r="N64" i="29" s="1"/>
  <c r="K49" i="26"/>
  <c r="H10" i="27"/>
  <c r="H26" i="27"/>
  <c r="H42" i="27"/>
  <c r="H58" i="27"/>
  <c r="H74" i="27"/>
  <c r="K12" i="29"/>
  <c r="H21" i="29"/>
  <c r="I77" i="30"/>
  <c r="K66" i="26"/>
  <c r="G76" i="27"/>
  <c r="F29" i="28"/>
  <c r="F61" i="28"/>
  <c r="K47" i="29"/>
  <c r="H56" i="29"/>
  <c r="I77" i="29"/>
  <c r="J76" i="30"/>
  <c r="G77" i="30"/>
  <c r="M35" i="23"/>
  <c r="E77" i="23"/>
  <c r="D76" i="25"/>
  <c r="F7" i="25"/>
  <c r="F23" i="25"/>
  <c r="F39" i="25"/>
  <c r="F55" i="25"/>
  <c r="F71" i="25"/>
  <c r="K40" i="26"/>
  <c r="G77" i="27"/>
  <c r="F31" i="28"/>
  <c r="F63" i="28"/>
  <c r="K57" i="29"/>
  <c r="H66" i="29"/>
  <c r="D77" i="22"/>
  <c r="H56" i="22"/>
  <c r="H72" i="22"/>
  <c r="M70" i="23"/>
  <c r="K41" i="26"/>
  <c r="F34" i="28"/>
  <c r="F66" i="28"/>
  <c r="H13" i="29"/>
  <c r="K68" i="29"/>
  <c r="K58" i="26"/>
  <c r="K39" i="29"/>
  <c r="H48" i="29"/>
  <c r="J77" i="30"/>
  <c r="F10" i="28"/>
  <c r="F42" i="28"/>
  <c r="F74" i="28"/>
  <c r="K52" i="29"/>
  <c r="H61" i="29"/>
  <c r="K42" i="26"/>
  <c r="K23" i="29"/>
  <c r="H32" i="29"/>
  <c r="M59" i="23"/>
  <c r="D77" i="24"/>
  <c r="F13" i="25"/>
  <c r="F29" i="25"/>
  <c r="F45" i="25"/>
  <c r="F61" i="25"/>
  <c r="E76" i="26"/>
  <c r="K16" i="26"/>
  <c r="J76" i="29"/>
  <c r="K33" i="29"/>
  <c r="H42" i="29"/>
  <c r="M30" i="23"/>
  <c r="K17" i="26"/>
  <c r="H18" i="27"/>
  <c r="H34" i="27"/>
  <c r="H50" i="27"/>
  <c r="H66" i="27"/>
  <c r="K44" i="29"/>
  <c r="H53" i="29"/>
  <c r="G76" i="26"/>
  <c r="K34" i="26"/>
  <c r="F13" i="28"/>
  <c r="F45" i="28"/>
  <c r="D76" i="29"/>
  <c r="K15" i="29"/>
  <c r="H24" i="29"/>
  <c r="E24" i="29" s="1"/>
  <c r="N24" i="29" s="1"/>
  <c r="E53" i="29" l="1"/>
  <c r="N53" i="29" s="1"/>
  <c r="AE78" i="4"/>
  <c r="CI40" i="4"/>
  <c r="CU40" i="4" s="1"/>
  <c r="CI23" i="4"/>
  <c r="D78" i="5"/>
  <c r="E26" i="29"/>
  <c r="N26" i="29" s="1"/>
  <c r="K33" i="5"/>
  <c r="U33" i="5" s="1"/>
  <c r="E44" i="7"/>
  <c r="O44" i="7" s="1"/>
  <c r="Q78" i="4"/>
  <c r="K53" i="5"/>
  <c r="U53" i="5" s="1"/>
  <c r="CI12" i="4"/>
  <c r="CI25" i="4"/>
  <c r="CI65" i="4"/>
  <c r="CI64" i="4"/>
  <c r="R78" i="4"/>
  <c r="E48" i="29"/>
  <c r="N48" i="29" s="1"/>
  <c r="E75" i="29"/>
  <c r="N75" i="29" s="1"/>
  <c r="K50" i="5"/>
  <c r="U50" i="5" s="1"/>
  <c r="K25" i="5"/>
  <c r="U25" i="5" s="1"/>
  <c r="E51" i="7"/>
  <c r="O51" i="7" s="1"/>
  <c r="K28" i="5"/>
  <c r="U28" i="5" s="1"/>
  <c r="G31" i="1"/>
  <c r="CI48" i="4"/>
  <c r="BA78" i="4"/>
  <c r="F78" i="14"/>
  <c r="CI56" i="4"/>
  <c r="CI24" i="4"/>
  <c r="CU24" i="4" s="1"/>
  <c r="J78" i="4"/>
  <c r="N78" i="20"/>
  <c r="E47" i="7"/>
  <c r="O47" i="7" s="1"/>
  <c r="K36" i="5"/>
  <c r="U36" i="5" s="1"/>
  <c r="E50" i="29"/>
  <c r="N50" i="29" s="1"/>
  <c r="CI61" i="4"/>
  <c r="E22" i="7"/>
  <c r="O22" i="7" s="1"/>
  <c r="E21" i="29"/>
  <c r="N21" i="29" s="1"/>
  <c r="K78" i="20"/>
  <c r="D78" i="17"/>
  <c r="E25" i="7"/>
  <c r="O25" i="7" s="1"/>
  <c r="E43" i="7"/>
  <c r="O43" i="7" s="1"/>
  <c r="G78" i="20"/>
  <c r="E48" i="7"/>
  <c r="O48" i="7" s="1"/>
  <c r="E15" i="7"/>
  <c r="O15" i="7" s="1"/>
  <c r="K16" i="5"/>
  <c r="U16" i="5" s="1"/>
  <c r="K61" i="5"/>
  <c r="U61" i="5" s="1"/>
  <c r="J78" i="7"/>
  <c r="AX78" i="4"/>
  <c r="CI53" i="4"/>
  <c r="D14" i="1"/>
  <c r="D24" i="1" s="1"/>
  <c r="CI20" i="4"/>
  <c r="E7" i="7"/>
  <c r="G78" i="23"/>
  <c r="E25" i="29"/>
  <c r="N25" i="29" s="1"/>
  <c r="D78" i="27"/>
  <c r="I78" i="26"/>
  <c r="E32" i="7"/>
  <c r="O32" i="7" s="1"/>
  <c r="E63" i="7"/>
  <c r="O63" i="7" s="1"/>
  <c r="BI78" i="4"/>
  <c r="D78" i="7"/>
  <c r="CI41" i="4"/>
  <c r="CI37" i="4"/>
  <c r="CU37" i="4" s="1"/>
  <c r="CU28" i="4"/>
  <c r="E61" i="29"/>
  <c r="N61" i="29" s="1"/>
  <c r="E32" i="29"/>
  <c r="N32" i="29" s="1"/>
  <c r="E9" i="29"/>
  <c r="N9" i="29" s="1"/>
  <c r="E41" i="29"/>
  <c r="N41" i="29" s="1"/>
  <c r="I78" i="15"/>
  <c r="P78" i="15"/>
  <c r="E73" i="7"/>
  <c r="O73" i="7" s="1"/>
  <c r="E9" i="7"/>
  <c r="O9" i="7" s="1"/>
  <c r="K65" i="5"/>
  <c r="U65" i="5" s="1"/>
  <c r="E51" i="29"/>
  <c r="N51" i="29" s="1"/>
  <c r="H78" i="15"/>
  <c r="E78" i="21"/>
  <c r="O78" i="20"/>
  <c r="E46" i="7"/>
  <c r="O46" i="7" s="1"/>
  <c r="CI9" i="4"/>
  <c r="E38" i="7"/>
  <c r="O38" i="7" s="1"/>
  <c r="K62" i="5"/>
  <c r="U62" i="5" s="1"/>
  <c r="K14" i="5"/>
  <c r="U14" i="5" s="1"/>
  <c r="E16" i="29"/>
  <c r="N16" i="29" s="1"/>
  <c r="D78" i="6"/>
  <c r="AH78" i="4"/>
  <c r="E61" i="7"/>
  <c r="O61" i="7" s="1"/>
  <c r="E62" i="7"/>
  <c r="O62" i="7" s="1"/>
  <c r="K47" i="5"/>
  <c r="U47" i="5" s="1"/>
  <c r="K38" i="5"/>
  <c r="U38" i="5" s="1"/>
  <c r="E47" i="29"/>
  <c r="N47" i="29" s="1"/>
  <c r="E35" i="7"/>
  <c r="O35" i="7" s="1"/>
  <c r="K18" i="5"/>
  <c r="U18" i="5" s="1"/>
  <c r="E30" i="7"/>
  <c r="O30" i="7" s="1"/>
  <c r="E12" i="7"/>
  <c r="O12" i="7" s="1"/>
  <c r="K74" i="5"/>
  <c r="U74" i="5" s="1"/>
  <c r="E78" i="4"/>
  <c r="L78" i="29"/>
  <c r="E41" i="7"/>
  <c r="O41" i="7" s="1"/>
  <c r="K21" i="5"/>
  <c r="U21" i="5" s="1"/>
  <c r="E11" i="29"/>
  <c r="N11" i="29" s="1"/>
  <c r="E67" i="29"/>
  <c r="N67" i="29" s="1"/>
  <c r="BS78" i="4"/>
  <c r="E73" i="29"/>
  <c r="N73" i="29" s="1"/>
  <c r="E29" i="29"/>
  <c r="N29" i="29" s="1"/>
  <c r="E42" i="29"/>
  <c r="N42" i="29" s="1"/>
  <c r="E43" i="29"/>
  <c r="N43" i="29" s="1"/>
  <c r="J78" i="23"/>
  <c r="E59" i="7"/>
  <c r="O59" i="7" s="1"/>
  <c r="E39" i="7"/>
  <c r="O39" i="7" s="1"/>
  <c r="K71" i="5"/>
  <c r="U71" i="5" s="1"/>
  <c r="E36" i="29"/>
  <c r="N36" i="29" s="1"/>
  <c r="D78" i="30"/>
  <c r="E26" i="7"/>
  <c r="O26" i="7" s="1"/>
  <c r="E38" i="29"/>
  <c r="N38" i="29" s="1"/>
  <c r="E10" i="29"/>
  <c r="N10" i="29" s="1"/>
  <c r="J78" i="20"/>
  <c r="E14" i="7"/>
  <c r="O14" i="7" s="1"/>
  <c r="K23" i="5"/>
  <c r="U23" i="5" s="1"/>
  <c r="E70" i="7"/>
  <c r="O70" i="7" s="1"/>
  <c r="E52" i="7"/>
  <c r="O52" i="7" s="1"/>
  <c r="K17" i="5"/>
  <c r="U17" i="5" s="1"/>
  <c r="K57" i="5"/>
  <c r="U57" i="5" s="1"/>
  <c r="E13" i="29"/>
  <c r="N13" i="29" s="1"/>
  <c r="E33" i="29"/>
  <c r="N33" i="29" s="1"/>
  <c r="E46" i="29"/>
  <c r="N46" i="29" s="1"/>
  <c r="E53" i="7"/>
  <c r="O53" i="7" s="1"/>
  <c r="E60" i="7"/>
  <c r="O60" i="7" s="1"/>
  <c r="E28" i="7"/>
  <c r="O28" i="7" s="1"/>
  <c r="E37" i="7"/>
  <c r="O37" i="7" s="1"/>
  <c r="E62" i="29"/>
  <c r="N62" i="29" s="1"/>
  <c r="E22" i="29"/>
  <c r="N22" i="29" s="1"/>
  <c r="E78" i="13"/>
  <c r="F78" i="6"/>
  <c r="E54" i="7"/>
  <c r="O54" i="7" s="1"/>
  <c r="E20" i="7"/>
  <c r="O20" i="7" s="1"/>
  <c r="K31" i="5"/>
  <c r="U31" i="5" s="1"/>
  <c r="CI30" i="4"/>
  <c r="E55" i="29"/>
  <c r="N55" i="29" s="1"/>
  <c r="E18" i="29"/>
  <c r="N18" i="29" s="1"/>
  <c r="E74" i="29"/>
  <c r="N74" i="29" s="1"/>
  <c r="E75" i="7"/>
  <c r="O75" i="7" s="1"/>
  <c r="K27" i="5"/>
  <c r="U27" i="5" s="1"/>
  <c r="K66" i="5"/>
  <c r="U66" i="5" s="1"/>
  <c r="E37" i="29"/>
  <c r="N37" i="29" s="1"/>
  <c r="E31" i="29"/>
  <c r="N31" i="29" s="1"/>
  <c r="G77" i="12"/>
  <c r="F78" i="16"/>
  <c r="K30" i="5"/>
  <c r="U30" i="5" s="1"/>
  <c r="K49" i="5"/>
  <c r="U49" i="5" s="1"/>
  <c r="K32" i="5"/>
  <c r="U32" i="5" s="1"/>
  <c r="E58" i="7"/>
  <c r="O58" i="7" s="1"/>
  <c r="E29" i="7"/>
  <c r="O29" i="7" s="1"/>
  <c r="F78" i="29"/>
  <c r="E27" i="29"/>
  <c r="N27" i="29" s="1"/>
  <c r="E50" i="7"/>
  <c r="O50" i="7" s="1"/>
  <c r="K40" i="5"/>
  <c r="U40" i="5" s="1"/>
  <c r="E27" i="7"/>
  <c r="O27" i="7" s="1"/>
  <c r="E12" i="29"/>
  <c r="N12" i="29" s="1"/>
  <c r="E57" i="29"/>
  <c r="N57" i="29" s="1"/>
  <c r="E63" i="29"/>
  <c r="N63" i="29" s="1"/>
  <c r="E15" i="29"/>
  <c r="N15" i="29" s="1"/>
  <c r="K24" i="5"/>
  <c r="U24" i="5" s="1"/>
  <c r="I78" i="4"/>
  <c r="CI14" i="4"/>
  <c r="CU14" i="4" s="1"/>
  <c r="CI69" i="4"/>
  <c r="CU69" i="4" s="1"/>
  <c r="CI27" i="4"/>
  <c r="E78" i="8"/>
  <c r="K58" i="5"/>
  <c r="U58" i="5" s="1"/>
  <c r="CQ78" i="4"/>
  <c r="K64" i="5"/>
  <c r="U64" i="5" s="1"/>
  <c r="W78" i="4"/>
  <c r="E59" i="29"/>
  <c r="N59" i="29" s="1"/>
  <c r="E70" i="29"/>
  <c r="N70" i="29" s="1"/>
  <c r="I78" i="20"/>
  <c r="F78" i="23"/>
  <c r="D78" i="29"/>
  <c r="E71" i="29"/>
  <c r="N71" i="29" s="1"/>
  <c r="E28" i="29"/>
  <c r="N28" i="29" s="1"/>
  <c r="K8" i="5"/>
  <c r="U8" i="5" s="1"/>
  <c r="E69" i="7"/>
  <c r="O69" i="7" s="1"/>
  <c r="E17" i="7"/>
  <c r="O17" i="7" s="1"/>
  <c r="CI59" i="4"/>
  <c r="CI10" i="4"/>
  <c r="CU10" i="4" s="1"/>
  <c r="E68" i="29"/>
  <c r="N68" i="29" s="1"/>
  <c r="E20" i="29"/>
  <c r="N20" i="29" s="1"/>
  <c r="E52" i="29"/>
  <c r="N52" i="29" s="1"/>
  <c r="H76" i="22"/>
  <c r="E69" i="29"/>
  <c r="N69" i="29" s="1"/>
  <c r="E54" i="29"/>
  <c r="N54" i="29" s="1"/>
  <c r="E78" i="12"/>
  <c r="E67" i="7"/>
  <c r="O67" i="7" s="1"/>
  <c r="K19" i="5"/>
  <c r="U19" i="5" s="1"/>
  <c r="R78" i="5"/>
  <c r="D78" i="8"/>
  <c r="E34" i="7"/>
  <c r="O34" i="7" s="1"/>
  <c r="H17" i="1"/>
  <c r="CI26" i="4"/>
  <c r="CI42" i="4"/>
  <c r="CU42" i="4" s="1"/>
  <c r="F78" i="27"/>
  <c r="M78" i="29"/>
  <c r="E30" i="29"/>
  <c r="N30" i="29" s="1"/>
  <c r="E78" i="17"/>
  <c r="N77" i="5"/>
  <c r="AW78" i="4"/>
  <c r="F14" i="1"/>
  <c r="F24" i="1" s="1"/>
  <c r="H24" i="1" s="1"/>
  <c r="CI19" i="4"/>
  <c r="CU19" i="4" s="1"/>
  <c r="L78" i="15"/>
  <c r="E45" i="7"/>
  <c r="O45" i="7" s="1"/>
  <c r="CG78" i="4"/>
  <c r="E66" i="29"/>
  <c r="N66" i="29" s="1"/>
  <c r="I78" i="23"/>
  <c r="I78" i="29"/>
  <c r="E58" i="29"/>
  <c r="N58" i="29" s="1"/>
  <c r="E60" i="29"/>
  <c r="N60" i="29" s="1"/>
  <c r="E44" i="29"/>
  <c r="N44" i="29" s="1"/>
  <c r="N78" i="14"/>
  <c r="F78" i="20"/>
  <c r="K54" i="5"/>
  <c r="U54" i="5" s="1"/>
  <c r="K34" i="5"/>
  <c r="U34" i="5" s="1"/>
  <c r="K72" i="5"/>
  <c r="U72" i="5" s="1"/>
  <c r="K75" i="5"/>
  <c r="U75" i="5" s="1"/>
  <c r="E36" i="7"/>
  <c r="O36" i="7" s="1"/>
  <c r="CU36" i="4"/>
  <c r="G12" i="1"/>
  <c r="CU20" i="4"/>
  <c r="CI51" i="4"/>
  <c r="CU51" i="4" s="1"/>
  <c r="H38" i="1"/>
  <c r="BN78" i="4"/>
  <c r="E45" i="29"/>
  <c r="N45" i="29" s="1"/>
  <c r="E23" i="29"/>
  <c r="N23" i="29" s="1"/>
  <c r="E35" i="29"/>
  <c r="N35" i="29" s="1"/>
  <c r="E19" i="29"/>
  <c r="N19" i="29" s="1"/>
  <c r="G78" i="21"/>
  <c r="E57" i="7"/>
  <c r="O57" i="7" s="1"/>
  <c r="K51" i="5"/>
  <c r="U51" i="5" s="1"/>
  <c r="K48" i="5"/>
  <c r="U48" i="5" s="1"/>
  <c r="CI46" i="4"/>
  <c r="E14" i="1"/>
  <c r="E24" i="1" s="1"/>
  <c r="E130" i="1" s="1"/>
  <c r="E132" i="1" s="1"/>
  <c r="CU23" i="4"/>
  <c r="CI35" i="4"/>
  <c r="CI75" i="4"/>
  <c r="CU75" i="4" s="1"/>
  <c r="H27" i="1"/>
  <c r="CI66" i="4"/>
  <c r="CU66" i="4" s="1"/>
  <c r="CD78" i="4"/>
  <c r="M77" i="23"/>
  <c r="M78" i="14"/>
  <c r="F78" i="15"/>
  <c r="D78" i="15"/>
  <c r="K26" i="5"/>
  <c r="U26" i="5" s="1"/>
  <c r="E13" i="7"/>
  <c r="O13" i="7" s="1"/>
  <c r="O78" i="5"/>
  <c r="G99" i="1"/>
  <c r="J78" i="29"/>
  <c r="J78" i="30"/>
  <c r="G78" i="27"/>
  <c r="F78" i="30"/>
  <c r="H76" i="29"/>
  <c r="F78" i="26"/>
  <c r="H76" i="27"/>
  <c r="F77" i="28"/>
  <c r="D78" i="22"/>
  <c r="L78" i="20"/>
  <c r="H78" i="21"/>
  <c r="D76" i="14"/>
  <c r="O7" i="14"/>
  <c r="O76" i="14" s="1"/>
  <c r="G78" i="15"/>
  <c r="E78" i="30"/>
  <c r="D78" i="16"/>
  <c r="F78" i="7"/>
  <c r="M78" i="15"/>
  <c r="T78" i="5"/>
  <c r="K35" i="5"/>
  <c r="U35" i="5" s="1"/>
  <c r="N76" i="5"/>
  <c r="G78" i="5"/>
  <c r="O78" i="4"/>
  <c r="CO77" i="4"/>
  <c r="H35" i="1"/>
  <c r="H78" i="4"/>
  <c r="CU25" i="4"/>
  <c r="AD78" i="4"/>
  <c r="CU71" i="4"/>
  <c r="CU16" i="4"/>
  <c r="AU78" i="4"/>
  <c r="AI78" i="4"/>
  <c r="D78" i="2"/>
  <c r="M78" i="4"/>
  <c r="CF78" i="4"/>
  <c r="BX78" i="4"/>
  <c r="H78" i="23"/>
  <c r="D78" i="26"/>
  <c r="L78" i="23"/>
  <c r="D78" i="24"/>
  <c r="M76" i="23"/>
  <c r="G78" i="16"/>
  <c r="D78" i="19"/>
  <c r="F78" i="21"/>
  <c r="H76" i="16"/>
  <c r="J78" i="26"/>
  <c r="H78" i="14"/>
  <c r="F78" i="12"/>
  <c r="I78" i="14"/>
  <c r="K78" i="14"/>
  <c r="O7" i="7"/>
  <c r="K76" i="7"/>
  <c r="K39" i="5"/>
  <c r="U39" i="5" s="1"/>
  <c r="M78" i="7"/>
  <c r="K43" i="5"/>
  <c r="U43" i="5" s="1"/>
  <c r="K42" i="5"/>
  <c r="U42" i="5" s="1"/>
  <c r="E78" i="5"/>
  <c r="E65" i="7"/>
  <c r="O65" i="7" s="1"/>
  <c r="CC78" i="4"/>
  <c r="AO78" i="4"/>
  <c r="CU26" i="4"/>
  <c r="BC78" i="4"/>
  <c r="CU7" i="4"/>
  <c r="D76" i="4"/>
  <c r="AM78" i="4"/>
  <c r="AS78" i="4"/>
  <c r="H76" i="7"/>
  <c r="CH78" i="4"/>
  <c r="BZ78" i="4"/>
  <c r="BJ78" i="4"/>
  <c r="CI58" i="4"/>
  <c r="CU58" i="4" s="1"/>
  <c r="BW78" i="4"/>
  <c r="H114" i="1"/>
  <c r="CU63" i="4"/>
  <c r="BO78" i="4"/>
  <c r="E78" i="26"/>
  <c r="K77" i="26"/>
  <c r="K76" i="30"/>
  <c r="K76" i="26"/>
  <c r="E7" i="29"/>
  <c r="F77" i="25"/>
  <c r="D78" i="23"/>
  <c r="F76" i="13"/>
  <c r="K78" i="23"/>
  <c r="O78" i="15"/>
  <c r="E78" i="23"/>
  <c r="F77" i="8"/>
  <c r="N78" i="7"/>
  <c r="Q77" i="5"/>
  <c r="F77" i="13"/>
  <c r="G78" i="22"/>
  <c r="CU12" i="4"/>
  <c r="BE78" i="4"/>
  <c r="CU44" i="4"/>
  <c r="CU15" i="4"/>
  <c r="CR78" i="4"/>
  <c r="CI11" i="4"/>
  <c r="CB78" i="4"/>
  <c r="BL78" i="4"/>
  <c r="I78" i="7"/>
  <c r="CU8" i="4"/>
  <c r="K77" i="7"/>
  <c r="V78" i="4"/>
  <c r="CU62" i="4"/>
  <c r="N78" i="4"/>
  <c r="G35" i="1"/>
  <c r="H99" i="1"/>
  <c r="H104" i="1"/>
  <c r="CU22" i="4"/>
  <c r="CU45" i="4"/>
  <c r="AQ78" i="4"/>
  <c r="T78" i="4"/>
  <c r="CU13" i="4"/>
  <c r="G38" i="1"/>
  <c r="CU53" i="4"/>
  <c r="D131" i="1"/>
  <c r="H131" i="1" s="1"/>
  <c r="H129" i="1"/>
  <c r="F76" i="25"/>
  <c r="Q78" i="20"/>
  <c r="P78" i="20"/>
  <c r="K78" i="15"/>
  <c r="D78" i="12"/>
  <c r="H77" i="27"/>
  <c r="K10" i="5"/>
  <c r="U10" i="5" s="1"/>
  <c r="E49" i="7"/>
  <c r="O49" i="7" s="1"/>
  <c r="G78" i="7"/>
  <c r="H12" i="1"/>
  <c r="AF78" i="4"/>
  <c r="CU33" i="4"/>
  <c r="CU9" i="4"/>
  <c r="P78" i="4"/>
  <c r="G78" i="29"/>
  <c r="H119" i="1"/>
  <c r="BD78" i="4"/>
  <c r="AL78" i="4"/>
  <c r="H73" i="1"/>
  <c r="AC78" i="4"/>
  <c r="D77" i="4"/>
  <c r="CU56" i="4"/>
  <c r="CU30" i="4"/>
  <c r="AZ78" i="4"/>
  <c r="CU21" i="4"/>
  <c r="H77" i="1"/>
  <c r="K78" i="4"/>
  <c r="CE78" i="4"/>
  <c r="G78" i="26"/>
  <c r="H77" i="29"/>
  <c r="H77" i="22"/>
  <c r="H78" i="22" s="1"/>
  <c r="D78" i="25"/>
  <c r="E8" i="29"/>
  <c r="N8" i="29" s="1"/>
  <c r="F76" i="28"/>
  <c r="E56" i="29"/>
  <c r="R77" i="20"/>
  <c r="D78" i="20"/>
  <c r="R76" i="20"/>
  <c r="H77" i="16"/>
  <c r="E78" i="22"/>
  <c r="H78" i="20"/>
  <c r="S78" i="15"/>
  <c r="E78" i="20"/>
  <c r="E78" i="15"/>
  <c r="G76" i="12"/>
  <c r="G78" i="14"/>
  <c r="J78" i="5"/>
  <c r="D78" i="9"/>
  <c r="K11" i="5"/>
  <c r="U11" i="5" s="1"/>
  <c r="CU59" i="4"/>
  <c r="CS78" i="4"/>
  <c r="CK78" i="4"/>
  <c r="CU17" i="4"/>
  <c r="CU57" i="4"/>
  <c r="CJ78" i="4"/>
  <c r="BK78" i="4"/>
  <c r="CI74" i="4"/>
  <c r="CU74" i="4" s="1"/>
  <c r="CI50" i="4"/>
  <c r="CU50" i="4" s="1"/>
  <c r="C14" i="1"/>
  <c r="G17" i="1"/>
  <c r="CU39" i="4"/>
  <c r="BR78" i="4"/>
  <c r="G78" i="6"/>
  <c r="H20" i="1"/>
  <c r="BH78" i="4"/>
  <c r="BP78" i="4"/>
  <c r="G29" i="1"/>
  <c r="H29" i="1"/>
  <c r="D50" i="1"/>
  <c r="H50" i="1" s="1"/>
  <c r="H39" i="1"/>
  <c r="S78" i="4"/>
  <c r="G75" i="1"/>
  <c r="CU55" i="4"/>
  <c r="CL76" i="4"/>
  <c r="AP78" i="4"/>
  <c r="E78" i="27"/>
  <c r="K76" i="29"/>
  <c r="I78" i="30"/>
  <c r="D78" i="28"/>
  <c r="K77" i="30"/>
  <c r="K77" i="29"/>
  <c r="F76" i="17"/>
  <c r="D77" i="14"/>
  <c r="O56" i="14"/>
  <c r="O77" i="14" s="1"/>
  <c r="F77" i="17"/>
  <c r="J77" i="21"/>
  <c r="I76" i="6"/>
  <c r="T78" i="15"/>
  <c r="Q76" i="5"/>
  <c r="S78" i="5"/>
  <c r="E19" i="7"/>
  <c r="O19" i="7" s="1"/>
  <c r="M78" i="5"/>
  <c r="I77" i="6"/>
  <c r="E33" i="7"/>
  <c r="O33" i="7" s="1"/>
  <c r="E78" i="6"/>
  <c r="BM78" i="4"/>
  <c r="K56" i="5"/>
  <c r="CI54" i="4"/>
  <c r="CU54" i="4" s="1"/>
  <c r="AG78" i="4"/>
  <c r="Y78" i="4"/>
  <c r="CU47" i="4"/>
  <c r="X78" i="4"/>
  <c r="CI67" i="4"/>
  <c r="CU67" i="4" s="1"/>
  <c r="CU72" i="4"/>
  <c r="G119" i="1"/>
  <c r="CU46" i="4"/>
  <c r="CU48" i="4"/>
  <c r="G20" i="1"/>
  <c r="F78" i="4"/>
  <c r="CI34" i="4"/>
  <c r="BG78" i="4"/>
  <c r="H75" i="1"/>
  <c r="CU61" i="4"/>
  <c r="F130" i="1"/>
  <c r="F132" i="1" s="1"/>
  <c r="CM78" i="4"/>
  <c r="G78" i="30"/>
  <c r="E39" i="29"/>
  <c r="N39" i="29" s="1"/>
  <c r="H78" i="30"/>
  <c r="H78" i="26"/>
  <c r="I78" i="21"/>
  <c r="U76" i="15"/>
  <c r="M78" i="20"/>
  <c r="D78" i="21"/>
  <c r="E56" i="7"/>
  <c r="H77" i="7"/>
  <c r="K59" i="5"/>
  <c r="U59" i="5" s="1"/>
  <c r="D78" i="10"/>
  <c r="F76" i="8"/>
  <c r="F78" i="8" s="1"/>
  <c r="K67" i="5"/>
  <c r="U67" i="5" s="1"/>
  <c r="K7" i="5"/>
  <c r="U7" i="5" s="1"/>
  <c r="P78" i="5"/>
  <c r="H78" i="5"/>
  <c r="E11" i="7"/>
  <c r="O11" i="7" s="1"/>
  <c r="CU60" i="4"/>
  <c r="C50" i="1"/>
  <c r="G50" i="1" s="1"/>
  <c r="G39" i="1"/>
  <c r="CU35" i="4"/>
  <c r="CU52" i="4"/>
  <c r="CU27" i="4"/>
  <c r="AV78" i="4"/>
  <c r="CU34" i="4"/>
  <c r="I78" i="5"/>
  <c r="CU73" i="4"/>
  <c r="CU65" i="4"/>
  <c r="CI43" i="4"/>
  <c r="CU43" i="4" s="1"/>
  <c r="AR78" i="4"/>
  <c r="CO76" i="4"/>
  <c r="CU64" i="4"/>
  <c r="CU38" i="4"/>
  <c r="CL77" i="4"/>
  <c r="C131" i="1"/>
  <c r="G131" i="1" s="1"/>
  <c r="G129" i="1"/>
  <c r="CU32" i="4"/>
  <c r="G27" i="1"/>
  <c r="CU31" i="4"/>
  <c r="AA78" i="4"/>
  <c r="BY78" i="4"/>
  <c r="U78" i="4"/>
  <c r="U77" i="15"/>
  <c r="N78" i="15"/>
  <c r="D78" i="18"/>
  <c r="J76" i="21"/>
  <c r="AN78" i="4"/>
  <c r="H14" i="1"/>
  <c r="CU49" i="4"/>
  <c r="BT78" i="4"/>
  <c r="CU41" i="4"/>
  <c r="CP78" i="4"/>
  <c r="AB78" i="4"/>
  <c r="G73" i="1"/>
  <c r="CI18" i="4"/>
  <c r="CU18" i="4" s="1"/>
  <c r="BB78" i="4"/>
  <c r="AT78" i="4"/>
  <c r="CU70" i="4"/>
  <c r="AY78" i="4"/>
  <c r="BQ78" i="4"/>
  <c r="L78" i="4"/>
  <c r="N78" i="5" l="1"/>
  <c r="CO78" i="4"/>
  <c r="F78" i="28"/>
  <c r="G78" i="12"/>
  <c r="U76" i="5"/>
  <c r="CI77" i="4"/>
  <c r="M78" i="23"/>
  <c r="Q78" i="5"/>
  <c r="CI76" i="4"/>
  <c r="J78" i="21"/>
  <c r="CU11" i="4"/>
  <c r="G14" i="1"/>
  <c r="C24" i="1"/>
  <c r="CU77" i="4"/>
  <c r="F78" i="25"/>
  <c r="F78" i="13"/>
  <c r="U78" i="15"/>
  <c r="F78" i="17"/>
  <c r="CL78" i="4"/>
  <c r="D130" i="1"/>
  <c r="R78" i="20"/>
  <c r="H78" i="7"/>
  <c r="E77" i="29"/>
  <c r="N56" i="29"/>
  <c r="N77" i="29" s="1"/>
  <c r="E76" i="29"/>
  <c r="N7" i="29"/>
  <c r="N76" i="29" s="1"/>
  <c r="K78" i="26"/>
  <c r="K78" i="7"/>
  <c r="H78" i="16"/>
  <c r="H78" i="27"/>
  <c r="K77" i="5"/>
  <c r="U56" i="5"/>
  <c r="U77" i="5" s="1"/>
  <c r="U78" i="5" s="1"/>
  <c r="I78" i="6"/>
  <c r="E77" i="7"/>
  <c r="O56" i="7"/>
  <c r="O77" i="7" s="1"/>
  <c r="K78" i="30"/>
  <c r="D78" i="4"/>
  <c r="E76" i="7"/>
  <c r="K78" i="29"/>
  <c r="CU76" i="4"/>
  <c r="O76" i="7"/>
  <c r="O78" i="14"/>
  <c r="H78" i="29"/>
  <c r="D78" i="14"/>
  <c r="K76" i="5"/>
  <c r="K78" i="5" l="1"/>
  <c r="O78" i="7"/>
  <c r="CI78" i="4"/>
  <c r="CU78" i="4"/>
  <c r="E78" i="7"/>
  <c r="N78" i="29"/>
  <c r="D132" i="1"/>
  <c r="H132" i="1" s="1"/>
  <c r="H130" i="1"/>
  <c r="E78" i="29"/>
  <c r="G24" i="1"/>
  <c r="C130" i="1"/>
  <c r="C132" i="1" l="1"/>
  <c r="G132" i="1" s="1"/>
  <c r="G130" i="1"/>
</calcChain>
</file>

<file path=xl/sharedStrings.xml><?xml version="1.0" encoding="utf-8"?>
<sst xmlns="http://schemas.openxmlformats.org/spreadsheetml/2006/main" count="6073" uniqueCount="367">
  <si>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</si>
  <si>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</si>
  <si>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</si>
  <si>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</si>
  <si>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</si>
  <si>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</si>
  <si>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</si>
  <si>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</si>
  <si>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</si>
  <si>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</si>
  <si>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</si>
  <si>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</si>
  <si>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</si>
  <si>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</si>
  <si>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</si>
  <si>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</si>
  <si>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</si>
  <si>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</si>
  <si>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</si>
  <si>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</si>
  <si>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</si>
  <si>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</si>
  <si>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</si>
  <si>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</si>
  <si>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</si>
  <si>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</si>
  <si>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</si>
  <si>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</si>
  <si>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</si>
  <si>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</si>
  <si>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</si>
  <si>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</si>
  <si>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</si>
  <si>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</si>
  <si>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</si>
  <si>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</si>
  <si>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</si>
  <si>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</si>
  <si>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</si>
  <si>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</si>
  <si>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</si>
  <si>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</si>
  <si>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</si>
  <si>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</si>
  <si>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</si>
  <si>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</si>
  <si>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</si>
  <si>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</si>
  <si>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</si>
  <si>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</si>
  <si>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</si>
  <si>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</si>
  <si>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</si>
  <si>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</si>
  <si>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</si>
  <si>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</si>
  <si>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</si>
  <si>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</si>
  <si>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</si>
  <si>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</si>
  <si>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</si>
  <si>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</si>
  <si>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</si>
  <si>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</si>
  <si>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</si>
  <si>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</si>
  <si>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</si>
  <si>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</si>
  <si>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</si>
  <si>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</si>
  <si>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</si>
  <si>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</si>
  <si>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</si>
  <si>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</si>
  <si>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</si>
  <si>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</si>
  <si>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</si>
  <si>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</si>
  <si>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</si>
  <si>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</si>
  <si>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</si>
  <si>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</si>
  <si>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</si>
  <si>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</si>
  <si>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</si>
  <si>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</si>
  <si>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</si>
  <si>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</si>
  <si>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</si>
  <si>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</si>
  <si>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</si>
  <si>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</si>
  <si>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</si>
  <si>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</si>
  <si>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</si>
  <si>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</si>
  <si>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</si>
  <si>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</si>
  <si>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</si>
  <si>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</si>
  <si>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</si>
  <si>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</si>
  <si>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</si>
  <si>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</si>
  <si>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</si>
  <si>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</si>
  <si>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</si>
  <si>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</si>
  <si>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</si>
  <si>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</si>
  <si>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</si>
  <si>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</si>
  <si>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</si>
  <si>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</si>
  <si>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</si>
  <si>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</si>
  <si>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</si>
  <si>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</si>
  <si>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</si>
  <si>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</si>
  <si>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</si>
  <si>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</si>
  <si>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</si>
  <si>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</si>
  <si>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</si>
  <si>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</si>
  <si>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</si>
  <si>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</si>
  <si>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</si>
  <si>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</si>
  <si>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</si>
  <si>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</si>
  <si>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</si>
  <si>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</si>
  <si>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</si>
  <si>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</si>
  <si>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</si>
  <si>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</si>
  <si>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</si>
  <si>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</si>
  <si>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</si>
  <si>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</si>
  <si>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</si>
  <si>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</si>
  <si>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</si>
  <si>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</si>
  <si>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</si>
  <si>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</si>
  <si>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</si>
  <si>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</si>
  <si>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</si>
  <si>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</si>
  <si>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</si>
  <si>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</si>
  <si>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</si>
  <si>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</si>
  <si>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</si>
  <si>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</si>
  <si>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</si>
  <si>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</si>
  <si>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</si>
  <si>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</si>
  <si>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</si>
  <si>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</si>
  <si>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</si>
  <si>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</si>
  <si>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</si>
  <si>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</si>
  <si>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</si>
  <si>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</si>
  <si>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</si>
  <si>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</si>
  <si>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</si>
  <si>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</si>
  <si>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</si>
  <si>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</si>
  <si>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</si>
  <si>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</si>
  <si>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</si>
  <si>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</si>
  <si>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</si>
  <si>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</si>
  <si>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</si>
  <si>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</si>
  <si>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</si>
  <si>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</si>
  <si>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</si>
  <si>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</si>
  <si>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</si>
  <si>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</si>
  <si>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</si>
  <si>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</si>
  <si>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</si>
  <si>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</si>
  <si>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</si>
  <si>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</si>
  <si>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</si>
  <si>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</si>
  <si>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</si>
  <si>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</si>
  <si>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</si>
  <si>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</si>
  <si>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</si>
  <si>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</si>
  <si>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</si>
  <si>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</si>
  <si>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</si>
  <si>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</si>
  <si>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</si>
  <si>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</si>
  <si>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</si>
  <si>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</si>
  <si>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</si>
  <si>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</si>
  <si>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</si>
  <si>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</si>
  <si>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</si>
  <si>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Mellce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</si>
  <si>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</si>
  <si>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</si>
  <si>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</si>
  <si>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</si>
  <si>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</si>
  <si>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</si>
  <si>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</si>
  <si>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</si>
  <si>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</si>
  <si>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</si>
  <si>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</si>
  <si>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</si>
  <si>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</si>
  <si>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</si>
  <si>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</si>
  <si>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</si>
  <si>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</si>
  <si>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</si>
  <si>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</si>
  <si>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</si>
  <si>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</si>
  <si>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Fiba Sigorta AŞ</t>
  </si>
  <si>
    <t>754-Beklenmeyen Ticari Giderler</t>
  </si>
  <si>
    <t>Turkcell Dijital Sigorta AŞ</t>
  </si>
  <si>
    <t>755-Kredi</t>
  </si>
  <si>
    <t>Bupa Acıbadem Sigorta AŞ</t>
  </si>
  <si>
    <t>756-İhracat Kredi</t>
  </si>
  <si>
    <t>BNP Paribas Cardif Hayat Sigorta AŞ</t>
  </si>
  <si>
    <t>H</t>
  </si>
  <si>
    <t>757-Piyasa Değerindeki Kayıp</t>
  </si>
  <si>
    <t>Demir Sağlık ve Hayat Sigorta AŞ</t>
  </si>
  <si>
    <t>758-Kira Ve Gelir Kaybı</t>
  </si>
  <si>
    <t>Mapfre Yaşam Sigorta AŞ</t>
  </si>
  <si>
    <t>759-Diğer Finansal Kayıplar</t>
  </si>
  <si>
    <t>Türkiye Katılım Hayat AŞ</t>
  </si>
  <si>
    <t>760-Hukuksal Koruma</t>
  </si>
  <si>
    <t>Viennalife Emeklilik ve Hayat AŞ</t>
  </si>
  <si>
    <t>E</t>
  </si>
  <si>
    <t>761-Patlama</t>
  </si>
  <si>
    <t>Allianz Hayat ve Emeklilik AŞ</t>
  </si>
  <si>
    <t>765-Makine Kırılması</t>
  </si>
  <si>
    <t>Allianz Yaşam ve Emeklilik AŞ</t>
  </si>
  <si>
    <t>766-Montaj</t>
  </si>
  <si>
    <t>Anadolu Hayat Emeklilik AŞ</t>
  </si>
  <si>
    <t>767-İnşaat</t>
  </si>
  <si>
    <t>Bereket Emeklilik ve Hayat AŞ</t>
  </si>
  <si>
    <t>768-Elektronik Cihaz</t>
  </si>
  <si>
    <t>AgeSA Hayat ve Emeklilik AŞ</t>
  </si>
  <si>
    <t>769-Yapı Denetimi Zorunlu Mali Sorumluluk</t>
  </si>
  <si>
    <t>Axa Hayat ve Emeklilik AŞ</t>
  </si>
  <si>
    <t>770-Deniz Yolu Yolcu Taşımacılığı ZMS</t>
  </si>
  <si>
    <t>BNP Paribas Cardif Emeklilik AŞ</t>
  </si>
  <si>
    <t>773-Devlet Destekli Arıcılık</t>
  </si>
  <si>
    <t>QNB Sağlık Hayat Sigorta ve Emeklilik AŞ</t>
  </si>
  <si>
    <t>774-Su Ürünleri</t>
  </si>
  <si>
    <t>HDI Fiba Emeklilik ve Hayat AŞ</t>
  </si>
  <si>
    <t>775-Dolu Sera</t>
  </si>
  <si>
    <t>Garanti BBVA Emeklilik ve Hayat AŞ</t>
  </si>
  <si>
    <t>776-Devlet Destekli Sera</t>
  </si>
  <si>
    <t>Groupama Hayat AŞ</t>
  </si>
  <si>
    <t>777-Devlet Destekli Bitkisel Ürün</t>
  </si>
  <si>
    <t>NN Hayat ve Emeklilik AŞ</t>
  </si>
  <si>
    <t>778-Devlet Destekli Su Ürünleri</t>
  </si>
  <si>
    <t>Katılım Emeklilik ve Hayat AŞ</t>
  </si>
  <si>
    <t>779-Devlet Destekli Hayvan Hayat</t>
  </si>
  <si>
    <t>Metlife Emeklilik ve Hayat AŞ</t>
  </si>
  <si>
    <t>780-Hayvan Hayat</t>
  </si>
  <si>
    <t>Türkiye Hayat ve Emeklilik AŞ</t>
  </si>
  <si>
    <t>781-Kümes Hayvan Hayat</t>
  </si>
  <si>
    <t>TOPLAM (HAYAT DIŞI ŞİRKETLER)</t>
  </si>
  <si>
    <t>T (HD)</t>
  </si>
  <si>
    <t>782-Devlet Destekli Kümes Hayvan Hayat</t>
  </si>
  <si>
    <t>TOPLAM (HAYAT VE EMEKLİLİK ŞİRKETLERİ)</t>
  </si>
  <si>
    <t>T (H+E)</t>
  </si>
  <si>
    <t>783-Devlet Destekli Küçükbaş Hayvan Hayat</t>
  </si>
  <si>
    <t>TOPLAM (HAYAT DIŞI ŞİRKETLER+HAYAT VE EMEKLİLİK ŞİRKETLERİ)</t>
  </si>
  <si>
    <t>T (HD+H+E)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</si>
  <si>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</si>
  <si>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</si>
  <si>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</si>
  <si>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</si>
  <si>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</si>
  <si>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</si>
  <si>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</si>
  <si>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</si>
  <si>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</si>
  <si>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</si>
  <si>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</si>
  <si>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</si>
  <si>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</si>
  <si>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</si>
  <si>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</si>
  <si>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</si>
  <si>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</si>
  <si>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</si>
  <si>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</si>
  <si>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</si>
  <si>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</si>
  <si>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</si>
  <si>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</si>
  <si>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</si>
  <si>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</si>
  <si>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</si>
  <si>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</si>
  <si>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</si>
  <si>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</si>
  <si>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</si>
  <si>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</si>
  <si>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</si>
  <si>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</si>
  <si>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</si>
  <si>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</si>
  <si>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</si>
  <si>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</si>
  <si>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</si>
  <si>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</si>
  <si>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</si>
  <si>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</si>
  <si>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</si>
  <si>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</si>
  <si>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</si>
  <si>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</si>
  <si>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</si>
  <si>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</si>
  <si>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</si>
  <si>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</si>
  <si>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</si>
  <si>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</si>
  <si>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</si>
  <si>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</si>
  <si>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</si>
  <si>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</si>
  <si>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</si>
  <si>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</si>
  <si>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</si>
  <si>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</si>
  <si>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</si>
  <si>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</si>
  <si>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</si>
  <si>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</si>
  <si>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</si>
  <si>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</si>
  <si>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</si>
  <si>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</si>
  <si>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</si>
  <si>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01.01.2023-31.08.2023</t>
  </si>
  <si>
    <t>2023/08</t>
  </si>
  <si>
    <t>2022/08</t>
  </si>
  <si>
    <t>**Bu ve/veya ilgili sayfalardaki veriler 31.10.2023 tarihi itibarıyla üye şirketlerimizden gelen revize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</si>
</sst>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_ ;[Red]\-#,##0\ "/>
    <numFmt numFmtId="165" formatCode="%\ 0.00"/>
    <numFmt numFmtId="166" formatCode="0_ ;\-0\ "/>
    <numFmt numFmtId="167" formatCode="0.0%"/>
  </numFmts>
  <fonts count="19">
    <font>
      <sz val="10"/>
      <name val="Arial Tur"/>
      <charset val="162"/>
    </font>
    <font>
      <b/>
      <sz val="11"/>
      <color theme="1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</fonts>
  <fills count="9">
    <fill>
      <patternFill patternType="none"/>
    </fill>
    <fill>
      <patternFill patternType="gray125"/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</fills>
  <borders count="31">
    <border>
      <left/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1" fillId="0" borderId="0"/>
  </cellStyleXfs>
  <cellXfs count="102">
    <xf numFmtId="0" fontId="0" fillId="0" borderId="0" xfId="0"/>
    <xf numFmtId="0" fontId="3" fillId="2" borderId="0" xfId="0" applyFont="1" applyFill="1" applyBorder="1" applyAlignment="1">
      <alignment horizontal="left"/>
    </xf>
    <xf numFmtId="0" fontId="4" fillId="3" borderId="0" xfId="0" applyFont="1" applyFill="1" applyBorder="1" applyAlignment="1"/>
    <xf numFmtId="164" fontId="0" fillId="0" borderId="0" xfId="0" applyNumberFormat="1"/>
    <xf numFmtId="0" fontId="3" fillId="3" borderId="0" xfId="0" applyFont="1" applyFill="1" applyBorder="1" applyAlignment="1"/>
    <xf numFmtId="14" fontId="3" fillId="2" borderId="0" xfId="0" applyNumberFormat="1" applyFont="1" applyFill="1" applyBorder="1" applyAlignment="1">
      <alignment horizontal="left"/>
    </xf>
    <xf numFmtId="0" fontId="0" fillId="4" borderId="0" xfId="0" applyFill="1"/>
    <xf numFmtId="0" fontId="8" fillId="4" borderId="0" xfId="0" applyFont="1" applyFill="1"/>
    <xf numFmtId="0" fontId="9" fillId="5" borderId="4" xfId="0" applyFont="1" applyFill="1" applyBorder="1" applyAlignment="1">
      <alignment horizontal="center" vertical="center" wrapText="1"/>
    </xf>
    <xf numFmtId="0" fontId="10" fillId="5" borderId="4" xfId="0" applyNumberFormat="1" applyFont="1" applyFill="1" applyBorder="1" applyAlignment="1">
      <alignment horizontal="center" vertical="center" wrapText="1"/>
    </xf>
    <xf numFmtId="165" fontId="6" fillId="4" borderId="0" xfId="2" applyNumberFormat="1" applyFont="1" applyFill="1" applyAlignment="1">
      <alignment horizontal="right"/>
    </xf>
    <xf numFmtId="0" fontId="9" fillId="7" borderId="5" xfId="0" applyFont="1" applyFill="1" applyBorder="1" applyAlignment="1">
      <alignment horizontal="left"/>
    </xf>
    <xf numFmtId="1" fontId="5" fillId="7" borderId="6" xfId="0" quotePrefix="1" applyNumberFormat="1" applyFont="1" applyFill="1" applyBorder="1" applyAlignment="1" applyProtection="1">
      <alignment horizontal="center"/>
    </xf>
    <xf numFmtId="38" fontId="12" fillId="8" borderId="6" xfId="0" applyNumberFormat="1" applyFont="1" applyFill="1" applyBorder="1" applyAlignment="1">
      <alignment horizontal="right"/>
    </xf>
    <xf numFmtId="3" fontId="5" fillId="7" borderId="6" xfId="0" applyNumberFormat="1" applyFont="1" applyFill="1" applyBorder="1" applyAlignment="1" applyProtection="1">
      <alignment horizontal="right"/>
    </xf>
    <xf numFmtId="3" fontId="6" fillId="4" borderId="0" xfId="2" applyNumberFormat="1" applyFont="1" applyFill="1" applyAlignment="1">
      <alignment horizontal="right"/>
    </xf>
    <xf numFmtId="0" fontId="9" fillId="7" borderId="8" xfId="0" applyFont="1" applyFill="1" applyBorder="1" applyAlignment="1">
      <alignment horizontal="left"/>
    </xf>
    <xf numFmtId="1" fontId="5" fillId="7" borderId="7" xfId="0" quotePrefix="1" applyNumberFormat="1" applyFont="1" applyFill="1" applyBorder="1" applyAlignment="1" applyProtection="1">
      <alignment horizontal="center"/>
    </xf>
    <xf numFmtId="38" fontId="12" fillId="8" borderId="7" xfId="0" applyNumberFormat="1" applyFont="1" applyFill="1" applyBorder="1" applyAlignment="1">
      <alignment horizontal="right"/>
    </xf>
    <xf numFmtId="3" fontId="5" fillId="7" borderId="7" xfId="0" applyNumberFormat="1" applyFont="1" applyFill="1" applyBorder="1" applyAlignment="1" applyProtection="1">
      <alignment horizontal="right"/>
    </xf>
    <xf numFmtId="3" fontId="5" fillId="7" borderId="11" xfId="0" applyNumberFormat="1" applyFont="1" applyFill="1" applyBorder="1" applyAlignment="1" applyProtection="1">
      <alignment horizontal="right"/>
    </xf>
    <xf numFmtId="0" fontId="9" fillId="7" borderId="12" xfId="0" applyFont="1" applyFill="1" applyBorder="1" applyAlignment="1">
      <alignment horizontal="left"/>
    </xf>
    <xf numFmtId="1" fontId="5" fillId="7" borderId="13" xfId="0" quotePrefix="1" applyNumberFormat="1" applyFont="1" applyFill="1" applyBorder="1" applyAlignment="1" applyProtection="1">
      <alignment horizontal="center"/>
    </xf>
    <xf numFmtId="38" fontId="12" fillId="8" borderId="13" xfId="0" applyNumberFormat="1" applyFont="1" applyFill="1" applyBorder="1" applyAlignment="1">
      <alignment horizontal="right"/>
    </xf>
    <xf numFmtId="3" fontId="5" fillId="7" borderId="13" xfId="0" applyNumberFormat="1" applyFont="1" applyFill="1" applyBorder="1" applyAlignment="1" applyProtection="1">
      <alignment horizontal="right"/>
    </xf>
    <xf numFmtId="0" fontId="9" fillId="7" borderId="14" xfId="0" applyFont="1" applyFill="1" applyBorder="1" applyAlignment="1">
      <alignment horizontal="left"/>
    </xf>
    <xf numFmtId="0" fontId="12" fillId="7" borderId="14" xfId="0" applyFont="1" applyFill="1" applyBorder="1" applyAlignment="1">
      <alignment horizontal="left" indent="2"/>
    </xf>
    <xf numFmtId="1" fontId="13" fillId="7" borderId="7" xfId="0" quotePrefix="1" applyNumberFormat="1" applyFont="1" applyFill="1" applyBorder="1" applyAlignment="1" applyProtection="1">
      <alignment horizontal="center"/>
    </xf>
    <xf numFmtId="0" fontId="14" fillId="7" borderId="14" xfId="0" applyFont="1" applyFill="1" applyBorder="1" applyAlignment="1">
      <alignment horizontal="left" indent="4"/>
    </xf>
    <xf numFmtId="1" fontId="15" fillId="7" borderId="7" xfId="0" quotePrefix="1" applyNumberFormat="1" applyFont="1" applyFill="1" applyBorder="1" applyAlignment="1" applyProtection="1">
      <alignment horizontal="center"/>
    </xf>
    <xf numFmtId="3" fontId="5" fillId="7" borderId="17" xfId="0" applyNumberFormat="1" applyFont="1" applyFill="1" applyBorder="1" applyAlignment="1" applyProtection="1">
      <alignment horizontal="right"/>
    </xf>
    <xf numFmtId="3" fontId="5" fillId="7" borderId="20" xfId="0" applyNumberFormat="1" applyFont="1" applyFill="1" applyBorder="1" applyAlignment="1" applyProtection="1">
      <alignment horizontal="right"/>
    </xf>
    <xf numFmtId="0" fontId="9" fillId="7" borderId="21" xfId="0" applyFont="1" applyFill="1" applyBorder="1" applyAlignment="1">
      <alignment horizontal="left"/>
    </xf>
    <xf numFmtId="0" fontId="12" fillId="7" borderId="21" xfId="0" applyFont="1" applyFill="1" applyBorder="1" applyAlignment="1">
      <alignment horizontal="left" indent="2"/>
    </xf>
    <xf numFmtId="1" fontId="13" fillId="7" borderId="13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9" fillId="7" borderId="22" xfId="0" applyFont="1" applyFill="1" applyBorder="1" applyAlignment="1">
      <alignment horizontal="left"/>
    </xf>
    <xf numFmtId="1" fontId="5" fillId="7" borderId="23" xfId="0" quotePrefix="1" applyNumberFormat="1" applyFont="1" applyFill="1" applyBorder="1" applyAlignment="1" applyProtection="1">
      <alignment horizontal="center"/>
    </xf>
    <xf numFmtId="38" fontId="12" fillId="8" borderId="24" xfId="0" applyNumberFormat="1" applyFont="1" applyFill="1" applyBorder="1" applyAlignment="1">
      <alignment horizontal="right"/>
    </xf>
    <xf numFmtId="3" fontId="5" fillId="7" borderId="24" xfId="0" applyNumberFormat="1" applyFont="1" applyFill="1" applyBorder="1" applyAlignment="1" applyProtection="1">
      <alignment horizontal="right"/>
    </xf>
    <xf numFmtId="0" fontId="9" fillId="7" borderId="9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9" fillId="7" borderId="18" xfId="0" applyFont="1" applyFill="1" applyBorder="1" applyAlignment="1">
      <alignment horizontal="center"/>
    </xf>
    <xf numFmtId="0" fontId="9" fillId="7" borderId="19" xfId="0" applyFont="1" applyFill="1" applyBorder="1" applyAlignment="1">
      <alignment horizontal="center"/>
    </xf>
    <xf numFmtId="37" fontId="6" fillId="5" borderId="25" xfId="0" applyNumberFormat="1" applyFont="1" applyFill="1" applyBorder="1" applyAlignment="1" applyProtection="1">
      <alignment vertical="center" wrapText="1"/>
    </xf>
    <xf numFmtId="166" fontId="16" fillId="5" borderId="26" xfId="0" applyNumberFormat="1" applyFont="1" applyFill="1" applyBorder="1" applyAlignment="1" applyProtection="1">
      <alignment horizontal="center" vertical="center" wrapText="1"/>
    </xf>
    <xf numFmtId="38" fontId="9" fillId="7" borderId="6" xfId="0" applyNumberFormat="1" applyFont="1" applyFill="1" applyBorder="1" applyAlignment="1">
      <alignment horizontal="right"/>
    </xf>
    <xf numFmtId="37" fontId="6" fillId="5" borderId="27" xfId="0" applyNumberFormat="1" applyFont="1" applyFill="1" applyBorder="1" applyAlignment="1" applyProtection="1">
      <alignment vertical="center" wrapText="1"/>
    </xf>
    <xf numFmtId="166" fontId="16" fillId="5" borderId="3" xfId="0" applyNumberFormat="1" applyFont="1" applyFill="1" applyBorder="1" applyAlignment="1" applyProtection="1">
      <alignment horizontal="center" vertical="center" wrapText="1"/>
    </xf>
    <xf numFmtId="38" fontId="9" fillId="7" borderId="7" xfId="0" applyNumberFormat="1" applyFont="1" applyFill="1" applyBorder="1" applyAlignment="1">
      <alignment horizontal="right"/>
    </xf>
    <xf numFmtId="37" fontId="6" fillId="5" borderId="9" xfId="0" applyNumberFormat="1" applyFont="1" applyFill="1" applyBorder="1" applyAlignment="1" applyProtection="1">
      <alignment vertical="center" wrapText="1"/>
    </xf>
    <xf numFmtId="166" fontId="16" fillId="5" borderId="10" xfId="0" applyNumberFormat="1" applyFont="1" applyFill="1" applyBorder="1" applyAlignment="1" applyProtection="1">
      <alignment horizontal="center" vertical="center" wrapText="1"/>
    </xf>
    <xf numFmtId="38" fontId="9" fillId="7" borderId="11" xfId="0" applyNumberFormat="1" applyFont="1" applyFill="1" applyBorder="1" applyAlignment="1">
      <alignment horizontal="right"/>
    </xf>
    <xf numFmtId="0" fontId="0" fillId="4" borderId="0" xfId="0" applyFont="1" applyFill="1"/>
    <xf numFmtId="164" fontId="17" fillId="0" borderId="0" xfId="0" applyNumberFormat="1" applyFont="1"/>
    <xf numFmtId="0" fontId="9" fillId="5" borderId="7" xfId="0" applyFont="1" applyFill="1" applyBorder="1" applyAlignment="1">
      <alignment horizontal="center" vertical="center" wrapText="1"/>
    </xf>
    <xf numFmtId="0" fontId="10" fillId="5" borderId="7" xfId="0" applyNumberFormat="1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left"/>
    </xf>
    <xf numFmtId="0" fontId="9" fillId="7" borderId="7" xfId="0" applyFont="1" applyFill="1" applyBorder="1" applyAlignment="1">
      <alignment horizontal="center"/>
    </xf>
    <xf numFmtId="37" fontId="6" fillId="5" borderId="1" xfId="0" applyNumberFormat="1" applyFont="1" applyFill="1" applyBorder="1" applyAlignment="1" applyProtection="1">
      <alignment vertical="center" wrapText="1"/>
    </xf>
    <xf numFmtId="0" fontId="5" fillId="5" borderId="4" xfId="0" applyNumberFormat="1" applyFont="1" applyFill="1" applyBorder="1" applyAlignment="1">
      <alignment horizontal="center" vertical="center" wrapText="1"/>
    </xf>
    <xf numFmtId="167" fontId="12" fillId="8" borderId="6" xfId="0" applyNumberFormat="1" applyFont="1" applyFill="1" applyBorder="1" applyAlignment="1">
      <alignment horizontal="right"/>
    </xf>
    <xf numFmtId="167" fontId="12" fillId="8" borderId="7" xfId="0" applyNumberFormat="1" applyFont="1" applyFill="1" applyBorder="1" applyAlignment="1">
      <alignment horizontal="right"/>
    </xf>
    <xf numFmtId="167" fontId="5" fillId="7" borderId="11" xfId="0" applyNumberFormat="1" applyFont="1" applyFill="1" applyBorder="1" applyAlignment="1" applyProtection="1">
      <alignment horizontal="right"/>
    </xf>
    <xf numFmtId="167" fontId="12" fillId="8" borderId="13" xfId="0" applyNumberFormat="1" applyFont="1" applyFill="1" applyBorder="1" applyAlignment="1">
      <alignment horizontal="right"/>
    </xf>
    <xf numFmtId="167" fontId="5" fillId="7" borderId="7" xfId="0" applyNumberFormat="1" applyFont="1" applyFill="1" applyBorder="1" applyAlignment="1" applyProtection="1">
      <alignment horizontal="right"/>
    </xf>
    <xf numFmtId="167" fontId="5" fillId="7" borderId="17" xfId="0" applyNumberFormat="1" applyFont="1" applyFill="1" applyBorder="1" applyAlignment="1" applyProtection="1">
      <alignment horizontal="right"/>
    </xf>
    <xf numFmtId="167" fontId="5" fillId="7" borderId="20" xfId="0" applyNumberFormat="1" applyFont="1" applyFill="1" applyBorder="1" applyAlignment="1" applyProtection="1">
      <alignment horizontal="right"/>
    </xf>
    <xf numFmtId="167" fontId="5" fillId="7" borderId="6" xfId="0" applyNumberFormat="1" applyFont="1" applyFill="1" applyBorder="1" applyAlignment="1" applyProtection="1">
      <alignment horizontal="right"/>
    </xf>
    <xf numFmtId="167" fontId="12" fillId="8" borderId="24" xfId="0" applyNumberFormat="1" applyFont="1" applyFill="1" applyBorder="1" applyAlignment="1">
      <alignment horizontal="right"/>
    </xf>
    <xf numFmtId="3" fontId="5" fillId="7" borderId="4" xfId="0" applyNumberFormat="1" applyFont="1" applyFill="1" applyBorder="1" applyAlignment="1" applyProtection="1">
      <alignment horizontal="right"/>
    </xf>
    <xf numFmtId="167" fontId="5" fillId="7" borderId="4" xfId="0" applyNumberFormat="1" applyFont="1" applyFill="1" applyBorder="1" applyAlignment="1" applyProtection="1">
      <alignment horizontal="right"/>
    </xf>
    <xf numFmtId="0" fontId="9" fillId="7" borderId="25" xfId="0" applyFont="1" applyFill="1" applyBorder="1" applyAlignment="1">
      <alignment horizontal="left"/>
    </xf>
    <xf numFmtId="1" fontId="5" fillId="7" borderId="30" xfId="0" quotePrefix="1" applyNumberFormat="1" applyFont="1" applyFill="1" applyBorder="1" applyAlignment="1" applyProtection="1">
      <alignment horizontal="center"/>
    </xf>
    <xf numFmtId="167" fontId="12" fillId="8" borderId="6" xfId="1" applyNumberFormat="1" applyFont="1" applyFill="1" applyBorder="1" applyAlignment="1">
      <alignment horizontal="right"/>
    </xf>
    <xf numFmtId="167" fontId="9" fillId="7" borderId="6" xfId="0" applyNumberFormat="1" applyFont="1" applyFill="1" applyBorder="1" applyAlignment="1">
      <alignment horizontal="right"/>
    </xf>
    <xf numFmtId="167" fontId="9" fillId="7" borderId="7" xfId="0" applyNumberFormat="1" applyFont="1" applyFill="1" applyBorder="1" applyAlignment="1">
      <alignment horizontal="right"/>
    </xf>
    <xf numFmtId="167" fontId="9" fillId="7" borderId="11" xfId="0" applyNumberFormat="1" applyFont="1" applyFill="1" applyBorder="1" applyAlignment="1">
      <alignment horizontal="right"/>
    </xf>
    <xf numFmtId="0" fontId="7" fillId="5" borderId="7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3" fontId="1" fillId="7" borderId="7" xfId="0" applyNumberFormat="1" applyFont="1" applyFill="1" applyBorder="1" applyAlignment="1" applyProtection="1">
      <alignment horizontal="right"/>
    </xf>
    <xf numFmtId="0" fontId="9" fillId="7" borderId="9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9" fillId="7" borderId="18" xfId="0" applyFont="1" applyFill="1" applyBorder="1" applyAlignment="1">
      <alignment horizontal="center"/>
    </xf>
    <xf numFmtId="0" fontId="9" fillId="7" borderId="19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37" fontId="6" fillId="6" borderId="1" xfId="0" applyNumberFormat="1" applyFont="1" applyFill="1" applyBorder="1" applyAlignment="1" applyProtection="1">
      <alignment horizontal="center" vertical="center" wrapText="1"/>
    </xf>
    <xf numFmtId="37" fontId="6" fillId="6" borderId="2" xfId="0" applyNumberFormat="1" applyFont="1" applyFill="1" applyBorder="1" applyAlignment="1" applyProtection="1">
      <alignment horizontal="center" vertical="center" wrapText="1"/>
    </xf>
    <xf numFmtId="37" fontId="6" fillId="6" borderId="3" xfId="0" applyNumberFormat="1" applyFont="1" applyFill="1" applyBorder="1" applyAlignment="1" applyProtection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9" fillId="7" borderId="28" xfId="0" applyFont="1" applyFill="1" applyBorder="1" applyAlignment="1">
      <alignment horizontal="center"/>
    </xf>
    <xf numFmtId="0" fontId="9" fillId="7" borderId="29" xfId="0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 wrapText="1"/>
    </xf>
    <xf numFmtId="14" fontId="3" fillId="2" borderId="2" xfId="0" applyNumberFormat="1" applyFont="1" applyFill="1" applyBorder="1" applyAlignment="1">
      <alignment horizontal="center" wrapText="1"/>
    </xf>
    <xf numFmtId="14" fontId="3" fillId="2" borderId="3" xfId="0" applyNumberFormat="1" applyFont="1" applyFill="1" applyBorder="1" applyAlignment="1">
      <alignment horizontal="center" wrapText="1"/>
    </xf>
    <xf numFmtId="0" fontId="18" fillId="5" borderId="1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</cellXfs>
  <cellStyles count="3">
    <cellStyle name="Normal" xfId="0" builtinId="0"/>
    <cellStyle name="Normal_2004_09_sigortacı gazetesisektör1" xfId="2"/>
    <cellStyle name="Yüzde" xfId="1" builtinId="5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363</v>
      </c>
      <c r="B3" s="2"/>
    </row>
    <row r="4" spans="1:14" ht="22.5" customHeight="1">
      <c r="C4" s="87" t="s">
        <v>2</v>
      </c>
      <c r="D4" s="88"/>
      <c r="E4" s="88"/>
      <c r="F4" s="88"/>
      <c r="G4" s="88"/>
      <c r="H4" s="89"/>
      <c r="J4" s="90" t="s">
        <v>3</v>
      </c>
      <c r="K4" s="91"/>
      <c r="L4" s="92"/>
      <c r="M4" s="6"/>
      <c r="N4" s="6"/>
    </row>
    <row r="5" spans="1:14" ht="22.5" customHeight="1">
      <c r="C5" s="93" t="s">
        <v>4</v>
      </c>
      <c r="D5" s="94"/>
      <c r="E5" s="93" t="s">
        <v>5</v>
      </c>
      <c r="F5" s="94"/>
      <c r="G5" s="93" t="s">
        <v>6</v>
      </c>
      <c r="H5" s="94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28029983.329999994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28029983.329999994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64217028.139998555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64217028.139998555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124206021.04000001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124206021.04000001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6069864974.6923513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6445272.5229999991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9514272.229998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28881897.149999999</v>
      </c>
      <c r="G10" s="19">
        <f t="shared" ca="1" si="0"/>
        <v>6079379246.922349</v>
      </c>
      <c r="H10" s="19">
        <f t="shared" ca="1" si="0"/>
        <v>35327169.673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321782267.76333445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321782267.76333445</v>
      </c>
      <c r="H11" s="19">
        <f t="shared" ca="1" si="0"/>
        <v>0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6608100274.9656839</v>
      </c>
      <c r="D12" s="20">
        <f t="shared" ca="1" si="1"/>
        <v>6445272.5229999991</v>
      </c>
      <c r="E12" s="20">
        <f t="shared" ca="1" si="1"/>
        <v>9514272.229998</v>
      </c>
      <c r="F12" s="20">
        <f t="shared" ca="1" si="1"/>
        <v>28881897.149999999</v>
      </c>
      <c r="G12" s="20">
        <f t="shared" ca="1" si="1"/>
        <v>6617614547.1956816</v>
      </c>
      <c r="H12" s="20">
        <f t="shared" ca="1" si="1"/>
        <v>35327169.673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146121468.55619043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146121468.55619043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36838611765.371613</v>
      </c>
      <c r="D14" s="19">
        <f ca="1">+D15+D16+D17+D20</f>
        <v>7627741.3499999996</v>
      </c>
      <c r="E14" s="19">
        <f ca="1">+E15+E16+E17+E20</f>
        <v>2122003030.0757117</v>
      </c>
      <c r="F14" s="19">
        <f ca="1">+F15+F16+F17+F20</f>
        <v>39113795.409999989</v>
      </c>
      <c r="G14" s="19">
        <f t="shared" ca="1" si="0"/>
        <v>38960614795.447327</v>
      </c>
      <c r="H14" s="19">
        <f t="shared" ca="1" si="0"/>
        <v>46741536.75999999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133040203.41749717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390.48</v>
      </c>
      <c r="G15" s="19">
        <f t="shared" ca="1" si="0"/>
        <v>133040203.41749717</v>
      </c>
      <c r="H15" s="19">
        <f t="shared" ca="1" si="0"/>
        <v>990.48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920245779.63969994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920245779.63969994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10257201403.541182</v>
      </c>
      <c r="D17" s="19">
        <f ca="1">+D18+D19</f>
        <v>0</v>
      </c>
      <c r="E17" s="19">
        <f ca="1">+E18+E19</f>
        <v>345944650.83774811</v>
      </c>
      <c r="F17" s="19">
        <f ca="1">+F18+F19</f>
        <v>0</v>
      </c>
      <c r="G17" s="19">
        <f t="shared" ca="1" si="0"/>
        <v>10603146054.378929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789760697.682073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17122667.967998553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806883365.6500715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9467440705.859108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328821982.86974955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9796262688.728857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25528124378.773232</v>
      </c>
      <c r="D20" s="19">
        <f ca="1">+D21+D22</f>
        <v>7627141.3499999996</v>
      </c>
      <c r="E20" s="19">
        <f ca="1">+E21+E22</f>
        <v>1776058379.2379637</v>
      </c>
      <c r="F20" s="19">
        <f ca="1">+F21+F22</f>
        <v>39113404.929999992</v>
      </c>
      <c r="G20" s="19">
        <f t="shared" ca="1" si="0"/>
        <v>27304182758.011196</v>
      </c>
      <c r="H20" s="19">
        <f t="shared" ca="1" si="0"/>
        <v>46740546.279999994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5227690706.4347277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2263336.1199999996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333271919.07999742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10632606.34</v>
      </c>
      <c r="G21" s="19">
        <f t="shared" ca="1" si="0"/>
        <v>5560962625.5147247</v>
      </c>
      <c r="H21" s="19">
        <f t="shared" ca="1" si="0"/>
        <v>12895942.459999999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20300433672.338505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5363805.2300000004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1442786460.1579661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28480798.589999996</v>
      </c>
      <c r="G22" s="19">
        <f t="shared" ca="1" si="0"/>
        <v>21743220132.496471</v>
      </c>
      <c r="H22" s="19">
        <f t="shared" ca="1" si="0"/>
        <v>33844603.819999993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1501314129.9909921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213001.3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1056234.7400000002</v>
      </c>
      <c r="G23" s="19">
        <f t="shared" ca="1" si="0"/>
        <v>1501314129.9909921</v>
      </c>
      <c r="H23" s="19">
        <f t="shared" ca="1" si="0"/>
        <v>1269236.0400000003</v>
      </c>
      <c r="J23" s="7"/>
    </row>
    <row r="24" spans="1:10" ht="12.75" customHeight="1" thickBot="1">
      <c r="A24" s="85" t="s">
        <v>26</v>
      </c>
      <c r="B24" s="86"/>
      <c r="C24" s="30">
        <f ca="1">+C13+C14+C23</f>
        <v>38486047363.918793</v>
      </c>
      <c r="D24" s="30">
        <f ca="1">+D13+D14+D23</f>
        <v>7840742.6499999994</v>
      </c>
      <c r="E24" s="30">
        <f ca="1">+E13+E14+E23</f>
        <v>2122003030.0757117</v>
      </c>
      <c r="F24" s="30">
        <f ca="1">+F13+F14+F23</f>
        <v>40170030.149999991</v>
      </c>
      <c r="G24" s="30">
        <f t="shared" ca="1" si="0"/>
        <v>40608050393.994507</v>
      </c>
      <c r="H24" s="30">
        <f t="shared" ca="1" si="0"/>
        <v>48010772.79999999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49693036295.672775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98288701.310000002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82998570.109999999</v>
      </c>
      <c r="G25" s="14">
        <f t="shared" ca="1" si="0"/>
        <v>49693036295.672775</v>
      </c>
      <c r="H25" s="14">
        <f t="shared" ca="1" si="0"/>
        <v>181287271.42000002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49693036295.672775</v>
      </c>
      <c r="D27" s="20">
        <f ca="1">+D25+D26</f>
        <v>98288701.310000002</v>
      </c>
      <c r="E27" s="20">
        <f ca="1">+E25+E26</f>
        <v>0</v>
      </c>
      <c r="F27" s="20">
        <f ca="1">+F25+F26</f>
        <v>82998570.109999999</v>
      </c>
      <c r="G27" s="20">
        <f t="shared" ca="1" si="0"/>
        <v>49693036295.672775</v>
      </c>
      <c r="H27" s="20">
        <f t="shared" ca="1" si="0"/>
        <v>181287271.42000002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3" t="s">
        <v>31</v>
      </c>
      <c r="B29" s="84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724997798.35000014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592298.30000000005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42562540.75</v>
      </c>
      <c r="G30" s="24">
        <f t="shared" ca="1" si="0"/>
        <v>725590096.6500001</v>
      </c>
      <c r="H30" s="24">
        <f t="shared" ca="1" si="0"/>
        <v>42562540.75</v>
      </c>
      <c r="J30" s="7"/>
    </row>
    <row r="31" spans="1:10" ht="12.75" customHeight="1" thickBot="1">
      <c r="A31" s="83" t="s">
        <v>33</v>
      </c>
      <c r="B31" s="84"/>
      <c r="C31" s="31">
        <f ca="1">C30</f>
        <v>724997798.35000014</v>
      </c>
      <c r="D31" s="31">
        <f ca="1">D30</f>
        <v>0</v>
      </c>
      <c r="E31" s="31">
        <f ca="1">E30</f>
        <v>592298.30000000005</v>
      </c>
      <c r="F31" s="31">
        <f ca="1">F30</f>
        <v>42562540.75</v>
      </c>
      <c r="G31" s="31">
        <f t="shared" ca="1" si="0"/>
        <v>725590096.6500001</v>
      </c>
      <c r="H31" s="31">
        <f t="shared" ca="1" si="0"/>
        <v>42562540.75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2098205744.9328625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24170638.786999997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337659590.58741695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142688649.75999999</v>
      </c>
      <c r="G32" s="14">
        <f t="shared" ca="1" si="0"/>
        <v>2435865335.5202794</v>
      </c>
      <c r="H32" s="14">
        <f t="shared" ca="1" si="0"/>
        <v>166859288.54699999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2098205744.9328625</v>
      </c>
      <c r="D35" s="20">
        <f ca="1">SUM(D32:D34)</f>
        <v>24170638.786999997</v>
      </c>
      <c r="E35" s="20">
        <f ca="1">SUM(E32:E34)</f>
        <v>337659590.58741695</v>
      </c>
      <c r="F35" s="20">
        <f ca="1">SUM(F32:F34)</f>
        <v>142688649.75999999</v>
      </c>
      <c r="G35" s="20">
        <f t="shared" ca="1" si="0"/>
        <v>2435865335.5202794</v>
      </c>
      <c r="H35" s="20">
        <f t="shared" ca="1" si="0"/>
        <v>166859288.54699999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3815097014.8243623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19844877.911000002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96068353.291098982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100301374.04000001</v>
      </c>
      <c r="G36" s="14">
        <f t="shared" ca="1" si="0"/>
        <v>3911165368.1154613</v>
      </c>
      <c r="H36" s="14">
        <f t="shared" ca="1" si="0"/>
        <v>120146251.95100001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11674012.039999999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1002.74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11674012.039999999</v>
      </c>
      <c r="H37" s="19">
        <f t="shared" ca="1" si="0"/>
        <v>1002.74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3826771026.8643622</v>
      </c>
      <c r="D38" s="20">
        <f ca="1">SUM(D36:D37)</f>
        <v>19845880.651000001</v>
      </c>
      <c r="E38" s="20">
        <f ca="1">SUM(E36:E37)</f>
        <v>96068353.291098982</v>
      </c>
      <c r="F38" s="20">
        <f ca="1">SUM(F36:F37)</f>
        <v>100301374.04000001</v>
      </c>
      <c r="G38" s="20">
        <f t="shared" ca="1" si="0"/>
        <v>3922839380.1554613</v>
      </c>
      <c r="H38" s="20">
        <f t="shared" ca="1" si="0"/>
        <v>120147254.69100001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23906217244.821484</v>
      </c>
      <c r="D39" s="14">
        <f ca="1">SUM(D40:D42)</f>
        <v>87114280.160999984</v>
      </c>
      <c r="E39" s="14">
        <f ca="1">SUM(E40:E42)</f>
        <v>560372948.36821663</v>
      </c>
      <c r="F39" s="14">
        <f ca="1">SUM(F40:F42)</f>
        <v>1096089186.8635066</v>
      </c>
      <c r="G39" s="14">
        <f t="shared" ca="1" si="0"/>
        <v>24466590193.189701</v>
      </c>
      <c r="H39" s="14">
        <f t="shared" ca="1" si="0"/>
        <v>1183203467.0245066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5089753959.0220127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14963890.670831552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8132151.4276593244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132439944.19841017</v>
      </c>
      <c r="G40" s="24">
        <f t="shared" ca="1" si="0"/>
        <v>5097886110.4496717</v>
      </c>
      <c r="H40" s="24">
        <f t="shared" ca="1" si="0"/>
        <v>147403834.86924171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9825056352.8120785</v>
      </c>
      <c r="D41" s="23">
        <f t="shared" ca="1" si="3"/>
        <v>26110898.397284664</v>
      </c>
      <c r="E41" s="23">
        <f t="shared" ca="1" si="4"/>
        <v>173890166.38749605</v>
      </c>
      <c r="F41" s="23">
        <f t="shared" ca="1" si="5"/>
        <v>411811282.35971266</v>
      </c>
      <c r="G41" s="24">
        <f t="shared" ca="1" si="0"/>
        <v>9998946519.1995754</v>
      </c>
      <c r="H41" s="24">
        <f t="shared" ca="1" si="0"/>
        <v>437922180.75699735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8991406932.9873924</v>
      </c>
      <c r="D42" s="23">
        <f t="shared" ca="1" si="3"/>
        <v>46039491.092883766</v>
      </c>
      <c r="E42" s="23">
        <f t="shared" ca="1" si="4"/>
        <v>378350630.55306125</v>
      </c>
      <c r="F42" s="23">
        <f t="shared" ca="1" si="5"/>
        <v>551837960.30538368</v>
      </c>
      <c r="G42" s="24">
        <f t="shared" ca="1" si="0"/>
        <v>9369757563.540453</v>
      </c>
      <c r="H42" s="24">
        <f t="shared" ca="1" si="0"/>
        <v>597877451.39826751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3168485418.3300114</v>
      </c>
      <c r="D43" s="23">
        <f t="shared" ca="1" si="3"/>
        <v>776.48</v>
      </c>
      <c r="E43" s="23">
        <f t="shared" ca="1" si="4"/>
        <v>22974.9</v>
      </c>
      <c r="F43" s="23">
        <f t="shared" ca="1" si="5"/>
        <v>0</v>
      </c>
      <c r="G43" s="24">
        <f t="shared" ca="1" si="0"/>
        <v>3168508393.2300115</v>
      </c>
      <c r="H43" s="24">
        <f t="shared" ca="1" si="0"/>
        <v>776.48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6098346536.6702785</v>
      </c>
      <c r="D44" s="23">
        <f t="shared" ca="1" si="3"/>
        <v>12410815.890000001</v>
      </c>
      <c r="E44" s="23">
        <f t="shared" ca="1" si="4"/>
        <v>306949132.82161391</v>
      </c>
      <c r="F44" s="23">
        <f t="shared" ca="1" si="5"/>
        <v>11358394.79149998</v>
      </c>
      <c r="G44" s="24">
        <f t="shared" ca="1" si="0"/>
        <v>6405295669.4918928</v>
      </c>
      <c r="H44" s="24">
        <f t="shared" ca="1" si="0"/>
        <v>23769210.68149998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835051831.80593109</v>
      </c>
      <c r="D45" s="23">
        <f t="shared" ca="1" si="3"/>
        <v>1263627.1199999999</v>
      </c>
      <c r="E45" s="23">
        <f t="shared" ca="1" si="4"/>
        <v>27982508.151308008</v>
      </c>
      <c r="F45" s="23">
        <f t="shared" ca="1" si="5"/>
        <v>824063.26359999948</v>
      </c>
      <c r="G45" s="24">
        <f t="shared" ca="1" si="0"/>
        <v>863034339.95723915</v>
      </c>
      <c r="H45" s="24">
        <f t="shared" ca="1" si="0"/>
        <v>2087690.3835999994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205889697.51050198</v>
      </c>
      <c r="D46" s="23">
        <f t="shared" ca="1" si="3"/>
        <v>0</v>
      </c>
      <c r="E46" s="23">
        <f t="shared" ca="1" si="4"/>
        <v>17923199.697294001</v>
      </c>
      <c r="F46" s="23">
        <f t="shared" ca="1" si="5"/>
        <v>-368028.42000000027</v>
      </c>
      <c r="G46" s="24">
        <f t="shared" ca="1" si="0"/>
        <v>223812897.20779598</v>
      </c>
      <c r="H46" s="24">
        <f t="shared" ca="1" si="0"/>
        <v>-368028.42000000027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126530086.65005147</v>
      </c>
      <c r="D48" s="23">
        <f t="shared" ca="1" si="3"/>
        <v>32179.16</v>
      </c>
      <c r="E48" s="23">
        <f t="shared" ca="1" si="4"/>
        <v>16465455.705339998</v>
      </c>
      <c r="F48" s="23">
        <f t="shared" ca="1" si="5"/>
        <v>57775.439999999755</v>
      </c>
      <c r="G48" s="24">
        <f t="shared" ca="1" si="0"/>
        <v>142995542.35539147</v>
      </c>
      <c r="H48" s="24">
        <f t="shared" ca="1" si="0"/>
        <v>89954.599999999758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34340520815.788258</v>
      </c>
      <c r="D50" s="20">
        <f ca="1">D39+SUM(D43:D49)</f>
        <v>100821678.81099999</v>
      </c>
      <c r="E50" s="20">
        <f ca="1">E39+SUM(E43:E49)</f>
        <v>929716219.64377248</v>
      </c>
      <c r="F50" s="20">
        <f ca="1">F39+SUM(F43:F49)</f>
        <v>1107961391.9386065</v>
      </c>
      <c r="G50" s="20">
        <f t="shared" ca="1" si="0"/>
        <v>35270237035.43203</v>
      </c>
      <c r="H50" s="20">
        <f t="shared" ca="1" si="0"/>
        <v>1208783070.7496066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162503685.1611352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1086849.1509999998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594622.78293999995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1714292.68</v>
      </c>
      <c r="G51" s="14">
        <f t="shared" ca="1" si="0"/>
        <v>163098307.9440752</v>
      </c>
      <c r="H51" s="14">
        <f t="shared" ca="1" si="0"/>
        <v>2801141.8309999998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995332703.08877969</v>
      </c>
      <c r="D52" s="23">
        <f t="shared" ca="1" si="7"/>
        <v>2706742.4939999995</v>
      </c>
      <c r="E52" s="23">
        <f t="shared" ca="1" si="8"/>
        <v>22538715.482395001</v>
      </c>
      <c r="F52" s="23">
        <f t="shared" ca="1" si="9"/>
        <v>2458997.1828999999</v>
      </c>
      <c r="G52" s="24">
        <f t="shared" ca="1" si="0"/>
        <v>1017871418.5711747</v>
      </c>
      <c r="H52" s="24">
        <f t="shared" ca="1" si="0"/>
        <v>5165739.6768999994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4456455560.2386055</v>
      </c>
      <c r="D53" s="23">
        <f t="shared" ca="1" si="7"/>
        <v>10626367.675000001</v>
      </c>
      <c r="E53" s="23">
        <f t="shared" ca="1" si="8"/>
        <v>109158682.61290799</v>
      </c>
      <c r="F53" s="23">
        <f t="shared" ca="1" si="9"/>
        <v>201957516.10000002</v>
      </c>
      <c r="G53" s="24">
        <f t="shared" ca="1" si="0"/>
        <v>4565614242.8515139</v>
      </c>
      <c r="H53" s="24">
        <f t="shared" ca="1" si="0"/>
        <v>212583883.77500004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465160706.62780005</v>
      </c>
      <c r="D54" s="23">
        <f t="shared" ca="1" si="7"/>
        <v>9557676.9230000004</v>
      </c>
      <c r="E54" s="23">
        <f t="shared" ca="1" si="8"/>
        <v>3658902.5967110004</v>
      </c>
      <c r="F54" s="23">
        <f t="shared" ca="1" si="9"/>
        <v>4567168.29</v>
      </c>
      <c r="G54" s="24">
        <f t="shared" ca="1" si="0"/>
        <v>468819609.22451103</v>
      </c>
      <c r="H54" s="24">
        <f t="shared" ca="1" si="0"/>
        <v>14124845.213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2033786935.7072005</v>
      </c>
      <c r="D55" s="23">
        <f t="shared" ca="1" si="7"/>
        <v>9237752.1179999989</v>
      </c>
      <c r="E55" s="23">
        <f t="shared" ca="1" si="8"/>
        <v>121281568.187932</v>
      </c>
      <c r="F55" s="23">
        <f t="shared" ca="1" si="9"/>
        <v>203444153</v>
      </c>
      <c r="G55" s="24">
        <f t="shared" ca="1" si="0"/>
        <v>2155068503.8951325</v>
      </c>
      <c r="H55" s="24">
        <f t="shared" ca="1" si="0"/>
        <v>212681905.118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4705477249.3606853</v>
      </c>
      <c r="D56" s="23">
        <f t="shared" ca="1" si="7"/>
        <v>8167590.8760000002</v>
      </c>
      <c r="E56" s="23">
        <f t="shared" ca="1" si="8"/>
        <v>9453560.689807998</v>
      </c>
      <c r="F56" s="23">
        <f t="shared" ca="1" si="9"/>
        <v>2123976.23</v>
      </c>
      <c r="G56" s="24">
        <f t="shared" ca="1" si="0"/>
        <v>4714930810.0504932</v>
      </c>
      <c r="H56" s="24">
        <f t="shared" ca="1" si="0"/>
        <v>10291567.106000001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29573238.780000005</v>
      </c>
      <c r="D57" s="23">
        <f t="shared" ca="1" si="7"/>
        <v>0</v>
      </c>
      <c r="E57" s="23">
        <f t="shared" ca="1" si="8"/>
        <v>5924673.0700000003</v>
      </c>
      <c r="F57" s="23">
        <f t="shared" ca="1" si="9"/>
        <v>0</v>
      </c>
      <c r="G57" s="24">
        <f t="shared" ca="1" si="0"/>
        <v>35497911.850000009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321277.17000000004</v>
      </c>
      <c r="D59" s="23">
        <f t="shared" ca="1" si="7"/>
        <v>0</v>
      </c>
      <c r="E59" s="23">
        <f t="shared" ca="1" si="8"/>
        <v>120656933.13</v>
      </c>
      <c r="F59" s="23">
        <f t="shared" ca="1" si="9"/>
        <v>71281726.890000001</v>
      </c>
      <c r="G59" s="24">
        <f t="shared" ca="1" si="0"/>
        <v>120978210.3</v>
      </c>
      <c r="H59" s="24">
        <f t="shared" ca="1" si="0"/>
        <v>71281726.890000001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273964880.27999997</v>
      </c>
      <c r="D60" s="23">
        <f t="shared" ca="1" si="7"/>
        <v>0</v>
      </c>
      <c r="E60" s="23">
        <f t="shared" ca="1" si="8"/>
        <v>59001480.689999998</v>
      </c>
      <c r="F60" s="23">
        <f t="shared" ca="1" si="9"/>
        <v>0</v>
      </c>
      <c r="G60" s="24">
        <f t="shared" ca="1" si="0"/>
        <v>332966360.96999997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6687631503.6299591</v>
      </c>
      <c r="D61" s="23">
        <f t="shared" ca="1" si="7"/>
        <v>0</v>
      </c>
      <c r="E61" s="23">
        <f t="shared" ca="1" si="8"/>
        <v>1418991414.1799998</v>
      </c>
      <c r="F61" s="23">
        <f t="shared" ca="1" si="9"/>
        <v>0</v>
      </c>
      <c r="G61" s="24">
        <f t="shared" ca="1" si="0"/>
        <v>8106622917.8099594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56538911.339999996</v>
      </c>
      <c r="D62" s="23">
        <f t="shared" ca="1" si="7"/>
        <v>0</v>
      </c>
      <c r="E62" s="23">
        <f t="shared" ca="1" si="8"/>
        <v>11292981.610000001</v>
      </c>
      <c r="F62" s="23">
        <f t="shared" ca="1" si="9"/>
        <v>0</v>
      </c>
      <c r="G62" s="24">
        <f t="shared" ca="1" si="0"/>
        <v>67831892.950000003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2872549493.8299999</v>
      </c>
      <c r="D63" s="23">
        <f t="shared" ca="1" si="7"/>
        <v>0</v>
      </c>
      <c r="E63" s="23">
        <f t="shared" ca="1" si="8"/>
        <v>532200573.25999999</v>
      </c>
      <c r="F63" s="23">
        <f t="shared" ca="1" si="9"/>
        <v>0</v>
      </c>
      <c r="G63" s="24">
        <f t="shared" ca="1" si="0"/>
        <v>3404750067.0900002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1265304.1599999999</v>
      </c>
      <c r="D64" s="23">
        <f t="shared" ca="1" si="7"/>
        <v>0</v>
      </c>
      <c r="E64" s="23">
        <f t="shared" ca="1" si="8"/>
        <v>11512.34</v>
      </c>
      <c r="F64" s="23">
        <f t="shared" ca="1" si="9"/>
        <v>8502326.3000000007</v>
      </c>
      <c r="G64" s="24">
        <f t="shared" ca="1" si="0"/>
        <v>1276816.5</v>
      </c>
      <c r="H64" s="24">
        <f t="shared" ca="1" si="0"/>
        <v>8502326.3000000007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635775.12</v>
      </c>
      <c r="F65" s="23">
        <f t="shared" ca="1" si="9"/>
        <v>0</v>
      </c>
      <c r="G65" s="24">
        <f t="shared" ca="1" si="0"/>
        <v>635775.12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63478955.380000003</v>
      </c>
      <c r="D66" s="23">
        <f t="shared" ca="1" si="7"/>
        <v>3</v>
      </c>
      <c r="E66" s="23">
        <f t="shared" ca="1" si="8"/>
        <v>40445706.200000003</v>
      </c>
      <c r="F66" s="23">
        <f t="shared" ca="1" si="9"/>
        <v>0</v>
      </c>
      <c r="G66" s="24">
        <f t="shared" ca="1" si="0"/>
        <v>103924661.58000001</v>
      </c>
      <c r="H66" s="24">
        <f t="shared" ca="1" si="0"/>
        <v>3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410136979.92999995</v>
      </c>
      <c r="D67" s="23">
        <f t="shared" ca="1" si="7"/>
        <v>0</v>
      </c>
      <c r="E67" s="23">
        <f t="shared" ca="1" si="8"/>
        <v>82155746.190000013</v>
      </c>
      <c r="F67" s="23">
        <f t="shared" ca="1" si="9"/>
        <v>0</v>
      </c>
      <c r="G67" s="24">
        <f t="shared" ca="1" si="0"/>
        <v>492292726.11999995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23214177384.684166</v>
      </c>
      <c r="D68" s="20">
        <f ca="1">SUM(D51:D67)</f>
        <v>41382982.237000003</v>
      </c>
      <c r="E68" s="20">
        <f ca="1">SUM(E51:E67)</f>
        <v>2538002848.1426935</v>
      </c>
      <c r="F68" s="20">
        <f ca="1">SUM(F51:F67)</f>
        <v>496050156.67290002</v>
      </c>
      <c r="G68" s="20">
        <f t="shared" ca="1" si="0"/>
        <v>25752180232.826859</v>
      </c>
      <c r="H68" s="20">
        <f t="shared" ca="1" si="0"/>
        <v>537433138.90990007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57542664428.136093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1134321.4099999999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7742776651.712965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986942.55</v>
      </c>
      <c r="G70" s="24">
        <f t="shared" ca="1" si="0"/>
        <v>65285441079.84906</v>
      </c>
      <c r="H70" s="24">
        <f t="shared" ca="1" si="0"/>
        <v>2121263.96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710308714.15949631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3588566.96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622489104.93808389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1332797819.0975802</v>
      </c>
      <c r="H71" s="24">
        <f t="shared" ca="1" si="0"/>
        <v>3588566.96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4348405611.3796816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14215140.15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213231646.96000001</v>
      </c>
      <c r="G72" s="19">
        <f t="shared" ca="1" si="0"/>
        <v>4348405611.3796816</v>
      </c>
      <c r="H72" s="19">
        <f t="shared" ca="1" si="0"/>
        <v>227446787.11000001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62601378753.675278</v>
      </c>
      <c r="D73" s="20">
        <f ca="1">SUM(D69:D72)</f>
        <v>18938028.52</v>
      </c>
      <c r="E73" s="20">
        <f ca="1">SUM(E69:E72)</f>
        <v>8365265756.6510487</v>
      </c>
      <c r="F73" s="20">
        <f ca="1">SUM(F69:F72)</f>
        <v>214218589.51000002</v>
      </c>
      <c r="G73" s="20">
        <f t="shared" ref="G73:H92" ca="1" si="10">+C73+E73</f>
        <v>70966644510.326324</v>
      </c>
      <c r="H73" s="20">
        <f t="shared" ca="1" si="10"/>
        <v>233156618.03000003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487012638.12942201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5003634.88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7442202.0800000001</v>
      </c>
      <c r="G74" s="24">
        <f t="shared" ca="1" si="10"/>
        <v>492016273.009422</v>
      </c>
      <c r="H74" s="24">
        <f t="shared" ca="1" si="10"/>
        <v>7442202.0800000001</v>
      </c>
      <c r="J74" s="7"/>
    </row>
    <row r="75" spans="1:10" ht="12.75" customHeight="1" thickBot="1">
      <c r="A75" s="83" t="s">
        <v>77</v>
      </c>
      <c r="B75" s="84"/>
      <c r="C75" s="31">
        <f ca="1">C74</f>
        <v>487012638.12942201</v>
      </c>
      <c r="D75" s="31">
        <f ca="1">D74</f>
        <v>0</v>
      </c>
      <c r="E75" s="31">
        <f ca="1">E74</f>
        <v>5003634.88</v>
      </c>
      <c r="F75" s="31">
        <f ca="1">F74</f>
        <v>7442202.0800000001</v>
      </c>
      <c r="G75" s="31">
        <f t="shared" ca="1" si="10"/>
        <v>492016273.009422</v>
      </c>
      <c r="H75" s="31">
        <f t="shared" ca="1" si="10"/>
        <v>7442202.0800000001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340096122.28000003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1518180.57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22744806.949999999</v>
      </c>
      <c r="G76" s="24">
        <f t="shared" ca="1" si="10"/>
        <v>341614302.85000002</v>
      </c>
      <c r="H76" s="24">
        <f t="shared" ca="1" si="10"/>
        <v>22744806.949999999</v>
      </c>
      <c r="J76" s="7"/>
    </row>
    <row r="77" spans="1:10" ht="12.75" customHeight="1" thickBot="1">
      <c r="A77" s="83" t="s">
        <v>79</v>
      </c>
      <c r="B77" s="84"/>
      <c r="C77" s="31">
        <f ca="1">C76</f>
        <v>340096122.28000003</v>
      </c>
      <c r="D77" s="31">
        <f ca="1">D76</f>
        <v>0</v>
      </c>
      <c r="E77" s="31">
        <f ca="1">E76</f>
        <v>1518180.57</v>
      </c>
      <c r="F77" s="31">
        <f ca="1">F76</f>
        <v>22744806.949999999</v>
      </c>
      <c r="G77" s="31">
        <f t="shared" ca="1" si="10"/>
        <v>341614302.85000002</v>
      </c>
      <c r="H77" s="31">
        <f t="shared" ca="1" si="10"/>
        <v>22744806.949999999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2149901219.3876529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3008089.9009999996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34612522.109999999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15159596.1</v>
      </c>
      <c r="G78" s="14">
        <f t="shared" ca="1" si="10"/>
        <v>2184513741.497653</v>
      </c>
      <c r="H78" s="14">
        <f t="shared" ca="1" si="10"/>
        <v>18167686.000999998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2132933659.3826509</v>
      </c>
      <c r="D79" s="23">
        <f t="shared" ca="1" si="12"/>
        <v>3757174.7060000007</v>
      </c>
      <c r="E79" s="23">
        <f t="shared" ca="1" si="13"/>
        <v>161160318.55999997</v>
      </c>
      <c r="F79" s="23">
        <f t="shared" ca="1" si="14"/>
        <v>143732087.88</v>
      </c>
      <c r="G79" s="24">
        <f t="shared" ca="1" si="10"/>
        <v>2294093977.9426508</v>
      </c>
      <c r="H79" s="24">
        <f t="shared" ca="1" si="10"/>
        <v>147489262.586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577381.25</v>
      </c>
      <c r="D80" s="23">
        <f t="shared" ca="1" si="12"/>
        <v>515.02</v>
      </c>
      <c r="E80" s="23">
        <f t="shared" ca="1" si="13"/>
        <v>0</v>
      </c>
      <c r="F80" s="23">
        <f t="shared" ca="1" si="14"/>
        <v>209165.56</v>
      </c>
      <c r="G80" s="24">
        <f t="shared" ca="1" si="10"/>
        <v>577381.25</v>
      </c>
      <c r="H80" s="24">
        <f t="shared" ca="1" si="10"/>
        <v>209680.58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7588684.2800000003</v>
      </c>
      <c r="D81" s="23">
        <f t="shared" ca="1" si="12"/>
        <v>0</v>
      </c>
      <c r="E81" s="23">
        <f t="shared" ca="1" si="13"/>
        <v>912847.6</v>
      </c>
      <c r="F81" s="23">
        <f t="shared" ca="1" si="14"/>
        <v>6631702.6600000001</v>
      </c>
      <c r="G81" s="24">
        <f t="shared" ca="1" si="10"/>
        <v>8501531.8800000008</v>
      </c>
      <c r="H81" s="24">
        <f t="shared" ca="1" si="10"/>
        <v>6631702.6600000001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10829763.08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10829763.08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154278610.88009992</v>
      </c>
      <c r="D83" s="23">
        <f t="shared" ca="1" si="12"/>
        <v>0</v>
      </c>
      <c r="E83" s="23">
        <f t="shared" ca="1" si="13"/>
        <v>17861</v>
      </c>
      <c r="F83" s="23">
        <f t="shared" ca="1" si="14"/>
        <v>0</v>
      </c>
      <c r="G83" s="24">
        <f t="shared" ca="1" si="10"/>
        <v>154296471.88009992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39879468.441699997</v>
      </c>
      <c r="D84" s="23">
        <f t="shared" ca="1" si="12"/>
        <v>0</v>
      </c>
      <c r="E84" s="23">
        <f t="shared" ca="1" si="13"/>
        <v>27411771.037397061</v>
      </c>
      <c r="F84" s="23">
        <f t="shared" ca="1" si="14"/>
        <v>469022.02</v>
      </c>
      <c r="G84" s="24">
        <f t="shared" ca="1" si="10"/>
        <v>67291239.479097053</v>
      </c>
      <c r="H84" s="24">
        <f t="shared" ca="1" si="10"/>
        <v>469022.02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8211282.4500000002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8211282.4500000002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1061519815.9700997</v>
      </c>
      <c r="D87" s="23">
        <f t="shared" ca="1" si="12"/>
        <v>46829.32</v>
      </c>
      <c r="E87" s="23">
        <f t="shared" ca="1" si="13"/>
        <v>40200497.75</v>
      </c>
      <c r="F87" s="23">
        <f t="shared" ca="1" si="14"/>
        <v>62936912.310000002</v>
      </c>
      <c r="G87" s="24">
        <f t="shared" ca="1" si="10"/>
        <v>1101720313.7200997</v>
      </c>
      <c r="H87" s="24">
        <f t="shared" ca="1" si="10"/>
        <v>62983741.630000003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12012800.399999999</v>
      </c>
      <c r="D88" s="23">
        <f t="shared" ca="1" si="12"/>
        <v>25000</v>
      </c>
      <c r="E88" s="23">
        <f t="shared" ca="1" si="13"/>
        <v>14345.17</v>
      </c>
      <c r="F88" s="23">
        <f t="shared" ca="1" si="14"/>
        <v>0</v>
      </c>
      <c r="G88" s="24">
        <f t="shared" ca="1" si="10"/>
        <v>12027145.569999998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157142.70000000001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157142.70000000001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859289722.79000008</v>
      </c>
      <c r="D91" s="38">
        <f t="shared" ca="1" si="12"/>
        <v>40796.299999999996</v>
      </c>
      <c r="E91" s="38">
        <f t="shared" ca="1" si="13"/>
        <v>17691619.23</v>
      </c>
      <c r="F91" s="38">
        <f t="shared" ca="1" si="14"/>
        <v>-0.380000000004657</v>
      </c>
      <c r="G91" s="39">
        <f t="shared" ca="1" si="10"/>
        <v>876981342.0200001</v>
      </c>
      <c r="H91" s="39">
        <f t="shared" ca="1" si="10"/>
        <v>40795.919999999991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6437179551.0122032</v>
      </c>
      <c r="D92" s="20">
        <f ca="1">SUM(D78:D91)</f>
        <v>6878405.2470000004</v>
      </c>
      <c r="E92" s="20">
        <f ca="1">SUM(E78:E91)</f>
        <v>282021782.45739698</v>
      </c>
      <c r="F92" s="20">
        <f ca="1">SUM(F78:F91)</f>
        <v>229138486.15000001</v>
      </c>
      <c r="G92" s="20">
        <f t="shared" ca="1" si="10"/>
        <v>6719201333.4696007</v>
      </c>
      <c r="H92" s="20">
        <f t="shared" ca="1" si="10"/>
        <v>236016891.39700001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45197625.490000002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45197625.490000002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656573708.06234968</v>
      </c>
      <c r="D97" s="23">
        <f t="shared" ca="1" si="16"/>
        <v>12113083.27</v>
      </c>
      <c r="E97" s="23">
        <f t="shared" ca="1" si="17"/>
        <v>657396.9348744005</v>
      </c>
      <c r="F97" s="23">
        <f t="shared" ca="1" si="18"/>
        <v>14034083.91</v>
      </c>
      <c r="G97" s="24">
        <f t="shared" ca="1" si="19"/>
        <v>657231104.99722409</v>
      </c>
      <c r="H97" s="24">
        <f t="shared" ca="1" si="19"/>
        <v>26147167.18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105328235.42583388</v>
      </c>
      <c r="D98" s="18">
        <f t="shared" ca="1" si="16"/>
        <v>168115276.81579101</v>
      </c>
      <c r="E98" s="18">
        <f t="shared" ca="1" si="17"/>
        <v>0</v>
      </c>
      <c r="F98" s="18">
        <f t="shared" ca="1" si="18"/>
        <v>6021656.3612925541</v>
      </c>
      <c r="G98" s="19">
        <f t="shared" ca="1" si="19"/>
        <v>105328235.42583388</v>
      </c>
      <c r="H98" s="19">
        <f t="shared" ca="1" si="19"/>
        <v>174136933.17708355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807099568.97818351</v>
      </c>
      <c r="D99" s="20">
        <f ca="1">SUM(D93:D98)</f>
        <v>180228360.08579102</v>
      </c>
      <c r="E99" s="20">
        <f ca="1">SUM(E93:E98)</f>
        <v>657396.9348744005</v>
      </c>
      <c r="F99" s="20">
        <f ca="1">SUM(F93:F98)</f>
        <v>20055740.271292552</v>
      </c>
      <c r="G99" s="20">
        <f t="shared" ca="1" si="19"/>
        <v>807756965.91305792</v>
      </c>
      <c r="H99" s="20">
        <f t="shared" ca="1" si="19"/>
        <v>200284100.35708356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176353050.43250009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-11268.67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222424.200000001</v>
      </c>
      <c r="G100" s="24">
        <f t="shared" ca="1" si="19"/>
        <v>176341781.76250011</v>
      </c>
      <c r="H100" s="24">
        <f t="shared" ca="1" si="19"/>
        <v>222424.200000001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101354017.71920836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101354017.71920836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373772.51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373772.51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212759426.5286999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370503.33399999997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4925087.6400000006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4614640.1500000004</v>
      </c>
      <c r="G103" s="24">
        <f t="shared" ca="1" si="19"/>
        <v>217684514.16869992</v>
      </c>
      <c r="H103" s="24">
        <f t="shared" ca="1" si="19"/>
        <v>4985143.4840000002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490840267.19040835</v>
      </c>
      <c r="D104" s="31">
        <f ca="1">D103+D101+D100+D102</f>
        <v>370503.33399999997</v>
      </c>
      <c r="E104" s="31">
        <f ca="1">E103+E101+E100+E102</f>
        <v>4913818.9700000007</v>
      </c>
      <c r="F104" s="31">
        <f ca="1">F103+F101+F100+F102</f>
        <v>4837064.3500000015</v>
      </c>
      <c r="G104" s="31">
        <f t="shared" ca="1" si="19"/>
        <v>495754086.16040838</v>
      </c>
      <c r="H104" s="31">
        <f t="shared" ca="1" si="19"/>
        <v>5207567.6840000013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2579770423.9522252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1093902.0050000001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67768038.495839015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58964796.019999996</v>
      </c>
      <c r="G105" s="14">
        <f t="shared" ca="1" si="19"/>
        <v>2647538462.4480643</v>
      </c>
      <c r="H105" s="14">
        <f t="shared" ca="1" si="19"/>
        <v>60058698.024999999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53866196.609999999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53866196.609999999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3342222.44</v>
      </c>
      <c r="D107" s="23">
        <f t="shared" ca="1" si="21"/>
        <v>3609.72</v>
      </c>
      <c r="E107" s="23">
        <f t="shared" ca="1" si="22"/>
        <v>0</v>
      </c>
      <c r="F107" s="23">
        <f t="shared" ca="1" si="23"/>
        <v>0</v>
      </c>
      <c r="G107" s="24">
        <f t="shared" ca="1" si="19"/>
        <v>3342222.44</v>
      </c>
      <c r="H107" s="24">
        <f t="shared" ca="1" si="19"/>
        <v>3609.72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972730.09</v>
      </c>
      <c r="D110" s="23">
        <f t="shared" ca="1" si="21"/>
        <v>1293.8900000000001</v>
      </c>
      <c r="E110" s="23">
        <f t="shared" ca="1" si="22"/>
        <v>32499.71</v>
      </c>
      <c r="F110" s="23">
        <f t="shared" ca="1" si="23"/>
        <v>0</v>
      </c>
      <c r="G110" s="24">
        <f t="shared" ca="1" si="24"/>
        <v>1005229.7999999999</v>
      </c>
      <c r="H110" s="24">
        <f t="shared" ca="1" si="24"/>
        <v>1293.8900000000001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21899094.12746191</v>
      </c>
      <c r="D112" s="23">
        <f t="shared" ca="1" si="21"/>
        <v>30982.86</v>
      </c>
      <c r="E112" s="23">
        <f t="shared" ca="1" si="22"/>
        <v>7.9</v>
      </c>
      <c r="F112" s="23">
        <f t="shared" ca="1" si="23"/>
        <v>478.13</v>
      </c>
      <c r="G112" s="24">
        <f t="shared" ca="1" si="24"/>
        <v>21899102.027461909</v>
      </c>
      <c r="H112" s="24">
        <f t="shared" ca="1" si="24"/>
        <v>31460.99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915097698.28936303</v>
      </c>
      <c r="D113" s="23">
        <f t="shared" ca="1" si="21"/>
        <v>0</v>
      </c>
      <c r="E113" s="23">
        <f t="shared" ca="1" si="22"/>
        <v>0</v>
      </c>
      <c r="F113" s="23">
        <f t="shared" ca="1" si="23"/>
        <v>36717922.57</v>
      </c>
      <c r="G113" s="24">
        <f t="shared" ca="1" si="24"/>
        <v>915097698.28936303</v>
      </c>
      <c r="H113" s="24">
        <f t="shared" ca="1" si="24"/>
        <v>36717922.57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3574948365.5090504</v>
      </c>
      <c r="D114" s="20">
        <f ca="1">SUM(D105:D113)</f>
        <v>1129788.4750000001</v>
      </c>
      <c r="E114" s="20">
        <f ca="1">SUM(E105:E113)</f>
        <v>67800546.105839014</v>
      </c>
      <c r="F114" s="20">
        <f ca="1">SUM(F105:F113)</f>
        <v>95683196.719999999</v>
      </c>
      <c r="G114" s="20">
        <f t="shared" ca="1" si="24"/>
        <v>3642748911.6148891</v>
      </c>
      <c r="H114" s="20">
        <f t="shared" ca="1" si="24"/>
        <v>96812985.194999993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1383373892.2033525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215764.33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334030.22001799999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1383707922.4233704</v>
      </c>
      <c r="H115" s="24">
        <f t="shared" ca="1" si="24"/>
        <v>215764.33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1383373892.2033525</v>
      </c>
      <c r="D116" s="31">
        <f ca="1">D115</f>
        <v>215764.33</v>
      </c>
      <c r="E116" s="31">
        <f ca="1">E115</f>
        <v>334030.22001799999</v>
      </c>
      <c r="F116" s="31">
        <f ca="1">F115</f>
        <v>0</v>
      </c>
      <c r="G116" s="31">
        <f t="shared" ca="1" si="24"/>
        <v>1383707922.4233704</v>
      </c>
      <c r="H116" s="31">
        <f t="shared" ca="1" si="24"/>
        <v>215764.33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798673111.88320899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798673111.88320899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863800.02000000014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863800.02000000014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799536911.90320897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799536911.90320897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85489216.740000293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2975436.4000000004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85489216.740000293</v>
      </c>
      <c r="H120" s="14">
        <f t="shared" ca="1" si="24"/>
        <v>2975436.4000000004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33181938864.801788</v>
      </c>
      <c r="D121" s="23">
        <f t="shared" ca="1" si="26"/>
        <v>143433914.69999728</v>
      </c>
      <c r="E121" s="23">
        <f t="shared" ca="1" si="27"/>
        <v>1240044317.465013</v>
      </c>
      <c r="F121" s="23">
        <f t="shared" ca="1" si="28"/>
        <v>0</v>
      </c>
      <c r="G121" s="24">
        <f t="shared" ca="1" si="24"/>
        <v>34421983182.2668</v>
      </c>
      <c r="H121" s="24">
        <f t="shared" ca="1" si="24"/>
        <v>143433914.69999728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33267428081.54179</v>
      </c>
      <c r="D129" s="20">
        <f ca="1">SUM(D120:D128)</f>
        <v>146409351.09999728</v>
      </c>
      <c r="E129" s="20">
        <f ca="1">SUM(E120:E128)</f>
        <v>1240044317.465013</v>
      </c>
      <c r="F129" s="20">
        <f ca="1">SUM(F120:F128)</f>
        <v>0</v>
      </c>
      <c r="G129" s="20">
        <f t="shared" ca="1" si="24"/>
        <v>34507472399.006805</v>
      </c>
      <c r="H129" s="20">
        <f t="shared" ca="1" si="24"/>
        <v>146409351.09999728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235913322776.05798</v>
      </c>
      <c r="D130" s="46">
        <f ca="1">D12+D24+D27+D29+D31+D35+D38+D50+D68+D73+D75+D77+D92+D99+D104+D114+D116+D119</f>
        <v>506556746.96079093</v>
      </c>
      <c r="E130" s="46">
        <f ca="1">E12+E24+E27+E29+E31+E35+E38+E50+E68+E73+E75+E77+E92+E99+E104+E114+E116+E119</f>
        <v>14761071759.059868</v>
      </c>
      <c r="F130" s="46">
        <f ca="1">F12+F24+F27+F29+F31+F35+F38+F50+F68+F73+F75+F77+F92+F99+F104+F114+F116+F119</f>
        <v>2635734696.6027989</v>
      </c>
      <c r="G130" s="46">
        <f t="shared" ca="1" si="24"/>
        <v>250674394535.11786</v>
      </c>
      <c r="H130" s="46">
        <f t="shared" ca="1" si="24"/>
        <v>3142291443.56359</v>
      </c>
    </row>
    <row r="131" spans="1:8" s="35" customFormat="1">
      <c r="A131" s="47" t="s">
        <v>131</v>
      </c>
      <c r="B131" s="48">
        <v>9001</v>
      </c>
      <c r="C131" s="49">
        <f ca="1">+C129</f>
        <v>33267428081.54179</v>
      </c>
      <c r="D131" s="49">
        <f ca="1">+D129</f>
        <v>146409351.09999728</v>
      </c>
      <c r="E131" s="49">
        <f ca="1">+E129</f>
        <v>1240044317.465013</v>
      </c>
      <c r="F131" s="49">
        <f ca="1">+F129</f>
        <v>0</v>
      </c>
      <c r="G131" s="49">
        <f t="shared" ca="1" si="24"/>
        <v>34507472399.006805</v>
      </c>
      <c r="H131" s="49">
        <f t="shared" ca="1" si="24"/>
        <v>146409351.09999728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269180750857.59976</v>
      </c>
      <c r="D132" s="52">
        <f ca="1">+D130+D131</f>
        <v>652966098.06078815</v>
      </c>
      <c r="E132" s="52">
        <f ca="1">+E130+E131</f>
        <v>16001116076.524881</v>
      </c>
      <c r="F132" s="52">
        <f ca="1">+F130+F131</f>
        <v>2635734696.6027989</v>
      </c>
      <c r="G132" s="52">
        <f t="shared" ca="1" si="24"/>
        <v>285181866934.12463</v>
      </c>
      <c r="H132" s="52">
        <f t="shared" ca="1" si="24"/>
        <v>3288700794.6635871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366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CT169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363</v>
      </c>
      <c r="B3" s="2"/>
      <c r="C3" s="2"/>
      <c r="CQ3" s="54" t="s">
        <v>136</v>
      </c>
      <c r="CR3" s="54">
        <v>701</v>
      </c>
    </row>
    <row r="4" spans="1:96" ht="22.5" customHeight="1">
      <c r="E4" s="90" t="s">
        <v>137</v>
      </c>
      <c r="F4" s="91"/>
      <c r="G4" s="92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2966981016.1300001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3733130349.4900007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3686128334.5451503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2513834785.8761001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2512381672.6905746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4102976508.3800001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2151814967.8200002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928953789.28999996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-10198910.199999999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622513343.84000003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7903408487.3400002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1771285077.75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1361057818.5901999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286759243.25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1426534844.6564078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2682497175.02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-14134.53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2469099655.9566998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381835952.41000003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4220715558.9500008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2325792977.2088714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820299919.19982302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58738.55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458718242.32999998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702184405.77999997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2465077624.0942855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10032442755.19113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94576620.25999999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368990154.3298167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2223470979.1500001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84254390.460000008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CQ54" s="54" t="s">
        <v>242</v>
      </c>
    </row>
    <row r="55" spans="1:96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CQ55" s="54" t="s">
        <v>244</v>
      </c>
      <c r="CR55" s="54">
        <v>755</v>
      </c>
    </row>
    <row r="56" spans="1:96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CQ56" s="54" t="s">
        <v>247</v>
      </c>
      <c r="CR56" s="54">
        <v>756</v>
      </c>
    </row>
    <row r="57" spans="1:96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CQ57" s="54" t="s">
        <v>249</v>
      </c>
      <c r="CR57" s="54">
        <v>757</v>
      </c>
    </row>
    <row r="58" spans="1:96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CQ58" s="54" t="s">
        <v>251</v>
      </c>
      <c r="CR58" s="54">
        <v>758</v>
      </c>
    </row>
    <row r="59" spans="1:96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CQ59" s="54" t="s">
        <v>253</v>
      </c>
      <c r="CR59" s="54">
        <v>759</v>
      </c>
    </row>
    <row r="60" spans="1:96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CQ60" s="54" t="s">
        <v>256</v>
      </c>
      <c r="CR60" s="54">
        <v>760</v>
      </c>
    </row>
    <row r="61" spans="1:96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CQ61" s="54" t="s">
        <v>258</v>
      </c>
      <c r="CR61" s="54">
        <v>761</v>
      </c>
    </row>
    <row r="62" spans="1:96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CQ62" s="54" t="s">
        <v>260</v>
      </c>
      <c r="CR62" s="54">
        <v>765</v>
      </c>
    </row>
    <row r="63" spans="1:96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CQ63" s="54" t="s">
        <v>262</v>
      </c>
      <c r="CR63" s="54">
        <v>766</v>
      </c>
    </row>
    <row r="64" spans="1:96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CQ64" s="54" t="s">
        <v>264</v>
      </c>
      <c r="CR64" s="54">
        <v>767</v>
      </c>
    </row>
    <row r="65" spans="1:98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CQ65" s="54" t="s">
        <v>266</v>
      </c>
      <c r="CR65" s="54">
        <v>768</v>
      </c>
    </row>
    <row r="66" spans="1:98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CQ66" s="54" t="s">
        <v>268</v>
      </c>
      <c r="CR66" s="54">
        <v>769</v>
      </c>
    </row>
    <row r="67" spans="1:98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CQ67" s="54" t="s">
        <v>270</v>
      </c>
      <c r="CR67" s="54">
        <v>770</v>
      </c>
    </row>
    <row r="68" spans="1:98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CQ68" s="54" t="s">
        <v>272</v>
      </c>
      <c r="CR68" s="54">
        <v>773</v>
      </c>
    </row>
    <row r="69" spans="1:98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CQ69" s="54" t="s">
        <v>274</v>
      </c>
      <c r="CR69" s="54">
        <v>774</v>
      </c>
    </row>
    <row r="70" spans="1:98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CQ70" s="54" t="s">
        <v>276</v>
      </c>
      <c r="CR70" s="54">
        <v>775</v>
      </c>
    </row>
    <row r="71" spans="1:98" ht="12.75" customHeight="1">
      <c r="A71" s="57" t="s">
        <v>277</v>
      </c>
      <c r="B71" s="17">
        <v>3013</v>
      </c>
      <c r="C71" s="58" t="s">
        <v>255</v>
      </c>
      <c r="D71" s="18">
        <f t="shared" ref="D71:D75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776</v>
      </c>
    </row>
    <row r="72" spans="1:98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CQ72" s="54" t="s">
        <v>280</v>
      </c>
      <c r="CR72" s="54">
        <v>777</v>
      </c>
    </row>
    <row r="73" spans="1:98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CQ73" s="54" t="s">
        <v>282</v>
      </c>
      <c r="CR73" s="54">
        <v>778</v>
      </c>
    </row>
    <row r="74" spans="1:98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CQ74" s="54" t="s">
        <v>284</v>
      </c>
      <c r="CR74" s="54">
        <v>779</v>
      </c>
    </row>
    <row r="75" spans="1:98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CQ75" s="54" t="s">
        <v>286</v>
      </c>
      <c r="CR75" s="54">
        <v>780</v>
      </c>
    </row>
    <row r="76" spans="1:98" ht="12.75" customHeight="1">
      <c r="A76" s="59" t="s">
        <v>287</v>
      </c>
      <c r="B76" s="48">
        <v>9000</v>
      </c>
      <c r="C76" s="58" t="s">
        <v>288</v>
      </c>
      <c r="D76" s="49">
        <f ca="1">SUMIF($C$7:$C$75,"HD",D$7:D$75)</f>
        <v>65287562343.809074</v>
      </c>
      <c r="CQ76" s="54" t="s">
        <v>289</v>
      </c>
      <c r="CR76" s="54">
        <v>781</v>
      </c>
    </row>
    <row r="77" spans="1:98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CQ77" s="54" t="s">
        <v>292</v>
      </c>
      <c r="CR77" s="54">
        <v>782</v>
      </c>
    </row>
    <row r="78" spans="1:98" s="35" customFormat="1">
      <c r="A78" s="59" t="s">
        <v>293</v>
      </c>
      <c r="B78" s="48">
        <v>9003</v>
      </c>
      <c r="C78" s="58" t="s">
        <v>294</v>
      </c>
      <c r="D78" s="49">
        <f ca="1">D76+D77</f>
        <v>65287562343.809074</v>
      </c>
      <c r="CN78" s="54"/>
      <c r="CO78" s="54"/>
      <c r="CP78" s="54"/>
      <c r="CQ78" s="54" t="s">
        <v>295</v>
      </c>
      <c r="CR78" s="54">
        <v>783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296</v>
      </c>
      <c r="CR79" s="54">
        <v>784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297</v>
      </c>
      <c r="CR80" s="54">
        <v>785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298</v>
      </c>
      <c r="CR81" s="54">
        <v>786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299</v>
      </c>
      <c r="CR82" s="54">
        <v>789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300</v>
      </c>
      <c r="CR83" s="54">
        <v>790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301</v>
      </c>
      <c r="CR84" s="54">
        <v>791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302</v>
      </c>
      <c r="CR85" s="54">
        <v>792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303</v>
      </c>
      <c r="CR86" s="54">
        <v>793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304</v>
      </c>
      <c r="CR87" s="54">
        <v>794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305</v>
      </c>
      <c r="CR88" s="54">
        <v>795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306</v>
      </c>
      <c r="CR89" s="54">
        <v>796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307</v>
      </c>
      <c r="CR90" s="54">
        <v>797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308</v>
      </c>
      <c r="CR91" s="54">
        <v>798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309</v>
      </c>
      <c r="CR92" s="54">
        <v>799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310</v>
      </c>
      <c r="CR93" s="54">
        <v>771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311</v>
      </c>
      <c r="CR94" s="54">
        <v>707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705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R96" s="54">
        <v>708</v>
      </c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53"/>
      <c r="B165" s="53"/>
      <c r="C165" s="5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53"/>
      <c r="B166" s="53"/>
      <c r="C166" s="5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  <row r="168" spans="1:98" s="35" customFormat="1">
      <c r="A168" s="6"/>
      <c r="B168" s="6"/>
      <c r="C168" s="6"/>
      <c r="D168" s="3"/>
      <c r="CN168" s="54"/>
      <c r="CO168" s="54"/>
      <c r="CP168" s="54"/>
      <c r="CQ168" s="54"/>
      <c r="CR168" s="54"/>
      <c r="CS168" s="54"/>
      <c r="CT168" s="54"/>
    </row>
    <row r="169" spans="1:98" s="35" customFormat="1">
      <c r="A169" s="6"/>
      <c r="B169" s="6"/>
      <c r="C169" s="6"/>
      <c r="D169" s="3"/>
      <c r="CN169" s="54"/>
      <c r="CO169" s="54"/>
      <c r="CP169" s="54"/>
      <c r="CQ169" s="54"/>
      <c r="CR169" s="54"/>
      <c r="CS169" s="54"/>
      <c r="CT169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312</v>
      </c>
      <c r="B2" s="4"/>
    </row>
    <row r="3" spans="1:15" ht="15" customHeight="1">
      <c r="A3" s="5" t="s">
        <v>363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313</v>
      </c>
      <c r="D5" s="98"/>
      <c r="E5" s="98"/>
      <c r="F5" s="98"/>
      <c r="G5" s="98"/>
      <c r="H5" s="99"/>
      <c r="J5" s="97" t="s">
        <v>314</v>
      </c>
      <c r="K5" s="98"/>
      <c r="L5" s="98"/>
      <c r="M5" s="98"/>
      <c r="N5" s="98"/>
      <c r="O5" s="99"/>
    </row>
    <row r="6" spans="1:15" ht="79.5" customHeight="1" thickBot="1">
      <c r="A6" s="8" t="s">
        <v>7</v>
      </c>
      <c r="B6" s="8" t="s">
        <v>8</v>
      </c>
      <c r="C6" s="60" t="s">
        <v>364</v>
      </c>
      <c r="D6" s="60" t="s">
        <v>315</v>
      </c>
      <c r="E6" s="60" t="s">
        <v>365</v>
      </c>
      <c r="F6" s="60" t="s">
        <v>315</v>
      </c>
      <c r="G6" s="60" t="s">
        <v>316</v>
      </c>
      <c r="H6" s="60" t="s">
        <v>317</v>
      </c>
      <c r="J6" s="60" t="s">
        <v>364</v>
      </c>
      <c r="K6" s="60" t="s">
        <v>315</v>
      </c>
      <c r="L6" s="60" t="s">
        <v>365</v>
      </c>
      <c r="M6" s="60" t="s">
        <v>315</v>
      </c>
      <c r="N6" s="60" t="s">
        <v>316</v>
      </c>
      <c r="O6" s="60" t="s">
        <v>317</v>
      </c>
    </row>
    <row r="7" spans="1:15" ht="12.75" customHeight="1">
      <c r="A7" s="11" t="s">
        <v>11</v>
      </c>
      <c r="B7" s="12">
        <v>704</v>
      </c>
      <c r="C7" s="13">
        <v>28029983.329999994</v>
      </c>
      <c r="D7" s="61">
        <v>1.104339662379576E-4</v>
      </c>
      <c r="E7" s="13">
        <v>27246946.110000007</v>
      </c>
      <c r="F7" s="61">
        <v>2.5160222688824427E-4</v>
      </c>
      <c r="G7" s="61">
        <v>2.8738531534460821E-2</v>
      </c>
      <c r="H7" s="61">
        <v>-0.35275038911887446</v>
      </c>
      <c r="J7" s="13">
        <v>28029983.329999994</v>
      </c>
      <c r="K7" s="61">
        <v>1.1856017940010364E-4</v>
      </c>
      <c r="L7" s="13">
        <v>27246946.110000007</v>
      </c>
      <c r="M7" s="61">
        <v>2.7484689810908198E-4</v>
      </c>
      <c r="N7" s="61">
        <v>2.8738531534460821E-2</v>
      </c>
      <c r="O7" s="61">
        <v>-0.35275038911887446</v>
      </c>
    </row>
    <row r="8" spans="1:15" ht="12.75" customHeight="1">
      <c r="A8" s="16" t="s">
        <v>12</v>
      </c>
      <c r="B8" s="17">
        <v>718</v>
      </c>
      <c r="C8" s="18">
        <v>64217028.139998555</v>
      </c>
      <c r="D8" s="62">
        <v>2.5300554174516435E-4</v>
      </c>
      <c r="E8" s="18">
        <v>51882051.189998388</v>
      </c>
      <c r="F8" s="62">
        <v>4.790863373177301E-4</v>
      </c>
      <c r="G8" s="62">
        <v>0.23775037160400569</v>
      </c>
      <c r="H8" s="62">
        <v>-0.2212467776494238</v>
      </c>
      <c r="J8" s="18">
        <v>64217028.139998555</v>
      </c>
      <c r="K8" s="62">
        <v>2.7162279360584029E-4</v>
      </c>
      <c r="L8" s="18">
        <v>51882051.189998388</v>
      </c>
      <c r="M8" s="62">
        <v>5.2334748927602515E-4</v>
      </c>
      <c r="N8" s="62">
        <v>0.23775037160400569</v>
      </c>
      <c r="O8" s="62">
        <v>-0.2212467776494238</v>
      </c>
    </row>
    <row r="9" spans="1:15" ht="12.75" customHeight="1">
      <c r="A9" s="16" t="s">
        <v>13</v>
      </c>
      <c r="B9" s="17">
        <v>729</v>
      </c>
      <c r="C9" s="18">
        <v>124206021.04000001</v>
      </c>
      <c r="D9" s="62">
        <v>4.8935325335715838E-4</v>
      </c>
      <c r="E9" s="18">
        <v>31815809.479999997</v>
      </c>
      <c r="F9" s="62">
        <v>2.9379176965752473E-4</v>
      </c>
      <c r="G9" s="62">
        <v>2.9039088764369865</v>
      </c>
      <c r="H9" s="62">
        <v>1.4562154752969589</v>
      </c>
      <c r="J9" s="18">
        <v>124206021.04000001</v>
      </c>
      <c r="K9" s="62">
        <v>5.2536200124366796E-4</v>
      </c>
      <c r="L9" s="18">
        <v>31815809.479999997</v>
      </c>
      <c r="M9" s="62">
        <v>3.2093418877494607E-4</v>
      </c>
      <c r="N9" s="62">
        <v>2.9039088764369865</v>
      </c>
      <c r="O9" s="62">
        <v>1.4562154752969589</v>
      </c>
    </row>
    <row r="10" spans="1:15" ht="12.75" customHeight="1">
      <c r="A10" s="16" t="s">
        <v>14</v>
      </c>
      <c r="B10" s="17">
        <v>750</v>
      </c>
      <c r="C10" s="18">
        <v>6114706416.5953493</v>
      </c>
      <c r="D10" s="62">
        <v>2.4091034019366776E-2</v>
      </c>
      <c r="E10" s="18">
        <v>2190609583.4553857</v>
      </c>
      <c r="F10" s="62">
        <v>2.0228404578442646E-2</v>
      </c>
      <c r="G10" s="62">
        <v>1.7913264247434908</v>
      </c>
      <c r="H10" s="62">
        <v>0.75621393276927829</v>
      </c>
      <c r="J10" s="18">
        <v>6076310247.2153511</v>
      </c>
      <c r="K10" s="62">
        <v>2.5701350747130119E-2</v>
      </c>
      <c r="L10" s="18">
        <v>2156346491.4753857</v>
      </c>
      <c r="M10" s="62">
        <v>2.1751617301907295E-2</v>
      </c>
      <c r="N10" s="62">
        <v>1.8178728563506055</v>
      </c>
      <c r="O10" s="62">
        <v>0.77291610441085035</v>
      </c>
    </row>
    <row r="11" spans="1:15" ht="12.75" customHeight="1">
      <c r="A11" s="16" t="s">
        <v>15</v>
      </c>
      <c r="B11" s="17">
        <v>751</v>
      </c>
      <c r="C11" s="18">
        <v>321782267.76333445</v>
      </c>
      <c r="D11" s="62">
        <v>1.2677742856920036E-3</v>
      </c>
      <c r="E11" s="18">
        <v>111219346.72000054</v>
      </c>
      <c r="F11" s="62">
        <v>1.0270154752329368E-3</v>
      </c>
      <c r="G11" s="62">
        <v>1.893222063005235</v>
      </c>
      <c r="H11" s="62">
        <v>0.82032343211604064</v>
      </c>
      <c r="J11" s="18">
        <v>321782267.76333445</v>
      </c>
      <c r="K11" s="62">
        <v>1.3610626501144312E-3</v>
      </c>
      <c r="L11" s="18">
        <v>111219346.72000054</v>
      </c>
      <c r="M11" s="62">
        <v>1.1218979305901613E-3</v>
      </c>
      <c r="N11" s="62">
        <v>1.893222063005235</v>
      </c>
      <c r="O11" s="62">
        <v>0.82032343211604064</v>
      </c>
    </row>
    <row r="12" spans="1:15" ht="12.75" customHeight="1" thickBot="1">
      <c r="A12" s="81" t="s">
        <v>16</v>
      </c>
      <c r="B12" s="82"/>
      <c r="C12" s="20">
        <v>6652941716.8686819</v>
      </c>
      <c r="D12" s="63">
        <v>2.6211601066399057E-2</v>
      </c>
      <c r="E12" s="20">
        <v>2412773736.9553847</v>
      </c>
      <c r="F12" s="63">
        <v>2.2279900387539082E-2</v>
      </c>
      <c r="G12" s="63">
        <v>1.7573831789398757</v>
      </c>
      <c r="H12" s="63">
        <v>0.73485792056113985</v>
      </c>
      <c r="J12" s="20">
        <v>6614545547.4886837</v>
      </c>
      <c r="K12" s="63">
        <v>2.7977958371494159E-2</v>
      </c>
      <c r="L12" s="20">
        <v>2378510644.9753847</v>
      </c>
      <c r="M12" s="63">
        <v>2.399264380865751E-2</v>
      </c>
      <c r="N12" s="63">
        <v>1.7809610864941652</v>
      </c>
      <c r="O12" s="63">
        <v>0.74969239115022357</v>
      </c>
    </row>
    <row r="13" spans="1:15" ht="12.75" customHeight="1">
      <c r="A13" s="21" t="s">
        <v>17</v>
      </c>
      <c r="B13" s="22">
        <v>784</v>
      </c>
      <c r="C13" s="23">
        <v>146121468.55619043</v>
      </c>
      <c r="D13" s="64">
        <v>5.7569685772535634E-4</v>
      </c>
      <c r="E13" s="23">
        <v>95456508.432857126</v>
      </c>
      <c r="F13" s="64">
        <v>8.8145915493511846E-4</v>
      </c>
      <c r="G13" s="64">
        <v>0.5307648577883024</v>
      </c>
      <c r="H13" s="64">
        <v>-3.6891369203282731E-2</v>
      </c>
      <c r="J13" s="23">
        <v>146121468.55619043</v>
      </c>
      <c r="K13" s="64">
        <v>6.1805914481892574E-4</v>
      </c>
      <c r="L13" s="23">
        <v>95456508.432857126</v>
      </c>
      <c r="M13" s="64">
        <v>9.6289415852976131E-4</v>
      </c>
      <c r="N13" s="64">
        <v>0.5307648577883024</v>
      </c>
      <c r="O13" s="64">
        <v>-3.6891369203282731E-2</v>
      </c>
    </row>
    <row r="14" spans="1:15" ht="12.75" customHeight="1">
      <c r="A14" s="25" t="s">
        <v>18</v>
      </c>
      <c r="B14" s="17">
        <v>785</v>
      </c>
      <c r="C14" s="19">
        <v>39007356332.207329</v>
      </c>
      <c r="D14" s="65">
        <v>0.15368318352199914</v>
      </c>
      <c r="E14" s="19">
        <v>14979418956.510006</v>
      </c>
      <c r="F14" s="65">
        <v>0.13832211330159586</v>
      </c>
      <c r="G14" s="65">
        <v>1.6040633782563951</v>
      </c>
      <c r="H14" s="65">
        <v>0.6383939714712441</v>
      </c>
      <c r="J14" s="19">
        <v>36846239506.721611</v>
      </c>
      <c r="K14" s="65">
        <v>0.15585085137958593</v>
      </c>
      <c r="L14" s="19">
        <v>14097409644.735853</v>
      </c>
      <c r="M14" s="65">
        <v>0.14220416837124591</v>
      </c>
      <c r="N14" s="65">
        <v>1.6136886446000704</v>
      </c>
      <c r="O14" s="65">
        <v>0.64444988335225273</v>
      </c>
    </row>
    <row r="15" spans="1:15" ht="12.75" customHeight="1">
      <c r="A15" s="26" t="s">
        <v>19</v>
      </c>
      <c r="B15" s="27">
        <v>904</v>
      </c>
      <c r="C15" s="18">
        <v>133041193.89749718</v>
      </c>
      <c r="D15" s="62">
        <v>5.2416252061801625E-4</v>
      </c>
      <c r="E15" s="18">
        <v>96309230.085200295</v>
      </c>
      <c r="F15" s="62">
        <v>8.8933330955704229E-4</v>
      </c>
      <c r="G15" s="62">
        <v>0.38139609027921639</v>
      </c>
      <c r="H15" s="62">
        <v>-0.13086945370629388</v>
      </c>
      <c r="J15" s="18">
        <v>133040803.41749717</v>
      </c>
      <c r="K15" s="62">
        <v>5.6273103465710804E-4</v>
      </c>
      <c r="L15" s="18">
        <v>96308776.335200295</v>
      </c>
      <c r="M15" s="62">
        <v>9.7149120233684628E-4</v>
      </c>
      <c r="N15" s="62">
        <v>0.38139854414152219</v>
      </c>
      <c r="O15" s="62">
        <v>-0.13086790981406682</v>
      </c>
    </row>
    <row r="16" spans="1:15" ht="12.75" customHeight="1">
      <c r="A16" s="26" t="s">
        <v>20</v>
      </c>
      <c r="B16" s="27">
        <v>905</v>
      </c>
      <c r="C16" s="18">
        <v>920245779.63969994</v>
      </c>
      <c r="D16" s="62">
        <v>3.6256315304541999E-3</v>
      </c>
      <c r="E16" s="18">
        <v>753796080.17180312</v>
      </c>
      <c r="F16" s="62">
        <v>6.9606616325067162E-3</v>
      </c>
      <c r="G16" s="62">
        <v>0.22081528923573068</v>
      </c>
      <c r="H16" s="62">
        <v>-0.2319017936103368</v>
      </c>
      <c r="J16" s="18">
        <v>920245779.63969994</v>
      </c>
      <c r="K16" s="62">
        <v>3.8924213204757224E-3</v>
      </c>
      <c r="L16" s="18">
        <v>753796080.17180312</v>
      </c>
      <c r="M16" s="62">
        <v>7.603733409446852E-3</v>
      </c>
      <c r="N16" s="62">
        <v>0.22081528923573068</v>
      </c>
      <c r="O16" s="62">
        <v>-0.2319017936103368</v>
      </c>
    </row>
    <row r="17" spans="1:15" ht="12.75" customHeight="1">
      <c r="A17" s="26" t="s">
        <v>21</v>
      </c>
      <c r="B17" s="27">
        <v>906</v>
      </c>
      <c r="C17" s="19">
        <v>10603146054.378929</v>
      </c>
      <c r="D17" s="65">
        <v>4.1774818757461467E-2</v>
      </c>
      <c r="E17" s="19">
        <v>3653814424.8192596</v>
      </c>
      <c r="F17" s="65">
        <v>3.3739848943420352E-2</v>
      </c>
      <c r="G17" s="65">
        <v>1.9019388566520936</v>
      </c>
      <c r="H17" s="65">
        <v>0.82580776182968019</v>
      </c>
      <c r="J17" s="19">
        <v>10257201403.541182</v>
      </c>
      <c r="K17" s="65">
        <v>4.3385528426100481E-2</v>
      </c>
      <c r="L17" s="19">
        <v>3521078112.1107821</v>
      </c>
      <c r="M17" s="65">
        <v>3.5518013402546081E-2</v>
      </c>
      <c r="N17" s="65">
        <v>1.9130854462618818</v>
      </c>
      <c r="O17" s="65">
        <v>0.83282084199187234</v>
      </c>
    </row>
    <row r="18" spans="1:15" ht="12.75" customHeight="1">
      <c r="A18" s="28" t="s">
        <v>22</v>
      </c>
      <c r="B18" s="29">
        <v>90601</v>
      </c>
      <c r="C18" s="18">
        <v>806883365.6500715</v>
      </c>
      <c r="D18" s="62">
        <v>3.1790004764219604E-3</v>
      </c>
      <c r="E18" s="18">
        <v>221671154.60500669</v>
      </c>
      <c r="F18" s="62">
        <v>2.0469433862548916E-3</v>
      </c>
      <c r="G18" s="62">
        <v>2.6400016370548878</v>
      </c>
      <c r="H18" s="62">
        <v>1.2901734220805889</v>
      </c>
      <c r="J18" s="18">
        <v>789760697.682073</v>
      </c>
      <c r="K18" s="62">
        <v>3.3405003812514793E-3</v>
      </c>
      <c r="L18" s="18">
        <v>217656948.37450668</v>
      </c>
      <c r="M18" s="62">
        <v>2.1955611785302474E-3</v>
      </c>
      <c r="N18" s="62">
        <v>2.6284653606517927</v>
      </c>
      <c r="O18" s="62">
        <v>1.2829151633646614</v>
      </c>
    </row>
    <row r="19" spans="1:15" ht="12.75" customHeight="1">
      <c r="A19" s="28" t="s">
        <v>23</v>
      </c>
      <c r="B19" s="29">
        <v>90602</v>
      </c>
      <c r="C19" s="18">
        <v>9796262688.728857</v>
      </c>
      <c r="D19" s="62">
        <v>3.8595818281039501E-2</v>
      </c>
      <c r="E19" s="18">
        <v>3432143270.2142529</v>
      </c>
      <c r="F19" s="62">
        <v>3.169290555716546E-2</v>
      </c>
      <c r="G19" s="62">
        <v>1.8542697426839414</v>
      </c>
      <c r="H19" s="62">
        <v>0.79581586931165327</v>
      </c>
      <c r="J19" s="18">
        <v>9467440705.859108</v>
      </c>
      <c r="K19" s="62">
        <v>4.0045028044848996E-2</v>
      </c>
      <c r="L19" s="18">
        <v>3303421163.7362757</v>
      </c>
      <c r="M19" s="62">
        <v>3.3322452224015829E-2</v>
      </c>
      <c r="N19" s="62">
        <v>1.8659502487267252</v>
      </c>
      <c r="O19" s="62">
        <v>0.80316487273607984</v>
      </c>
    </row>
    <row r="20" spans="1:15" ht="12.75" customHeight="1">
      <c r="A20" s="26" t="s">
        <v>24</v>
      </c>
      <c r="B20" s="27">
        <v>907</v>
      </c>
      <c r="C20" s="19">
        <v>27350923304.291195</v>
      </c>
      <c r="D20" s="65">
        <v>0.10775857071346542</v>
      </c>
      <c r="E20" s="19">
        <v>10475499221.433743</v>
      </c>
      <c r="F20" s="65">
        <v>9.6732269416111738E-2</v>
      </c>
      <c r="G20" s="65">
        <v>1.6109422306412786</v>
      </c>
      <c r="H20" s="65">
        <v>0.64272192691662178</v>
      </c>
      <c r="J20" s="19">
        <v>25535751520.12323</v>
      </c>
      <c r="K20" s="65">
        <v>0.10801017059835262</v>
      </c>
      <c r="L20" s="19">
        <v>9726226676.1180668</v>
      </c>
      <c r="M20" s="65">
        <v>9.8110930356916135E-2</v>
      </c>
      <c r="N20" s="65">
        <v>1.6254530529114772</v>
      </c>
      <c r="O20" s="65">
        <v>0.65185167541932643</v>
      </c>
    </row>
    <row r="21" spans="1:15" ht="12.75" customHeight="1">
      <c r="A21" s="28" t="s">
        <v>22</v>
      </c>
      <c r="B21" s="29">
        <v>90701</v>
      </c>
      <c r="C21" s="18">
        <v>5573858567.9747248</v>
      </c>
      <c r="D21" s="62">
        <v>2.1960173920334315E-2</v>
      </c>
      <c r="E21" s="18">
        <v>2235468353.5652924</v>
      </c>
      <c r="F21" s="62">
        <v>2.0642636926154378E-2</v>
      </c>
      <c r="G21" s="62">
        <v>1.4933739540911493</v>
      </c>
      <c r="H21" s="62">
        <v>0.56875170132826813</v>
      </c>
      <c r="J21" s="18">
        <v>5229954042.5547276</v>
      </c>
      <c r="K21" s="62">
        <v>2.2121464798587374E-2</v>
      </c>
      <c r="L21" s="18">
        <v>2108398925.1057904</v>
      </c>
      <c r="M21" s="62">
        <v>2.1267957964990779E-2</v>
      </c>
      <c r="N21" s="62">
        <v>1.4805334418828311</v>
      </c>
      <c r="O21" s="62">
        <v>0.56067285886676177</v>
      </c>
    </row>
    <row r="22" spans="1:15" ht="12.75" customHeight="1">
      <c r="A22" s="28" t="s">
        <v>23</v>
      </c>
      <c r="B22" s="29">
        <v>90702</v>
      </c>
      <c r="C22" s="18">
        <v>21777064736.316471</v>
      </c>
      <c r="D22" s="62">
        <v>8.5798396793131115E-2</v>
      </c>
      <c r="E22" s="18">
        <v>8240030867.8684492</v>
      </c>
      <c r="F22" s="62">
        <v>7.6089632489957357E-2</v>
      </c>
      <c r="G22" s="62">
        <v>1.6428377618383623</v>
      </c>
      <c r="H22" s="62">
        <v>0.66278958213059158</v>
      </c>
      <c r="J22" s="18">
        <v>20305797477.568504</v>
      </c>
      <c r="K22" s="62">
        <v>8.588870579976525E-2</v>
      </c>
      <c r="L22" s="18">
        <v>7617827751.0122757</v>
      </c>
      <c r="M22" s="62">
        <v>7.6842972391925349E-2</v>
      </c>
      <c r="N22" s="62">
        <v>1.6655626959890526</v>
      </c>
      <c r="O22" s="62">
        <v>0.67708738894491804</v>
      </c>
    </row>
    <row r="23" spans="1:15" ht="12.75" customHeight="1">
      <c r="A23" s="25" t="s">
        <v>25</v>
      </c>
      <c r="B23" s="17">
        <v>786</v>
      </c>
      <c r="C23" s="18">
        <v>1502583366.030992</v>
      </c>
      <c r="D23" s="62">
        <v>5.9199550267439735E-3</v>
      </c>
      <c r="E23" s="18">
        <v>817007224.44243073</v>
      </c>
      <c r="F23" s="62">
        <v>7.5443624479462484E-3</v>
      </c>
      <c r="G23" s="62">
        <v>0.83913106405691207</v>
      </c>
      <c r="H23" s="62">
        <v>0.15712285394294212</v>
      </c>
      <c r="J23" s="18">
        <v>1501527131.290992</v>
      </c>
      <c r="K23" s="62">
        <v>6.3511035295354575E-3</v>
      </c>
      <c r="L23" s="18">
        <v>816505724.97243071</v>
      </c>
      <c r="M23" s="62">
        <v>8.2363015983878182E-3</v>
      </c>
      <c r="N23" s="62">
        <v>0.83896705848779085</v>
      </c>
      <c r="O23" s="62">
        <v>0.1570196668477355</v>
      </c>
    </row>
    <row r="24" spans="1:15" ht="12.75" customHeight="1" thickBot="1">
      <c r="A24" s="85" t="s">
        <v>26</v>
      </c>
      <c r="B24" s="86"/>
      <c r="C24" s="30">
        <v>40656061166.79451</v>
      </c>
      <c r="D24" s="66">
        <v>0.16017883540646846</v>
      </c>
      <c r="E24" s="30">
        <v>15891882689.385294</v>
      </c>
      <c r="F24" s="66">
        <v>0.14674793490447724</v>
      </c>
      <c r="G24" s="66">
        <v>1.5582910446444473</v>
      </c>
      <c r="H24" s="66">
        <v>0.60959547291081373</v>
      </c>
      <c r="J24" s="30">
        <v>38493888106.568794</v>
      </c>
      <c r="K24" s="66">
        <v>0.16282001405394034</v>
      </c>
      <c r="L24" s="30">
        <v>15009371878.141142</v>
      </c>
      <c r="M24" s="66">
        <v>0.15140336412816352</v>
      </c>
      <c r="N24" s="66">
        <v>1.5646568303520594</v>
      </c>
      <c r="O24" s="66">
        <v>0.61360062309806196</v>
      </c>
    </row>
    <row r="25" spans="1:15" ht="12.75" customHeight="1">
      <c r="A25" s="11" t="s">
        <v>27</v>
      </c>
      <c r="B25" s="12">
        <v>717</v>
      </c>
      <c r="C25" s="13">
        <v>49874323567.092773</v>
      </c>
      <c r="D25" s="61">
        <v>0.19649741850022348</v>
      </c>
      <c r="E25" s="13">
        <v>22699369117.482635</v>
      </c>
      <c r="F25" s="61">
        <v>0.20960924559617994</v>
      </c>
      <c r="G25" s="61">
        <v>1.1971678291570003</v>
      </c>
      <c r="H25" s="61">
        <v>0.38238821514848387</v>
      </c>
      <c r="J25" s="13">
        <v>49791324996.982773</v>
      </c>
      <c r="K25" s="61">
        <v>0.21060549179467328</v>
      </c>
      <c r="L25" s="13">
        <v>22662790069.542637</v>
      </c>
      <c r="M25" s="61">
        <v>0.22860534637403074</v>
      </c>
      <c r="N25" s="61">
        <v>1.1970518565540251</v>
      </c>
      <c r="O25" s="61">
        <v>0.38231524887002966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49874323567.092773</v>
      </c>
      <c r="D27" s="63">
        <v>0.19649741850022348</v>
      </c>
      <c r="E27" s="20">
        <v>22699369117.482635</v>
      </c>
      <c r="F27" s="63">
        <v>0.20960924559617994</v>
      </c>
      <c r="G27" s="63">
        <v>1.1971678291570003</v>
      </c>
      <c r="H27" s="63">
        <v>0.38238821514848387</v>
      </c>
      <c r="J27" s="20">
        <v>49791324996.982773</v>
      </c>
      <c r="K27" s="63">
        <v>0.21060549179467328</v>
      </c>
      <c r="L27" s="20">
        <v>22662790069.542637</v>
      </c>
      <c r="M27" s="63">
        <v>0.22860534637403074</v>
      </c>
      <c r="N27" s="63">
        <v>1.1970518565540251</v>
      </c>
      <c r="O27" s="63">
        <v>0.38231524887002966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3" t="s">
        <v>31</v>
      </c>
      <c r="B29" s="84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768152637.4000001</v>
      </c>
      <c r="D30" s="64">
        <v>3.0264071664087471E-3</v>
      </c>
      <c r="E30" s="23">
        <v>330816694.91999996</v>
      </c>
      <c r="F30" s="64">
        <v>3.0548090342914723E-3</v>
      </c>
      <c r="G30" s="64">
        <v>1.3219887303020159</v>
      </c>
      <c r="H30" s="64">
        <v>0.46092156178558952</v>
      </c>
      <c r="J30" s="23">
        <v>724997798.35000014</v>
      </c>
      <c r="K30" s="64">
        <v>3.0665686820105648E-3</v>
      </c>
      <c r="L30" s="23">
        <v>305386988.57999998</v>
      </c>
      <c r="M30" s="64">
        <v>3.0805164804609594E-3</v>
      </c>
      <c r="N30" s="64">
        <v>1.3740297571979818</v>
      </c>
      <c r="O30" s="64">
        <v>0.49366412306403795</v>
      </c>
    </row>
    <row r="31" spans="1:15" ht="12.75" customHeight="1" thickBot="1">
      <c r="A31" s="83" t="s">
        <v>33</v>
      </c>
      <c r="B31" s="84"/>
      <c r="C31" s="31">
        <v>768152637.4000001</v>
      </c>
      <c r="D31" s="67">
        <v>3.0264071664087471E-3</v>
      </c>
      <c r="E31" s="31">
        <v>330816694.91999996</v>
      </c>
      <c r="F31" s="67">
        <v>3.0548090342914723E-3</v>
      </c>
      <c r="G31" s="67">
        <v>1.3219887303020159</v>
      </c>
      <c r="H31" s="67">
        <v>0.46092156178558952</v>
      </c>
      <c r="J31" s="31">
        <v>724997798.35000014</v>
      </c>
      <c r="K31" s="67">
        <v>3.0665686820105648E-3</v>
      </c>
      <c r="L31" s="31">
        <v>305386988.57999998</v>
      </c>
      <c r="M31" s="67">
        <v>3.0805164804609594E-3</v>
      </c>
      <c r="N31" s="67">
        <v>1.3740297571979818</v>
      </c>
      <c r="O31" s="67">
        <v>0.49366412306403795</v>
      </c>
    </row>
    <row r="32" spans="1:15" ht="12.75" customHeight="1">
      <c r="A32" s="11" t="s">
        <v>34</v>
      </c>
      <c r="B32" s="12">
        <v>712</v>
      </c>
      <c r="C32" s="13">
        <v>2602724624.0672793</v>
      </c>
      <c r="D32" s="61">
        <v>1.0254347991470849E-2</v>
      </c>
      <c r="E32" s="13">
        <v>1442628370.2789657</v>
      </c>
      <c r="F32" s="61">
        <v>1.3321438265741345E-2</v>
      </c>
      <c r="G32" s="61">
        <v>0.8041546095228822</v>
      </c>
      <c r="H32" s="61">
        <v>0.13511677961676249</v>
      </c>
      <c r="J32" s="13">
        <v>2122376383.7198625</v>
      </c>
      <c r="K32" s="61">
        <v>8.97714857143906E-3</v>
      </c>
      <c r="L32" s="13">
        <v>1151534888.6289656</v>
      </c>
      <c r="M32" s="61">
        <v>1.1615826262742161E-2</v>
      </c>
      <c r="N32" s="61">
        <v>0.84308474252724985</v>
      </c>
      <c r="O32" s="61">
        <v>0.1596103828660187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2602724624.0672793</v>
      </c>
      <c r="D35" s="63">
        <v>1.0254347991470849E-2</v>
      </c>
      <c r="E35" s="20">
        <v>1442628370.2789657</v>
      </c>
      <c r="F35" s="63">
        <v>1.3321438265741345E-2</v>
      </c>
      <c r="G35" s="63">
        <v>0.8041546095228822</v>
      </c>
      <c r="H35" s="63">
        <v>0.13511677961676249</v>
      </c>
      <c r="J35" s="20">
        <v>2122376383.7198625</v>
      </c>
      <c r="K35" s="63">
        <v>8.97714857143906E-3</v>
      </c>
      <c r="L35" s="20">
        <v>1151534888.6289656</v>
      </c>
      <c r="M35" s="63">
        <v>1.1615826262742161E-2</v>
      </c>
      <c r="N35" s="63">
        <v>0.84308474252724985</v>
      </c>
      <c r="O35" s="63">
        <v>0.1596103828660187</v>
      </c>
    </row>
    <row r="36" spans="1:15" ht="12.75" customHeight="1">
      <c r="A36" s="11" t="s">
        <v>38</v>
      </c>
      <c r="B36" s="12">
        <v>710</v>
      </c>
      <c r="C36" s="13">
        <v>4031311620.0664616</v>
      </c>
      <c r="D36" s="61">
        <v>1.5882768323612337E-2</v>
      </c>
      <c r="E36" s="13">
        <v>2390406434.9394469</v>
      </c>
      <c r="F36" s="61">
        <v>2.2073357497412162E-2</v>
      </c>
      <c r="G36" s="61">
        <v>0.68645447114878677</v>
      </c>
      <c r="H36" s="61">
        <v>6.1063590756755382E-2</v>
      </c>
      <c r="J36" s="13">
        <v>3834941892.7353621</v>
      </c>
      <c r="K36" s="61">
        <v>1.622089437010299E-2</v>
      </c>
      <c r="L36" s="13">
        <v>2298944536.1591001</v>
      </c>
      <c r="M36" s="61">
        <v>2.3190040165868366E-2</v>
      </c>
      <c r="N36" s="61">
        <v>0.66813154141704012</v>
      </c>
      <c r="O36" s="61">
        <v>4.953538531335111E-2</v>
      </c>
    </row>
    <row r="37" spans="1:15" ht="12.75" customHeight="1">
      <c r="A37" s="16" t="s">
        <v>39</v>
      </c>
      <c r="B37" s="17">
        <v>711</v>
      </c>
      <c r="C37" s="18">
        <v>11675014.779999999</v>
      </c>
      <c r="D37" s="62">
        <v>4.599782214862188E-5</v>
      </c>
      <c r="E37" s="18">
        <v>12013259.42</v>
      </c>
      <c r="F37" s="62">
        <v>1.1093216869353499E-4</v>
      </c>
      <c r="G37" s="62">
        <v>-2.8155942377876331E-2</v>
      </c>
      <c r="H37" s="62">
        <v>-0.38854658511254325</v>
      </c>
      <c r="J37" s="18">
        <v>11675014.779999999</v>
      </c>
      <c r="K37" s="62">
        <v>4.9382542633701301E-5</v>
      </c>
      <c r="L37" s="18">
        <v>12013259.42</v>
      </c>
      <c r="M37" s="62">
        <v>1.2118081323451147E-4</v>
      </c>
      <c r="N37" s="62">
        <v>-2.8155942377876331E-2</v>
      </c>
      <c r="O37" s="62">
        <v>-0.38854658511254325</v>
      </c>
    </row>
    <row r="38" spans="1:15" ht="12.75" customHeight="1" thickBot="1">
      <c r="A38" s="81" t="s">
        <v>40</v>
      </c>
      <c r="B38" s="82"/>
      <c r="C38" s="20">
        <v>4042986634.8464613</v>
      </c>
      <c r="D38" s="63">
        <v>1.5928766145760959E-2</v>
      </c>
      <c r="E38" s="20">
        <v>2402419694.359447</v>
      </c>
      <c r="F38" s="63">
        <v>2.2184289666105698E-2</v>
      </c>
      <c r="G38" s="63">
        <v>0.68288107375195151</v>
      </c>
      <c r="H38" s="63">
        <v>5.8815322607242759E-2</v>
      </c>
      <c r="J38" s="20">
        <v>3846616907.5153623</v>
      </c>
      <c r="K38" s="63">
        <v>1.6270276912736692E-2</v>
      </c>
      <c r="L38" s="20">
        <v>2310957795.5791001</v>
      </c>
      <c r="M38" s="63">
        <v>2.3311220979102876E-2</v>
      </c>
      <c r="N38" s="63">
        <v>0.66451196766726039</v>
      </c>
      <c r="O38" s="63">
        <v>4.7258064469145822E-2</v>
      </c>
    </row>
    <row r="39" spans="1:15" ht="12.75" customHeight="1">
      <c r="A39" s="11" t="s">
        <v>41</v>
      </c>
      <c r="B39" s="12">
        <v>701</v>
      </c>
      <c r="C39" s="14">
        <v>25649793660.214207</v>
      </c>
      <c r="D39" s="68">
        <v>0.1010563728752198</v>
      </c>
      <c r="E39" s="14">
        <v>10533476037.376938</v>
      </c>
      <c r="F39" s="68">
        <v>9.72676356894661E-2</v>
      </c>
      <c r="G39" s="68">
        <v>1.4350740030355218</v>
      </c>
      <c r="H39" s="68">
        <v>0.53207122375457527</v>
      </c>
      <c r="J39" s="14">
        <v>23993331524.982483</v>
      </c>
      <c r="K39" s="68">
        <v>0.10148609995652416</v>
      </c>
      <c r="L39" s="14">
        <v>9497643565.9386482</v>
      </c>
      <c r="M39" s="68">
        <v>9.5805154196193232E-2</v>
      </c>
      <c r="N39" s="68">
        <v>1.5262404677966277</v>
      </c>
      <c r="O39" s="68">
        <v>0.5894302678977148</v>
      </c>
    </row>
    <row r="40" spans="1:15" ht="12.75" customHeight="1">
      <c r="A40" s="33" t="s">
        <v>42</v>
      </c>
      <c r="B40" s="34">
        <v>900</v>
      </c>
      <c r="C40" s="23">
        <v>5245289945.3189135</v>
      </c>
      <c r="D40" s="64">
        <v>2.0665662405502667E-2</v>
      </c>
      <c r="E40" s="23">
        <v>1934530410.5212393</v>
      </c>
      <c r="F40" s="64">
        <v>1.7863732592458707E-2</v>
      </c>
      <c r="G40" s="64">
        <v>1.7114021660200338</v>
      </c>
      <c r="H40" s="64">
        <v>0.70592812760792367</v>
      </c>
      <c r="J40" s="23">
        <v>5104717849.6928444</v>
      </c>
      <c r="K40" s="64">
        <v>2.1591745414944383E-2</v>
      </c>
      <c r="L40" s="23">
        <v>1868254044.5757563</v>
      </c>
      <c r="M40" s="64">
        <v>1.8845555276484273E-2</v>
      </c>
      <c r="N40" s="64">
        <v>1.7323467408052768</v>
      </c>
      <c r="O40" s="64">
        <v>0.71910578885445897</v>
      </c>
    </row>
    <row r="41" spans="1:15" ht="12.75" customHeight="1">
      <c r="A41" s="33" t="s">
        <v>43</v>
      </c>
      <c r="B41" s="34">
        <v>901</v>
      </c>
      <c r="C41" s="23">
        <v>10436868699.956573</v>
      </c>
      <c r="D41" s="64">
        <v>4.1119710706620703E-2</v>
      </c>
      <c r="E41" s="23">
        <v>4422791504.4415836</v>
      </c>
      <c r="F41" s="64">
        <v>4.0840694112559764E-2</v>
      </c>
      <c r="G41" s="64">
        <v>1.3597921560343416</v>
      </c>
      <c r="H41" s="64">
        <v>0.4847062766039647</v>
      </c>
      <c r="J41" s="23">
        <v>9851167251.2093639</v>
      </c>
      <c r="K41" s="64">
        <v>4.166810029293757E-2</v>
      </c>
      <c r="L41" s="23">
        <v>4073395231.2057729</v>
      </c>
      <c r="M41" s="64">
        <v>4.1089377119527516E-2</v>
      </c>
      <c r="N41" s="64">
        <v>1.4184167486967136</v>
      </c>
      <c r="O41" s="64">
        <v>0.52159100836586991</v>
      </c>
    </row>
    <row r="42" spans="1:15" ht="12.75" customHeight="1">
      <c r="A42" s="33" t="s">
        <v>44</v>
      </c>
      <c r="B42" s="34">
        <v>902</v>
      </c>
      <c r="C42" s="23">
        <v>9967635014.9387207</v>
      </c>
      <c r="D42" s="64">
        <v>3.9270999763096434E-2</v>
      </c>
      <c r="E42" s="23">
        <v>4176154122.414114</v>
      </c>
      <c r="F42" s="64">
        <v>3.8563208984447622E-2</v>
      </c>
      <c r="G42" s="64">
        <v>1.3867976905930663</v>
      </c>
      <c r="H42" s="64">
        <v>0.50169730124139078</v>
      </c>
      <c r="J42" s="23">
        <v>9037446424.0802765</v>
      </c>
      <c r="K42" s="64">
        <v>3.8226254248642212E-2</v>
      </c>
      <c r="L42" s="23">
        <v>3555994290.1571198</v>
      </c>
      <c r="M42" s="64">
        <v>3.5870221800181443E-2</v>
      </c>
      <c r="N42" s="64">
        <v>1.5414682045737935</v>
      </c>
      <c r="O42" s="64">
        <v>0.59901107623870242</v>
      </c>
    </row>
    <row r="43" spans="1:15" ht="12.75" customHeight="1">
      <c r="A43" s="32" t="s">
        <v>45</v>
      </c>
      <c r="B43" s="22">
        <v>703</v>
      </c>
      <c r="C43" s="23">
        <v>3168509169.7100115</v>
      </c>
      <c r="D43" s="64">
        <v>1.2483454968662464E-2</v>
      </c>
      <c r="E43" s="23">
        <v>1359786027.0199273</v>
      </c>
      <c r="F43" s="64">
        <v>1.2556460129825973E-2</v>
      </c>
      <c r="G43" s="64">
        <v>1.3301527642948621</v>
      </c>
      <c r="H43" s="64">
        <v>0.46605811268079922</v>
      </c>
      <c r="J43" s="23">
        <v>3168486194.8100114</v>
      </c>
      <c r="K43" s="64">
        <v>1.340194488383332E-2</v>
      </c>
      <c r="L43" s="23">
        <v>1359300492.8999274</v>
      </c>
      <c r="M43" s="64">
        <v>1.3711610929291452E-2</v>
      </c>
      <c r="N43" s="64">
        <v>1.3309681791186385</v>
      </c>
      <c r="O43" s="64">
        <v>0.46657114579000791</v>
      </c>
    </row>
    <row r="44" spans="1:15" ht="12.75" customHeight="1">
      <c r="A44" s="32" t="s">
        <v>46</v>
      </c>
      <c r="B44" s="22">
        <v>740</v>
      </c>
      <c r="C44" s="23">
        <v>6429064880.1733932</v>
      </c>
      <c r="D44" s="64">
        <v>2.5329559620494699E-2</v>
      </c>
      <c r="E44" s="23">
        <v>2918158343.7801399</v>
      </c>
      <c r="F44" s="64">
        <v>2.6946694677027556E-2</v>
      </c>
      <c r="G44" s="64">
        <v>1.2031240675738233</v>
      </c>
      <c r="H44" s="64">
        <v>0.38613569118775848</v>
      </c>
      <c r="J44" s="23">
        <v>6110757352.5602789</v>
      </c>
      <c r="K44" s="64">
        <v>2.584705383019752E-2</v>
      </c>
      <c r="L44" s="23">
        <v>2668528419.5610261</v>
      </c>
      <c r="M44" s="64">
        <v>2.6918127105741863E-2</v>
      </c>
      <c r="N44" s="64">
        <v>1.2899352721023298</v>
      </c>
      <c r="O44" s="64">
        <v>0.44075454391740898</v>
      </c>
    </row>
    <row r="45" spans="1:15" ht="12.75" customHeight="1">
      <c r="A45" s="32" t="s">
        <v>47</v>
      </c>
      <c r="B45" s="22">
        <v>741</v>
      </c>
      <c r="C45" s="23">
        <v>865122030.34083915</v>
      </c>
      <c r="D45" s="64">
        <v>3.4084521551648594E-3</v>
      </c>
      <c r="E45" s="23">
        <v>221261592.94091317</v>
      </c>
      <c r="F45" s="64">
        <v>2.0431614348274557E-3</v>
      </c>
      <c r="G45" s="64">
        <v>2.9099511977745989</v>
      </c>
      <c r="H45" s="64">
        <v>1.4600171119759651</v>
      </c>
      <c r="J45" s="23">
        <v>836315458.9259311</v>
      </c>
      <c r="K45" s="64">
        <v>3.5374159762419817E-3</v>
      </c>
      <c r="L45" s="23">
        <v>213203945.04268718</v>
      </c>
      <c r="M45" s="64">
        <v>2.1506425976339171E-3</v>
      </c>
      <c r="N45" s="64">
        <v>2.9226078052096365</v>
      </c>
      <c r="O45" s="64">
        <v>1.467980247395015</v>
      </c>
    </row>
    <row r="46" spans="1:15" ht="12.75" customHeight="1">
      <c r="A46" s="32" t="s">
        <v>48</v>
      </c>
      <c r="B46" s="22">
        <v>742</v>
      </c>
      <c r="C46" s="23">
        <v>223444868.78779599</v>
      </c>
      <c r="D46" s="64">
        <v>8.8033955658283055E-4</v>
      </c>
      <c r="E46" s="23">
        <v>88408451.55171293</v>
      </c>
      <c r="F46" s="64">
        <v>8.1637638201180484E-4</v>
      </c>
      <c r="G46" s="64">
        <v>1.5274152512115422</v>
      </c>
      <c r="H46" s="64">
        <v>0.5901694043107728</v>
      </c>
      <c r="J46" s="23">
        <v>205889697.51050198</v>
      </c>
      <c r="K46" s="64">
        <v>8.7086457334251263E-4</v>
      </c>
      <c r="L46" s="23">
        <v>81879788.949996933</v>
      </c>
      <c r="M46" s="64">
        <v>8.2594232468766529E-4</v>
      </c>
      <c r="N46" s="64">
        <v>1.5145362506519957</v>
      </c>
      <c r="O46" s="64">
        <v>0.58206634620107955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143085496.95539147</v>
      </c>
      <c r="D48" s="64">
        <v>5.6373558106975481E-4</v>
      </c>
      <c r="E48" s="23">
        <v>46579604.328329287</v>
      </c>
      <c r="F48" s="64">
        <v>4.3012277887097662E-4</v>
      </c>
      <c r="G48" s="64">
        <v>2.0718486989888016</v>
      </c>
      <c r="H48" s="64">
        <v>0.93270963822121677</v>
      </c>
      <c r="J48" s="23">
        <v>126562265.81005147</v>
      </c>
      <c r="K48" s="64">
        <v>5.3532835760424652E-4</v>
      </c>
      <c r="L48" s="23">
        <v>41248792.493670285</v>
      </c>
      <c r="M48" s="64">
        <v>4.160870954807515E-4</v>
      </c>
      <c r="N48" s="64">
        <v>2.0682659578331348</v>
      </c>
      <c r="O48" s="64">
        <v>0.93045549127540905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36479020106.181633</v>
      </c>
      <c r="D50" s="63">
        <v>0.1437219147571944</v>
      </c>
      <c r="E50" s="20">
        <v>15167670056.997959</v>
      </c>
      <c r="F50" s="63">
        <v>0.14006045109202986</v>
      </c>
      <c r="G50" s="63">
        <v>1.4050510044785147</v>
      </c>
      <c r="H50" s="63">
        <v>0.51318170660533213</v>
      </c>
      <c r="J50" s="20">
        <v>34441342494.599258</v>
      </c>
      <c r="K50" s="63">
        <v>0.14567870757774376</v>
      </c>
      <c r="L50" s="20">
        <v>13861805004.885954</v>
      </c>
      <c r="M50" s="63">
        <v>0.13982756424902884</v>
      </c>
      <c r="N50" s="63">
        <v>1.4846217705745759</v>
      </c>
      <c r="O50" s="63">
        <v>0.56324510543260109</v>
      </c>
    </row>
    <row r="51" spans="1:15" ht="12.75" customHeight="1">
      <c r="A51" s="11" t="s">
        <v>53</v>
      </c>
      <c r="B51" s="12">
        <v>723</v>
      </c>
      <c r="C51" s="13">
        <v>165899449.7750752</v>
      </c>
      <c r="D51" s="61">
        <v>6.5361916272521734E-4</v>
      </c>
      <c r="E51" s="13">
        <v>69290358.356449887</v>
      </c>
      <c r="F51" s="61">
        <v>6.3983715437264659E-4</v>
      </c>
      <c r="G51" s="61">
        <v>1.3942645659536046</v>
      </c>
      <c r="H51" s="61">
        <v>0.50639522206719811</v>
      </c>
      <c r="J51" s="13">
        <v>163590534.31213519</v>
      </c>
      <c r="K51" s="61">
        <v>6.9194914844801524E-4</v>
      </c>
      <c r="L51" s="13">
        <v>68197830.484687895</v>
      </c>
      <c r="M51" s="61">
        <v>6.8792891837541259E-4</v>
      </c>
      <c r="N51" s="61">
        <v>1.3987644936720578</v>
      </c>
      <c r="O51" s="61">
        <v>0.50922643366808718</v>
      </c>
    </row>
    <row r="52" spans="1:15" ht="12.75" customHeight="1">
      <c r="A52" s="32" t="s">
        <v>54</v>
      </c>
      <c r="B52" s="22">
        <v>724</v>
      </c>
      <c r="C52" s="23">
        <v>1023037158.2480748</v>
      </c>
      <c r="D52" s="64">
        <v>4.0306142770062071E-3</v>
      </c>
      <c r="E52" s="23">
        <v>452715432.47469091</v>
      </c>
      <c r="F52" s="64">
        <v>4.1804395434797874E-3</v>
      </c>
      <c r="G52" s="64">
        <v>1.2597797310681864</v>
      </c>
      <c r="H52" s="64">
        <v>0.42178163525115542</v>
      </c>
      <c r="J52" s="23">
        <v>998039445.58277965</v>
      </c>
      <c r="K52" s="64">
        <v>4.2214700709447177E-3</v>
      </c>
      <c r="L52" s="23">
        <v>443573006.42903793</v>
      </c>
      <c r="M52" s="64">
        <v>4.4744341039084957E-3</v>
      </c>
      <c r="N52" s="64">
        <v>1.2500004083148473</v>
      </c>
      <c r="O52" s="64">
        <v>0.41562879597008129</v>
      </c>
    </row>
    <row r="53" spans="1:15" ht="12.75" customHeight="1">
      <c r="A53" s="32" t="s">
        <v>55</v>
      </c>
      <c r="B53" s="22">
        <v>765</v>
      </c>
      <c r="C53" s="23">
        <v>4778198126.6265135</v>
      </c>
      <c r="D53" s="64">
        <v>1.8825390096803341E-2</v>
      </c>
      <c r="E53" s="23">
        <v>2145789747.1159494</v>
      </c>
      <c r="F53" s="64">
        <v>1.9814531750778113E-2</v>
      </c>
      <c r="G53" s="64">
        <v>1.2267783379283337</v>
      </c>
      <c r="H53" s="64">
        <v>0.4010182068254271</v>
      </c>
      <c r="J53" s="23">
        <v>4467081927.9136057</v>
      </c>
      <c r="K53" s="64">
        <v>1.8894696744309412E-2</v>
      </c>
      <c r="L53" s="23">
        <v>1808527412.0161064</v>
      </c>
      <c r="M53" s="64">
        <v>1.8243077493203603E-2</v>
      </c>
      <c r="N53" s="64">
        <v>1.4700106275601326</v>
      </c>
      <c r="O53" s="64">
        <v>0.55405223830384598</v>
      </c>
    </row>
    <row r="54" spans="1:15" ht="12.75" customHeight="1">
      <c r="A54" s="32" t="s">
        <v>56</v>
      </c>
      <c r="B54" s="22">
        <v>766</v>
      </c>
      <c r="C54" s="23">
        <v>482944454.43751103</v>
      </c>
      <c r="D54" s="64">
        <v>1.9027293362347125E-3</v>
      </c>
      <c r="E54" s="23">
        <v>216028323.79000002</v>
      </c>
      <c r="F54" s="64">
        <v>1.9948366733308987E-3</v>
      </c>
      <c r="G54" s="64">
        <v>1.2355608096416963</v>
      </c>
      <c r="H54" s="64">
        <v>0.40654385909254831</v>
      </c>
      <c r="J54" s="23">
        <v>474718383.55080003</v>
      </c>
      <c r="K54" s="64">
        <v>2.0079461359533415E-3</v>
      </c>
      <c r="L54" s="23">
        <v>197503634.11000001</v>
      </c>
      <c r="M54" s="64">
        <v>1.9922695549532384E-3</v>
      </c>
      <c r="N54" s="64">
        <v>1.4035931576145315</v>
      </c>
      <c r="O54" s="64">
        <v>0.51226447566033206</v>
      </c>
    </row>
    <row r="55" spans="1:15" ht="12.75" customHeight="1">
      <c r="A55" s="32" t="s">
        <v>57</v>
      </c>
      <c r="B55" s="22">
        <v>767</v>
      </c>
      <c r="C55" s="23">
        <v>2367750409.0131326</v>
      </c>
      <c r="D55" s="64">
        <v>9.328584525022143E-3</v>
      </c>
      <c r="E55" s="23">
        <v>1518779901.2724111</v>
      </c>
      <c r="F55" s="64">
        <v>1.4024632476995282E-2</v>
      </c>
      <c r="G55" s="64">
        <v>0.55898192162634408</v>
      </c>
      <c r="H55" s="64">
        <v>-1.9138088821980537E-2</v>
      </c>
      <c r="J55" s="23">
        <v>2043024687.8252006</v>
      </c>
      <c r="K55" s="64">
        <v>8.6415097239159345E-3</v>
      </c>
      <c r="L55" s="23">
        <v>1354284349.72</v>
      </c>
      <c r="M55" s="64">
        <v>1.3661011813048914E-2</v>
      </c>
      <c r="N55" s="64">
        <v>0.50856405321939846</v>
      </c>
      <c r="O55" s="64">
        <v>-5.0859410331320909E-2</v>
      </c>
    </row>
    <row r="56" spans="1:15" ht="12.75" customHeight="1">
      <c r="A56" s="32" t="s">
        <v>58</v>
      </c>
      <c r="B56" s="22">
        <v>768</v>
      </c>
      <c r="C56" s="23">
        <v>4725222377.1564932</v>
      </c>
      <c r="D56" s="64">
        <v>1.861667352143024E-2</v>
      </c>
      <c r="E56" s="23">
        <v>2006271558.011122</v>
      </c>
      <c r="F56" s="64">
        <v>1.8526200686868298E-2</v>
      </c>
      <c r="G56" s="64">
        <v>1.3552257212083241</v>
      </c>
      <c r="H56" s="64">
        <v>0.48183322084328939</v>
      </c>
      <c r="J56" s="23">
        <v>4713644840.2366858</v>
      </c>
      <c r="K56" s="64">
        <v>1.9937599366629179E-2</v>
      </c>
      <c r="L56" s="23">
        <v>1997849186.0103858</v>
      </c>
      <c r="M56" s="64">
        <v>2.0152814537376013E-2</v>
      </c>
      <c r="N56" s="64">
        <v>1.3593596920344226</v>
      </c>
      <c r="O56" s="64">
        <v>0.48443418399045091</v>
      </c>
    </row>
    <row r="57" spans="1:15" ht="12.75" customHeight="1">
      <c r="A57" s="32" t="s">
        <v>59</v>
      </c>
      <c r="B57" s="22">
        <v>773</v>
      </c>
      <c r="C57" s="23">
        <v>35497911.850000009</v>
      </c>
      <c r="D57" s="64">
        <v>1.3985649411946678E-4</v>
      </c>
      <c r="E57" s="23">
        <v>20854345.129999999</v>
      </c>
      <c r="F57" s="64">
        <v>1.9257202821266968E-4</v>
      </c>
      <c r="G57" s="64">
        <v>0.7021830044873727</v>
      </c>
      <c r="H57" s="64">
        <v>7.0959484388682936E-2</v>
      </c>
      <c r="J57" s="23">
        <v>29573238.780000005</v>
      </c>
      <c r="K57" s="64">
        <v>1.2508778381777595E-4</v>
      </c>
      <c r="L57" s="23">
        <v>17361526.32</v>
      </c>
      <c r="M57" s="64">
        <v>1.7513014619058108E-4</v>
      </c>
      <c r="N57" s="64">
        <v>0.70337781568965219</v>
      </c>
      <c r="O57" s="64">
        <v>7.1711221649460422E-2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192259937.19</v>
      </c>
      <c r="D59" s="64">
        <v>7.5747556331323413E-4</v>
      </c>
      <c r="E59" s="23">
        <v>141594295.56</v>
      </c>
      <c r="F59" s="64">
        <v>1.3075021301008558E-3</v>
      </c>
      <c r="G59" s="64">
        <v>0.35782261869815679</v>
      </c>
      <c r="H59" s="64">
        <v>-0.14570113332190959</v>
      </c>
      <c r="J59" s="23">
        <v>321277.17000000004</v>
      </c>
      <c r="K59" s="64">
        <v>1.358926206409471E-6</v>
      </c>
      <c r="L59" s="23">
        <v>2645578.9200000004</v>
      </c>
      <c r="M59" s="64">
        <v>2.6686629647566591E-5</v>
      </c>
      <c r="N59" s="64">
        <v>-0.87856073104785704</v>
      </c>
      <c r="O59" s="64">
        <v>-0.92359426893661567</v>
      </c>
    </row>
    <row r="60" spans="1:15" ht="12.75" customHeight="1">
      <c r="A60" s="32" t="s">
        <v>62</v>
      </c>
      <c r="B60" s="22">
        <v>776</v>
      </c>
      <c r="C60" s="23">
        <v>332966360.96999997</v>
      </c>
      <c r="D60" s="64">
        <v>1.3118379498421409E-3</v>
      </c>
      <c r="E60" s="23">
        <v>220014544.62</v>
      </c>
      <c r="F60" s="64">
        <v>2.0316460109222481E-3</v>
      </c>
      <c r="G60" s="64">
        <v>0.51338340628836909</v>
      </c>
      <c r="H60" s="64">
        <v>-4.7827226444967175E-2</v>
      </c>
      <c r="J60" s="23">
        <v>273964880.27999997</v>
      </c>
      <c r="K60" s="64">
        <v>1.1588064456877691E-3</v>
      </c>
      <c r="L60" s="23">
        <v>178674342.29999998</v>
      </c>
      <c r="M60" s="64">
        <v>1.8023336837302286E-3</v>
      </c>
      <c r="N60" s="64">
        <v>0.53331965157036421</v>
      </c>
      <c r="O60" s="64">
        <v>-3.5283974096914417E-2</v>
      </c>
    </row>
    <row r="61" spans="1:15" ht="12.75" customHeight="1">
      <c r="A61" s="32" t="s">
        <v>63</v>
      </c>
      <c r="B61" s="22">
        <v>777</v>
      </c>
      <c r="C61" s="23">
        <v>8106622917.8099594</v>
      </c>
      <c r="D61" s="64">
        <v>3.1938888834482891E-2</v>
      </c>
      <c r="E61" s="23">
        <v>4198136799.1700063</v>
      </c>
      <c r="F61" s="64">
        <v>3.8766200189495628E-2</v>
      </c>
      <c r="G61" s="64">
        <v>0.93100494472040096</v>
      </c>
      <c r="H61" s="64">
        <v>0.21492698170404001</v>
      </c>
      <c r="J61" s="23">
        <v>6687631503.6299591</v>
      </c>
      <c r="K61" s="64">
        <v>2.8287094626401013E-2</v>
      </c>
      <c r="L61" s="23">
        <v>3464181972.2000065</v>
      </c>
      <c r="M61" s="64">
        <v>3.4944087520881205E-2</v>
      </c>
      <c r="N61" s="64">
        <v>0.93050814226795042</v>
      </c>
      <c r="O61" s="64">
        <v>0.21461440937960896</v>
      </c>
    </row>
    <row r="62" spans="1:15" ht="12.75" customHeight="1">
      <c r="A62" s="32" t="s">
        <v>64</v>
      </c>
      <c r="B62" s="22">
        <v>778</v>
      </c>
      <c r="C62" s="23">
        <v>67831892.950000003</v>
      </c>
      <c r="D62" s="64">
        <v>2.6724757156311359E-4</v>
      </c>
      <c r="E62" s="23">
        <v>18721325.800000001</v>
      </c>
      <c r="F62" s="64">
        <v>1.7287542033386213E-4</v>
      </c>
      <c r="G62" s="64">
        <v>2.623241947426608</v>
      </c>
      <c r="H62" s="64">
        <v>1.2796287576611349</v>
      </c>
      <c r="J62" s="23">
        <v>56538911.339999996</v>
      </c>
      <c r="K62" s="64">
        <v>2.3914618116745612E-4</v>
      </c>
      <c r="L62" s="23">
        <v>15392262.289999999</v>
      </c>
      <c r="M62" s="64">
        <v>1.5526567741605497E-4</v>
      </c>
      <c r="N62" s="64">
        <v>2.6732034755366683</v>
      </c>
      <c r="O62" s="64">
        <v>1.3110629643492313</v>
      </c>
    </row>
    <row r="63" spans="1:15" ht="12.75" customHeight="1">
      <c r="A63" s="32" t="s">
        <v>65</v>
      </c>
      <c r="B63" s="22">
        <v>779</v>
      </c>
      <c r="C63" s="23">
        <v>3404750067.0900002</v>
      </c>
      <c r="D63" s="64">
        <v>1.3414208975118254E-2</v>
      </c>
      <c r="E63" s="23">
        <v>1382982734.0399981</v>
      </c>
      <c r="F63" s="64">
        <v>1.2770661865285124E-2</v>
      </c>
      <c r="G63" s="64">
        <v>1.4618890628836509</v>
      </c>
      <c r="H63" s="64">
        <v>0.54894240775364977</v>
      </c>
      <c r="J63" s="23">
        <v>2872549493.8299999</v>
      </c>
      <c r="K63" s="64">
        <v>1.2150202849377213E-2</v>
      </c>
      <c r="L63" s="23">
        <v>1152622753.9199979</v>
      </c>
      <c r="M63" s="64">
        <v>1.1626799837527154E-2</v>
      </c>
      <c r="N63" s="64">
        <v>1.492185308732314</v>
      </c>
      <c r="O63" s="64">
        <v>0.56800384342035626</v>
      </c>
    </row>
    <row r="64" spans="1:15" ht="12.75" customHeight="1">
      <c r="A64" s="32" t="s">
        <v>66</v>
      </c>
      <c r="B64" s="22">
        <v>780</v>
      </c>
      <c r="C64" s="23">
        <v>9779142.8000000007</v>
      </c>
      <c r="D64" s="64">
        <v>3.852836846518975E-5</v>
      </c>
      <c r="E64" s="23">
        <v>5840010.6099999994</v>
      </c>
      <c r="F64" s="64">
        <v>5.3927499566188012E-5</v>
      </c>
      <c r="G64" s="64">
        <v>0.67450771121116193</v>
      </c>
      <c r="H64" s="64">
        <v>5.3547068838028178E-2</v>
      </c>
      <c r="J64" s="23">
        <v>1265304.1599999999</v>
      </c>
      <c r="K64" s="64">
        <v>5.3519364046406465E-6</v>
      </c>
      <c r="L64" s="23">
        <v>2465121.09</v>
      </c>
      <c r="M64" s="64">
        <v>2.4866305468307728E-5</v>
      </c>
      <c r="N64" s="64">
        <v>-0.48671723870570593</v>
      </c>
      <c r="O64" s="64">
        <v>-0.67705878866597824</v>
      </c>
    </row>
    <row r="65" spans="1:15" ht="12.75" customHeight="1">
      <c r="A65" s="32" t="s">
        <v>67</v>
      </c>
      <c r="B65" s="22">
        <v>781</v>
      </c>
      <c r="C65" s="23">
        <v>635775.12</v>
      </c>
      <c r="D65" s="64">
        <v>2.5048594325016122E-6</v>
      </c>
      <c r="E65" s="23">
        <v>317701.56</v>
      </c>
      <c r="F65" s="64">
        <v>2.933701988441637E-6</v>
      </c>
      <c r="G65" s="64">
        <v>1.0011709102089394</v>
      </c>
      <c r="H65" s="64">
        <v>0.25907317868940449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103924664.58000001</v>
      </c>
      <c r="D66" s="64">
        <v>4.0944772475962765E-4</v>
      </c>
      <c r="E66" s="23">
        <v>49283421.340000004</v>
      </c>
      <c r="F66" s="64">
        <v>4.5509021479896107E-4</v>
      </c>
      <c r="G66" s="64">
        <v>1.108714487637477</v>
      </c>
      <c r="H66" s="64">
        <v>0.32673618197903442</v>
      </c>
      <c r="J66" s="23">
        <v>63478958.380000003</v>
      </c>
      <c r="K66" s="64">
        <v>2.685009336273663E-4</v>
      </c>
      <c r="L66" s="23">
        <v>31482603.91</v>
      </c>
      <c r="M66" s="64">
        <v>3.1757305916513793E-4</v>
      </c>
      <c r="N66" s="64">
        <v>1.0163185536199189</v>
      </c>
      <c r="O66" s="64">
        <v>0.26860359482818597</v>
      </c>
    </row>
    <row r="67" spans="1:15" ht="12.75" customHeight="1">
      <c r="A67" s="32" t="s">
        <v>69</v>
      </c>
      <c r="B67" s="22">
        <v>783</v>
      </c>
      <c r="C67" s="23">
        <v>492292726.11999995</v>
      </c>
      <c r="D67" s="64">
        <v>1.9395601365678084E-3</v>
      </c>
      <c r="E67" s="23">
        <v>390965475.6899997</v>
      </c>
      <c r="F67" s="64">
        <v>3.6102315438544985E-3</v>
      </c>
      <c r="G67" s="64">
        <v>0.25917186230106815</v>
      </c>
      <c r="H67" s="64">
        <v>-0.20776905605821805</v>
      </c>
      <c r="J67" s="23">
        <v>410136979.92999995</v>
      </c>
      <c r="K67" s="64">
        <v>1.7347821205114327E-3</v>
      </c>
      <c r="L67" s="23">
        <v>330665893.20999968</v>
      </c>
      <c r="M67" s="64">
        <v>3.3355112419693246E-3</v>
      </c>
      <c r="N67" s="64">
        <v>0.24033650990889965</v>
      </c>
      <c r="O67" s="64">
        <v>-0.2196196615648045</v>
      </c>
    </row>
    <row r="68" spans="1:15" ht="12.75" customHeight="1" thickBot="1">
      <c r="A68" s="81" t="s">
        <v>70</v>
      </c>
      <c r="B68" s="82"/>
      <c r="C68" s="20">
        <v>26289613371.736759</v>
      </c>
      <c r="D68" s="63">
        <v>0.10357716739688609</v>
      </c>
      <c r="E68" s="20">
        <v>12837585974.540627</v>
      </c>
      <c r="F68" s="63">
        <v>0.11854411889038349</v>
      </c>
      <c r="G68" s="63">
        <v>1.0478626919324285</v>
      </c>
      <c r="H68" s="63">
        <v>0.28845016479956498</v>
      </c>
      <c r="J68" s="20">
        <v>23255560366.921165</v>
      </c>
      <c r="K68" s="63">
        <v>9.8365502993401674E-2</v>
      </c>
      <c r="L68" s="20">
        <v>11065427472.930222</v>
      </c>
      <c r="M68" s="63">
        <v>0.11161979052286122</v>
      </c>
      <c r="N68" s="63">
        <v>1.101641389256053</v>
      </c>
      <c r="O68" s="63">
        <v>0.32228601312196625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65287562343.809059</v>
      </c>
      <c r="D70" s="64">
        <v>0.25722328731883565</v>
      </c>
      <c r="E70" s="23">
        <v>26431917566.236671</v>
      </c>
      <c r="F70" s="64">
        <v>0.24407613586283289</v>
      </c>
      <c r="G70" s="64">
        <v>1.4700274650979317</v>
      </c>
      <c r="H70" s="64">
        <v>0.55406283194786199</v>
      </c>
      <c r="J70" s="23">
        <v>57543798749.546097</v>
      </c>
      <c r="K70" s="64">
        <v>0.24339661650129302</v>
      </c>
      <c r="L70" s="23">
        <v>22939552280.144585</v>
      </c>
      <c r="M70" s="64">
        <v>0.23139711741474345</v>
      </c>
      <c r="N70" s="64">
        <v>1.508497029358038</v>
      </c>
      <c r="O70" s="64">
        <v>0.57826665997108218</v>
      </c>
    </row>
    <row r="71" spans="1:15" ht="12.75" customHeight="1">
      <c r="A71" s="32" t="s">
        <v>73</v>
      </c>
      <c r="B71" s="22">
        <v>903</v>
      </c>
      <c r="C71" s="23">
        <v>1336386386.0575802</v>
      </c>
      <c r="D71" s="64">
        <v>5.265163639280303E-3</v>
      </c>
      <c r="E71" s="23">
        <v>861104660.5632385</v>
      </c>
      <c r="F71" s="64">
        <v>7.951564527888165E-3</v>
      </c>
      <c r="G71" s="64">
        <v>0.5519442029073045</v>
      </c>
      <c r="H71" s="64">
        <v>-2.356599791914904E-2</v>
      </c>
      <c r="J71" s="23">
        <v>713897281.11949635</v>
      </c>
      <c r="K71" s="64">
        <v>3.0196161277122576E-3</v>
      </c>
      <c r="L71" s="23">
        <v>476366901.6283226</v>
      </c>
      <c r="M71" s="64">
        <v>4.8052344929153841E-3</v>
      </c>
      <c r="N71" s="64">
        <v>0.49862905814666125</v>
      </c>
      <c r="O71" s="64">
        <v>-5.7110193691543132E-2</v>
      </c>
    </row>
    <row r="72" spans="1:15" ht="12.75" customHeight="1">
      <c r="A72" s="16" t="s">
        <v>74</v>
      </c>
      <c r="B72" s="17">
        <v>716</v>
      </c>
      <c r="C72" s="18">
        <v>4575852398.4896812</v>
      </c>
      <c r="D72" s="62">
        <v>1.8028178016925238E-2</v>
      </c>
      <c r="E72" s="18">
        <v>1692457758.2000957</v>
      </c>
      <c r="F72" s="62">
        <v>1.5628398836269788E-2</v>
      </c>
      <c r="G72" s="62">
        <v>1.7036730319083615</v>
      </c>
      <c r="H72" s="62">
        <v>0.70106520190534893</v>
      </c>
      <c r="J72" s="18">
        <v>4362620751.5296812</v>
      </c>
      <c r="K72" s="62">
        <v>1.8452850751516092E-2</v>
      </c>
      <c r="L72" s="18">
        <v>1482630283.0700958</v>
      </c>
      <c r="M72" s="62">
        <v>1.4955669993227212E-2</v>
      </c>
      <c r="N72" s="62">
        <v>1.9424872817894716</v>
      </c>
      <c r="O72" s="62">
        <v>0.85131954309140045</v>
      </c>
    </row>
    <row r="73" spans="1:15" ht="12.75" customHeight="1" thickBot="1">
      <c r="A73" s="81" t="s">
        <v>75</v>
      </c>
      <c r="B73" s="82"/>
      <c r="C73" s="20">
        <v>71199801128.356323</v>
      </c>
      <c r="D73" s="63">
        <v>0.2805166289750412</v>
      </c>
      <c r="E73" s="20">
        <v>28985479985.000008</v>
      </c>
      <c r="F73" s="63">
        <v>0.26765609922699085</v>
      </c>
      <c r="G73" s="63">
        <v>1.4563954492111995</v>
      </c>
      <c r="H73" s="63">
        <v>0.54548600051038099</v>
      </c>
      <c r="J73" s="20">
        <v>62620316782.195274</v>
      </c>
      <c r="K73" s="63">
        <v>0.26486908338052134</v>
      </c>
      <c r="L73" s="20">
        <v>24898549464.842999</v>
      </c>
      <c r="M73" s="63">
        <v>0.25115802190088599</v>
      </c>
      <c r="N73" s="63">
        <v>1.5150186708914828</v>
      </c>
      <c r="O73" s="63">
        <v>0.58236986969389881</v>
      </c>
    </row>
    <row r="74" spans="1:15" ht="12.75" customHeight="1">
      <c r="A74" s="21" t="s">
        <v>76</v>
      </c>
      <c r="B74" s="22">
        <v>728</v>
      </c>
      <c r="C74" s="23">
        <v>499458475.08942199</v>
      </c>
      <c r="D74" s="64">
        <v>1.9677921219543953E-3</v>
      </c>
      <c r="E74" s="23">
        <v>276765988.19318998</v>
      </c>
      <c r="F74" s="64">
        <v>2.5556970192257668E-3</v>
      </c>
      <c r="G74" s="64">
        <v>0.80462374856836361</v>
      </c>
      <c r="H74" s="64">
        <v>0.13541194700412973</v>
      </c>
      <c r="J74" s="23">
        <v>487012638.12942201</v>
      </c>
      <c r="K74" s="64">
        <v>2.0599479160211846E-3</v>
      </c>
      <c r="L74" s="23">
        <v>267891170.37319002</v>
      </c>
      <c r="M74" s="64">
        <v>2.7022865942712016E-3</v>
      </c>
      <c r="N74" s="64">
        <v>0.81794957053262096</v>
      </c>
      <c r="O74" s="64">
        <v>0.14379613095043475</v>
      </c>
    </row>
    <row r="75" spans="1:15" ht="12.75" customHeight="1" thickBot="1">
      <c r="A75" s="83" t="s">
        <v>77</v>
      </c>
      <c r="B75" s="84"/>
      <c r="C75" s="31">
        <v>499458475.08942199</v>
      </c>
      <c r="D75" s="67">
        <v>1.9677921219543953E-3</v>
      </c>
      <c r="E75" s="31">
        <v>276765988.19318998</v>
      </c>
      <c r="F75" s="67">
        <v>2.5556970192257668E-3</v>
      </c>
      <c r="G75" s="67">
        <v>0.80462374856836361</v>
      </c>
      <c r="H75" s="67">
        <v>0.13541194700412973</v>
      </c>
      <c r="J75" s="31">
        <v>487012638.12942201</v>
      </c>
      <c r="K75" s="67">
        <v>2.0599479160211846E-3</v>
      </c>
      <c r="L75" s="31">
        <v>267891170.37319002</v>
      </c>
      <c r="M75" s="67">
        <v>2.7022865942712016E-3</v>
      </c>
      <c r="N75" s="67">
        <v>0.81794957053262096</v>
      </c>
      <c r="O75" s="67">
        <v>0.14379613095043475</v>
      </c>
    </row>
    <row r="76" spans="1:15" ht="12.75" customHeight="1">
      <c r="A76" s="21" t="s">
        <v>78</v>
      </c>
      <c r="B76" s="22">
        <v>735</v>
      </c>
      <c r="C76" s="23">
        <v>364359109.80000001</v>
      </c>
      <c r="D76" s="64">
        <v>1.4355207121040231E-3</v>
      </c>
      <c r="E76" s="23">
        <v>166535060.73000002</v>
      </c>
      <c r="F76" s="64">
        <v>1.5378087498495439E-3</v>
      </c>
      <c r="G76" s="64">
        <v>1.1878822885874354</v>
      </c>
      <c r="H76" s="64">
        <v>0.37654604793471469</v>
      </c>
      <c r="J76" s="23">
        <v>340096122.28000003</v>
      </c>
      <c r="K76" s="64">
        <v>1.4385259097760726E-3</v>
      </c>
      <c r="L76" s="23">
        <v>161362260.87</v>
      </c>
      <c r="M76" s="64">
        <v>1.6277023007621014E-3</v>
      </c>
      <c r="N76" s="64">
        <v>1.1076559069409377</v>
      </c>
      <c r="O76" s="64">
        <v>0.32607015662573158</v>
      </c>
    </row>
    <row r="77" spans="1:15" ht="12.75" customHeight="1" thickBot="1">
      <c r="A77" s="83" t="s">
        <v>79</v>
      </c>
      <c r="B77" s="84"/>
      <c r="C77" s="31">
        <v>364359109.80000001</v>
      </c>
      <c r="D77" s="67">
        <v>1.4355207121040231E-3</v>
      </c>
      <c r="E77" s="31">
        <v>166535060.73000002</v>
      </c>
      <c r="F77" s="67">
        <v>1.5378087498495439E-3</v>
      </c>
      <c r="G77" s="67">
        <v>1.1878822885874354</v>
      </c>
      <c r="H77" s="67">
        <v>0.37654604793471469</v>
      </c>
      <c r="J77" s="31">
        <v>340096122.28000003</v>
      </c>
      <c r="K77" s="67">
        <v>1.4385259097760726E-3</v>
      </c>
      <c r="L77" s="31">
        <v>161362260.87</v>
      </c>
      <c r="M77" s="67">
        <v>1.6277023007621014E-3</v>
      </c>
      <c r="N77" s="67">
        <v>1.1076559069409377</v>
      </c>
      <c r="O77" s="67">
        <v>0.32607015662573158</v>
      </c>
    </row>
    <row r="78" spans="1:15" ht="12.75" customHeight="1">
      <c r="A78" s="11" t="s">
        <v>80</v>
      </c>
      <c r="B78" s="12">
        <v>719</v>
      </c>
      <c r="C78" s="13">
        <v>2202681427.4986529</v>
      </c>
      <c r="D78" s="61">
        <v>8.6782372837523394E-3</v>
      </c>
      <c r="E78" s="13">
        <v>770629479.91714382</v>
      </c>
      <c r="F78" s="61">
        <v>7.1161036715862184E-3</v>
      </c>
      <c r="G78" s="61">
        <v>1.8582885613660665</v>
      </c>
      <c r="H78" s="61">
        <v>0.79834438238710614</v>
      </c>
      <c r="J78" s="13">
        <v>2152909309.2886529</v>
      </c>
      <c r="K78" s="61">
        <v>9.1062956026886788E-3</v>
      </c>
      <c r="L78" s="13">
        <v>737795429.4105438</v>
      </c>
      <c r="M78" s="61">
        <v>7.442330762276613E-3</v>
      </c>
      <c r="N78" s="61">
        <v>1.918030152353619</v>
      </c>
      <c r="O78" s="61">
        <v>0.83593189401888712</v>
      </c>
    </row>
    <row r="79" spans="1:15" ht="12.75" customHeight="1">
      <c r="A79" s="32" t="s">
        <v>81</v>
      </c>
      <c r="B79" s="22">
        <v>720</v>
      </c>
      <c r="C79" s="23">
        <v>2441583240.5286508</v>
      </c>
      <c r="D79" s="64">
        <v>9.6194749021887554E-3</v>
      </c>
      <c r="E79" s="23">
        <v>1192408854.7720239</v>
      </c>
      <c r="F79" s="64">
        <v>1.101087520086493E-2</v>
      </c>
      <c r="G79" s="64">
        <v>1.0476057610251948</v>
      </c>
      <c r="H79" s="64">
        <v>0.28828851203296524</v>
      </c>
      <c r="J79" s="23">
        <v>2136690834.0886509</v>
      </c>
      <c r="K79" s="64">
        <v>9.0376953004098551E-3</v>
      </c>
      <c r="L79" s="23">
        <v>979875833.82982397</v>
      </c>
      <c r="M79" s="64">
        <v>9.8842575741482728E-3</v>
      </c>
      <c r="N79" s="64">
        <v>1.1805730484621098</v>
      </c>
      <c r="O79" s="64">
        <v>0.37194730619234284</v>
      </c>
    </row>
    <row r="80" spans="1:15" ht="12.75" customHeight="1">
      <c r="A80" s="32" t="s">
        <v>82</v>
      </c>
      <c r="B80" s="22">
        <v>721</v>
      </c>
      <c r="C80" s="23">
        <v>787061.83</v>
      </c>
      <c r="D80" s="64">
        <v>3.1009065734398043E-6</v>
      </c>
      <c r="E80" s="23">
        <v>458601.85000000003</v>
      </c>
      <c r="F80" s="64">
        <v>4.2347955711895573E-6</v>
      </c>
      <c r="G80" s="64">
        <v>0.71622035541287055</v>
      </c>
      <c r="H80" s="64">
        <v>7.9791339758947144E-2</v>
      </c>
      <c r="J80" s="23">
        <v>577896.27</v>
      </c>
      <c r="K80" s="64">
        <v>2.4443641167820398E-6</v>
      </c>
      <c r="L80" s="23">
        <v>372556.53</v>
      </c>
      <c r="M80" s="64">
        <v>3.758072784648787E-6</v>
      </c>
      <c r="N80" s="64">
        <v>0.5511639804031887</v>
      </c>
      <c r="O80" s="64">
        <v>-2.4056889138549864E-2</v>
      </c>
    </row>
    <row r="81" spans="1:15" ht="12.75" customHeight="1">
      <c r="A81" s="32" t="s">
        <v>83</v>
      </c>
      <c r="B81" s="22">
        <v>722</v>
      </c>
      <c r="C81" s="23">
        <v>15133234.540000001</v>
      </c>
      <c r="D81" s="64">
        <v>5.9622693762816956E-5</v>
      </c>
      <c r="E81" s="23">
        <v>13771104.300000001</v>
      </c>
      <c r="F81" s="64">
        <v>1.2716436163532586E-4</v>
      </c>
      <c r="G81" s="64">
        <v>9.8912201253170462E-2</v>
      </c>
      <c r="H81" s="64">
        <v>-0.3085993448765757</v>
      </c>
      <c r="J81" s="23">
        <v>7588684.2800000003</v>
      </c>
      <c r="K81" s="64">
        <v>3.2098334096567106E-5</v>
      </c>
      <c r="L81" s="23">
        <v>5552614.5200000005</v>
      </c>
      <c r="M81" s="64">
        <v>5.6010639543098839E-5</v>
      </c>
      <c r="N81" s="64">
        <v>0.36668667573919755</v>
      </c>
      <c r="O81" s="64">
        <v>-0.14012415015779689</v>
      </c>
    </row>
    <row r="82" spans="1:15" ht="12.75" customHeight="1">
      <c r="A82" s="32" t="s">
        <v>84</v>
      </c>
      <c r="B82" s="22">
        <v>725</v>
      </c>
      <c r="C82" s="23">
        <v>10829763.08</v>
      </c>
      <c r="D82" s="64">
        <v>4.2667656140264995E-5</v>
      </c>
      <c r="E82" s="23">
        <v>6083176.5100000007</v>
      </c>
      <c r="F82" s="64">
        <v>5.6172928528989472E-5</v>
      </c>
      <c r="G82" s="64">
        <v>0.78028092102821445</v>
      </c>
      <c r="H82" s="64">
        <v>0.12009621305411766</v>
      </c>
      <c r="J82" s="23">
        <v>10829763.08</v>
      </c>
      <c r="K82" s="64">
        <v>4.5807328477830362E-5</v>
      </c>
      <c r="L82" s="23">
        <v>6083176.5100000007</v>
      </c>
      <c r="M82" s="64">
        <v>6.1362553721567539E-5</v>
      </c>
      <c r="N82" s="64">
        <v>0.78028092102821445</v>
      </c>
      <c r="O82" s="64">
        <v>0.12009621305411766</v>
      </c>
    </row>
    <row r="83" spans="1:15" ht="12.75" customHeight="1">
      <c r="A83" s="32" t="s">
        <v>85</v>
      </c>
      <c r="B83" s="22">
        <v>726</v>
      </c>
      <c r="C83" s="23">
        <v>154296471.88009992</v>
      </c>
      <c r="D83" s="64">
        <v>6.0790515519164713E-4</v>
      </c>
      <c r="E83" s="23">
        <v>74248133.35999988</v>
      </c>
      <c r="F83" s="64">
        <v>6.8561796321148531E-4</v>
      </c>
      <c r="G83" s="64">
        <v>1.0781192051250268</v>
      </c>
      <c r="H83" s="64">
        <v>0.30748660194100097</v>
      </c>
      <c r="J83" s="23">
        <v>154278610.88009992</v>
      </c>
      <c r="K83" s="64">
        <v>6.5256192157512184E-4</v>
      </c>
      <c r="L83" s="23">
        <v>74231561.509999886</v>
      </c>
      <c r="M83" s="64">
        <v>7.4879270287575681E-4</v>
      </c>
      <c r="N83" s="64">
        <v>1.0783425236085966</v>
      </c>
      <c r="O83" s="64">
        <v>0.30762710683817596</v>
      </c>
    </row>
    <row r="84" spans="1:15" s="35" customFormat="1" ht="12.75" customHeight="1">
      <c r="A84" s="32" t="s">
        <v>86</v>
      </c>
      <c r="B84" s="22">
        <v>730</v>
      </c>
      <c r="C84" s="23">
        <v>67760261.499097049</v>
      </c>
      <c r="D84" s="64">
        <v>2.669653542982133E-4</v>
      </c>
      <c r="E84" s="23">
        <v>69743551.582687661</v>
      </c>
      <c r="F84" s="64">
        <v>6.4402200593258868E-4</v>
      </c>
      <c r="G84" s="64">
        <v>-2.8436895434543974E-2</v>
      </c>
      <c r="H84" s="64">
        <v>-0.38872335185261353</v>
      </c>
      <c r="J84" s="23">
        <v>39879468.441699997</v>
      </c>
      <c r="K84" s="64">
        <v>1.6868069014398248E-4</v>
      </c>
      <c r="L84" s="23">
        <v>40911417.839999996</v>
      </c>
      <c r="M84" s="64">
        <v>4.1268391126012162E-4</v>
      </c>
      <c r="N84" s="64">
        <v>-2.5223994981934839E-2</v>
      </c>
      <c r="O84" s="64">
        <v>-0.38670189693087631</v>
      </c>
    </row>
    <row r="85" spans="1:15" s="35" customFormat="1" ht="12.75" customHeight="1">
      <c r="A85" s="32" t="s">
        <v>87</v>
      </c>
      <c r="B85" s="22">
        <v>731</v>
      </c>
      <c r="C85" s="23">
        <v>8211282.4500000002</v>
      </c>
      <c r="D85" s="64">
        <v>3.2351231828350647E-5</v>
      </c>
      <c r="E85" s="23">
        <v>4636769.6200000048</v>
      </c>
      <c r="F85" s="64">
        <v>4.2816598867628432E-5</v>
      </c>
      <c r="G85" s="64">
        <v>0.77090585104376874</v>
      </c>
      <c r="H85" s="64">
        <v>0.11419771677599644</v>
      </c>
      <c r="J85" s="23">
        <v>8211282.4500000002</v>
      </c>
      <c r="K85" s="64">
        <v>3.4731776644867622E-5</v>
      </c>
      <c r="L85" s="23">
        <v>4636769.6200000048</v>
      </c>
      <c r="M85" s="64">
        <v>4.6772278337486968E-5</v>
      </c>
      <c r="N85" s="64">
        <v>0.77090585104376874</v>
      </c>
      <c r="O85" s="64">
        <v>0.11419771677599644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1164704055.3500998</v>
      </c>
      <c r="D87" s="64">
        <v>4.5887607856006972E-3</v>
      </c>
      <c r="E87" s="23">
        <v>894888433.72000027</v>
      </c>
      <c r="F87" s="64">
        <v>8.2635287577366226E-3</v>
      </c>
      <c r="G87" s="64">
        <v>0.30150755274430274</v>
      </c>
      <c r="H87" s="64">
        <v>-0.18113278423033674</v>
      </c>
      <c r="J87" s="23">
        <v>1061566645.2900997</v>
      </c>
      <c r="K87" s="64">
        <v>4.4901750539414406E-3</v>
      </c>
      <c r="L87" s="23">
        <v>741544712.58000028</v>
      </c>
      <c r="M87" s="64">
        <v>7.4801507383244785E-3</v>
      </c>
      <c r="N87" s="64">
        <v>0.4315612090290164</v>
      </c>
      <c r="O87" s="64">
        <v>-9.9307154253796104E-2</v>
      </c>
    </row>
    <row r="88" spans="1:15" s="35" customFormat="1" ht="12.75" customHeight="1">
      <c r="A88" s="32" t="s">
        <v>90</v>
      </c>
      <c r="B88" s="22">
        <v>734</v>
      </c>
      <c r="C88" s="23">
        <v>12052145.569999998</v>
      </c>
      <c r="D88" s="64">
        <v>4.7483661381554245E-5</v>
      </c>
      <c r="E88" s="23">
        <v>11731615.550000001</v>
      </c>
      <c r="F88" s="64">
        <v>1.0833142861076235E-4</v>
      </c>
      <c r="G88" s="64">
        <v>2.7321899412225292E-2</v>
      </c>
      <c r="H88" s="64">
        <v>-0.35364168905736415</v>
      </c>
      <c r="J88" s="23">
        <v>12037800.399999999</v>
      </c>
      <c r="K88" s="64">
        <v>5.0917039735772094E-5</v>
      </c>
      <c r="L88" s="23">
        <v>6749116.2699999996</v>
      </c>
      <c r="M88" s="64">
        <v>6.8080058010840217E-5</v>
      </c>
      <c r="N88" s="64">
        <v>0.7836113527201094</v>
      </c>
      <c r="O88" s="64">
        <v>0.12219161489877273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157142.70000000001</v>
      </c>
      <c r="D90" s="64">
        <v>6.1911887074752339E-7</v>
      </c>
      <c r="E90" s="23">
        <v>66753.11</v>
      </c>
      <c r="F90" s="64">
        <v>6.1640783741088116E-7</v>
      </c>
      <c r="G90" s="64">
        <v>1.354088071701828</v>
      </c>
      <c r="H90" s="64">
        <v>0.48111744790601985</v>
      </c>
      <c r="J90" s="23">
        <v>157142.70000000001</v>
      </c>
      <c r="K90" s="64">
        <v>6.6467633904999083E-7</v>
      </c>
      <c r="L90" s="23">
        <v>66753.11</v>
      </c>
      <c r="M90" s="64">
        <v>6.7335565419204106E-7</v>
      </c>
      <c r="N90" s="64">
        <v>1.354088071701828</v>
      </c>
      <c r="O90" s="64">
        <v>0.48111744790601985</v>
      </c>
    </row>
    <row r="91" spans="1:15" s="35" customFormat="1" ht="12.75" customHeight="1">
      <c r="A91" s="36" t="s">
        <v>93</v>
      </c>
      <c r="B91" s="37">
        <v>771</v>
      </c>
      <c r="C91" s="38">
        <v>877022137.94000006</v>
      </c>
      <c r="D91" s="69">
        <v>3.4553368095494824E-3</v>
      </c>
      <c r="E91" s="38">
        <v>445759476.33999997</v>
      </c>
      <c r="F91" s="69">
        <v>4.116207242121697E-3</v>
      </c>
      <c r="G91" s="69">
        <v>0.96747839247517753</v>
      </c>
      <c r="H91" s="69">
        <v>0.23787491661959081</v>
      </c>
      <c r="J91" s="38">
        <v>859330519.09000003</v>
      </c>
      <c r="K91" s="69">
        <v>3.6347642204357534E-3</v>
      </c>
      <c r="L91" s="38">
        <v>432716076.81999999</v>
      </c>
      <c r="M91" s="69">
        <v>4.3649174845418375E-3</v>
      </c>
      <c r="N91" s="69">
        <v>0.98589921919508883</v>
      </c>
      <c r="O91" s="69">
        <v>0.24946471573869955</v>
      </c>
    </row>
    <row r="92" spans="1:15" s="35" customFormat="1" ht="12.75" customHeight="1" thickBot="1">
      <c r="A92" s="95" t="s">
        <v>94</v>
      </c>
      <c r="B92" s="96"/>
      <c r="C92" s="70">
        <v>6955218224.866601</v>
      </c>
      <c r="D92" s="71">
        <v>2.7402525559138309E-2</v>
      </c>
      <c r="E92" s="70">
        <v>3484425950.631856</v>
      </c>
      <c r="F92" s="71">
        <v>3.2175691362504852E-2</v>
      </c>
      <c r="G92" s="71">
        <v>0.99608725322613356</v>
      </c>
      <c r="H92" s="71">
        <v>0.25587470317486694</v>
      </c>
      <c r="J92" s="70">
        <v>6444057956.259203</v>
      </c>
      <c r="K92" s="71">
        <v>2.72568363086057E-2</v>
      </c>
      <c r="L92" s="70">
        <v>3030536018.5503678</v>
      </c>
      <c r="M92" s="71">
        <v>3.0569790131478914E-2</v>
      </c>
      <c r="N92" s="71">
        <v>1.1263756367897142</v>
      </c>
      <c r="O92" s="71">
        <v>0.33784801610023552</v>
      </c>
    </row>
    <row r="93" spans="1:15" ht="12.75" customHeight="1">
      <c r="A93" s="72" t="s">
        <v>95</v>
      </c>
      <c r="B93" s="73">
        <v>707</v>
      </c>
      <c r="C93" s="13">
        <v>45197625.490000002</v>
      </c>
      <c r="D93" s="74">
        <v>1.7807192350543981E-4</v>
      </c>
      <c r="E93" s="13">
        <v>29451519.859999999</v>
      </c>
      <c r="F93" s="61">
        <v>2.7195957859291078E-4</v>
      </c>
      <c r="G93" s="61">
        <v>0.53464492511253381</v>
      </c>
      <c r="H93" s="61">
        <v>-3.4450154075415962E-2</v>
      </c>
      <c r="J93" s="13">
        <v>45197625.490000002</v>
      </c>
      <c r="K93" s="74">
        <v>1.9117523273079657E-4</v>
      </c>
      <c r="L93" s="13">
        <v>29451519.859999999</v>
      </c>
      <c r="M93" s="61">
        <v>2.9708499607404343E-4</v>
      </c>
      <c r="N93" s="61">
        <v>0.53464492511253381</v>
      </c>
      <c r="O93" s="61">
        <v>-3.4450154075415962E-2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683378272.17722404</v>
      </c>
      <c r="D97" s="64">
        <v>2.692408773450861E-3</v>
      </c>
      <c r="E97" s="23">
        <v>414063843.41554105</v>
      </c>
      <c r="F97" s="64">
        <v>3.8235252000964658E-3</v>
      </c>
      <c r="G97" s="64">
        <v>0.65041764221709109</v>
      </c>
      <c r="H97" s="64">
        <v>3.8390362537492839E-2</v>
      </c>
      <c r="J97" s="23">
        <v>668686791.33234966</v>
      </c>
      <c r="K97" s="64">
        <v>2.8283864820565722E-3</v>
      </c>
      <c r="L97" s="23">
        <v>402141746.24381739</v>
      </c>
      <c r="M97" s="64">
        <v>4.056506410262165E-3</v>
      </c>
      <c r="N97" s="64">
        <v>0.66281366602244463</v>
      </c>
      <c r="O97" s="64">
        <v>4.6189547012988941E-2</v>
      </c>
    </row>
    <row r="98" spans="1:15" s="35" customFormat="1" ht="12.75" customHeight="1">
      <c r="A98" s="16" t="s">
        <v>100</v>
      </c>
      <c r="B98" s="17">
        <v>756</v>
      </c>
      <c r="C98" s="18">
        <v>279465168.60291743</v>
      </c>
      <c r="D98" s="62">
        <v>1.1010512075884178E-3</v>
      </c>
      <c r="E98" s="18">
        <v>188742707.74243808</v>
      </c>
      <c r="F98" s="62">
        <v>1.7428773626665521E-3</v>
      </c>
      <c r="G98" s="62">
        <v>0.48066736959332479</v>
      </c>
      <c r="H98" s="62">
        <v>-6.8411117658660592E-2</v>
      </c>
      <c r="J98" s="18">
        <v>273443512.24162489</v>
      </c>
      <c r="K98" s="62">
        <v>1.1566011825794936E-3</v>
      </c>
      <c r="L98" s="18">
        <v>178317885.68057901</v>
      </c>
      <c r="M98" s="62">
        <v>1.7987380148518604E-3</v>
      </c>
      <c r="N98" s="62">
        <v>0.53346093802079109</v>
      </c>
      <c r="O98" s="62">
        <v>-3.5195081149621776E-2</v>
      </c>
    </row>
    <row r="99" spans="1:15" s="35" customFormat="1" ht="12.75" customHeight="1" thickBot="1">
      <c r="A99" s="40" t="s">
        <v>101</v>
      </c>
      <c r="B99" s="41"/>
      <c r="C99" s="20">
        <v>1008041066.2701415</v>
      </c>
      <c r="D99" s="63">
        <v>3.9715319045447181E-3</v>
      </c>
      <c r="E99" s="20">
        <v>632258071.01797915</v>
      </c>
      <c r="F99" s="63">
        <v>5.8383621413559293E-3</v>
      </c>
      <c r="G99" s="63">
        <v>0.59435064964394324</v>
      </c>
      <c r="H99" s="63">
        <v>3.1147915212932364E-3</v>
      </c>
      <c r="J99" s="20">
        <v>987327929.0639745</v>
      </c>
      <c r="K99" s="63">
        <v>4.176162897366862E-3</v>
      </c>
      <c r="L99" s="20">
        <v>609911151.78439641</v>
      </c>
      <c r="M99" s="63">
        <v>6.1523294211880686E-3</v>
      </c>
      <c r="N99" s="63">
        <v>0.618806159184633</v>
      </c>
      <c r="O99" s="63">
        <v>1.8501421407218555E-2</v>
      </c>
    </row>
    <row r="100" spans="1:15" s="35" customFormat="1" ht="12.75" customHeight="1">
      <c r="A100" s="72" t="s">
        <v>102</v>
      </c>
      <c r="B100" s="73">
        <v>705</v>
      </c>
      <c r="C100" s="13">
        <v>176564205.9625001</v>
      </c>
      <c r="D100" s="74">
        <v>6.9563671624540101E-4</v>
      </c>
      <c r="E100" s="13">
        <v>54982360.527599879</v>
      </c>
      <c r="F100" s="61">
        <v>5.077150405211568E-4</v>
      </c>
      <c r="G100" s="61">
        <v>2.2112882071308841</v>
      </c>
      <c r="H100" s="61">
        <v>1.0204405480878851</v>
      </c>
      <c r="I100" s="3"/>
      <c r="J100" s="13">
        <v>176353050.43250009</v>
      </c>
      <c r="K100" s="74">
        <v>7.4593156374284366E-4</v>
      </c>
      <c r="L100" s="13">
        <v>55394317.207599878</v>
      </c>
      <c r="M100" s="61">
        <v>5.5877661283264333E-4</v>
      </c>
      <c r="N100" s="61">
        <v>2.1835946234626604</v>
      </c>
      <c r="O100" s="61">
        <v>1.003016624803486</v>
      </c>
    </row>
    <row r="101" spans="1:15" s="35" customFormat="1" ht="12.75" customHeight="1">
      <c r="A101" s="32" t="s">
        <v>103</v>
      </c>
      <c r="B101" s="22">
        <v>706</v>
      </c>
      <c r="C101" s="23">
        <v>101354017.71920836</v>
      </c>
      <c r="D101" s="64">
        <v>3.9931975838547224E-4</v>
      </c>
      <c r="E101" s="23">
        <v>28287260.846146088</v>
      </c>
      <c r="F101" s="64">
        <v>2.6120864307970675E-4</v>
      </c>
      <c r="G101" s="64">
        <v>2.5830269417201994</v>
      </c>
      <c r="H101" s="64">
        <v>1.254326753315842</v>
      </c>
      <c r="J101" s="23">
        <v>101354017.71920836</v>
      </c>
      <c r="K101" s="64">
        <v>4.2870344881188442E-4</v>
      </c>
      <c r="L101" s="23">
        <v>28287260.846146088</v>
      </c>
      <c r="M101" s="64">
        <v>2.8534081831329817E-4</v>
      </c>
      <c r="N101" s="64">
        <v>2.5830269417201994</v>
      </c>
      <c r="O101" s="64">
        <v>1.254326753315842</v>
      </c>
    </row>
    <row r="102" spans="1:15" s="35" customFormat="1" ht="12.75" customHeight="1">
      <c r="A102" s="21" t="s">
        <v>104</v>
      </c>
      <c r="B102" s="22">
        <v>708</v>
      </c>
      <c r="C102" s="23">
        <v>373772.51</v>
      </c>
      <c r="D102" s="64">
        <v>1.4726081091114468E-6</v>
      </c>
      <c r="E102" s="23">
        <v>24913.18</v>
      </c>
      <c r="F102" s="64">
        <v>2.3005189431365846E-7</v>
      </c>
      <c r="G102" s="64">
        <v>14.003002828221849</v>
      </c>
      <c r="H102" s="64">
        <v>8.4394128779551085</v>
      </c>
      <c r="J102" s="23">
        <v>373772.51</v>
      </c>
      <c r="K102" s="64">
        <v>1.5809690401420243E-6</v>
      </c>
      <c r="L102" s="23">
        <v>24913.18</v>
      </c>
      <c r="M102" s="64">
        <v>2.5130560384233893E-7</v>
      </c>
      <c r="N102" s="64">
        <v>14.003002828221849</v>
      </c>
      <c r="O102" s="64">
        <v>8.4394128779551085</v>
      </c>
    </row>
    <row r="103" spans="1:15" s="35" customFormat="1" ht="12.75" customHeight="1">
      <c r="A103" s="21" t="s">
        <v>105</v>
      </c>
      <c r="B103" s="22">
        <v>736</v>
      </c>
      <c r="C103" s="23">
        <v>222669657.65269992</v>
      </c>
      <c r="D103" s="64">
        <v>8.7728533998510387E-4</v>
      </c>
      <c r="E103" s="23">
        <v>94064330.096300021</v>
      </c>
      <c r="F103" s="64">
        <v>8.6860357955102861E-4</v>
      </c>
      <c r="G103" s="64">
        <v>1.3672061176084274</v>
      </c>
      <c r="H103" s="64">
        <v>0.48937090575589992</v>
      </c>
      <c r="J103" s="23">
        <v>213129929.8626999</v>
      </c>
      <c r="K103" s="64">
        <v>9.0148903845435179E-4</v>
      </c>
      <c r="L103" s="23">
        <v>80142152.106300011</v>
      </c>
      <c r="M103" s="64">
        <v>8.0841433844648896E-4</v>
      </c>
      <c r="N103" s="64">
        <v>1.6593986343167551</v>
      </c>
      <c r="O103" s="64">
        <v>0.67320915711385121</v>
      </c>
    </row>
    <row r="104" spans="1:15" s="35" customFormat="1" ht="12.75" customHeight="1" thickBot="1">
      <c r="A104" s="42" t="s">
        <v>106</v>
      </c>
      <c r="B104" s="43"/>
      <c r="C104" s="31">
        <v>500961653.84440839</v>
      </c>
      <c r="D104" s="67">
        <v>1.9737144227250886E-3</v>
      </c>
      <c r="E104" s="31">
        <v>177358864.65004599</v>
      </c>
      <c r="F104" s="67">
        <v>1.6377573150462058E-3</v>
      </c>
      <c r="G104" s="67">
        <v>1.8245650694307063</v>
      </c>
      <c r="H104" s="67">
        <v>0.77712663233340029</v>
      </c>
      <c r="J104" s="31">
        <v>491210770.52440834</v>
      </c>
      <c r="K104" s="67">
        <v>2.0777050200492218E-3</v>
      </c>
      <c r="L104" s="31">
        <v>163848643.34004599</v>
      </c>
      <c r="M104" s="67">
        <v>1.6527830751962729E-3</v>
      </c>
      <c r="N104" s="67">
        <v>1.9979544566930953</v>
      </c>
      <c r="O104" s="67">
        <v>0.88621772788039221</v>
      </c>
    </row>
    <row r="105" spans="1:15" s="35" customFormat="1" ht="12.75" customHeight="1">
      <c r="A105" s="11" t="s">
        <v>107</v>
      </c>
      <c r="B105" s="12">
        <v>702</v>
      </c>
      <c r="C105" s="13">
        <v>2707597160.4730644</v>
      </c>
      <c r="D105" s="61">
        <v>1.0667530190274726E-2</v>
      </c>
      <c r="E105" s="13">
        <v>710636768.31037307</v>
      </c>
      <c r="F105" s="61">
        <v>6.562122327167296E-3</v>
      </c>
      <c r="G105" s="61">
        <v>2.8101000134157315</v>
      </c>
      <c r="H105" s="61">
        <v>1.3971939180921931</v>
      </c>
      <c r="J105" s="13">
        <v>2580864325.9572253</v>
      </c>
      <c r="K105" s="61">
        <v>1.0916443791292696E-2</v>
      </c>
      <c r="L105" s="13">
        <v>599058285.34598994</v>
      </c>
      <c r="M105" s="61">
        <v>6.0428537880603834E-3</v>
      </c>
      <c r="N105" s="61">
        <v>3.3082023721057974</v>
      </c>
      <c r="O105" s="61">
        <v>1.7105841022434864</v>
      </c>
    </row>
    <row r="106" spans="1:15" s="35" customFormat="1" ht="12.75" customHeight="1">
      <c r="A106" s="32" t="s">
        <v>108</v>
      </c>
      <c r="B106" s="22">
        <v>748</v>
      </c>
      <c r="C106" s="23">
        <v>53866196.609999999</v>
      </c>
      <c r="D106" s="64">
        <v>2.1222480469437822E-4</v>
      </c>
      <c r="E106" s="23">
        <v>35667942.350000001</v>
      </c>
      <c r="F106" s="64">
        <v>3.293629197030593E-4</v>
      </c>
      <c r="G106" s="64">
        <v>0.51021317914628739</v>
      </c>
      <c r="H106" s="64">
        <v>-4.9821832675042477E-2</v>
      </c>
      <c r="J106" s="23">
        <v>53866196.609999999</v>
      </c>
      <c r="K106" s="64">
        <v>2.2784123195847993E-4</v>
      </c>
      <c r="L106" s="23">
        <v>35667942.350000001</v>
      </c>
      <c r="M106" s="64">
        <v>3.5979163599670873E-4</v>
      </c>
      <c r="N106" s="64">
        <v>0.51021317914628739</v>
      </c>
      <c r="O106" s="64">
        <v>-4.9821832675042477E-2</v>
      </c>
    </row>
    <row r="107" spans="1:15" s="35" customFormat="1" ht="12.75" customHeight="1">
      <c r="A107" s="32" t="s">
        <v>109</v>
      </c>
      <c r="B107" s="22">
        <v>749</v>
      </c>
      <c r="C107" s="23">
        <v>3345832.16</v>
      </c>
      <c r="D107" s="64">
        <v>1.3182081182326298E-5</v>
      </c>
      <c r="E107" s="23">
        <v>530759.01</v>
      </c>
      <c r="F107" s="64">
        <v>4.9011051850683852E-6</v>
      </c>
      <c r="G107" s="64">
        <v>5.3038631412022568</v>
      </c>
      <c r="H107" s="64">
        <v>2.9661904751492747</v>
      </c>
      <c r="J107" s="23">
        <v>3345832.16</v>
      </c>
      <c r="K107" s="64">
        <v>1.4152076241432299E-5</v>
      </c>
      <c r="L107" s="23">
        <v>530759.01</v>
      </c>
      <c r="M107" s="64">
        <v>5.3539015694829813E-6</v>
      </c>
      <c r="N107" s="64">
        <v>5.3038631412022568</v>
      </c>
      <c r="O107" s="64">
        <v>2.9661904751492747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1006523.69</v>
      </c>
      <c r="D110" s="64">
        <v>3.9655536676754964E-6</v>
      </c>
      <c r="E110" s="23">
        <v>433424.53</v>
      </c>
      <c r="F110" s="64">
        <v>4.0023045700511575E-6</v>
      </c>
      <c r="G110" s="64">
        <v>1.322258248742866</v>
      </c>
      <c r="H110" s="64">
        <v>0.46109113422855552</v>
      </c>
      <c r="J110" s="23">
        <v>974023.98</v>
      </c>
      <c r="K110" s="64">
        <v>4.1198903491749951E-6</v>
      </c>
      <c r="L110" s="23">
        <v>419513.78</v>
      </c>
      <c r="M110" s="64">
        <v>4.2317425476427395E-6</v>
      </c>
      <c r="N110" s="64">
        <v>1.3217925761580465</v>
      </c>
      <c r="O110" s="64">
        <v>0.46079814782814044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21930563.017461907</v>
      </c>
      <c r="D112" s="64">
        <v>8.6403157195519831E-5</v>
      </c>
      <c r="E112" s="23">
        <v>14487690.001015998</v>
      </c>
      <c r="F112" s="64">
        <v>1.3378141726438691E-4</v>
      </c>
      <c r="G112" s="64">
        <v>0.51373773292525948</v>
      </c>
      <c r="H112" s="64">
        <v>-4.7604295378596007E-2</v>
      </c>
      <c r="J112" s="23">
        <v>21930076.98746191</v>
      </c>
      <c r="K112" s="64">
        <v>9.2759022767908609E-5</v>
      </c>
      <c r="L112" s="23">
        <v>14487687.900999999</v>
      </c>
      <c r="M112" s="64">
        <v>1.4614100473083535E-4</v>
      </c>
      <c r="N112" s="64">
        <v>0.51370440454809962</v>
      </c>
      <c r="O112" s="64">
        <v>-4.7625264534981948E-2</v>
      </c>
    </row>
    <row r="113" spans="1:15" s="35" customFormat="1" ht="12.75" customHeight="1">
      <c r="A113" s="32" t="s">
        <v>115</v>
      </c>
      <c r="B113" s="22">
        <v>759</v>
      </c>
      <c r="C113" s="23">
        <v>951815620.85936308</v>
      </c>
      <c r="D113" s="64">
        <v>3.7500120103975665E-3</v>
      </c>
      <c r="E113" s="23">
        <v>144272445.0099988</v>
      </c>
      <c r="F113" s="64">
        <v>1.3322325480654555E-3</v>
      </c>
      <c r="G113" s="64">
        <v>5.5973486537460255</v>
      </c>
      <c r="H113" s="64">
        <v>3.1508422384208039</v>
      </c>
      <c r="J113" s="23">
        <v>915097698.28936303</v>
      </c>
      <c r="K113" s="64">
        <v>3.8706461577410014E-3</v>
      </c>
      <c r="L113" s="23">
        <v>127518222.6199988</v>
      </c>
      <c r="M113" s="64">
        <v>1.2863088508340004E-3</v>
      </c>
      <c r="N113" s="64">
        <v>6.1762112072117876</v>
      </c>
      <c r="O113" s="64">
        <v>3.5150441721478467</v>
      </c>
    </row>
    <row r="114" spans="1:15" s="35" customFormat="1" ht="12.75" customHeight="1" thickBot="1">
      <c r="A114" s="40" t="s">
        <v>116</v>
      </c>
      <c r="B114" s="41"/>
      <c r="C114" s="20">
        <v>3739561896.8098893</v>
      </c>
      <c r="D114" s="63">
        <v>1.4733317797412193E-2</v>
      </c>
      <c r="E114" s="20">
        <v>906029029.21138787</v>
      </c>
      <c r="F114" s="63">
        <v>8.3664026219553173E-3</v>
      </c>
      <c r="G114" s="63">
        <v>3.1274195155367401</v>
      </c>
      <c r="H114" s="63">
        <v>1.5968412706283757</v>
      </c>
      <c r="J114" s="20">
        <v>3576078153.9840503</v>
      </c>
      <c r="K114" s="63">
        <v>1.5125962170350693E-2</v>
      </c>
      <c r="L114" s="20">
        <v>777682411.00698876</v>
      </c>
      <c r="M114" s="63">
        <v>7.8446809237390537E-3</v>
      </c>
      <c r="N114" s="63">
        <v>3.5983785969307638</v>
      </c>
      <c r="O114" s="63">
        <v>1.8931537667866891</v>
      </c>
    </row>
    <row r="115" spans="1:15" s="35" customFormat="1" ht="12.75" customHeight="1">
      <c r="A115" s="21" t="s">
        <v>117</v>
      </c>
      <c r="B115" s="22">
        <v>760</v>
      </c>
      <c r="C115" s="23">
        <v>1383923686.7533703</v>
      </c>
      <c r="D115" s="64">
        <v>5.4524535351848724E-3</v>
      </c>
      <c r="E115" s="23">
        <v>335388970.12692273</v>
      </c>
      <c r="F115" s="64">
        <v>3.0970300824545716E-3</v>
      </c>
      <c r="G115" s="64">
        <v>3.1263243875600502</v>
      </c>
      <c r="H115" s="64">
        <v>1.5961522508871591</v>
      </c>
      <c r="J115" s="23">
        <v>1383589656.5333524</v>
      </c>
      <c r="K115" s="64">
        <v>5.8522559918597738E-3</v>
      </c>
      <c r="L115" s="23">
        <v>335078391.7669217</v>
      </c>
      <c r="M115" s="64">
        <v>3.3800212408655207E-3</v>
      </c>
      <c r="N115" s="64">
        <v>3.1291521343332942</v>
      </c>
      <c r="O115" s="64">
        <v>1.5979313793464796</v>
      </c>
    </row>
    <row r="116" spans="1:15" s="35" customFormat="1" ht="12.75" customHeight="1" thickBot="1">
      <c r="A116" s="42" t="s">
        <v>118</v>
      </c>
      <c r="B116" s="43"/>
      <c r="C116" s="31">
        <v>1383923686.7533703</v>
      </c>
      <c r="D116" s="67">
        <v>5.4524535351848724E-3</v>
      </c>
      <c r="E116" s="31">
        <v>335388970.12692273</v>
      </c>
      <c r="F116" s="67">
        <v>3.0970300824545716E-3</v>
      </c>
      <c r="G116" s="67">
        <v>3.1263243875600502</v>
      </c>
      <c r="H116" s="67">
        <v>1.5961522508871591</v>
      </c>
      <c r="J116" s="31">
        <v>1383589656.5333524</v>
      </c>
      <c r="K116" s="67">
        <v>5.8522559918597738E-3</v>
      </c>
      <c r="L116" s="31">
        <v>335078391.7669217</v>
      </c>
      <c r="M116" s="67">
        <v>3.3800212408655207E-3</v>
      </c>
      <c r="N116" s="67">
        <v>3.1291521343332942</v>
      </c>
      <c r="O116" s="67">
        <v>1.5979313793464796</v>
      </c>
    </row>
    <row r="117" spans="1:15" s="35" customFormat="1" ht="12.75" customHeight="1">
      <c r="A117" s="11" t="s">
        <v>119</v>
      </c>
      <c r="B117" s="12">
        <v>789</v>
      </c>
      <c r="C117" s="13">
        <v>798673111.88320899</v>
      </c>
      <c r="D117" s="61">
        <v>3.1466532974522054E-3</v>
      </c>
      <c r="E117" s="13">
        <v>144210327.66877201</v>
      </c>
      <c r="F117" s="61">
        <v>1.3316589475849488E-3</v>
      </c>
      <c r="G117" s="61">
        <v>4.5382518353167676</v>
      </c>
      <c r="H117" s="61">
        <v>2.4844921576171939</v>
      </c>
      <c r="J117" s="13">
        <v>798673111.88320899</v>
      </c>
      <c r="K117" s="61">
        <v>3.3781977788608381E-3</v>
      </c>
      <c r="L117" s="13">
        <v>144210327.66877201</v>
      </c>
      <c r="M117" s="61">
        <v>1.4546863738431749E-3</v>
      </c>
      <c r="N117" s="61">
        <v>4.5382518353167676</v>
      </c>
      <c r="O117" s="61">
        <v>2.4844921576171939</v>
      </c>
    </row>
    <row r="118" spans="1:15" s="35" customFormat="1" ht="12.75" customHeight="1">
      <c r="A118" s="16" t="s">
        <v>120</v>
      </c>
      <c r="B118" s="17">
        <v>798</v>
      </c>
      <c r="C118" s="18">
        <v>863800.02000000014</v>
      </c>
      <c r="D118" s="62">
        <v>3.40324363100601E-6</v>
      </c>
      <c r="E118" s="18">
        <v>141290.44</v>
      </c>
      <c r="F118" s="62">
        <v>1.3046962840717363E-6</v>
      </c>
      <c r="G118" s="62">
        <v>5.1136480288404513</v>
      </c>
      <c r="H118" s="62">
        <v>2.8465131677617035</v>
      </c>
      <c r="J118" s="18">
        <v>863800.02000000014</v>
      </c>
      <c r="K118" s="62">
        <v>3.6536691489003873E-6</v>
      </c>
      <c r="L118" s="18">
        <v>141290.44</v>
      </c>
      <c r="M118" s="62">
        <v>1.4252327218504327E-6</v>
      </c>
      <c r="N118" s="62">
        <v>5.1136480288404513</v>
      </c>
      <c r="O118" s="62">
        <v>2.8465131677617035</v>
      </c>
    </row>
    <row r="119" spans="1:15" s="35" customFormat="1" ht="12.75" customHeight="1" thickBot="1">
      <c r="A119" s="40" t="s">
        <v>121</v>
      </c>
      <c r="B119" s="41"/>
      <c r="C119" s="20">
        <v>799536911.90320897</v>
      </c>
      <c r="D119" s="63">
        <v>3.1500565410832113E-3</v>
      </c>
      <c r="E119" s="20">
        <v>144351618.10877201</v>
      </c>
      <c r="F119" s="63">
        <v>1.3329636438690205E-3</v>
      </c>
      <c r="G119" s="63">
        <v>4.5388150294286342</v>
      </c>
      <c r="H119" s="63">
        <v>2.4848465014651029</v>
      </c>
      <c r="J119" s="20">
        <v>799536911.90320897</v>
      </c>
      <c r="K119" s="63">
        <v>3.3818514480097386E-3</v>
      </c>
      <c r="L119" s="20">
        <v>144351618.10877201</v>
      </c>
      <c r="M119" s="63">
        <v>1.4561116065650254E-3</v>
      </c>
      <c r="N119" s="63">
        <v>4.5388150294286342</v>
      </c>
      <c r="O119" s="63">
        <v>2.4848465014651029</v>
      </c>
    </row>
    <row r="120" spans="1:15" s="35" customFormat="1" ht="12.75" customHeight="1">
      <c r="A120" s="11" t="s">
        <v>122</v>
      </c>
      <c r="B120" s="12">
        <v>790</v>
      </c>
      <c r="C120" s="13">
        <v>88464653.140000299</v>
      </c>
      <c r="D120" s="61">
        <v>2.552806458391278E-3</v>
      </c>
      <c r="E120" s="13">
        <v>15769213.210099999</v>
      </c>
      <c r="F120" s="61">
        <v>8.8168319293770181E-4</v>
      </c>
      <c r="G120" s="61">
        <v>4.6099598604792602</v>
      </c>
      <c r="H120" s="61">
        <v>2.5296085695729587</v>
      </c>
      <c r="J120" s="13">
        <v>88464653.140000299</v>
      </c>
      <c r="K120" s="61">
        <v>2.6475454463539012E-3</v>
      </c>
      <c r="L120" s="13">
        <v>15769213.210099999</v>
      </c>
      <c r="M120" s="61">
        <v>9.0196386168258475E-4</v>
      </c>
      <c r="N120" s="61">
        <v>4.6099598604792602</v>
      </c>
      <c r="O120" s="61">
        <v>2.5296085695729587</v>
      </c>
    </row>
    <row r="121" spans="1:15" s="35" customFormat="1" ht="12.75" customHeight="1">
      <c r="A121" s="32" t="s">
        <v>123</v>
      </c>
      <c r="B121" s="22">
        <v>791</v>
      </c>
      <c r="C121" s="23">
        <v>34565417096.966797</v>
      </c>
      <c r="D121" s="64">
        <v>0.99744719354160849</v>
      </c>
      <c r="E121" s="23">
        <v>17848232863.329601</v>
      </c>
      <c r="F121" s="64">
        <v>0.99792467319530087</v>
      </c>
      <c r="G121" s="64">
        <v>0.93662965749308325</v>
      </c>
      <c r="H121" s="64">
        <v>0.21846587233741244</v>
      </c>
      <c r="J121" s="23">
        <v>33325372779.501785</v>
      </c>
      <c r="K121" s="64">
        <v>0.99735245455364596</v>
      </c>
      <c r="L121" s="23">
        <v>17446080525.969952</v>
      </c>
      <c r="M121" s="64">
        <v>0.99787693607634409</v>
      </c>
      <c r="N121" s="64">
        <v>0.91019253464376582</v>
      </c>
      <c r="O121" s="64">
        <v>0.2018324742945552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24436.03</v>
      </c>
      <c r="F124" s="64">
        <v>1.3662594744626986E-6</v>
      </c>
      <c r="G124" s="64">
        <v>-1</v>
      </c>
      <c r="H124" s="64">
        <v>-1</v>
      </c>
      <c r="J124" s="23">
        <v>0</v>
      </c>
      <c r="K124" s="64">
        <v>0</v>
      </c>
      <c r="L124" s="23">
        <v>24436.03</v>
      </c>
      <c r="M124" s="64">
        <v>1.3976864723266509E-6</v>
      </c>
      <c r="N124" s="64">
        <v>-1</v>
      </c>
      <c r="O124" s="64">
        <v>-1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21324298.710000001</v>
      </c>
      <c r="F127" s="64">
        <v>1.1922773522871843E-3</v>
      </c>
      <c r="G127" s="64">
        <v>-1</v>
      </c>
      <c r="H127" s="64">
        <v>-1</v>
      </c>
      <c r="J127" s="23">
        <v>0</v>
      </c>
      <c r="K127" s="64">
        <v>0</v>
      </c>
      <c r="L127" s="23">
        <v>21324298.710000001</v>
      </c>
      <c r="M127" s="64">
        <v>1.2197023755012436E-3</v>
      </c>
      <c r="N127" s="64">
        <v>-1</v>
      </c>
      <c r="O127" s="64">
        <v>-1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34653881750.106804</v>
      </c>
      <c r="D129" s="63">
        <v>1</v>
      </c>
      <c r="E129" s="20">
        <v>17885350811.279697</v>
      </c>
      <c r="F129" s="63">
        <v>1</v>
      </c>
      <c r="G129" s="63">
        <v>0.93755672537615253</v>
      </c>
      <c r="H129" s="63">
        <v>0.21904915400538094</v>
      </c>
      <c r="J129" s="20">
        <v>33413837432.641788</v>
      </c>
      <c r="K129" s="63">
        <v>1</v>
      </c>
      <c r="L129" s="20">
        <v>17483198473.920048</v>
      </c>
      <c r="M129" s="63">
        <v>1</v>
      </c>
      <c r="N129" s="63">
        <v>0.91119705484586899</v>
      </c>
      <c r="O129" s="63">
        <v>0.2024644865017422</v>
      </c>
    </row>
    <row r="130" spans="1:15" s="35" customFormat="1" ht="12.75" customHeight="1">
      <c r="A130" s="44" t="s">
        <v>130</v>
      </c>
      <c r="B130" s="45">
        <v>9000</v>
      </c>
      <c r="C130" s="46">
        <v>253816685978.68146</v>
      </c>
      <c r="D130" s="75">
        <v>0.87987030350116224</v>
      </c>
      <c r="E130" s="46">
        <v>108293739872.59045</v>
      </c>
      <c r="F130" s="75">
        <v>0.85825424232855063</v>
      </c>
      <c r="G130" s="75">
        <v>1.3437798553942395</v>
      </c>
      <c r="H130" s="75">
        <v>0.4746318455984897</v>
      </c>
      <c r="J130" s="46">
        <v>236419879523.01877</v>
      </c>
      <c r="K130" s="75">
        <v>0.8761687834655133</v>
      </c>
      <c r="L130" s="46">
        <v>99134995873.907089</v>
      </c>
      <c r="M130" s="75">
        <v>0.85008172548295169</v>
      </c>
      <c r="N130" s="75">
        <v>1.3848276528273491</v>
      </c>
      <c r="O130" s="75">
        <v>0.50045781604841411</v>
      </c>
    </row>
    <row r="131" spans="1:15" s="35" customFormat="1" ht="12.75" customHeight="1">
      <c r="A131" s="47" t="s">
        <v>131</v>
      </c>
      <c r="B131" s="48">
        <v>9001</v>
      </c>
      <c r="C131" s="49">
        <v>34653881750.106804</v>
      </c>
      <c r="D131" s="76">
        <v>0.12012969649883795</v>
      </c>
      <c r="E131" s="49">
        <v>17885350811.279697</v>
      </c>
      <c r="F131" s="76">
        <v>0.1417457576714494</v>
      </c>
      <c r="G131" s="76">
        <v>0.93755672537615253</v>
      </c>
      <c r="H131" s="76">
        <v>0.21904915400538094</v>
      </c>
      <c r="J131" s="49">
        <v>33413837432.641788</v>
      </c>
      <c r="K131" s="76">
        <v>0.12383121653448667</v>
      </c>
      <c r="L131" s="49">
        <v>17483198473.920048</v>
      </c>
      <c r="M131" s="76">
        <v>0.14991827451704837</v>
      </c>
      <c r="N131" s="76">
        <v>0.91119705484586899</v>
      </c>
      <c r="O131" s="76">
        <v>0.2024644865017422</v>
      </c>
    </row>
    <row r="132" spans="1:15" s="35" customFormat="1" ht="13.5" thickBot="1">
      <c r="A132" s="50" t="s">
        <v>132</v>
      </c>
      <c r="B132" s="51">
        <v>9002</v>
      </c>
      <c r="C132" s="52">
        <v>288470567728.78821</v>
      </c>
      <c r="D132" s="77">
        <v>1</v>
      </c>
      <c r="E132" s="52">
        <v>126179090683.87015</v>
      </c>
      <c r="F132" s="77">
        <v>1</v>
      </c>
      <c r="G132" s="77">
        <v>1.286199450046158</v>
      </c>
      <c r="H132" s="77">
        <v>0.43840408333091618</v>
      </c>
      <c r="J132" s="52">
        <v>269833716955.66055</v>
      </c>
      <c r="K132" s="77">
        <v>1</v>
      </c>
      <c r="L132" s="52">
        <v>116618194347.82713</v>
      </c>
      <c r="M132" s="77">
        <v>1</v>
      </c>
      <c r="N132" s="77">
        <v>1.3138217708194877</v>
      </c>
      <c r="O132" s="77">
        <v>0.45578317026518667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86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318</v>
      </c>
      <c r="B2" s="4" t="s">
        <v>6</v>
      </c>
      <c r="C2" s="4" t="s">
        <v>6</v>
      </c>
      <c r="E2" s="90" t="s">
        <v>137</v>
      </c>
      <c r="F2" s="91"/>
      <c r="G2" s="92"/>
      <c r="H2" s="6"/>
      <c r="CG2" s="6"/>
    </row>
    <row r="3" spans="1:99" ht="15" customHeight="1">
      <c r="A3" s="5" t="s">
        <v>363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319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320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321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322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278306891.30000001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278306891.30000001</v>
      </c>
      <c r="H7" s="18">
        <f t="shared" ca="1" si="0"/>
        <v>63409471.68</v>
      </c>
      <c r="I7" s="18">
        <f t="shared" ca="1" si="0"/>
        <v>0</v>
      </c>
      <c r="J7" s="18">
        <f t="shared" ca="1" si="0"/>
        <v>112325.81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97267423.150000006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6860841.8599999994</v>
      </c>
      <c r="Z7" s="18">
        <f t="shared" ca="1" si="1"/>
        <v>245967576.30000001</v>
      </c>
      <c r="AA7" s="18">
        <f t="shared" ca="1" si="1"/>
        <v>0</v>
      </c>
      <c r="AB7" s="18">
        <f t="shared" ca="1" si="1"/>
        <v>15021584.290000001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357239.43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144271870.50999999</v>
      </c>
      <c r="AN7" s="18">
        <f t="shared" ca="1" si="2"/>
        <v>0</v>
      </c>
      <c r="AO7" s="18">
        <f t="shared" ca="1" si="2"/>
        <v>0</v>
      </c>
      <c r="AP7" s="18">
        <f t="shared" ca="1" si="2"/>
        <v>9841625.8900000006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9878666.8599999994</v>
      </c>
      <c r="AU7" s="18">
        <f t="shared" ca="1" si="2"/>
        <v>2002664.4300000002</v>
      </c>
      <c r="AV7" s="18">
        <f t="shared" ca="1" si="2"/>
        <v>-717973.85000000009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55844726.170000002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240737264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2890017.34</v>
      </c>
      <c r="BR7" s="18">
        <f t="shared" ca="1" si="4"/>
        <v>181374064.72999999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26358463.170000002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3606059.19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1383390802.26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3026965247.2600002</v>
      </c>
      <c r="E8" s="18">
        <f t="shared" ca="1" si="0"/>
        <v>328767633.66022599</v>
      </c>
      <c r="F8" s="18">
        <f t="shared" ca="1" si="0"/>
        <v>1704562177.38992</v>
      </c>
      <c r="G8" s="18">
        <f t="shared" ca="1" si="0"/>
        <v>993635436.20985401</v>
      </c>
      <c r="H8" s="18">
        <f t="shared" ca="1" si="0"/>
        <v>647771572.20000005</v>
      </c>
      <c r="I8" s="18">
        <f t="shared" ca="1" si="0"/>
        <v>321635078.85000002</v>
      </c>
      <c r="J8" s="18">
        <f t="shared" ca="1" si="0"/>
        <v>5207074.88</v>
      </c>
      <c r="K8" s="18">
        <f t="shared" ca="1" si="0"/>
        <v>0</v>
      </c>
      <c r="L8" s="18">
        <f t="shared" ca="1" si="0"/>
        <v>0</v>
      </c>
      <c r="M8" s="18">
        <f t="shared" ca="1" si="0"/>
        <v>1619516.05</v>
      </c>
      <c r="N8" s="18">
        <f t="shared" ca="1" si="0"/>
        <v>0</v>
      </c>
      <c r="O8" s="18">
        <f t="shared" ca="1" si="0"/>
        <v>257177896.19</v>
      </c>
      <c r="P8" s="18">
        <f t="shared" ca="1" si="0"/>
        <v>0</v>
      </c>
      <c r="Q8" s="18">
        <f t="shared" ca="1" si="0"/>
        <v>188786095.05000001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2966981016.1300001</v>
      </c>
      <c r="U8" s="18">
        <f t="shared" ca="1" si="1"/>
        <v>0</v>
      </c>
      <c r="V8" s="18">
        <f t="shared" ca="1" si="1"/>
        <v>411918301.13</v>
      </c>
      <c r="W8" s="18">
        <f t="shared" ca="1" si="1"/>
        <v>3502300524.4699998</v>
      </c>
      <c r="X8" s="18">
        <f t="shared" ca="1" si="1"/>
        <v>278323.81</v>
      </c>
      <c r="Y8" s="18">
        <f t="shared" ca="1" si="1"/>
        <v>154548715.88</v>
      </c>
      <c r="Z8" s="18">
        <f t="shared" ca="1" si="1"/>
        <v>273198429.36000001</v>
      </c>
      <c r="AA8" s="18">
        <f t="shared" ca="1" si="1"/>
        <v>41939.550000000003</v>
      </c>
      <c r="AB8" s="18">
        <f t="shared" ca="1" si="1"/>
        <v>0</v>
      </c>
      <c r="AC8" s="18">
        <f t="shared" ca="1" si="1"/>
        <v>21632551.27</v>
      </c>
      <c r="AD8" s="18">
        <f t="shared" ca="1" si="1"/>
        <v>140417146.16</v>
      </c>
      <c r="AE8" s="18">
        <f t="shared" ca="1" si="1"/>
        <v>0</v>
      </c>
      <c r="AF8" s="18">
        <f t="shared" ca="1" si="1"/>
        <v>10269913.35</v>
      </c>
      <c r="AG8" s="18">
        <f t="shared" ca="1" si="1"/>
        <v>59968069.460000001</v>
      </c>
      <c r="AH8" s="18">
        <f t="shared" ca="1" si="1"/>
        <v>69653883.890000001</v>
      </c>
      <c r="AI8" s="18">
        <f t="shared" ca="1" si="1"/>
        <v>0</v>
      </c>
      <c r="AJ8" s="18">
        <f t="shared" ca="1" si="1"/>
        <v>3675969.49</v>
      </c>
      <c r="AK8" s="18">
        <f t="shared" ca="1" si="2"/>
        <v>130846.42</v>
      </c>
      <c r="AL8" s="18">
        <f t="shared" ca="1" si="2"/>
        <v>0</v>
      </c>
      <c r="AM8" s="18">
        <f t="shared" ca="1" si="2"/>
        <v>196699061.72999999</v>
      </c>
      <c r="AN8" s="18">
        <f t="shared" ca="1" si="2"/>
        <v>0</v>
      </c>
      <c r="AO8" s="18">
        <f t="shared" ca="1" si="2"/>
        <v>0</v>
      </c>
      <c r="AP8" s="18">
        <f t="shared" ca="1" si="2"/>
        <v>4765380.26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53849205.240000002</v>
      </c>
      <c r="BC8" s="18">
        <f t="shared" ca="1" si="3"/>
        <v>0</v>
      </c>
      <c r="BD8" s="18">
        <f t="shared" ca="1" si="3"/>
        <v>184777397.28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3725229.05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112864494.44</v>
      </c>
      <c r="BN8" s="18">
        <f t="shared" ca="1" si="3"/>
        <v>3724235.24</v>
      </c>
      <c r="BO8" s="18">
        <f t="shared" ca="1" si="3"/>
        <v>0</v>
      </c>
      <c r="BP8" s="18">
        <f t="shared" ca="1" si="3"/>
        <v>782689636.72000003</v>
      </c>
      <c r="BQ8" s="18">
        <f t="shared" ca="1" si="4"/>
        <v>44424028.089999996</v>
      </c>
      <c r="BR8" s="18">
        <f t="shared" ca="1" si="4"/>
        <v>27996745.73</v>
      </c>
      <c r="BS8" s="18">
        <f t="shared" ca="1" si="4"/>
        <v>134855612.34</v>
      </c>
      <c r="BT8" s="18">
        <f t="shared" ca="1" si="4"/>
        <v>0</v>
      </c>
      <c r="BU8" s="18">
        <f t="shared" ca="1" si="4"/>
        <v>0</v>
      </c>
      <c r="BV8" s="18">
        <f t="shared" ca="1" si="4"/>
        <v>128289653.72</v>
      </c>
      <c r="BW8" s="18">
        <f t="shared" ca="1" si="4"/>
        <v>327132.50999999995</v>
      </c>
      <c r="BX8" s="18">
        <f t="shared" ca="1" si="4"/>
        <v>0</v>
      </c>
      <c r="BY8" s="18">
        <f t="shared" ca="1" si="4"/>
        <v>0</v>
      </c>
      <c r="BZ8" s="18">
        <f t="shared" ca="1" si="4"/>
        <v>4219454.33</v>
      </c>
      <c r="CA8" s="18">
        <f t="shared" ca="1" si="4"/>
        <v>269019521.50999999</v>
      </c>
      <c r="CB8" s="18">
        <f t="shared" ca="1" si="4"/>
        <v>565389.06999999995</v>
      </c>
      <c r="CC8" s="18">
        <f t="shared" ca="1" si="5"/>
        <v>37737667.689999998</v>
      </c>
      <c r="CD8" s="18">
        <f t="shared" ca="1" si="5"/>
        <v>319704.97000000003</v>
      </c>
      <c r="CE8" s="18">
        <f t="shared" ca="1" si="5"/>
        <v>0</v>
      </c>
      <c r="CF8" s="18">
        <f t="shared" ca="1" si="5"/>
        <v>1068098.9299999997</v>
      </c>
      <c r="CG8" s="18">
        <f t="shared" ca="1" si="5"/>
        <v>4318501.57</v>
      </c>
      <c r="CH8" s="18">
        <f t="shared" ca="1" si="5"/>
        <v>115141434.17</v>
      </c>
      <c r="CI8" s="19">
        <f t="shared" ref="CI8:CI23" ca="1" si="12">CJ8+CK8+CL8+CO8</f>
        <v>1356042168.2100053</v>
      </c>
      <c r="CJ8" s="18">
        <f t="shared" ca="1" si="6"/>
        <v>1710795.4999999995</v>
      </c>
      <c r="CK8" s="18">
        <f t="shared" ca="1" si="6"/>
        <v>1942798.8900000011</v>
      </c>
      <c r="CL8" s="19">
        <f t="shared" ref="CL8:CL23" ca="1" si="13">+CM8+CN8</f>
        <v>177517762.68999997</v>
      </c>
      <c r="CM8" s="18">
        <f t="shared" ca="1" si="7"/>
        <v>11410946.149999999</v>
      </c>
      <c r="CN8" s="18">
        <f t="shared" ca="1" si="7"/>
        <v>166106816.53999996</v>
      </c>
      <c r="CO8" s="19">
        <f t="shared" ref="CO8:CO23" ca="1" si="14">+CP8+CQ8</f>
        <v>1174870811.1300054</v>
      </c>
      <c r="CP8" s="18">
        <f t="shared" ca="1" si="8"/>
        <v>236789690.71999994</v>
      </c>
      <c r="CQ8" s="18">
        <f t="shared" ca="1" si="8"/>
        <v>938081120.41000533</v>
      </c>
      <c r="CR8" s="18">
        <f t="shared" ca="1" si="8"/>
        <v>35920121.030000001</v>
      </c>
      <c r="CS8" s="18">
        <f t="shared" ca="1" si="8"/>
        <v>0</v>
      </c>
      <c r="CT8" s="18">
        <f t="shared" ca="1" si="8"/>
        <v>0</v>
      </c>
      <c r="CU8" s="19">
        <f t="shared" ca="1" si="9"/>
        <v>15567517984.680004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1423046272.5199997</v>
      </c>
      <c r="E9" s="18">
        <f t="shared" ca="1" si="0"/>
        <v>559176832.51999974</v>
      </c>
      <c r="F9" s="18">
        <f t="shared" ca="1" si="0"/>
        <v>767982497.72000003</v>
      </c>
      <c r="G9" s="18">
        <f t="shared" ca="1" si="0"/>
        <v>95886942.279999971</v>
      </c>
      <c r="H9" s="18">
        <f t="shared" ca="1" si="0"/>
        <v>114426348.13</v>
      </c>
      <c r="I9" s="18">
        <f t="shared" ca="1" si="0"/>
        <v>260003083.68000001</v>
      </c>
      <c r="J9" s="18">
        <f t="shared" ca="1" si="0"/>
        <v>977273.13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194920282.30000001</v>
      </c>
      <c r="P9" s="18">
        <f t="shared" ca="1" si="0"/>
        <v>0</v>
      </c>
      <c r="Q9" s="18">
        <f t="shared" ca="1" si="0"/>
        <v>135094039.06999999</v>
      </c>
      <c r="R9" s="18">
        <f t="shared" ca="1" si="0"/>
        <v>0</v>
      </c>
      <c r="S9" s="18">
        <f t="shared" ca="1" si="0"/>
        <v>0</v>
      </c>
      <c r="T9" s="18">
        <f t="shared" ca="1" si="11"/>
        <v>3733130349.4900007</v>
      </c>
      <c r="U9" s="18">
        <f t="shared" ca="1" si="1"/>
        <v>109911248.19</v>
      </c>
      <c r="V9" s="18">
        <f t="shared" ca="1" si="1"/>
        <v>297887890.16999996</v>
      </c>
      <c r="W9" s="18">
        <f t="shared" ca="1" si="1"/>
        <v>4985545008.71</v>
      </c>
      <c r="X9" s="18">
        <f t="shared" ca="1" si="1"/>
        <v>2403276.4500000002</v>
      </c>
      <c r="Y9" s="18">
        <f t="shared" ca="1" si="1"/>
        <v>58422605.019999996</v>
      </c>
      <c r="Z9" s="18">
        <f t="shared" ca="1" si="1"/>
        <v>70549134.989999995</v>
      </c>
      <c r="AA9" s="18">
        <f t="shared" ca="1" si="1"/>
        <v>107967.31</v>
      </c>
      <c r="AB9" s="18">
        <f t="shared" ca="1" si="1"/>
        <v>0</v>
      </c>
      <c r="AC9" s="18">
        <f t="shared" ca="1" si="1"/>
        <v>1262544.98</v>
      </c>
      <c r="AD9" s="18">
        <f t="shared" ca="1" si="1"/>
        <v>23045578.610000003</v>
      </c>
      <c r="AE9" s="18">
        <f t="shared" ca="1" si="1"/>
        <v>0</v>
      </c>
      <c r="AF9" s="18">
        <f t="shared" ca="1" si="1"/>
        <v>30841189.150000002</v>
      </c>
      <c r="AG9" s="18">
        <f t="shared" ca="1" si="1"/>
        <v>4543406.67</v>
      </c>
      <c r="AH9" s="18">
        <f t="shared" ca="1" si="1"/>
        <v>16401336.109999999</v>
      </c>
      <c r="AI9" s="18">
        <f t="shared" ca="1" si="1"/>
        <v>17361189.399999999</v>
      </c>
      <c r="AJ9" s="18">
        <f t="shared" ca="1" si="1"/>
        <v>4838662.66</v>
      </c>
      <c r="AK9" s="18">
        <f t="shared" ca="1" si="2"/>
        <v>147028.84</v>
      </c>
      <c r="AL9" s="18">
        <f t="shared" ca="1" si="2"/>
        <v>0</v>
      </c>
      <c r="AM9" s="18">
        <f t="shared" ca="1" si="2"/>
        <v>31214771.969999999</v>
      </c>
      <c r="AN9" s="18">
        <f t="shared" ca="1" si="2"/>
        <v>100942.81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111335197.80999999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18654698.219999999</v>
      </c>
      <c r="BN9" s="18">
        <f t="shared" ca="1" si="3"/>
        <v>1649872.43</v>
      </c>
      <c r="BO9" s="18">
        <f t="shared" ca="1" si="3"/>
        <v>0</v>
      </c>
      <c r="BP9" s="18">
        <f t="shared" ca="1" si="3"/>
        <v>187543668.99000001</v>
      </c>
      <c r="BQ9" s="18">
        <f t="shared" ca="1" si="4"/>
        <v>41612736.700000003</v>
      </c>
      <c r="BR9" s="18">
        <f t="shared" ca="1" si="4"/>
        <v>36577216.939999998</v>
      </c>
      <c r="BS9" s="18">
        <f t="shared" ca="1" si="4"/>
        <v>72017850.339999989</v>
      </c>
      <c r="BT9" s="18">
        <f t="shared" ca="1" si="4"/>
        <v>0</v>
      </c>
      <c r="BU9" s="18">
        <f t="shared" ca="1" si="4"/>
        <v>0</v>
      </c>
      <c r="BV9" s="18">
        <f t="shared" ca="1" si="4"/>
        <v>57103601.230000004</v>
      </c>
      <c r="BW9" s="18">
        <f t="shared" ca="1" si="4"/>
        <v>336460.28</v>
      </c>
      <c r="BX9" s="18">
        <f t="shared" ca="1" si="4"/>
        <v>0</v>
      </c>
      <c r="BY9" s="18">
        <f t="shared" ca="1" si="4"/>
        <v>0</v>
      </c>
      <c r="BZ9" s="18">
        <f t="shared" ca="1" si="4"/>
        <v>5336448.75</v>
      </c>
      <c r="CA9" s="18">
        <f t="shared" ca="1" si="4"/>
        <v>120794723.33</v>
      </c>
      <c r="CB9" s="18">
        <f t="shared" ca="1" si="4"/>
        <v>560317.43999999994</v>
      </c>
      <c r="CC9" s="18">
        <f t="shared" ca="1" si="5"/>
        <v>26669261.009999998</v>
      </c>
      <c r="CD9" s="18">
        <f t="shared" ca="1" si="5"/>
        <v>0</v>
      </c>
      <c r="CE9" s="18">
        <f t="shared" ca="1" si="5"/>
        <v>0</v>
      </c>
      <c r="CF9" s="18">
        <f t="shared" ca="1" si="5"/>
        <v>561116.43000000005</v>
      </c>
      <c r="CG9" s="18">
        <f t="shared" ca="1" si="5"/>
        <v>4715886.5</v>
      </c>
      <c r="CH9" s="18">
        <f t="shared" ca="1" si="5"/>
        <v>0</v>
      </c>
      <c r="CI9" s="19">
        <f t="shared" ca="1" si="12"/>
        <v>14983633962.23</v>
      </c>
      <c r="CJ9" s="18">
        <f t="shared" ca="1" si="6"/>
        <v>0</v>
      </c>
      <c r="CK9" s="18">
        <f t="shared" ca="1" si="6"/>
        <v>12313373.219999995</v>
      </c>
      <c r="CL9" s="19">
        <f t="shared" ca="1" si="13"/>
        <v>3373528385.1983209</v>
      </c>
      <c r="CM9" s="18">
        <f t="shared" ca="1" si="7"/>
        <v>178659960.94999975</v>
      </c>
      <c r="CN9" s="18">
        <f t="shared" ca="1" si="7"/>
        <v>3194868424.2483211</v>
      </c>
      <c r="CO9" s="19">
        <f t="shared" ca="1" si="14"/>
        <v>11597792203.81168</v>
      </c>
      <c r="CP9" s="18">
        <f t="shared" ca="1" si="8"/>
        <v>2808593393.8800116</v>
      </c>
      <c r="CQ9" s="18">
        <f t="shared" ca="1" si="8"/>
        <v>8789198809.9316692</v>
      </c>
      <c r="CR9" s="18">
        <f t="shared" ca="1" si="8"/>
        <v>68439853.680000007</v>
      </c>
      <c r="CS9" s="18">
        <f t="shared" ca="1" si="8"/>
        <v>0</v>
      </c>
      <c r="CT9" s="18">
        <f t="shared" ca="1" si="8"/>
        <v>0</v>
      </c>
      <c r="CU9" s="19">
        <f t="shared" ca="1" si="9"/>
        <v>27253754389.439999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4806186902.8787861</v>
      </c>
      <c r="E10" s="18">
        <f t="shared" ca="1" si="0"/>
        <v>818889313.16988742</v>
      </c>
      <c r="F10" s="18">
        <f t="shared" ca="1" si="0"/>
        <v>2126553107.3044415</v>
      </c>
      <c r="G10" s="18">
        <f t="shared" ca="1" si="0"/>
        <v>1860744482.4044566</v>
      </c>
      <c r="H10" s="18">
        <f t="shared" ca="1" si="0"/>
        <v>115524363.31</v>
      </c>
      <c r="I10" s="18">
        <f t="shared" ca="1" si="0"/>
        <v>296791324.16000903</v>
      </c>
      <c r="J10" s="18">
        <f t="shared" ca="1" si="0"/>
        <v>13326896.76</v>
      </c>
      <c r="K10" s="18">
        <f t="shared" ca="1" si="0"/>
        <v>23539741.59</v>
      </c>
      <c r="L10" s="18">
        <f t="shared" ca="1" si="0"/>
        <v>0</v>
      </c>
      <c r="M10" s="18">
        <f t="shared" ca="1" si="0"/>
        <v>296120</v>
      </c>
      <c r="N10" s="18">
        <f t="shared" ca="1" si="0"/>
        <v>0</v>
      </c>
      <c r="O10" s="18">
        <f t="shared" ca="1" si="0"/>
        <v>561072139.98000097</v>
      </c>
      <c r="P10" s="18">
        <f t="shared" ca="1" si="0"/>
        <v>42696.67</v>
      </c>
      <c r="Q10" s="18">
        <f t="shared" ca="1" si="0"/>
        <v>734288537.36000204</v>
      </c>
      <c r="R10" s="18">
        <f t="shared" ca="1" si="0"/>
        <v>0</v>
      </c>
      <c r="S10" s="18">
        <f t="shared" ca="1" si="0"/>
        <v>0</v>
      </c>
      <c r="T10" s="18">
        <f t="shared" ca="1" si="11"/>
        <v>3686128334.5451503</v>
      </c>
      <c r="U10" s="18">
        <f t="shared" ca="1" si="1"/>
        <v>379111517.67000002</v>
      </c>
      <c r="V10" s="18">
        <f t="shared" ca="1" si="1"/>
        <v>951395512.0098331</v>
      </c>
      <c r="W10" s="18">
        <f t="shared" ca="1" si="1"/>
        <v>6633432401.5099993</v>
      </c>
      <c r="X10" s="18">
        <f t="shared" ca="1" si="1"/>
        <v>21333649.889999799</v>
      </c>
      <c r="Y10" s="18">
        <f t="shared" ca="1" si="1"/>
        <v>221931733.929997</v>
      </c>
      <c r="Z10" s="18">
        <f t="shared" ca="1" si="1"/>
        <v>281163069.31957996</v>
      </c>
      <c r="AA10" s="18">
        <f t="shared" ca="1" si="1"/>
        <v>347381.75</v>
      </c>
      <c r="AB10" s="18">
        <f t="shared" ca="1" si="1"/>
        <v>0</v>
      </c>
      <c r="AC10" s="18">
        <f t="shared" ca="1" si="1"/>
        <v>39123655.8800181</v>
      </c>
      <c r="AD10" s="18">
        <f t="shared" ca="1" si="1"/>
        <v>66846562.050048195</v>
      </c>
      <c r="AE10" s="18">
        <f t="shared" ca="1" si="1"/>
        <v>7356895.3399999999</v>
      </c>
      <c r="AF10" s="18">
        <f t="shared" ca="1" si="1"/>
        <v>39139632.590000004</v>
      </c>
      <c r="AG10" s="18">
        <f t="shared" ca="1" si="1"/>
        <v>458665340.52999997</v>
      </c>
      <c r="AH10" s="18">
        <f t="shared" ca="1" si="1"/>
        <v>255794981.67000002</v>
      </c>
      <c r="AI10" s="18">
        <f t="shared" ca="1" si="1"/>
        <v>7177710.7999999998</v>
      </c>
      <c r="AJ10" s="18">
        <f t="shared" ca="1" si="1"/>
        <v>19676368.25</v>
      </c>
      <c r="AK10" s="18">
        <f t="shared" ca="1" si="2"/>
        <v>1353670.98</v>
      </c>
      <c r="AL10" s="18">
        <f t="shared" ca="1" si="2"/>
        <v>0</v>
      </c>
      <c r="AM10" s="18">
        <f t="shared" ca="1" si="2"/>
        <v>83415753.079999804</v>
      </c>
      <c r="AN10" s="18">
        <f t="shared" ca="1" si="2"/>
        <v>2168590.5699999998</v>
      </c>
      <c r="AO10" s="18">
        <f t="shared" ca="1" si="2"/>
        <v>0</v>
      </c>
      <c r="AP10" s="18">
        <f t="shared" ca="1" si="2"/>
        <v>8603718.2199999392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339364985.13942397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14034083.91</v>
      </c>
      <c r="BJ10" s="18">
        <f t="shared" ca="1" si="3"/>
        <v>3217423.27</v>
      </c>
      <c r="BK10" s="18">
        <f t="shared" ca="1" si="3"/>
        <v>0</v>
      </c>
      <c r="BL10" s="18">
        <f t="shared" ca="1" si="3"/>
        <v>0</v>
      </c>
      <c r="BM10" s="18">
        <f t="shared" ca="1" si="3"/>
        <v>93269689.90999791</v>
      </c>
      <c r="BN10" s="18">
        <f t="shared" ca="1" si="3"/>
        <v>87917237.929942593</v>
      </c>
      <c r="BO10" s="18">
        <f t="shared" ca="1" si="3"/>
        <v>0</v>
      </c>
      <c r="BP10" s="18">
        <f t="shared" ca="1" si="3"/>
        <v>488023199.55995297</v>
      </c>
      <c r="BQ10" s="18">
        <f t="shared" ca="1" si="4"/>
        <v>39436573.810000002</v>
      </c>
      <c r="BR10" s="18">
        <f t="shared" ca="1" si="4"/>
        <v>239925939.51999998</v>
      </c>
      <c r="BS10" s="18">
        <f t="shared" ca="1" si="4"/>
        <v>143337748.420001</v>
      </c>
      <c r="BT10" s="18">
        <f t="shared" ca="1" si="4"/>
        <v>0</v>
      </c>
      <c r="BU10" s="18">
        <f t="shared" ca="1" si="4"/>
        <v>0</v>
      </c>
      <c r="BV10" s="18">
        <f t="shared" ca="1" si="4"/>
        <v>17619436.469999999</v>
      </c>
      <c r="BW10" s="18">
        <f t="shared" ca="1" si="4"/>
        <v>871178.6</v>
      </c>
      <c r="BX10" s="18">
        <f t="shared" ca="1" si="4"/>
        <v>0</v>
      </c>
      <c r="BY10" s="18">
        <f t="shared" ca="1" si="4"/>
        <v>71281726.890000001</v>
      </c>
      <c r="BZ10" s="18">
        <f t="shared" ca="1" si="4"/>
        <v>17152782.710000001</v>
      </c>
      <c r="CA10" s="18">
        <f t="shared" ca="1" si="4"/>
        <v>555185041.89999998</v>
      </c>
      <c r="CB10" s="18">
        <f t="shared" ca="1" si="4"/>
        <v>1143988.18</v>
      </c>
      <c r="CC10" s="18">
        <f t="shared" ca="1" si="5"/>
        <v>137107696.53</v>
      </c>
      <c r="CD10" s="18">
        <f t="shared" ca="1" si="5"/>
        <v>8502326.3000000007</v>
      </c>
      <c r="CE10" s="18">
        <f t="shared" ca="1" si="5"/>
        <v>0</v>
      </c>
      <c r="CF10" s="18">
        <f t="shared" ca="1" si="5"/>
        <v>2310425.91</v>
      </c>
      <c r="CG10" s="18">
        <f t="shared" ca="1" si="5"/>
        <v>13440581.060000001</v>
      </c>
      <c r="CH10" s="18">
        <f t="shared" ca="1" si="5"/>
        <v>3008114.5399999302</v>
      </c>
      <c r="CI10" s="19">
        <f t="shared" ca="1" si="12"/>
        <v>3012519633.6189222</v>
      </c>
      <c r="CJ10" s="18">
        <f t="shared" ca="1" si="6"/>
        <v>291605.65000009997</v>
      </c>
      <c r="CK10" s="18">
        <f t="shared" ca="1" si="6"/>
        <v>4439455.3900001002</v>
      </c>
      <c r="CL10" s="19">
        <f t="shared" ca="1" si="13"/>
        <v>921674426.77950954</v>
      </c>
      <c r="CM10" s="18">
        <f t="shared" ca="1" si="7"/>
        <v>368404139.98207128</v>
      </c>
      <c r="CN10" s="18">
        <f t="shared" ca="1" si="7"/>
        <v>553270286.79743826</v>
      </c>
      <c r="CO10" s="19">
        <f t="shared" ca="1" si="14"/>
        <v>2086114145.7994127</v>
      </c>
      <c r="CP10" s="18">
        <f t="shared" ca="1" si="8"/>
        <v>828852004.27723622</v>
      </c>
      <c r="CQ10" s="18">
        <f t="shared" ca="1" si="8"/>
        <v>1257262141.5221765</v>
      </c>
      <c r="CR10" s="18">
        <f t="shared" ca="1" si="8"/>
        <v>24409193.180000599</v>
      </c>
      <c r="CS10" s="18">
        <f t="shared" ca="1" si="8"/>
        <v>0</v>
      </c>
      <c r="CT10" s="18">
        <f t="shared" ca="1" si="8"/>
        <v>0</v>
      </c>
      <c r="CU10" s="19">
        <f t="shared" ca="1" si="9"/>
        <v>25028314210.651665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25882749.212499999</v>
      </c>
      <c r="E11" s="18">
        <f t="shared" ca="1" si="0"/>
        <v>14016632.8188</v>
      </c>
      <c r="F11" s="18">
        <f t="shared" ca="1" si="0"/>
        <v>10258716.3968</v>
      </c>
      <c r="G11" s="18">
        <f t="shared" ca="1" si="0"/>
        <v>1607399.9968999999</v>
      </c>
      <c r="H11" s="18">
        <f t="shared" ca="1" si="0"/>
        <v>0</v>
      </c>
      <c r="I11" s="18">
        <f t="shared" ca="1" si="0"/>
        <v>93958640.040000007</v>
      </c>
      <c r="J11" s="18">
        <f t="shared" ca="1" si="0"/>
        <v>1680700</v>
      </c>
      <c r="K11" s="18">
        <f t="shared" ca="1" si="0"/>
        <v>4917502.9725000001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10162450.0297</v>
      </c>
      <c r="P11" s="18">
        <f t="shared" ca="1" si="0"/>
        <v>0</v>
      </c>
      <c r="Q11" s="18">
        <f t="shared" ca="1" si="0"/>
        <v>2084223.89</v>
      </c>
      <c r="R11" s="18">
        <f t="shared" ca="1" si="0"/>
        <v>0</v>
      </c>
      <c r="S11" s="18">
        <f t="shared" ca="1" si="0"/>
        <v>0</v>
      </c>
      <c r="T11" s="18">
        <f t="shared" ca="1" si="11"/>
        <v>2513834785.8761001</v>
      </c>
      <c r="U11" s="18">
        <f t="shared" ca="1" si="1"/>
        <v>33837132.100999996</v>
      </c>
      <c r="V11" s="18">
        <f t="shared" ca="1" si="1"/>
        <v>56663635.501599997</v>
      </c>
      <c r="W11" s="18">
        <f t="shared" ca="1" si="1"/>
        <v>354742944.06199998</v>
      </c>
      <c r="X11" s="18">
        <f t="shared" ca="1" si="1"/>
        <v>276046.68</v>
      </c>
      <c r="Y11" s="18">
        <f t="shared" ca="1" si="1"/>
        <v>897408.50439999998</v>
      </c>
      <c r="Z11" s="18">
        <f t="shared" ca="1" si="1"/>
        <v>1906051.9948</v>
      </c>
      <c r="AA11" s="18">
        <f t="shared" ca="1" si="1"/>
        <v>9116.93</v>
      </c>
      <c r="AB11" s="18">
        <f t="shared" ca="1" si="1"/>
        <v>0</v>
      </c>
      <c r="AC11" s="18">
        <f t="shared" ca="1" si="1"/>
        <v>0</v>
      </c>
      <c r="AD11" s="18">
        <f t="shared" ca="1" si="1"/>
        <v>43827.767500000002</v>
      </c>
      <c r="AE11" s="18">
        <f t="shared" ca="1" si="1"/>
        <v>0</v>
      </c>
      <c r="AF11" s="18">
        <f t="shared" ca="1" si="1"/>
        <v>190936.65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793683.89</v>
      </c>
      <c r="AK11" s="18">
        <f t="shared" ca="1" si="2"/>
        <v>62255.42</v>
      </c>
      <c r="AL11" s="18">
        <f t="shared" ca="1" si="2"/>
        <v>0</v>
      </c>
      <c r="AM11" s="18">
        <f t="shared" ca="1" si="2"/>
        <v>72375210.455400005</v>
      </c>
      <c r="AN11" s="18">
        <f t="shared" ca="1" si="2"/>
        <v>0</v>
      </c>
      <c r="AO11" s="18">
        <f t="shared" ca="1" si="2"/>
        <v>0</v>
      </c>
      <c r="AP11" s="18">
        <f t="shared" ca="1" si="2"/>
        <v>39801.152399999999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48264374.291699998</v>
      </c>
      <c r="AU11" s="18">
        <f t="shared" ca="1" si="2"/>
        <v>650876.09649999999</v>
      </c>
      <c r="AV11" s="18">
        <f t="shared" ca="1" si="2"/>
        <v>1234960.3705</v>
      </c>
      <c r="AW11" s="18">
        <f t="shared" ca="1" si="2"/>
        <v>0</v>
      </c>
      <c r="AX11" s="18">
        <f t="shared" ca="1" si="2"/>
        <v>417824.4792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21376280.193399999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58192.616499999996</v>
      </c>
      <c r="BM11" s="18">
        <f t="shared" ca="1" si="3"/>
        <v>0</v>
      </c>
      <c r="BN11" s="18">
        <f t="shared" ca="1" si="3"/>
        <v>5525069.4440000001</v>
      </c>
      <c r="BO11" s="18">
        <f t="shared" ca="1" si="3"/>
        <v>0</v>
      </c>
      <c r="BP11" s="18">
        <f t="shared" ca="1" si="3"/>
        <v>1735609.4482</v>
      </c>
      <c r="BQ11" s="18">
        <f t="shared" ca="1" si="4"/>
        <v>1498728.99</v>
      </c>
      <c r="BR11" s="18">
        <f t="shared" ca="1" si="4"/>
        <v>799187.33</v>
      </c>
      <c r="BS11" s="18">
        <f t="shared" ca="1" si="4"/>
        <v>2732545.3308999999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323615.18999999994</v>
      </c>
      <c r="BX11" s="18">
        <f t="shared" ca="1" si="4"/>
        <v>0</v>
      </c>
      <c r="BY11" s="18">
        <f t="shared" ca="1" si="4"/>
        <v>0</v>
      </c>
      <c r="BZ11" s="18">
        <f t="shared" ca="1" si="4"/>
        <v>3399802.94</v>
      </c>
      <c r="CA11" s="18">
        <f t="shared" ca="1" si="4"/>
        <v>180375864.75</v>
      </c>
      <c r="CB11" s="18">
        <f t="shared" ca="1" si="4"/>
        <v>3129680.71</v>
      </c>
      <c r="CC11" s="18">
        <f t="shared" ca="1" si="5"/>
        <v>29080550.599999998</v>
      </c>
      <c r="CD11" s="18">
        <f t="shared" ca="1" si="5"/>
        <v>0</v>
      </c>
      <c r="CE11" s="18">
        <f t="shared" ca="1" si="5"/>
        <v>0</v>
      </c>
      <c r="CF11" s="18">
        <f t="shared" ca="1" si="5"/>
        <v>13720088.370000001</v>
      </c>
      <c r="CG11" s="18">
        <f t="shared" ca="1" si="5"/>
        <v>4303929.63</v>
      </c>
      <c r="CH11" s="18">
        <f t="shared" ca="1" si="5"/>
        <v>929.07</v>
      </c>
      <c r="CI11" s="19">
        <f t="shared" ca="1" si="12"/>
        <v>465494296.81999999</v>
      </c>
      <c r="CJ11" s="18">
        <f t="shared" ca="1" si="6"/>
        <v>0</v>
      </c>
      <c r="CK11" s="18">
        <f t="shared" ca="1" si="6"/>
        <v>326887407.63</v>
      </c>
      <c r="CL11" s="19">
        <f t="shared" ca="1" si="13"/>
        <v>9145091.8699999992</v>
      </c>
      <c r="CM11" s="18">
        <f t="shared" ca="1" si="7"/>
        <v>0</v>
      </c>
      <c r="CN11" s="18">
        <f t="shared" ca="1" si="7"/>
        <v>9145091.8699999992</v>
      </c>
      <c r="CO11" s="19">
        <f t="shared" ca="1" si="14"/>
        <v>129461797.31999999</v>
      </c>
      <c r="CP11" s="18">
        <f t="shared" ca="1" si="8"/>
        <v>0</v>
      </c>
      <c r="CQ11" s="18">
        <f t="shared" ca="1" si="8"/>
        <v>129461797.31999999</v>
      </c>
      <c r="CR11" s="18">
        <f t="shared" ca="1" si="8"/>
        <v>6279442.2675999999</v>
      </c>
      <c r="CS11" s="18">
        <f t="shared" ca="1" si="8"/>
        <v>0</v>
      </c>
      <c r="CT11" s="18">
        <f t="shared" ca="1" si="8"/>
        <v>0</v>
      </c>
      <c r="CU11" s="19">
        <f t="shared" ca="1" si="9"/>
        <v>3964760952.068399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269965092.67258418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269965092.67258418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188490849.99000001</v>
      </c>
      <c r="E13" s="18">
        <f t="shared" ca="1" si="0"/>
        <v>29095691.09</v>
      </c>
      <c r="F13" s="18">
        <f t="shared" ca="1" si="0"/>
        <v>95157123.590000004</v>
      </c>
      <c r="G13" s="18">
        <f t="shared" ca="1" si="0"/>
        <v>64238035.310000002</v>
      </c>
      <c r="H13" s="18">
        <f t="shared" ca="1" si="0"/>
        <v>17040106.32</v>
      </c>
      <c r="I13" s="18">
        <f t="shared" ca="1" si="0"/>
        <v>24677606.890000001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53076030.619999997</v>
      </c>
      <c r="P13" s="18">
        <f t="shared" ca="1" si="0"/>
        <v>0</v>
      </c>
      <c r="Q13" s="18">
        <f t="shared" ca="1" si="0"/>
        <v>6536626.0299999993</v>
      </c>
      <c r="R13" s="18">
        <f t="shared" ca="1" si="0"/>
        <v>0</v>
      </c>
      <c r="S13" s="18">
        <f t="shared" ca="1" si="0"/>
        <v>0</v>
      </c>
      <c r="T13" s="18">
        <f t="shared" ca="1" si="11"/>
        <v>2512381672.6905746</v>
      </c>
      <c r="U13" s="18">
        <f t="shared" ca="1" si="1"/>
        <v>3998019.4261891469</v>
      </c>
      <c r="V13" s="18">
        <f t="shared" ca="1" si="1"/>
        <v>38505408.019999996</v>
      </c>
      <c r="W13" s="18">
        <f t="shared" ca="1" si="1"/>
        <v>1188986383.3999999</v>
      </c>
      <c r="X13" s="18">
        <f t="shared" ca="1" si="1"/>
        <v>0</v>
      </c>
      <c r="Y13" s="18">
        <f t="shared" ca="1" si="1"/>
        <v>21607184.48</v>
      </c>
      <c r="Z13" s="18">
        <f t="shared" ca="1" si="1"/>
        <v>25692716.450000003</v>
      </c>
      <c r="AA13" s="18">
        <f t="shared" ca="1" si="1"/>
        <v>0</v>
      </c>
      <c r="AB13" s="18">
        <f t="shared" ca="1" si="1"/>
        <v>0</v>
      </c>
      <c r="AC13" s="18">
        <f t="shared" ca="1" si="1"/>
        <v>326856.92000000004</v>
      </c>
      <c r="AD13" s="18">
        <f t="shared" ca="1" si="1"/>
        <v>2078840.39</v>
      </c>
      <c r="AE13" s="18">
        <f t="shared" ca="1" si="1"/>
        <v>0</v>
      </c>
      <c r="AF13" s="18">
        <f t="shared" ca="1" si="1"/>
        <v>169400.47000000003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427770.8216827705</v>
      </c>
      <c r="AK13" s="18">
        <f t="shared" ca="1" si="2"/>
        <v>14107.15</v>
      </c>
      <c r="AL13" s="18">
        <f t="shared" ca="1" si="2"/>
        <v>0</v>
      </c>
      <c r="AM13" s="18">
        <f t="shared" ca="1" si="2"/>
        <v>5355221.0299999993</v>
      </c>
      <c r="AN13" s="18">
        <f t="shared" ca="1" si="2"/>
        <v>167904.78</v>
      </c>
      <c r="AO13" s="18">
        <f t="shared" ca="1" si="2"/>
        <v>0</v>
      </c>
      <c r="AP13" s="18">
        <f t="shared" ca="1" si="2"/>
        <v>183608.57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3496064.8600000003</v>
      </c>
      <c r="AV13" s="18">
        <f t="shared" ca="1" si="2"/>
        <v>1188607.42</v>
      </c>
      <c r="AW13" s="18">
        <f t="shared" ca="1" si="2"/>
        <v>0</v>
      </c>
      <c r="AX13" s="18">
        <f t="shared" ca="1" si="2"/>
        <v>1274256.69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19413495.139999997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-436915.52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97610858.059999987</v>
      </c>
      <c r="BO13" s="18">
        <f t="shared" ca="1" si="3"/>
        <v>0</v>
      </c>
      <c r="BP13" s="18">
        <f t="shared" ca="1" si="3"/>
        <v>43442317.310000002</v>
      </c>
      <c r="BQ13" s="18">
        <f t="shared" ca="1" si="4"/>
        <v>786546.78</v>
      </c>
      <c r="BR13" s="18">
        <f t="shared" ca="1" si="4"/>
        <v>82047462.229999989</v>
      </c>
      <c r="BS13" s="18">
        <f t="shared" ca="1" si="4"/>
        <v>6334611.7899999991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1054557.8999999997</v>
      </c>
      <c r="CJ13" s="18">
        <f t="shared" ca="1" si="6"/>
        <v>0</v>
      </c>
      <c r="CK13" s="18">
        <f t="shared" ca="1" si="6"/>
        <v>-378.7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1054944.9399999997</v>
      </c>
      <c r="CP13" s="18">
        <f t="shared" ca="1" si="8"/>
        <v>0</v>
      </c>
      <c r="CQ13" s="18">
        <f t="shared" ca="1" si="8"/>
        <v>1054944.9399999997</v>
      </c>
      <c r="CR13" s="18">
        <f t="shared" ca="1" si="8"/>
        <v>11946107.91</v>
      </c>
      <c r="CS13" s="18">
        <f t="shared" ca="1" si="8"/>
        <v>0</v>
      </c>
      <c r="CT13" s="18">
        <f t="shared" ca="1" si="8"/>
        <v>0</v>
      </c>
      <c r="CU13" s="19">
        <f t="shared" ca="1" si="9"/>
        <v>4357874285.0184469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3272563326.6000013</v>
      </c>
      <c r="E14" s="18">
        <f t="shared" ca="1" si="0"/>
        <v>376753702.57000017</v>
      </c>
      <c r="F14" s="18">
        <f t="shared" ca="1" si="0"/>
        <v>439554894.44320083</v>
      </c>
      <c r="G14" s="18">
        <f t="shared" ca="1" si="0"/>
        <v>2456254729.5868001</v>
      </c>
      <c r="H14" s="18">
        <f t="shared" ca="1" si="0"/>
        <v>678833102.55999994</v>
      </c>
      <c r="I14" s="18">
        <f t="shared" ca="1" si="0"/>
        <v>209849963.06</v>
      </c>
      <c r="J14" s="18">
        <f t="shared" ca="1" si="0"/>
        <v>15544.28</v>
      </c>
      <c r="K14" s="18">
        <f t="shared" ca="1" si="0"/>
        <v>0</v>
      </c>
      <c r="L14" s="18">
        <f t="shared" ca="1" si="0"/>
        <v>0</v>
      </c>
      <c r="M14" s="18">
        <f t="shared" ca="1" si="0"/>
        <v>1144622.6000000001</v>
      </c>
      <c r="N14" s="18">
        <f t="shared" ca="1" si="0"/>
        <v>0</v>
      </c>
      <c r="O14" s="18">
        <f t="shared" ca="1" si="0"/>
        <v>307885756.83999997</v>
      </c>
      <c r="P14" s="18">
        <f t="shared" ca="1" si="0"/>
        <v>0</v>
      </c>
      <c r="Q14" s="18">
        <f t="shared" ca="1" si="0"/>
        <v>55324475.439999998</v>
      </c>
      <c r="R14" s="18">
        <f t="shared" ca="1" si="0"/>
        <v>0</v>
      </c>
      <c r="S14" s="18">
        <f t="shared" ca="1" si="0"/>
        <v>0</v>
      </c>
      <c r="T14" s="18">
        <f t="shared" ca="1" si="11"/>
        <v>4102976508.3800001</v>
      </c>
      <c r="U14" s="18">
        <f t="shared" ca="1" si="1"/>
        <v>40150453.270000003</v>
      </c>
      <c r="V14" s="18">
        <f t="shared" ca="1" si="1"/>
        <v>442128628.33999997</v>
      </c>
      <c r="W14" s="18">
        <f t="shared" ca="1" si="1"/>
        <v>3941176901.5599999</v>
      </c>
      <c r="X14" s="18">
        <f t="shared" ca="1" si="1"/>
        <v>149837.6</v>
      </c>
      <c r="Y14" s="18">
        <f t="shared" ca="1" si="1"/>
        <v>163918637.91999999</v>
      </c>
      <c r="Z14" s="18">
        <f t="shared" ca="1" si="1"/>
        <v>169601419.00999999</v>
      </c>
      <c r="AA14" s="18">
        <f t="shared" ca="1" si="1"/>
        <v>26770.61</v>
      </c>
      <c r="AB14" s="18">
        <f t="shared" ca="1" si="1"/>
        <v>0</v>
      </c>
      <c r="AC14" s="18">
        <f t="shared" ca="1" si="1"/>
        <v>23842424.809999999</v>
      </c>
      <c r="AD14" s="18">
        <f t="shared" ca="1" si="1"/>
        <v>96018159.140000001</v>
      </c>
      <c r="AE14" s="18">
        <f t="shared" ca="1" si="1"/>
        <v>45000</v>
      </c>
      <c r="AF14" s="18">
        <f t="shared" ca="1" si="1"/>
        <v>3822987.32</v>
      </c>
      <c r="AG14" s="18">
        <f t="shared" ca="1" si="1"/>
        <v>1663347.6</v>
      </c>
      <c r="AH14" s="18">
        <f t="shared" ca="1" si="1"/>
        <v>0</v>
      </c>
      <c r="AI14" s="18">
        <f t="shared" ca="1" si="1"/>
        <v>0</v>
      </c>
      <c r="AJ14" s="18">
        <f t="shared" ca="1" si="1"/>
        <v>3348880.6399999997</v>
      </c>
      <c r="AK14" s="18">
        <f t="shared" ca="1" si="2"/>
        <v>0</v>
      </c>
      <c r="AL14" s="18">
        <f t="shared" ca="1" si="2"/>
        <v>0</v>
      </c>
      <c r="AM14" s="18">
        <f t="shared" ca="1" si="2"/>
        <v>20112387.539999999</v>
      </c>
      <c r="AN14" s="18">
        <f t="shared" ca="1" si="2"/>
        <v>95414</v>
      </c>
      <c r="AO14" s="18">
        <f t="shared" ca="1" si="2"/>
        <v>0</v>
      </c>
      <c r="AP14" s="18">
        <f t="shared" ca="1" si="2"/>
        <v>7355360.4699999997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132054714.92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14003089.58</v>
      </c>
      <c r="BO14" s="18">
        <f t="shared" ca="1" si="3"/>
        <v>0</v>
      </c>
      <c r="BP14" s="18">
        <f t="shared" ca="1" si="3"/>
        <v>387346197.42000002</v>
      </c>
      <c r="BQ14" s="18">
        <f t="shared" ca="1" si="4"/>
        <v>57875475.530000001</v>
      </c>
      <c r="BR14" s="18">
        <f t="shared" ca="1" si="4"/>
        <v>138954129.00999999</v>
      </c>
      <c r="BS14" s="18">
        <f t="shared" ca="1" si="4"/>
        <v>316064677.75999999</v>
      </c>
      <c r="BT14" s="18">
        <f t="shared" ca="1" si="4"/>
        <v>0</v>
      </c>
      <c r="BU14" s="18">
        <f t="shared" ca="1" si="4"/>
        <v>0</v>
      </c>
      <c r="BV14" s="18">
        <f t="shared" ca="1" si="4"/>
        <v>426254225.19999999</v>
      </c>
      <c r="BW14" s="18">
        <f t="shared" ca="1" si="4"/>
        <v>20927.5</v>
      </c>
      <c r="BX14" s="18">
        <f t="shared" ca="1" si="4"/>
        <v>0</v>
      </c>
      <c r="BY14" s="18">
        <f t="shared" ca="1" si="4"/>
        <v>0</v>
      </c>
      <c r="BZ14" s="18">
        <f t="shared" ca="1" si="4"/>
        <v>2279326.37</v>
      </c>
      <c r="CA14" s="18">
        <f t="shared" ca="1" si="4"/>
        <v>163779870.62</v>
      </c>
      <c r="CB14" s="18">
        <f t="shared" ca="1" si="4"/>
        <v>191449.32</v>
      </c>
      <c r="CC14" s="18">
        <f t="shared" ca="1" si="5"/>
        <v>16330301.359999999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900597.23</v>
      </c>
      <c r="CH14" s="18">
        <f t="shared" ca="1" si="5"/>
        <v>118340.73</v>
      </c>
      <c r="CI14" s="19">
        <f t="shared" ca="1" si="12"/>
        <v>2104409816.0899973</v>
      </c>
      <c r="CJ14" s="18">
        <f t="shared" ca="1" si="6"/>
        <v>129129.91999730101</v>
      </c>
      <c r="CK14" s="18">
        <f t="shared" ca="1" si="6"/>
        <v>8030039.2800000003</v>
      </c>
      <c r="CL14" s="19">
        <f t="shared" ca="1" si="13"/>
        <v>1591335370.6300001</v>
      </c>
      <c r="CM14" s="18">
        <f t="shared" ca="1" si="7"/>
        <v>42411192.630000003</v>
      </c>
      <c r="CN14" s="18">
        <f t="shared" ca="1" si="7"/>
        <v>1548924178</v>
      </c>
      <c r="CO14" s="19">
        <f t="shared" ca="1" si="14"/>
        <v>504915276.25999999</v>
      </c>
      <c r="CP14" s="18">
        <f t="shared" ca="1" si="8"/>
        <v>288593666.56</v>
      </c>
      <c r="CQ14" s="18">
        <f t="shared" ca="1" si="8"/>
        <v>216321609.69999999</v>
      </c>
      <c r="CR14" s="18">
        <f t="shared" ca="1" si="8"/>
        <v>36211224.479999997</v>
      </c>
      <c r="CS14" s="18">
        <f t="shared" ca="1" si="8"/>
        <v>0</v>
      </c>
      <c r="CT14" s="18">
        <f t="shared" ca="1" si="8"/>
        <v>0</v>
      </c>
      <c r="CU14" s="19">
        <f t="shared" ca="1" si="9"/>
        <v>17338879618.850002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1218947.7400000033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2270963.6400000346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284049.62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5791202.9899999192</v>
      </c>
      <c r="BE15" s="18">
        <f t="shared" ca="1" si="3"/>
        <v>25043910.173333347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-1544366.5790380919</v>
      </c>
      <c r="BM15" s="18">
        <f t="shared" ca="1" si="3"/>
        <v>31049636.979365103</v>
      </c>
      <c r="BN15" s="18">
        <f t="shared" ca="1" si="3"/>
        <v>35351.300000000025</v>
      </c>
      <c r="BO15" s="18">
        <f t="shared" ca="1" si="3"/>
        <v>0</v>
      </c>
      <c r="BP15" s="18">
        <f t="shared" ca="1" si="3"/>
        <v>60488775.495238289</v>
      </c>
      <c r="BQ15" s="18">
        <f t="shared" ca="1" si="4"/>
        <v>0</v>
      </c>
      <c r="BR15" s="18">
        <f t="shared" ca="1" si="4"/>
        <v>0</v>
      </c>
      <c r="BS15" s="18">
        <f t="shared" ca="1" si="4"/>
        <v>1441440599.8238099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1566079199.7731848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185293414.22343338</v>
      </c>
      <c r="BJ16" s="18">
        <f t="shared" ca="1" si="3"/>
        <v>174136933.17708355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359430347.40051693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79806175</v>
      </c>
      <c r="E17" s="18">
        <f t="shared" ca="1" si="0"/>
        <v>1437681</v>
      </c>
      <c r="F17" s="18">
        <f t="shared" ca="1" si="0"/>
        <v>35138397</v>
      </c>
      <c r="G17" s="18">
        <f t="shared" ca="1" si="0"/>
        <v>43230097</v>
      </c>
      <c r="H17" s="18">
        <f t="shared" ca="1" si="0"/>
        <v>16910760</v>
      </c>
      <c r="I17" s="18">
        <f t="shared" ca="1" si="0"/>
        <v>3975319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58185052</v>
      </c>
      <c r="P17" s="18">
        <f t="shared" ca="1" si="0"/>
        <v>0</v>
      </c>
      <c r="Q17" s="18">
        <f t="shared" ca="1" si="0"/>
        <v>106547698</v>
      </c>
      <c r="R17" s="18">
        <f t="shared" ca="1" si="0"/>
        <v>0</v>
      </c>
      <c r="S17" s="18">
        <f t="shared" ca="1" si="0"/>
        <v>0</v>
      </c>
      <c r="T17" s="18">
        <f t="shared" ca="1" si="11"/>
        <v>2151814967.8200002</v>
      </c>
      <c r="U17" s="18">
        <f t="shared" ca="1" si="1"/>
        <v>0</v>
      </c>
      <c r="V17" s="18">
        <f t="shared" ca="1" si="1"/>
        <v>59344991.579999998</v>
      </c>
      <c r="W17" s="18">
        <f t="shared" ca="1" si="1"/>
        <v>186068222.66</v>
      </c>
      <c r="X17" s="18">
        <f t="shared" ca="1" si="1"/>
        <v>0</v>
      </c>
      <c r="Y17" s="18">
        <f t="shared" ca="1" si="1"/>
        <v>88820475</v>
      </c>
      <c r="Z17" s="18">
        <f t="shared" ca="1" si="1"/>
        <v>98622400</v>
      </c>
      <c r="AA17" s="18">
        <f t="shared" ca="1" si="1"/>
        <v>0</v>
      </c>
      <c r="AB17" s="18">
        <f t="shared" ca="1" si="1"/>
        <v>0</v>
      </c>
      <c r="AC17" s="18">
        <f t="shared" ca="1" si="1"/>
        <v>512800</v>
      </c>
      <c r="AD17" s="18">
        <f t="shared" ca="1" si="1"/>
        <v>8102406</v>
      </c>
      <c r="AE17" s="18">
        <f t="shared" ca="1" si="1"/>
        <v>0</v>
      </c>
      <c r="AF17" s="18">
        <f t="shared" ca="1" si="1"/>
        <v>828233</v>
      </c>
      <c r="AG17" s="18">
        <f t="shared" ca="1" si="1"/>
        <v>871306</v>
      </c>
      <c r="AH17" s="18">
        <f t="shared" ca="1" si="1"/>
        <v>17069</v>
      </c>
      <c r="AI17" s="18">
        <f t="shared" ca="1" si="1"/>
        <v>0</v>
      </c>
      <c r="AJ17" s="18">
        <f t="shared" ca="1" si="1"/>
        <v>327659</v>
      </c>
      <c r="AK17" s="18">
        <f t="shared" ca="1" si="2"/>
        <v>12056</v>
      </c>
      <c r="AL17" s="18">
        <f t="shared" ca="1" si="2"/>
        <v>0</v>
      </c>
      <c r="AM17" s="18">
        <f t="shared" ca="1" si="2"/>
        <v>17338459</v>
      </c>
      <c r="AN17" s="18">
        <f t="shared" ca="1" si="2"/>
        <v>67292</v>
      </c>
      <c r="AO17" s="18">
        <f t="shared" ca="1" si="2"/>
        <v>0</v>
      </c>
      <c r="AP17" s="18">
        <f t="shared" ca="1" si="2"/>
        <v>664561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199710117</v>
      </c>
      <c r="AU17" s="18">
        <f t="shared" ca="1" si="2"/>
        <v>15223970</v>
      </c>
      <c r="AV17" s="18">
        <f t="shared" ca="1" si="2"/>
        <v>23381629</v>
      </c>
      <c r="AW17" s="18">
        <f t="shared" ca="1" si="2"/>
        <v>0</v>
      </c>
      <c r="AX17" s="18">
        <f t="shared" ca="1" si="2"/>
        <v>13906397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15340452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48203452</v>
      </c>
      <c r="BQ17" s="18">
        <f t="shared" ca="1" si="4"/>
        <v>9749419</v>
      </c>
      <c r="BR17" s="18">
        <f t="shared" ca="1" si="4"/>
        <v>178166282</v>
      </c>
      <c r="BS17" s="18">
        <f t="shared" ca="1" si="4"/>
        <v>7627633</v>
      </c>
      <c r="BT17" s="18">
        <f t="shared" ca="1" si="4"/>
        <v>0</v>
      </c>
      <c r="BU17" s="18">
        <f t="shared" ca="1" si="4"/>
        <v>0</v>
      </c>
      <c r="BV17" s="18">
        <f t="shared" ca="1" si="4"/>
        <v>14525360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169740</v>
      </c>
      <c r="CS17" s="18">
        <f t="shared" ca="1" si="8"/>
        <v>0</v>
      </c>
      <c r="CT17" s="18">
        <f t="shared" ca="1" si="8"/>
        <v>0</v>
      </c>
      <c r="CU17" s="19">
        <f t="shared" ca="1" si="9"/>
        <v>3404842353.0599999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92214993.545700014</v>
      </c>
      <c r="E18" s="18">
        <f t="shared" ca="1" si="0"/>
        <v>301470.17000000004</v>
      </c>
      <c r="F18" s="18">
        <f t="shared" ca="1" si="0"/>
        <v>57988234.854000002</v>
      </c>
      <c r="G18" s="18">
        <f t="shared" ca="1" si="0"/>
        <v>33925288.521700002</v>
      </c>
      <c r="H18" s="18">
        <f t="shared" ca="1" si="0"/>
        <v>19564693.07</v>
      </c>
      <c r="I18" s="18">
        <f t="shared" ca="1" si="0"/>
        <v>57944.1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36244997.68</v>
      </c>
      <c r="P18" s="18">
        <f t="shared" ca="1" si="0"/>
        <v>0</v>
      </c>
      <c r="Q18" s="18">
        <f t="shared" ca="1" si="0"/>
        <v>1912945.84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31960092.939999998</v>
      </c>
      <c r="Z18" s="18">
        <f t="shared" ca="1" si="1"/>
        <v>13277571.02</v>
      </c>
      <c r="AA18" s="18">
        <f t="shared" ca="1" si="1"/>
        <v>0</v>
      </c>
      <c r="AB18" s="18">
        <f t="shared" ca="1" si="1"/>
        <v>0</v>
      </c>
      <c r="AC18" s="18">
        <f t="shared" ca="1" si="1"/>
        <v>682767.41999999993</v>
      </c>
      <c r="AD18" s="18">
        <f t="shared" ca="1" si="1"/>
        <v>4110942.24</v>
      </c>
      <c r="AE18" s="18">
        <f t="shared" ca="1" si="1"/>
        <v>0</v>
      </c>
      <c r="AF18" s="18">
        <f t="shared" ca="1" si="1"/>
        <v>3900339.06</v>
      </c>
      <c r="AG18" s="18">
        <f t="shared" ca="1" si="1"/>
        <v>592336</v>
      </c>
      <c r="AH18" s="18">
        <f t="shared" ca="1" si="1"/>
        <v>6215215.1899999995</v>
      </c>
      <c r="AI18" s="18">
        <f t="shared" ca="1" si="1"/>
        <v>327946.73</v>
      </c>
      <c r="AJ18" s="18">
        <f t="shared" ca="1" si="1"/>
        <v>342386.53</v>
      </c>
      <c r="AK18" s="18">
        <f t="shared" ca="1" si="2"/>
        <v>73556.820000000007</v>
      </c>
      <c r="AL18" s="18">
        <f t="shared" ca="1" si="2"/>
        <v>0</v>
      </c>
      <c r="AM18" s="18">
        <f t="shared" ca="1" si="2"/>
        <v>10543997.35</v>
      </c>
      <c r="AN18" s="18">
        <f t="shared" ca="1" si="2"/>
        <v>78099.13</v>
      </c>
      <c r="AO18" s="18">
        <f t="shared" ca="1" si="2"/>
        <v>0</v>
      </c>
      <c r="AP18" s="18">
        <f t="shared" ca="1" si="2"/>
        <v>528161.90999999992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174026863.78999999</v>
      </c>
      <c r="AU18" s="18">
        <f t="shared" ca="1" si="2"/>
        <v>9821497.1699999999</v>
      </c>
      <c r="AV18" s="18">
        <f t="shared" ca="1" si="2"/>
        <v>41001.210000000006</v>
      </c>
      <c r="AW18" s="18">
        <f t="shared" ca="1" si="2"/>
        <v>0</v>
      </c>
      <c r="AX18" s="18">
        <f t="shared" ca="1" si="2"/>
        <v>12695639.299999999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10724452.609999999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-255534.16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196414.09</v>
      </c>
      <c r="BO18" s="18">
        <f t="shared" ca="1" si="3"/>
        <v>0</v>
      </c>
      <c r="BP18" s="18">
        <f t="shared" ca="1" si="3"/>
        <v>69185813.519999996</v>
      </c>
      <c r="BQ18" s="18">
        <f t="shared" ca="1" si="4"/>
        <v>22158514.370000001</v>
      </c>
      <c r="BR18" s="18">
        <f t="shared" ca="1" si="4"/>
        <v>94376341.039999992</v>
      </c>
      <c r="BS18" s="18">
        <f t="shared" ca="1" si="4"/>
        <v>11125196.950000001</v>
      </c>
      <c r="BT18" s="18">
        <f t="shared" ca="1" si="4"/>
        <v>0</v>
      </c>
      <c r="BU18" s="18">
        <f t="shared" ca="1" si="4"/>
        <v>0</v>
      </c>
      <c r="BV18" s="18">
        <f t="shared" ca="1" si="4"/>
        <v>59204875.25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5095421.33</v>
      </c>
      <c r="CS18" s="18">
        <f t="shared" ca="1" si="8"/>
        <v>0</v>
      </c>
      <c r="CT18" s="18">
        <f t="shared" ca="1" si="8"/>
        <v>0</v>
      </c>
      <c r="CU18" s="19">
        <f t="shared" ca="1" si="9"/>
        <v>691025483.04569995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101352517.71920836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193770339.14120662</v>
      </c>
      <c r="BJ19" s="18">
        <f t="shared" ca="1" si="3"/>
        <v>102438873.10583389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397561729.96624887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2174679697.4200006</v>
      </c>
      <c r="E20" s="18">
        <f t="shared" ca="1" si="0"/>
        <v>435916132.83000028</v>
      </c>
      <c r="F20" s="18">
        <f t="shared" ca="1" si="0"/>
        <v>566331985.11999989</v>
      </c>
      <c r="G20" s="18">
        <f t="shared" ca="1" si="0"/>
        <v>1172431579.4700003</v>
      </c>
      <c r="H20" s="18">
        <f t="shared" ca="1" si="0"/>
        <v>583207617.96000004</v>
      </c>
      <c r="I20" s="18">
        <f t="shared" ca="1" si="0"/>
        <v>103593976.22</v>
      </c>
      <c r="J20" s="18">
        <f t="shared" ca="1" si="0"/>
        <v>0</v>
      </c>
      <c r="K20" s="18">
        <f t="shared" ca="1" si="0"/>
        <v>0</v>
      </c>
      <c r="L20" s="18">
        <f t="shared" ca="1" si="0"/>
        <v>1500</v>
      </c>
      <c r="M20" s="18">
        <f t="shared" ca="1" si="0"/>
        <v>0</v>
      </c>
      <c r="N20" s="18">
        <f t="shared" ca="1" si="0"/>
        <v>0</v>
      </c>
      <c r="O20" s="18">
        <f t="shared" ca="1" si="0"/>
        <v>137056566.35000002</v>
      </c>
      <c r="P20" s="18">
        <f t="shared" ca="1" si="0"/>
        <v>154592.4</v>
      </c>
      <c r="Q20" s="18">
        <f t="shared" ca="1" si="0"/>
        <v>77495967.499999985</v>
      </c>
      <c r="R20" s="18">
        <f t="shared" ca="1" si="0"/>
        <v>0</v>
      </c>
      <c r="S20" s="18">
        <f t="shared" ca="1" si="0"/>
        <v>0</v>
      </c>
      <c r="T20" s="18">
        <f t="shared" ca="1" si="11"/>
        <v>928953789.28999996</v>
      </c>
      <c r="U20" s="18">
        <f t="shared" ca="1" si="1"/>
        <v>4565008.3900000006</v>
      </c>
      <c r="V20" s="18">
        <f t="shared" ca="1" si="1"/>
        <v>81761849.899999991</v>
      </c>
      <c r="W20" s="18">
        <f t="shared" ca="1" si="1"/>
        <v>1235708707.3799999</v>
      </c>
      <c r="X20" s="18">
        <f t="shared" ca="1" si="1"/>
        <v>92993.03</v>
      </c>
      <c r="Y20" s="18">
        <f t="shared" ca="1" si="1"/>
        <v>60785936.609999992</v>
      </c>
      <c r="Z20" s="18">
        <f t="shared" ca="1" si="1"/>
        <v>50938472.119999997</v>
      </c>
      <c r="AA20" s="18">
        <f t="shared" ca="1" si="1"/>
        <v>0</v>
      </c>
      <c r="AB20" s="18">
        <f t="shared" ca="1" si="1"/>
        <v>28209.74</v>
      </c>
      <c r="AC20" s="18">
        <f t="shared" ca="1" si="1"/>
        <v>15796236.030000001</v>
      </c>
      <c r="AD20" s="18">
        <f t="shared" ca="1" si="1"/>
        <v>142141352.70999998</v>
      </c>
      <c r="AE20" s="18">
        <f t="shared" ca="1" si="1"/>
        <v>0</v>
      </c>
      <c r="AF20" s="18">
        <f t="shared" ca="1" si="1"/>
        <v>716318.29</v>
      </c>
      <c r="AG20" s="18">
        <f t="shared" ca="1" si="1"/>
        <v>6955520.0299999993</v>
      </c>
      <c r="AH20" s="18">
        <f t="shared" ca="1" si="1"/>
        <v>23248794.119999997</v>
      </c>
      <c r="AI20" s="18">
        <f t="shared" ca="1" si="1"/>
        <v>2228133.52</v>
      </c>
      <c r="AJ20" s="18">
        <f t="shared" ca="1" si="1"/>
        <v>406063.56000000006</v>
      </c>
      <c r="AK20" s="18">
        <f t="shared" ca="1" si="2"/>
        <v>0</v>
      </c>
      <c r="AL20" s="18">
        <f t="shared" ca="1" si="2"/>
        <v>0</v>
      </c>
      <c r="AM20" s="18">
        <f t="shared" ca="1" si="2"/>
        <v>34165430.039999992</v>
      </c>
      <c r="AN20" s="18">
        <f t="shared" ca="1" si="2"/>
        <v>225843.24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153784650.31999999</v>
      </c>
      <c r="BE20" s="18">
        <f t="shared" ca="1" si="3"/>
        <v>17245.490000000002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2229625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668539.88</v>
      </c>
      <c r="BN20" s="18">
        <f t="shared" ca="1" si="3"/>
        <v>4636984.41</v>
      </c>
      <c r="BO20" s="18">
        <f t="shared" ca="1" si="3"/>
        <v>0</v>
      </c>
      <c r="BP20" s="18">
        <f t="shared" ca="1" si="3"/>
        <v>297276915.08000004</v>
      </c>
      <c r="BQ20" s="18">
        <f t="shared" ca="1" si="4"/>
        <v>33674113</v>
      </c>
      <c r="BR20" s="18">
        <f t="shared" ca="1" si="4"/>
        <v>194634064.88</v>
      </c>
      <c r="BS20" s="18">
        <f t="shared" ca="1" si="4"/>
        <v>58537975.840000004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120656933.13</v>
      </c>
      <c r="BZ20" s="18">
        <f t="shared" ca="1" si="4"/>
        <v>3497785.62</v>
      </c>
      <c r="CA20" s="18">
        <f t="shared" ca="1" si="4"/>
        <v>66900076.020000003</v>
      </c>
      <c r="CB20" s="18">
        <f t="shared" ca="1" si="4"/>
        <v>0</v>
      </c>
      <c r="CC20" s="18">
        <f t="shared" ca="1" si="5"/>
        <v>30877476.91</v>
      </c>
      <c r="CD20" s="18">
        <f t="shared" ca="1" si="5"/>
        <v>0</v>
      </c>
      <c r="CE20" s="18">
        <f t="shared" ca="1" si="5"/>
        <v>0</v>
      </c>
      <c r="CF20" s="18">
        <f t="shared" ca="1" si="5"/>
        <v>4602438.53</v>
      </c>
      <c r="CG20" s="18">
        <f t="shared" ca="1" si="5"/>
        <v>-42521.919999999998</v>
      </c>
      <c r="CH20" s="18">
        <f t="shared" ca="1" si="5"/>
        <v>564002.55999999994</v>
      </c>
      <c r="CI20" s="19">
        <f t="shared" ca="1" si="12"/>
        <v>429493677.40999997</v>
      </c>
      <c r="CJ20" s="18">
        <f t="shared" ca="1" si="6"/>
        <v>2820319.63</v>
      </c>
      <c r="CK20" s="18">
        <f t="shared" ca="1" si="6"/>
        <v>0</v>
      </c>
      <c r="CL20" s="19">
        <f t="shared" ca="1" si="13"/>
        <v>42110839.220000006</v>
      </c>
      <c r="CM20" s="18">
        <f t="shared" ca="1" si="7"/>
        <v>6839011.4600000009</v>
      </c>
      <c r="CN20" s="18">
        <f t="shared" ca="1" si="7"/>
        <v>35271827.760000005</v>
      </c>
      <c r="CO20" s="19">
        <f t="shared" ca="1" si="14"/>
        <v>384562518.55999994</v>
      </c>
      <c r="CP20" s="18">
        <f t="shared" ca="1" si="8"/>
        <v>16577026.08</v>
      </c>
      <c r="CQ20" s="18">
        <f t="shared" ca="1" si="8"/>
        <v>367985492.47999996</v>
      </c>
      <c r="CR20" s="18">
        <f t="shared" ca="1" si="8"/>
        <v>9625628.8099999987</v>
      </c>
      <c r="CS20" s="18">
        <f t="shared" ca="1" si="8"/>
        <v>0</v>
      </c>
      <c r="CT20" s="18">
        <f t="shared" ca="1" si="8"/>
        <v>0</v>
      </c>
      <c r="CU20" s="19">
        <f t="shared" ca="1" si="9"/>
        <v>7076544186.8200006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136409574</v>
      </c>
      <c r="E21" s="18">
        <f t="shared" ca="1" si="0"/>
        <v>29975428.079999998</v>
      </c>
      <c r="F21" s="18">
        <f t="shared" ca="1" si="0"/>
        <v>66811744.869999997</v>
      </c>
      <c r="G21" s="18">
        <f t="shared" ca="1" si="0"/>
        <v>39622401.050000012</v>
      </c>
      <c r="H21" s="18">
        <f t="shared" ca="1" si="0"/>
        <v>0</v>
      </c>
      <c r="I21" s="18">
        <f t="shared" ca="1" si="0"/>
        <v>18577889.68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7010932.6500000004</v>
      </c>
      <c r="P21" s="18">
        <f t="shared" ca="1" si="0"/>
        <v>0</v>
      </c>
      <c r="Q21" s="18">
        <f t="shared" ca="1" si="0"/>
        <v>125625.35</v>
      </c>
      <c r="R21" s="18">
        <f t="shared" ca="1" si="0"/>
        <v>0</v>
      </c>
      <c r="S21" s="18">
        <f t="shared" ca="1" si="0"/>
        <v>0</v>
      </c>
      <c r="T21" s="18">
        <f t="shared" ca="1" si="11"/>
        <v>-10198910.199999999</v>
      </c>
      <c r="U21" s="18">
        <f t="shared" ca="1" si="1"/>
        <v>-369326.72</v>
      </c>
      <c r="V21" s="18">
        <f t="shared" ca="1" si="1"/>
        <v>-225336.25</v>
      </c>
      <c r="W21" s="18">
        <f t="shared" ca="1" si="1"/>
        <v>147371512.59</v>
      </c>
      <c r="X21" s="18">
        <f t="shared" ca="1" si="1"/>
        <v>0</v>
      </c>
      <c r="Y21" s="18">
        <f t="shared" ca="1" si="1"/>
        <v>4604615.8499999996</v>
      </c>
      <c r="Z21" s="18">
        <f t="shared" ca="1" si="1"/>
        <v>11372628.77</v>
      </c>
      <c r="AA21" s="18">
        <f t="shared" ca="1" si="1"/>
        <v>0</v>
      </c>
      <c r="AB21" s="18">
        <f t="shared" ca="1" si="1"/>
        <v>0</v>
      </c>
      <c r="AC21" s="18">
        <f t="shared" ca="1" si="1"/>
        <v>796613.08</v>
      </c>
      <c r="AD21" s="18">
        <f t="shared" ca="1" si="1"/>
        <v>193316.02</v>
      </c>
      <c r="AE21" s="18">
        <f t="shared" ca="1" si="1"/>
        <v>0</v>
      </c>
      <c r="AF21" s="18">
        <f t="shared" ca="1" si="1"/>
        <v>650901.81000000006</v>
      </c>
      <c r="AG21" s="18">
        <f t="shared" ca="1" si="1"/>
        <v>2561840.6</v>
      </c>
      <c r="AH21" s="18">
        <f t="shared" ca="1" si="1"/>
        <v>3513354.48</v>
      </c>
      <c r="AI21" s="18">
        <f t="shared" ca="1" si="1"/>
        <v>147447.57</v>
      </c>
      <c r="AJ21" s="18">
        <f t="shared" ca="1" si="1"/>
        <v>325140.18</v>
      </c>
      <c r="AK21" s="18">
        <f t="shared" ca="1" si="2"/>
        <v>6409.44</v>
      </c>
      <c r="AL21" s="18">
        <f t="shared" ca="1" si="2"/>
        <v>0</v>
      </c>
      <c r="AM21" s="18">
        <f t="shared" ca="1" si="2"/>
        <v>3608.66</v>
      </c>
      <c r="AN21" s="18">
        <f t="shared" ca="1" si="2"/>
        <v>0</v>
      </c>
      <c r="AO21" s="18">
        <f t="shared" ca="1" si="2"/>
        <v>0</v>
      </c>
      <c r="AP21" s="18">
        <f t="shared" ca="1" si="2"/>
        <v>360246.48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4192652.03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249</v>
      </c>
      <c r="BN21" s="18">
        <f t="shared" ca="1" si="3"/>
        <v>217565.23</v>
      </c>
      <c r="BO21" s="18">
        <f t="shared" ca="1" si="3"/>
        <v>0</v>
      </c>
      <c r="BP21" s="18">
        <f t="shared" ca="1" si="3"/>
        <v>4845916.32</v>
      </c>
      <c r="BQ21" s="18">
        <f t="shared" ca="1" si="4"/>
        <v>3743353.49</v>
      </c>
      <c r="BR21" s="18">
        <f t="shared" ca="1" si="4"/>
        <v>16400097.6</v>
      </c>
      <c r="BS21" s="18">
        <f t="shared" ca="1" si="4"/>
        <v>6998922.8600000003</v>
      </c>
      <c r="BT21" s="18">
        <f t="shared" ca="1" si="4"/>
        <v>0</v>
      </c>
      <c r="BU21" s="18">
        <f t="shared" ca="1" si="4"/>
        <v>0</v>
      </c>
      <c r="BV21" s="18">
        <f t="shared" ca="1" si="4"/>
        <v>5649920.7699999996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47304.9</v>
      </c>
      <c r="CA21" s="18">
        <f t="shared" ca="1" si="4"/>
        <v>5036866.45</v>
      </c>
      <c r="CB21" s="18">
        <f t="shared" ca="1" si="4"/>
        <v>0</v>
      </c>
      <c r="CC21" s="18">
        <f t="shared" ca="1" si="5"/>
        <v>1207793.1299999999</v>
      </c>
      <c r="CD21" s="18">
        <f t="shared" ca="1" si="5"/>
        <v>0</v>
      </c>
      <c r="CE21" s="18">
        <f t="shared" ca="1" si="5"/>
        <v>0</v>
      </c>
      <c r="CF21" s="18">
        <f t="shared" ca="1" si="5"/>
        <v>5038364.88</v>
      </c>
      <c r="CG21" s="18">
        <f t="shared" ca="1" si="5"/>
        <v>0</v>
      </c>
      <c r="CH21" s="18">
        <f t="shared" ca="1" si="5"/>
        <v>0</v>
      </c>
      <c r="CI21" s="19">
        <f t="shared" ca="1" si="12"/>
        <v>21279415.579999998</v>
      </c>
      <c r="CJ21" s="18">
        <f t="shared" ca="1" si="6"/>
        <v>0</v>
      </c>
      <c r="CK21" s="18">
        <f t="shared" ca="1" si="6"/>
        <v>0</v>
      </c>
      <c r="CL21" s="19">
        <f t="shared" ca="1" si="13"/>
        <v>21159411.579999998</v>
      </c>
      <c r="CM21" s="18">
        <f t="shared" ca="1" si="7"/>
        <v>21159411.579999998</v>
      </c>
      <c r="CN21" s="18">
        <f t="shared" ca="1" si="7"/>
        <v>0</v>
      </c>
      <c r="CO21" s="19">
        <f t="shared" ca="1" si="14"/>
        <v>120004</v>
      </c>
      <c r="CP21" s="18">
        <f t="shared" ca="1" si="8"/>
        <v>120004</v>
      </c>
      <c r="CQ21" s="18">
        <f t="shared" ca="1" si="8"/>
        <v>0</v>
      </c>
      <c r="CR21" s="18">
        <f t="shared" ca="1" si="8"/>
        <v>16526766.15</v>
      </c>
      <c r="CS21" s="18">
        <f t="shared" ca="1" si="8"/>
        <v>0</v>
      </c>
      <c r="CT21" s="18">
        <f t="shared" ca="1" si="8"/>
        <v>0</v>
      </c>
      <c r="CU21" s="19">
        <f t="shared" ca="1" si="9"/>
        <v>414423272.42999995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297127381.69999999</v>
      </c>
      <c r="E22" s="18">
        <f t="shared" ca="1" si="0"/>
        <v>63523067.949999988</v>
      </c>
      <c r="F22" s="18">
        <f t="shared" ca="1" si="0"/>
        <v>121232332.21000001</v>
      </c>
      <c r="G22" s="18">
        <f t="shared" ca="1" si="0"/>
        <v>112371981.53999999</v>
      </c>
      <c r="H22" s="18">
        <f t="shared" ca="1" si="0"/>
        <v>8357429.5099999998</v>
      </c>
      <c r="I22" s="18">
        <f t="shared" ca="1" si="0"/>
        <v>38915037.609999999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40989104.579999998</v>
      </c>
      <c r="P22" s="18">
        <f t="shared" ca="1" si="0"/>
        <v>0</v>
      </c>
      <c r="Q22" s="18">
        <f t="shared" ca="1" si="0"/>
        <v>28645245.560000002</v>
      </c>
      <c r="R22" s="18">
        <f t="shared" ca="1" si="0"/>
        <v>0</v>
      </c>
      <c r="S22" s="18">
        <f t="shared" ca="1" si="0"/>
        <v>0</v>
      </c>
      <c r="T22" s="18">
        <f t="shared" ca="1" si="11"/>
        <v>622513343.84000003</v>
      </c>
      <c r="U22" s="18">
        <f t="shared" ca="1" si="1"/>
        <v>26868443.73</v>
      </c>
      <c r="V22" s="18">
        <f t="shared" ca="1" si="1"/>
        <v>70333798.859999999</v>
      </c>
      <c r="W22" s="18">
        <f t="shared" ca="1" si="1"/>
        <v>999644336.37</v>
      </c>
      <c r="X22" s="18">
        <f t="shared" ca="1" si="1"/>
        <v>0</v>
      </c>
      <c r="Y22" s="18">
        <f t="shared" ca="1" si="1"/>
        <v>5717262.71</v>
      </c>
      <c r="Z22" s="18">
        <f t="shared" ca="1" si="1"/>
        <v>4496617.34</v>
      </c>
      <c r="AA22" s="18">
        <f t="shared" ca="1" si="1"/>
        <v>37200.1</v>
      </c>
      <c r="AB22" s="18">
        <f t="shared" ca="1" si="1"/>
        <v>0</v>
      </c>
      <c r="AC22" s="18">
        <f t="shared" ca="1" si="1"/>
        <v>0</v>
      </c>
      <c r="AD22" s="18">
        <f t="shared" ca="1" si="1"/>
        <v>1442690.4300000002</v>
      </c>
      <c r="AE22" s="18">
        <f t="shared" ca="1" si="1"/>
        <v>37921.03</v>
      </c>
      <c r="AF22" s="18">
        <f t="shared" ca="1" si="1"/>
        <v>465132.75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463233.12</v>
      </c>
      <c r="AK22" s="18">
        <f t="shared" ca="1" si="15"/>
        <v>33722.97</v>
      </c>
      <c r="AL22" s="18">
        <f t="shared" ca="1" si="15"/>
        <v>0</v>
      </c>
      <c r="AM22" s="18">
        <f t="shared" ca="1" si="15"/>
        <v>149797.76999999999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306001.28999999998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15563947.370000001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7374756.3399999999</v>
      </c>
      <c r="BM22" s="18">
        <f t="shared" ca="1" si="3"/>
        <v>0</v>
      </c>
      <c r="BN22" s="18">
        <f t="shared" ca="1" si="3"/>
        <v>1268055.3500000003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31211339.419999998</v>
      </c>
      <c r="BQ22" s="18">
        <f t="shared" ca="1" si="16"/>
        <v>2620250.21</v>
      </c>
      <c r="BR22" s="18">
        <f t="shared" ca="1" si="16"/>
        <v>2667385.9200000004</v>
      </c>
      <c r="BS22" s="18">
        <f t="shared" ca="1" si="4"/>
        <v>14243324.48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273919.62</v>
      </c>
      <c r="BX22" s="18">
        <f t="shared" ca="1" si="4"/>
        <v>0</v>
      </c>
      <c r="BY22" s="18">
        <f t="shared" ca="1" si="4"/>
        <v>0</v>
      </c>
      <c r="BZ22" s="18">
        <f t="shared" ca="1" si="4"/>
        <v>2952429.79</v>
      </c>
      <c r="CA22" s="18">
        <f t="shared" ca="1" si="4"/>
        <v>271379591.22000003</v>
      </c>
      <c r="CB22" s="18">
        <f t="shared" ca="1" si="4"/>
        <v>3575123.7199999997</v>
      </c>
      <c r="CC22" s="18">
        <f t="shared" ca="1" si="5"/>
        <v>24617606.73</v>
      </c>
      <c r="CD22" s="18">
        <f t="shared" ca="1" si="5"/>
        <v>0</v>
      </c>
      <c r="CE22" s="18">
        <f t="shared" ca="1" si="5"/>
        <v>0</v>
      </c>
      <c r="CF22" s="18">
        <f t="shared" ca="1" si="5"/>
        <v>536574.94999999995</v>
      </c>
      <c r="CG22" s="18">
        <f t="shared" ca="1" si="5"/>
        <v>3508905.32</v>
      </c>
      <c r="CH22" s="18">
        <f t="shared" ca="1" si="5"/>
        <v>0</v>
      </c>
      <c r="CI22" s="19">
        <f t="shared" ca="1" si="12"/>
        <v>713300969.00999999</v>
      </c>
      <c r="CJ22" s="18">
        <f t="shared" ca="1" si="6"/>
        <v>66400</v>
      </c>
      <c r="CK22" s="18">
        <f t="shared" ca="1" si="6"/>
        <v>1735565.14</v>
      </c>
      <c r="CL22" s="19">
        <f t="shared" ca="1" si="13"/>
        <v>119925277.95</v>
      </c>
      <c r="CM22" s="18">
        <f t="shared" ca="1" si="7"/>
        <v>3745287.16</v>
      </c>
      <c r="CN22" s="18">
        <f t="shared" ca="1" si="7"/>
        <v>116179990.79000001</v>
      </c>
      <c r="CO22" s="19">
        <f t="shared" ca="1" si="14"/>
        <v>591573725.91999996</v>
      </c>
      <c r="CP22" s="18">
        <f t="shared" ca="1" si="8"/>
        <v>233879517.29999998</v>
      </c>
      <c r="CQ22" s="18">
        <f t="shared" ca="1" si="8"/>
        <v>357694208.62</v>
      </c>
      <c r="CR22" s="18">
        <f t="shared" ca="1" si="8"/>
        <v>1843692.37</v>
      </c>
      <c r="CS22" s="18">
        <f t="shared" ca="1" si="8"/>
        <v>0</v>
      </c>
      <c r="CT22" s="18">
        <f t="shared" ca="1" si="8"/>
        <v>0</v>
      </c>
      <c r="CU22" s="19">
        <f t="shared" ca="1" si="9"/>
        <v>3243526573.0999985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3614791437.1999998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1405738296.5799999</v>
      </c>
      <c r="F23" s="18">
        <f t="shared" ca="1" si="17"/>
        <v>1262182682.0099998</v>
      </c>
      <c r="G23" s="18">
        <f t="shared" ca="1" si="17"/>
        <v>946870458.61000013</v>
      </c>
      <c r="H23" s="18">
        <f t="shared" ca="1" si="17"/>
        <v>32008875.050000001</v>
      </c>
      <c r="I23" s="18">
        <f t="shared" ca="1" si="17"/>
        <v>801577694.92000008</v>
      </c>
      <c r="J23" s="18">
        <f t="shared" ca="1" si="17"/>
        <v>95699.13</v>
      </c>
      <c r="K23" s="18">
        <f t="shared" ca="1" si="17"/>
        <v>10425621.859999999</v>
      </c>
      <c r="L23" s="18">
        <f t="shared" ca="1" si="17"/>
        <v>0</v>
      </c>
      <c r="M23" s="18">
        <f t="shared" ca="1" si="17"/>
        <v>35876622.579999998</v>
      </c>
      <c r="N23" s="18">
        <f t="shared" ca="1" si="17"/>
        <v>0</v>
      </c>
      <c r="O23" s="18">
        <f t="shared" ca="1" si="17"/>
        <v>124006746.05</v>
      </c>
      <c r="P23" s="18">
        <f t="shared" ca="1" si="17"/>
        <v>4648.8099999999995</v>
      </c>
      <c r="Q23" s="18">
        <f t="shared" ca="1" si="17"/>
        <v>275452762.62</v>
      </c>
      <c r="R23" s="18">
        <f t="shared" ca="1" si="17"/>
        <v>0</v>
      </c>
      <c r="S23" s="18">
        <f t="shared" ca="1" si="17"/>
        <v>0</v>
      </c>
      <c r="T23" s="18">
        <f t="shared" ca="1" si="11"/>
        <v>7903408487.3400002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227299185.51999998</v>
      </c>
      <c r="V23" s="18">
        <f t="shared" ca="1" si="18"/>
        <v>271505003.29000002</v>
      </c>
      <c r="W23" s="18">
        <f t="shared" ca="1" si="18"/>
        <v>3952280729.3099999</v>
      </c>
      <c r="X23" s="18">
        <f t="shared" ca="1" si="18"/>
        <v>264097.01</v>
      </c>
      <c r="Y23" s="18">
        <f t="shared" ca="1" si="18"/>
        <v>217841184.34999996</v>
      </c>
      <c r="Z23" s="18">
        <f t="shared" ca="1" si="18"/>
        <v>220151366.90999997</v>
      </c>
      <c r="AA23" s="18">
        <f t="shared" ca="1" si="18"/>
        <v>8470</v>
      </c>
      <c r="AB23" s="18">
        <f t="shared" ca="1" si="18"/>
        <v>0</v>
      </c>
      <c r="AC23" s="18">
        <f t="shared" ca="1" si="18"/>
        <v>1832082.4200000002</v>
      </c>
      <c r="AD23" s="18">
        <f t="shared" ca="1" si="18"/>
        <v>140852720.34999999</v>
      </c>
      <c r="AE23" s="18">
        <f t="shared" ca="1" si="18"/>
        <v>218219.16</v>
      </c>
      <c r="AF23" s="18">
        <f t="shared" ca="1" si="18"/>
        <v>11061355.470000001</v>
      </c>
      <c r="AG23" s="18">
        <f t="shared" ca="1" si="18"/>
        <v>226943479.24000001</v>
      </c>
      <c r="AH23" s="18">
        <f t="shared" ca="1" si="18"/>
        <v>108543018.67999999</v>
      </c>
      <c r="AI23" s="18">
        <f t="shared" ca="1" si="18"/>
        <v>20906092.369999997</v>
      </c>
      <c r="AJ23" s="18">
        <f t="shared" ca="1" si="18"/>
        <v>15349388.75</v>
      </c>
      <c r="AK23" s="18">
        <f t="shared" ca="1" si="15"/>
        <v>238349.94</v>
      </c>
      <c r="AL23" s="18">
        <f t="shared" ca="1" si="15"/>
        <v>0</v>
      </c>
      <c r="AM23" s="18">
        <f t="shared" ca="1" si="15"/>
        <v>189967104.00999999</v>
      </c>
      <c r="AN23" s="18">
        <f t="shared" ca="1" si="15"/>
        <v>894906.48</v>
      </c>
      <c r="AO23" s="18">
        <f t="shared" ca="1" si="15"/>
        <v>0</v>
      </c>
      <c r="AP23" s="18">
        <f t="shared" ca="1" si="15"/>
        <v>16784803.449999999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2591166967.7900004</v>
      </c>
      <c r="AU23" s="18">
        <f t="shared" ca="1" si="15"/>
        <v>579291837.90999997</v>
      </c>
      <c r="AV23" s="18">
        <f t="shared" ca="1" si="15"/>
        <v>-83.74</v>
      </c>
      <c r="AW23" s="18">
        <f t="shared" ca="1" si="15"/>
        <v>0</v>
      </c>
      <c r="AX23" s="18">
        <f t="shared" ca="1" si="15"/>
        <v>13307.56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3345832.16</v>
      </c>
      <c r="BD23" s="18">
        <f t="shared" ca="1" si="19"/>
        <v>2406796656.5899997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1006523.69</v>
      </c>
      <c r="BI23" s="18">
        <f t="shared" ca="1" si="19"/>
        <v>14514353.699999999</v>
      </c>
      <c r="BJ23" s="18">
        <f t="shared" ca="1" si="19"/>
        <v>-72526.790000000037</v>
      </c>
      <c r="BK23" s="18">
        <f t="shared" ca="1" si="19"/>
        <v>0</v>
      </c>
      <c r="BL23" s="18">
        <f t="shared" ca="1" si="19"/>
        <v>7586839.0600000015</v>
      </c>
      <c r="BM23" s="18">
        <f t="shared" ca="1" si="19"/>
        <v>0</v>
      </c>
      <c r="BN23" s="18">
        <f t="shared" ca="1" si="19"/>
        <v>82828174.170000002</v>
      </c>
      <c r="BO23" s="18">
        <f t="shared" ca="1" si="19"/>
        <v>0</v>
      </c>
      <c r="BP23" s="18">
        <f t="shared" ca="1" si="16"/>
        <v>464375765.46000004</v>
      </c>
      <c r="BQ23" s="18">
        <f t="shared" ca="1" si="16"/>
        <v>32063575.359999999</v>
      </c>
      <c r="BR23" s="18">
        <f t="shared" ca="1" si="16"/>
        <v>345377275.81999993</v>
      </c>
      <c r="BS23" s="18">
        <f t="shared" ca="1" si="16"/>
        <v>235572951.72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30553275.380000003</v>
      </c>
      <c r="BX23" s="18">
        <f t="shared" ca="1" si="16"/>
        <v>0</v>
      </c>
      <c r="BY23" s="18">
        <f t="shared" ca="1" si="16"/>
        <v>0</v>
      </c>
      <c r="BZ23" s="18">
        <f t="shared" ca="1" si="16"/>
        <v>233843486.52000001</v>
      </c>
      <c r="CA23" s="18">
        <f t="shared" ca="1" si="16"/>
        <v>3192773251.2800002</v>
      </c>
      <c r="CB23" s="18">
        <f t="shared" ca="1" si="16"/>
        <v>43424188.420000002</v>
      </c>
      <c r="CC23" s="18">
        <f t="shared" ca="1" si="16"/>
        <v>2765562821.5600004</v>
      </c>
      <c r="CD23" s="18">
        <f t="shared" ca="1" si="16"/>
        <v>41019.61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33353114.990000002</v>
      </c>
      <c r="CG23" s="18">
        <f t="shared" ca="1" si="20"/>
        <v>410347681.88999999</v>
      </c>
      <c r="CH23" s="18">
        <f t="shared" ca="1" si="20"/>
        <v>0</v>
      </c>
      <c r="CI23" s="19">
        <f t="shared" ca="1" si="12"/>
        <v>1624596976.8200002</v>
      </c>
      <c r="CJ23" s="18">
        <f t="shared" ca="1" si="6"/>
        <v>82566001.680000007</v>
      </c>
      <c r="CK23" s="18">
        <f t="shared" ca="1" si="6"/>
        <v>3702393.62</v>
      </c>
      <c r="CL23" s="19">
        <f t="shared" ca="1" si="13"/>
        <v>642184233.46000004</v>
      </c>
      <c r="CM23" s="18">
        <f t="shared" ca="1" si="7"/>
        <v>34388474.229999997</v>
      </c>
      <c r="CN23" s="18">
        <f t="shared" ca="1" si="7"/>
        <v>607795759.23000002</v>
      </c>
      <c r="CO23" s="19">
        <f t="shared" ca="1" si="14"/>
        <v>896144348.06000006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62364410.400000006</v>
      </c>
      <c r="CQ23" s="18">
        <f t="shared" ca="1" si="21"/>
        <v>833779937.66000009</v>
      </c>
      <c r="CR23" s="18">
        <f t="shared" ca="1" si="21"/>
        <v>20373203</v>
      </c>
      <c r="CS23" s="18">
        <f t="shared" ca="1" si="21"/>
        <v>0</v>
      </c>
      <c r="CT23" s="18">
        <f t="shared" ca="1" si="21"/>
        <v>0</v>
      </c>
      <c r="CU23" s="19">
        <f t="shared" ca="1" si="9"/>
        <v>33539326622.200005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1633003499.51</v>
      </c>
      <c r="E24" s="18">
        <f t="shared" ca="1" si="17"/>
        <v>322207803.56999946</v>
      </c>
      <c r="F24" s="18">
        <f t="shared" ca="1" si="17"/>
        <v>687610295.50124991</v>
      </c>
      <c r="G24" s="18">
        <f t="shared" ca="1" si="17"/>
        <v>623185400.43875062</v>
      </c>
      <c r="H24" s="18">
        <f t="shared" ca="1" si="17"/>
        <v>0</v>
      </c>
      <c r="I24" s="18">
        <f t="shared" ca="1" si="17"/>
        <v>195011120.38999999</v>
      </c>
      <c r="J24" s="18">
        <f t="shared" ca="1" si="17"/>
        <v>0</v>
      </c>
      <c r="K24" s="18">
        <f t="shared" ca="1" si="17"/>
        <v>1779483.41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785899700.23000002</v>
      </c>
      <c r="P24" s="18">
        <f t="shared" ca="1" si="17"/>
        <v>0</v>
      </c>
      <c r="Q24" s="18">
        <f t="shared" ca="1" si="17"/>
        <v>90462696.510000005</v>
      </c>
      <c r="R24" s="18">
        <f t="shared" ca="1" si="17"/>
        <v>0</v>
      </c>
      <c r="S24" s="18">
        <f t="shared" ca="1" si="17"/>
        <v>0</v>
      </c>
      <c r="T24" s="18">
        <f t="shared" ca="1" si="11"/>
        <v>1771285077.75</v>
      </c>
      <c r="U24" s="18">
        <f t="shared" ca="1" si="18"/>
        <v>296901805.68000001</v>
      </c>
      <c r="V24" s="18">
        <f t="shared" ca="1" si="18"/>
        <v>435341946.27999997</v>
      </c>
      <c r="W24" s="18">
        <f t="shared" ca="1" si="18"/>
        <v>7248868958.0999994</v>
      </c>
      <c r="X24" s="18">
        <f t="shared" ca="1" si="18"/>
        <v>4258750.32</v>
      </c>
      <c r="Y24" s="18">
        <f t="shared" ca="1" si="18"/>
        <v>540485418.10000002</v>
      </c>
      <c r="Z24" s="18">
        <f t="shared" ca="1" si="18"/>
        <v>361842619.07999998</v>
      </c>
      <c r="AA24" s="18">
        <f t="shared" ca="1" si="18"/>
        <v>46063.26</v>
      </c>
      <c r="AB24" s="18">
        <f t="shared" ca="1" si="18"/>
        <v>0</v>
      </c>
      <c r="AC24" s="18">
        <f t="shared" ca="1" si="18"/>
        <v>52292.83</v>
      </c>
      <c r="AD24" s="18">
        <f t="shared" ca="1" si="18"/>
        <v>69552477.399999991</v>
      </c>
      <c r="AE24" s="18">
        <f t="shared" ca="1" si="18"/>
        <v>134703.12</v>
      </c>
      <c r="AF24" s="18">
        <f t="shared" ca="1" si="18"/>
        <v>6293683.4400000004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748014.67</v>
      </c>
      <c r="AK24" s="18">
        <f t="shared" ca="1" si="15"/>
        <v>1221242.55</v>
      </c>
      <c r="AL24" s="18">
        <f t="shared" ca="1" si="15"/>
        <v>0</v>
      </c>
      <c r="AM24" s="18">
        <f t="shared" ca="1" si="15"/>
        <v>9768232.3599999994</v>
      </c>
      <c r="AN24" s="18">
        <f t="shared" ca="1" si="15"/>
        <v>0</v>
      </c>
      <c r="AO24" s="18">
        <f t="shared" ca="1" si="15"/>
        <v>0</v>
      </c>
      <c r="AP24" s="18">
        <f t="shared" ca="1" si="15"/>
        <v>75711324.99000001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88304.93</v>
      </c>
      <c r="AU24" s="18">
        <f t="shared" ca="1" si="15"/>
        <v>4755.24</v>
      </c>
      <c r="AV24" s="18">
        <f t="shared" ca="1" si="15"/>
        <v>7948.44</v>
      </c>
      <c r="AW24" s="18">
        <f t="shared" ca="1" si="15"/>
        <v>0</v>
      </c>
      <c r="AX24" s="18">
        <f t="shared" ca="1" si="15"/>
        <v>1602.4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341685151.60999995</v>
      </c>
      <c r="BE24" s="18">
        <f t="shared" ca="1" si="19"/>
        <v>312907.59999999998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528890569.02999997</v>
      </c>
      <c r="BN24" s="18">
        <f t="shared" ca="1" si="19"/>
        <v>555236058.38999999</v>
      </c>
      <c r="BO24" s="18">
        <f t="shared" ca="1" si="19"/>
        <v>0</v>
      </c>
      <c r="BP24" s="18">
        <f t="shared" ca="1" si="16"/>
        <v>286006866.63</v>
      </c>
      <c r="BQ24" s="18">
        <f t="shared" ca="1" si="16"/>
        <v>28630659.739999998</v>
      </c>
      <c r="BR24" s="18">
        <f t="shared" ca="1" si="16"/>
        <v>74649216.950000003</v>
      </c>
      <c r="BS24" s="18">
        <f t="shared" ca="1" si="16"/>
        <v>81682256.549999997</v>
      </c>
      <c r="BT24" s="18">
        <f t="shared" ca="1" si="16"/>
        <v>0</v>
      </c>
      <c r="BU24" s="18">
        <f t="shared" ca="1" si="16"/>
        <v>157142.70000000001</v>
      </c>
      <c r="BV24" s="18">
        <f t="shared" ca="1" si="16"/>
        <v>29038808.579999998</v>
      </c>
      <c r="BW24" s="18">
        <f t="shared" ca="1" si="16"/>
        <v>28018.69</v>
      </c>
      <c r="BX24" s="18">
        <f t="shared" ca="1" si="16"/>
        <v>0</v>
      </c>
      <c r="BY24" s="18">
        <f t="shared" ca="1" si="16"/>
        <v>0</v>
      </c>
      <c r="BZ24" s="18">
        <f t="shared" ca="1" si="16"/>
        <v>5357040.34</v>
      </c>
      <c r="CA24" s="18">
        <f t="shared" ca="1" si="20"/>
        <v>459465076.82999998</v>
      </c>
      <c r="CB24" s="18">
        <f t="shared" ca="1" si="20"/>
        <v>407855.65</v>
      </c>
      <c r="CC24" s="18">
        <f t="shared" ca="1" si="20"/>
        <v>32626615.199999999</v>
      </c>
      <c r="CD24" s="18">
        <f t="shared" ca="1" si="20"/>
        <v>0</v>
      </c>
      <c r="CE24" s="18">
        <f t="shared" ca="1" si="20"/>
        <v>0</v>
      </c>
      <c r="CF24" s="18">
        <f t="shared" ca="1" si="20"/>
        <v>1817324.85</v>
      </c>
      <c r="CG24" s="18">
        <f t="shared" ca="1" si="20"/>
        <v>1401519.68</v>
      </c>
      <c r="CH24" s="18">
        <f t="shared" ca="1" si="20"/>
        <v>0</v>
      </c>
      <c r="CI24" s="19">
        <f ca="1">CJ24+CK24+CL24+CO24</f>
        <v>287735585.31000006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3080568.8199999961</v>
      </c>
      <c r="CK24" s="18">
        <f t="shared" ca="1" si="22"/>
        <v>165734.14000000001</v>
      </c>
      <c r="CL24" s="19">
        <f ca="1">+CM24+CN24</f>
        <v>83257315.955000132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28925252.760000147</v>
      </c>
      <c r="CN24" s="18">
        <f t="shared" ca="1" si="23"/>
        <v>54332063.194999993</v>
      </c>
      <c r="CO24" s="19">
        <f ca="1">+CP24+CQ24</f>
        <v>201231966.39499992</v>
      </c>
      <c r="CP24" s="18">
        <f t="shared" ca="1" si="21"/>
        <v>138365632.44999993</v>
      </c>
      <c r="CQ24" s="18">
        <f t="shared" ca="1" si="21"/>
        <v>62866333.945</v>
      </c>
      <c r="CR24" s="18">
        <f t="shared" ca="1" si="21"/>
        <v>59948898.279999994</v>
      </c>
      <c r="CS24" s="18">
        <f t="shared" ca="1" si="21"/>
        <v>0</v>
      </c>
      <c r="CT24" s="18">
        <f t="shared" ca="1" si="21"/>
        <v>0</v>
      </c>
      <c r="CU24" s="19">
        <f t="shared" ca="1" si="9"/>
        <v>16303849293.600002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402154692.88999313</v>
      </c>
      <c r="E25" s="18">
        <f t="shared" ca="1" si="17"/>
        <v>39200593.679999299</v>
      </c>
      <c r="F25" s="18">
        <f t="shared" ca="1" si="17"/>
        <v>273936599.24999392</v>
      </c>
      <c r="G25" s="18">
        <f t="shared" ca="1" si="17"/>
        <v>89017499.959999904</v>
      </c>
      <c r="H25" s="18">
        <f t="shared" ca="1" si="17"/>
        <v>5406728.5700000003</v>
      </c>
      <c r="I25" s="18">
        <f t="shared" ca="1" si="17"/>
        <v>54043279.660001598</v>
      </c>
      <c r="J25" s="18">
        <f t="shared" ca="1" si="17"/>
        <v>62110.74</v>
      </c>
      <c r="K25" s="18">
        <f t="shared" ca="1" si="17"/>
        <v>11141643.750000101</v>
      </c>
      <c r="L25" s="18">
        <f t="shared" ca="1" si="17"/>
        <v>0</v>
      </c>
      <c r="M25" s="18">
        <f t="shared" ca="1" si="17"/>
        <v>109330</v>
      </c>
      <c r="N25" s="18">
        <f t="shared" ca="1" si="17"/>
        <v>0</v>
      </c>
      <c r="O25" s="18">
        <f t="shared" ca="1" si="17"/>
        <v>30345584.210000001</v>
      </c>
      <c r="P25" s="18">
        <f t="shared" ca="1" si="17"/>
        <v>0</v>
      </c>
      <c r="Q25" s="18">
        <f t="shared" ca="1" si="17"/>
        <v>8286209.6799999997</v>
      </c>
      <c r="R25" s="18">
        <f t="shared" ca="1" si="17"/>
        <v>0</v>
      </c>
      <c r="S25" s="18">
        <f t="shared" ca="1" si="17"/>
        <v>0</v>
      </c>
      <c r="T25" s="18">
        <f t="shared" ca="1" si="11"/>
        <v>1361057818.5901999</v>
      </c>
      <c r="U25" s="18">
        <f t="shared" ca="1" si="18"/>
        <v>1367452.03</v>
      </c>
      <c r="V25" s="18">
        <f t="shared" ca="1" si="18"/>
        <v>82622749.219998106</v>
      </c>
      <c r="W25" s="18">
        <f t="shared" ca="1" si="18"/>
        <v>531360654.66000015</v>
      </c>
      <c r="X25" s="18">
        <f t="shared" ca="1" si="18"/>
        <v>0</v>
      </c>
      <c r="Y25" s="18">
        <f t="shared" ca="1" si="18"/>
        <v>8524728.4300000109</v>
      </c>
      <c r="Z25" s="18">
        <f t="shared" ca="1" si="18"/>
        <v>18325171.319998905</v>
      </c>
      <c r="AA25" s="18">
        <f t="shared" ca="1" si="18"/>
        <v>0</v>
      </c>
      <c r="AB25" s="18">
        <f t="shared" ca="1" si="18"/>
        <v>0</v>
      </c>
      <c r="AC25" s="18">
        <f t="shared" ca="1" si="18"/>
        <v>3626875.270000251</v>
      </c>
      <c r="AD25" s="18">
        <f t="shared" ca="1" si="18"/>
        <v>3484567.5500000343</v>
      </c>
      <c r="AE25" s="18">
        <f t="shared" ca="1" si="18"/>
        <v>0</v>
      </c>
      <c r="AF25" s="18">
        <f t="shared" ca="1" si="18"/>
        <v>12920424.7899999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1035591.8</v>
      </c>
      <c r="AK25" s="18">
        <f t="shared" ca="1" si="15"/>
        <v>29999.32</v>
      </c>
      <c r="AL25" s="18">
        <f t="shared" ca="1" si="15"/>
        <v>0</v>
      </c>
      <c r="AM25" s="18">
        <f t="shared" ca="1" si="15"/>
        <v>1696758.93</v>
      </c>
      <c r="AN25" s="18">
        <f t="shared" ca="1" si="15"/>
        <v>45690</v>
      </c>
      <c r="AO25" s="18">
        <f t="shared" ca="1" si="15"/>
        <v>0</v>
      </c>
      <c r="AP25" s="18">
        <f t="shared" ca="1" si="15"/>
        <v>476205.03999999899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326217099.08999658</v>
      </c>
      <c r="AU25" s="18">
        <f t="shared" ca="1" si="15"/>
        <v>17933185.3600001</v>
      </c>
      <c r="AV25" s="18">
        <f t="shared" ca="1" si="15"/>
        <v>13383463.150000099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18094097.319995876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61411227.659986168</v>
      </c>
      <c r="BO25" s="18">
        <f t="shared" ca="1" si="19"/>
        <v>0</v>
      </c>
      <c r="BP25" s="18">
        <f t="shared" ca="1" si="16"/>
        <v>81114712.410000101</v>
      </c>
      <c r="BQ25" s="18">
        <f t="shared" ca="1" si="16"/>
        <v>0</v>
      </c>
      <c r="BR25" s="18">
        <f t="shared" ca="1" si="16"/>
        <v>26999308.439999998</v>
      </c>
      <c r="BS25" s="18">
        <f t="shared" ca="1" si="16"/>
        <v>12453761.890001243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1823262.97</v>
      </c>
      <c r="BX25" s="18">
        <f t="shared" ca="1" si="16"/>
        <v>0</v>
      </c>
      <c r="BY25" s="18">
        <f t="shared" ca="1" si="16"/>
        <v>0</v>
      </c>
      <c r="BZ25" s="18">
        <f t="shared" ca="1" si="16"/>
        <v>21697704.350000001</v>
      </c>
      <c r="CA25" s="18">
        <f t="shared" ca="1" si="20"/>
        <v>1802963449.97996</v>
      </c>
      <c r="CB25" s="18">
        <f t="shared" ca="1" si="20"/>
        <v>1972914.01</v>
      </c>
      <c r="CC25" s="18">
        <f t="shared" ca="1" si="20"/>
        <v>220653155.21000001</v>
      </c>
      <c r="CD25" s="18">
        <f t="shared" ca="1" si="20"/>
        <v>0</v>
      </c>
      <c r="CE25" s="18">
        <f t="shared" ca="1" si="20"/>
        <v>0</v>
      </c>
      <c r="CF25" s="18">
        <f t="shared" ca="1" si="20"/>
        <v>2419875.81</v>
      </c>
      <c r="CG25" s="18">
        <f t="shared" ca="1" si="20"/>
        <v>35784343.519999899</v>
      </c>
      <c r="CH25" s="18">
        <f t="shared" ca="1" si="20"/>
        <v>2646382.9300000002</v>
      </c>
      <c r="CI25" s="19">
        <f ca="1">CJ25+CK25+CL25+CO25</f>
        <v>29580369.5</v>
      </c>
      <c r="CJ25" s="18">
        <f t="shared" ca="1" si="22"/>
        <v>0</v>
      </c>
      <c r="CK25" s="18">
        <f t="shared" ca="1" si="22"/>
        <v>0</v>
      </c>
      <c r="CL25" s="19">
        <f ca="1">+CM25+CN25</f>
        <v>29580369.5</v>
      </c>
      <c r="CM25" s="18">
        <f t="shared" ca="1" si="23"/>
        <v>0</v>
      </c>
      <c r="CN25" s="18">
        <f t="shared" ca="1" si="23"/>
        <v>29580369.5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676854.42</v>
      </c>
      <c r="CS25" s="18">
        <f t="shared" ca="1" si="21"/>
        <v>0</v>
      </c>
      <c r="CT25" s="18">
        <f t="shared" ca="1" si="21"/>
        <v>0</v>
      </c>
      <c r="CU25" s="19">
        <f t="shared" ca="1" si="9"/>
        <v>5215949434.4701328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5" ca="1" si="24">+E26+F26+G26</f>
        <v>12780168.859999999</v>
      </c>
      <c r="E26" s="18">
        <f t="shared" ca="1" si="17"/>
        <v>5765574.75</v>
      </c>
      <c r="F26" s="18">
        <f t="shared" ca="1" si="17"/>
        <v>3398750.59</v>
      </c>
      <c r="G26" s="18">
        <f t="shared" ca="1" si="17"/>
        <v>3615843.5200000005</v>
      </c>
      <c r="H26" s="18">
        <f t="shared" ca="1" si="17"/>
        <v>17343.463879999999</v>
      </c>
      <c r="I26" s="18">
        <f t="shared" ca="1" si="17"/>
        <v>6464044.7499999991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17982049.300000001</v>
      </c>
      <c r="P26" s="18">
        <f t="shared" ca="1" si="17"/>
        <v>0</v>
      </c>
      <c r="Q26" s="18">
        <f t="shared" ca="1" si="17"/>
        <v>2751856.91</v>
      </c>
      <c r="R26" s="18">
        <f t="shared" ca="1" si="17"/>
        <v>0</v>
      </c>
      <c r="S26" s="18">
        <f t="shared" ca="1" si="17"/>
        <v>0</v>
      </c>
      <c r="T26" s="18">
        <f t="shared" ca="1" si="11"/>
        <v>286759243.25</v>
      </c>
      <c r="U26" s="18">
        <f t="shared" ca="1" si="18"/>
        <v>5145973.47</v>
      </c>
      <c r="V26" s="18">
        <f t="shared" ca="1" si="18"/>
        <v>15020565.370000001</v>
      </c>
      <c r="W26" s="18">
        <f t="shared" ca="1" si="18"/>
        <v>422393336.18000001</v>
      </c>
      <c r="X26" s="18">
        <f t="shared" ca="1" si="18"/>
        <v>0</v>
      </c>
      <c r="Y26" s="18">
        <f t="shared" ca="1" si="18"/>
        <v>1646716.8012720002</v>
      </c>
      <c r="Z26" s="18">
        <f t="shared" ca="1" si="18"/>
        <v>7057986.9433799982</v>
      </c>
      <c r="AA26" s="18">
        <f t="shared" ca="1" si="18"/>
        <v>0</v>
      </c>
      <c r="AB26" s="18">
        <f t="shared" ca="1" si="18"/>
        <v>0</v>
      </c>
      <c r="AC26" s="18">
        <f t="shared" ca="1" si="18"/>
        <v>441186.09040099999</v>
      </c>
      <c r="AD26" s="18">
        <f t="shared" ca="1" si="18"/>
        <v>633334.43951700011</v>
      </c>
      <c r="AE26" s="18">
        <f t="shared" ca="1" si="18"/>
        <v>0</v>
      </c>
      <c r="AF26" s="18">
        <f t="shared" ca="1" si="18"/>
        <v>0</v>
      </c>
      <c r="AG26" s="18">
        <f t="shared" ca="1" si="18"/>
        <v>433403.09</v>
      </c>
      <c r="AH26" s="18">
        <f t="shared" ca="1" si="18"/>
        <v>127731.84000000001</v>
      </c>
      <c r="AI26" s="18">
        <f t="shared" ca="1" si="18"/>
        <v>0</v>
      </c>
      <c r="AJ26" s="18">
        <f t="shared" ca="1" si="18"/>
        <v>1254194.04</v>
      </c>
      <c r="AK26" s="18">
        <f t="shared" ca="1" si="15"/>
        <v>16720.54</v>
      </c>
      <c r="AL26" s="18">
        <f t="shared" ca="1" si="15"/>
        <v>0</v>
      </c>
      <c r="AM26" s="18">
        <f t="shared" ca="1" si="15"/>
        <v>940713.2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44218927.309462003</v>
      </c>
      <c r="AU26" s="18">
        <f t="shared" ca="1" si="15"/>
        <v>3435854.4181309999</v>
      </c>
      <c r="AV26" s="18">
        <f t="shared" ca="1" si="15"/>
        <v>3648577.8</v>
      </c>
      <c r="AW26" s="18">
        <f t="shared" ca="1" si="15"/>
        <v>0</v>
      </c>
      <c r="AX26" s="18">
        <f t="shared" ca="1" si="15"/>
        <v>1020178.5199999998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719499.31318699813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1468236.71</v>
      </c>
      <c r="BN26" s="18">
        <f t="shared" ca="1" si="19"/>
        <v>1058674.9306289998</v>
      </c>
      <c r="BO26" s="18">
        <f t="shared" ca="1" si="19"/>
        <v>0</v>
      </c>
      <c r="BP26" s="18">
        <f t="shared" ca="1" si="16"/>
        <v>12074530.381896999</v>
      </c>
      <c r="BQ26" s="18">
        <f t="shared" ca="1" si="16"/>
        <v>614909.68999999994</v>
      </c>
      <c r="BR26" s="18">
        <f t="shared" ca="1" si="16"/>
        <v>6970381.8999999994</v>
      </c>
      <c r="BS26" s="18">
        <f t="shared" ca="1" si="16"/>
        <v>6647058.7015820015</v>
      </c>
      <c r="BT26" s="18">
        <f t="shared" ca="1" si="16"/>
        <v>0</v>
      </c>
      <c r="BU26" s="18">
        <f t="shared" ca="1" si="16"/>
        <v>0</v>
      </c>
      <c r="BV26" s="18">
        <f t="shared" ca="1" si="16"/>
        <v>57404.53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19598.87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518413.87</v>
      </c>
      <c r="CI26" s="19">
        <f t="shared" ref="CI26:CI75" ca="1" si="25">CJ26+CK26+CL26+CO26</f>
        <v>129553728.97</v>
      </c>
      <c r="CJ26" s="18">
        <f t="shared" ca="1" si="22"/>
        <v>0</v>
      </c>
      <c r="CK26" s="18">
        <f t="shared" ca="1" si="22"/>
        <v>10249369.930000002</v>
      </c>
      <c r="CL26" s="19">
        <f t="shared" ref="CL26:CL75" ca="1" si="26">+CM26+CN26</f>
        <v>112232667.66</v>
      </c>
      <c r="CM26" s="18">
        <f t="shared" ca="1" si="23"/>
        <v>450079.7</v>
      </c>
      <c r="CN26" s="18">
        <f t="shared" ca="1" si="23"/>
        <v>111782587.95999999</v>
      </c>
      <c r="CO26" s="19">
        <f t="shared" ref="CO26:CO75" ca="1" si="27">+CP26+CQ26</f>
        <v>7071691.3799999999</v>
      </c>
      <c r="CP26" s="18">
        <f t="shared" ca="1" si="21"/>
        <v>183595.56</v>
      </c>
      <c r="CQ26" s="18">
        <f t="shared" ca="1" si="21"/>
        <v>6888095.8200000003</v>
      </c>
      <c r="CR26" s="18">
        <f t="shared" ca="1" si="21"/>
        <v>575782.32372499991</v>
      </c>
      <c r="CS26" s="18">
        <f t="shared" ca="1" si="21"/>
        <v>0</v>
      </c>
      <c r="CT26" s="18">
        <f t="shared" ca="1" si="21"/>
        <v>0</v>
      </c>
      <c r="CU26" s="19">
        <f t="shared" ca="1" si="9"/>
        <v>994468326.77706313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1216649147.74</v>
      </c>
      <c r="E27" s="18">
        <f t="shared" ca="1" si="17"/>
        <v>133310021.48300092</v>
      </c>
      <c r="F27" s="18">
        <f t="shared" ca="1" si="17"/>
        <v>900217033.01599908</v>
      </c>
      <c r="G27" s="18">
        <f t="shared" ca="1" si="17"/>
        <v>183122093.24100009</v>
      </c>
      <c r="H27" s="18">
        <f t="shared" ca="1" si="17"/>
        <v>6896911.5899999999</v>
      </c>
      <c r="I27" s="18">
        <f t="shared" ca="1" si="17"/>
        <v>52082154.289999999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157809228.31</v>
      </c>
      <c r="P27" s="18">
        <f t="shared" ca="1" si="17"/>
        <v>0</v>
      </c>
      <c r="Q27" s="18">
        <f t="shared" ca="1" si="17"/>
        <v>100078161.01000001</v>
      </c>
      <c r="R27" s="18">
        <f t="shared" ca="1" si="17"/>
        <v>0</v>
      </c>
      <c r="S27" s="18">
        <f t="shared" ca="1" si="17"/>
        <v>0</v>
      </c>
      <c r="T27" s="18">
        <f t="shared" ca="1" si="11"/>
        <v>1426534844.6564078</v>
      </c>
      <c r="U27" s="18">
        <f t="shared" ca="1" si="18"/>
        <v>19069286.823592011</v>
      </c>
      <c r="V27" s="18">
        <f t="shared" ca="1" si="18"/>
        <v>24515558.98</v>
      </c>
      <c r="W27" s="18">
        <f t="shared" ca="1" si="18"/>
        <v>538665857.63999999</v>
      </c>
      <c r="X27" s="18">
        <f t="shared" ca="1" si="18"/>
        <v>0</v>
      </c>
      <c r="Y27" s="18">
        <f t="shared" ca="1" si="18"/>
        <v>88118577.310000002</v>
      </c>
      <c r="Z27" s="18">
        <f t="shared" ca="1" si="18"/>
        <v>57006207.729999997</v>
      </c>
      <c r="AA27" s="18">
        <f t="shared" ca="1" si="18"/>
        <v>0</v>
      </c>
      <c r="AB27" s="18">
        <f t="shared" ca="1" si="18"/>
        <v>0</v>
      </c>
      <c r="AC27" s="18">
        <f t="shared" ca="1" si="18"/>
        <v>5881062.5899999999</v>
      </c>
      <c r="AD27" s="18">
        <f t="shared" ca="1" si="18"/>
        <v>24192870.300000001</v>
      </c>
      <c r="AE27" s="18">
        <f t="shared" ca="1" si="18"/>
        <v>0</v>
      </c>
      <c r="AF27" s="18">
        <f t="shared" ca="1" si="18"/>
        <v>1938074.74</v>
      </c>
      <c r="AG27" s="18">
        <f t="shared" ca="1" si="18"/>
        <v>2076043.4</v>
      </c>
      <c r="AH27" s="18">
        <f t="shared" ca="1" si="18"/>
        <v>632643.59</v>
      </c>
      <c r="AI27" s="18">
        <f t="shared" ca="1" si="18"/>
        <v>40202.800000000003</v>
      </c>
      <c r="AJ27" s="18">
        <f t="shared" ca="1" si="18"/>
        <v>343597.52</v>
      </c>
      <c r="AK27" s="18">
        <f t="shared" ca="1" si="15"/>
        <v>77111.520000000004</v>
      </c>
      <c r="AL27" s="18">
        <f t="shared" ca="1" si="15"/>
        <v>0</v>
      </c>
      <c r="AM27" s="18">
        <f t="shared" ca="1" si="15"/>
        <v>8324181.2999999998</v>
      </c>
      <c r="AN27" s="18">
        <f t="shared" ca="1" si="15"/>
        <v>22935.95</v>
      </c>
      <c r="AO27" s="18">
        <f t="shared" ca="1" si="15"/>
        <v>0</v>
      </c>
      <c r="AP27" s="18">
        <f t="shared" ca="1" si="15"/>
        <v>3695889.34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77334792.099999994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497088.81</v>
      </c>
      <c r="BO27" s="18">
        <f t="shared" ca="1" si="19"/>
        <v>0</v>
      </c>
      <c r="BP27" s="18">
        <f t="shared" ca="1" si="16"/>
        <v>252831793.38999999</v>
      </c>
      <c r="BQ27" s="18">
        <f t="shared" ca="1" si="16"/>
        <v>69520183.879999995</v>
      </c>
      <c r="BR27" s="18">
        <f t="shared" ca="1" si="16"/>
        <v>139011379.18000001</v>
      </c>
      <c r="BS27" s="18">
        <f t="shared" ca="1" si="16"/>
        <v>170024998.47999999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66477.850000000006</v>
      </c>
      <c r="CA27" s="18">
        <f t="shared" ca="1" si="20"/>
        <v>12621895.02</v>
      </c>
      <c r="CB27" s="18">
        <f t="shared" ca="1" si="20"/>
        <v>0</v>
      </c>
      <c r="CC27" s="18">
        <f t="shared" ca="1" si="20"/>
        <v>5100091.58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2271022740.5700002</v>
      </c>
      <c r="CJ27" s="18">
        <f t="shared" ca="1" si="22"/>
        <v>25886.400000000005</v>
      </c>
      <c r="CK27" s="18">
        <f t="shared" ca="1" si="22"/>
        <v>381202.23</v>
      </c>
      <c r="CL27" s="19">
        <f t="shared" ca="1" si="26"/>
        <v>376261129.2201528</v>
      </c>
      <c r="CM27" s="18">
        <f t="shared" ca="1" si="23"/>
        <v>10361001.319999985</v>
      </c>
      <c r="CN27" s="18">
        <f t="shared" ca="1" si="23"/>
        <v>365900127.9001528</v>
      </c>
      <c r="CO27" s="19">
        <f t="shared" ca="1" si="27"/>
        <v>1894354522.7198472</v>
      </c>
      <c r="CP27" s="18">
        <f t="shared" ca="1" si="21"/>
        <v>351259197.45997995</v>
      </c>
      <c r="CQ27" s="18">
        <f t="shared" ca="1" si="21"/>
        <v>1543095325.2598672</v>
      </c>
      <c r="CR27" s="18">
        <f t="shared" ca="1" si="21"/>
        <v>4001655.3100000066</v>
      </c>
      <c r="CS27" s="18">
        <f t="shared" ca="1" si="21"/>
        <v>0</v>
      </c>
      <c r="CT27" s="18">
        <f t="shared" ca="1" si="21"/>
        <v>0</v>
      </c>
      <c r="CU27" s="19">
        <f t="shared" ca="1" si="9"/>
        <v>6736683645.3000002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303305917.56583804</v>
      </c>
      <c r="E28" s="18">
        <f t="shared" ca="1" si="17"/>
        <v>66964301.039938748</v>
      </c>
      <c r="F28" s="18">
        <f t="shared" ca="1" si="17"/>
        <v>69592476.317502365</v>
      </c>
      <c r="G28" s="18">
        <f t="shared" ca="1" si="17"/>
        <v>166749140.20839691</v>
      </c>
      <c r="H28" s="18">
        <f t="shared" ca="1" si="17"/>
        <v>5567254.9800000004</v>
      </c>
      <c r="I28" s="18">
        <f t="shared" ca="1" si="17"/>
        <v>100507222.91000001</v>
      </c>
      <c r="J28" s="18">
        <f t="shared" ca="1" si="17"/>
        <v>-3453.99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8763912.4000000004</v>
      </c>
      <c r="P28" s="18">
        <f t="shared" ca="1" si="17"/>
        <v>3681991.41</v>
      </c>
      <c r="Q28" s="18">
        <f t="shared" ca="1" si="17"/>
        <v>429186.29</v>
      </c>
      <c r="R28" s="18">
        <f t="shared" ca="1" si="17"/>
        <v>0</v>
      </c>
      <c r="S28" s="18">
        <f t="shared" ca="1" si="17"/>
        <v>0</v>
      </c>
      <c r="T28" s="18">
        <f t="shared" ca="1" si="11"/>
        <v>2682497175.02</v>
      </c>
      <c r="U28" s="18">
        <f t="shared" ca="1" si="18"/>
        <v>3376419.75</v>
      </c>
      <c r="V28" s="18">
        <f t="shared" ca="1" si="18"/>
        <v>311189600.24000001</v>
      </c>
      <c r="W28" s="18">
        <f t="shared" ca="1" si="18"/>
        <v>1523407632.76</v>
      </c>
      <c r="X28" s="18">
        <f t="shared" ca="1" si="18"/>
        <v>0</v>
      </c>
      <c r="Y28" s="18">
        <f t="shared" ca="1" si="18"/>
        <v>52299654.099999994</v>
      </c>
      <c r="Z28" s="18">
        <f t="shared" ca="1" si="18"/>
        <v>62355303.329999998</v>
      </c>
      <c r="AA28" s="18">
        <f t="shared" ca="1" si="18"/>
        <v>0</v>
      </c>
      <c r="AB28" s="18">
        <f t="shared" ca="1" si="18"/>
        <v>0</v>
      </c>
      <c r="AC28" s="18">
        <f t="shared" ca="1" si="18"/>
        <v>3259628.8</v>
      </c>
      <c r="AD28" s="18">
        <f t="shared" ca="1" si="18"/>
        <v>16730476.310000001</v>
      </c>
      <c r="AE28" s="18">
        <f t="shared" ca="1" si="18"/>
        <v>0</v>
      </c>
      <c r="AF28" s="18">
        <f t="shared" ca="1" si="18"/>
        <v>3894696.04</v>
      </c>
      <c r="AG28" s="18">
        <f t="shared" ca="1" si="18"/>
        <v>8123078.2199999997</v>
      </c>
      <c r="AH28" s="18">
        <f t="shared" ca="1" si="18"/>
        <v>0</v>
      </c>
      <c r="AI28" s="18">
        <f t="shared" ca="1" si="18"/>
        <v>0</v>
      </c>
      <c r="AJ28" s="18">
        <f t="shared" ca="1" si="18"/>
        <v>398777.34</v>
      </c>
      <c r="AK28" s="18">
        <f t="shared" ca="1" si="15"/>
        <v>11413.71</v>
      </c>
      <c r="AL28" s="18">
        <f t="shared" ca="1" si="15"/>
        <v>0</v>
      </c>
      <c r="AM28" s="18">
        <f t="shared" ca="1" si="15"/>
        <v>23220026.300000001</v>
      </c>
      <c r="AN28" s="18">
        <f t="shared" ca="1" si="15"/>
        <v>0</v>
      </c>
      <c r="AO28" s="18">
        <f t="shared" ca="1" si="15"/>
        <v>0</v>
      </c>
      <c r="AP28" s="18">
        <f t="shared" ca="1" si="15"/>
        <v>16601042.93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446983836.09000003</v>
      </c>
      <c r="AU28" s="18">
        <f t="shared" ca="1" si="15"/>
        <v>4584315.99</v>
      </c>
      <c r="AV28" s="18">
        <f t="shared" ca="1" si="15"/>
        <v>4130669.4600000004</v>
      </c>
      <c r="AW28" s="18">
        <f t="shared" ca="1" si="15"/>
        <v>0</v>
      </c>
      <c r="AX28" s="18">
        <f t="shared" ca="1" si="15"/>
        <v>4243783.8800000008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300272153.24000001</v>
      </c>
      <c r="BE28" s="18">
        <f t="shared" ca="1" si="19"/>
        <v>4665.1899999999996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29370615.289999999</v>
      </c>
      <c r="BO28" s="18">
        <f t="shared" ca="1" si="19"/>
        <v>0</v>
      </c>
      <c r="BP28" s="18">
        <f t="shared" ca="1" si="16"/>
        <v>194727619.54000002</v>
      </c>
      <c r="BQ28" s="18">
        <f t="shared" ca="1" si="16"/>
        <v>4413470.6899999995</v>
      </c>
      <c r="BR28" s="18">
        <f t="shared" ca="1" si="16"/>
        <v>112653293.08</v>
      </c>
      <c r="BS28" s="18">
        <f t="shared" ca="1" si="16"/>
        <v>140988700.83000001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252314.63999999998</v>
      </c>
      <c r="BX28" s="18">
        <f t="shared" ca="1" si="16"/>
        <v>0</v>
      </c>
      <c r="BY28" s="18">
        <f t="shared" ca="1" si="16"/>
        <v>0</v>
      </c>
      <c r="BZ28" s="18">
        <f t="shared" ca="1" si="16"/>
        <v>4179234.32</v>
      </c>
      <c r="CA28" s="18">
        <f t="shared" ca="1" si="20"/>
        <v>173960953.16999999</v>
      </c>
      <c r="CB28" s="18">
        <f t="shared" ca="1" si="20"/>
        <v>263826.82</v>
      </c>
      <c r="CC28" s="18">
        <f t="shared" ca="1" si="20"/>
        <v>19007863.149999999</v>
      </c>
      <c r="CD28" s="18">
        <f t="shared" ca="1" si="20"/>
        <v>0</v>
      </c>
      <c r="CE28" s="18">
        <f t="shared" ca="1" si="20"/>
        <v>0</v>
      </c>
      <c r="CF28" s="18">
        <f t="shared" ca="1" si="20"/>
        <v>362482.73000000004</v>
      </c>
      <c r="CG28" s="18">
        <f t="shared" ca="1" si="20"/>
        <v>3893447.6900000004</v>
      </c>
      <c r="CH28" s="18">
        <f t="shared" ca="1" si="20"/>
        <v>0</v>
      </c>
      <c r="CI28" s="19">
        <f t="shared" ca="1" si="25"/>
        <v>174991271.66</v>
      </c>
      <c r="CJ28" s="18">
        <f t="shared" ca="1" si="22"/>
        <v>0</v>
      </c>
      <c r="CK28" s="18">
        <f t="shared" ca="1" si="22"/>
        <v>0</v>
      </c>
      <c r="CL28" s="19">
        <f t="shared" ca="1" si="26"/>
        <v>7244818.6100000003</v>
      </c>
      <c r="CM28" s="18">
        <f t="shared" ca="1" si="23"/>
        <v>37741.61</v>
      </c>
      <c r="CN28" s="18">
        <f t="shared" ca="1" si="23"/>
        <v>7207077</v>
      </c>
      <c r="CO28" s="19">
        <f t="shared" ca="1" si="27"/>
        <v>167746453.04999998</v>
      </c>
      <c r="CP28" s="18">
        <f t="shared" ca="1" si="21"/>
        <v>0</v>
      </c>
      <c r="CQ28" s="18">
        <f t="shared" ca="1" si="21"/>
        <v>167746453.04999998</v>
      </c>
      <c r="CR28" s="18">
        <f t="shared" ca="1" si="21"/>
        <v>882720.53</v>
      </c>
      <c r="CS28" s="18">
        <f t="shared" ca="1" si="21"/>
        <v>0</v>
      </c>
      <c r="CT28" s="18">
        <f t="shared" ca="1" si="21"/>
        <v>0</v>
      </c>
      <c r="CU28" s="19">
        <f t="shared" ca="1" si="9"/>
        <v>6749784194.4058371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97110416.719999999</v>
      </c>
      <c r="E29" s="18">
        <f t="shared" ca="1" si="17"/>
        <v>11712920.060000001</v>
      </c>
      <c r="F29" s="18">
        <f t="shared" ca="1" si="17"/>
        <v>59678203.979999997</v>
      </c>
      <c r="G29" s="18">
        <f t="shared" ca="1" si="17"/>
        <v>25719292.68</v>
      </c>
      <c r="H29" s="18">
        <f t="shared" ca="1" si="17"/>
        <v>75600.320000000007</v>
      </c>
      <c r="I29" s="18">
        <f t="shared" ca="1" si="17"/>
        <v>3125427.87</v>
      </c>
      <c r="J29" s="18">
        <f t="shared" ca="1" si="17"/>
        <v>6627.95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8048325.2400000002</v>
      </c>
      <c r="P29" s="18">
        <f t="shared" ca="1" si="17"/>
        <v>0</v>
      </c>
      <c r="Q29" s="18">
        <f t="shared" ca="1" si="17"/>
        <v>3073.31</v>
      </c>
      <c r="R29" s="18">
        <f t="shared" ca="1" si="17"/>
        <v>0</v>
      </c>
      <c r="S29" s="18">
        <f t="shared" ca="1" si="17"/>
        <v>0</v>
      </c>
      <c r="T29" s="18">
        <f t="shared" ca="1" si="11"/>
        <v>-14134.53</v>
      </c>
      <c r="U29" s="18">
        <f t="shared" ca="1" si="18"/>
        <v>0</v>
      </c>
      <c r="V29" s="18">
        <f t="shared" ca="1" si="18"/>
        <v>0</v>
      </c>
      <c r="W29" s="18">
        <f t="shared" ca="1" si="18"/>
        <v>276927717.31999999</v>
      </c>
      <c r="X29" s="18">
        <f t="shared" ca="1" si="18"/>
        <v>0</v>
      </c>
      <c r="Y29" s="18">
        <f t="shared" ca="1" si="18"/>
        <v>1708163.64</v>
      </c>
      <c r="Z29" s="18">
        <f t="shared" ca="1" si="18"/>
        <v>16296348.630000001</v>
      </c>
      <c r="AA29" s="18">
        <f t="shared" ca="1" si="18"/>
        <v>0</v>
      </c>
      <c r="AB29" s="18">
        <f t="shared" ca="1" si="18"/>
        <v>0</v>
      </c>
      <c r="AC29" s="18">
        <f t="shared" ca="1" si="18"/>
        <v>38705.42</v>
      </c>
      <c r="AD29" s="18">
        <f t="shared" ca="1" si="18"/>
        <v>360734.79</v>
      </c>
      <c r="AE29" s="18">
        <f t="shared" ca="1" si="18"/>
        <v>0</v>
      </c>
      <c r="AF29" s="18">
        <f t="shared" ca="1" si="18"/>
        <v>0</v>
      </c>
      <c r="AG29" s="18">
        <f t="shared" ca="1" si="18"/>
        <v>2060455.19</v>
      </c>
      <c r="AH29" s="18">
        <f t="shared" ca="1" si="18"/>
        <v>0</v>
      </c>
      <c r="AI29" s="18">
        <f t="shared" ca="1" si="18"/>
        <v>0</v>
      </c>
      <c r="AJ29" s="18">
        <f t="shared" ca="1" si="18"/>
        <v>342386.53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98159.25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16991.37</v>
      </c>
      <c r="BC29" s="18">
        <f t="shared" ca="1" si="19"/>
        <v>0</v>
      </c>
      <c r="BD29" s="18">
        <f t="shared" ca="1" si="19"/>
        <v>873302.69</v>
      </c>
      <c r="BE29" s="18">
        <f t="shared" ca="1" si="19"/>
        <v>-3344.83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14462123.720000001</v>
      </c>
      <c r="BN29" s="18">
        <f t="shared" ca="1" si="19"/>
        <v>1525960.58</v>
      </c>
      <c r="BO29" s="18">
        <f t="shared" ca="1" si="19"/>
        <v>0</v>
      </c>
      <c r="BP29" s="18">
        <f t="shared" ca="1" si="16"/>
        <v>3453981.32</v>
      </c>
      <c r="BQ29" s="18">
        <f t="shared" ca="1" si="16"/>
        <v>62675.259999999995</v>
      </c>
      <c r="BR29" s="18">
        <f t="shared" ca="1" si="16"/>
        <v>5162347.1500000004</v>
      </c>
      <c r="BS29" s="18">
        <f t="shared" ca="1" si="16"/>
        <v>7229144.5099999998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1486476.99</v>
      </c>
      <c r="CS29" s="18">
        <f t="shared" ca="1" si="21"/>
        <v>0</v>
      </c>
      <c r="CT29" s="18">
        <f t="shared" ca="1" si="21"/>
        <v>0</v>
      </c>
      <c r="CU29" s="19">
        <f t="shared" ca="1" si="9"/>
        <v>440457666.40999997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499837797.51930004</v>
      </c>
      <c r="E30" s="18">
        <f t="shared" ca="1" si="17"/>
        <v>41500477.756269813</v>
      </c>
      <c r="F30" s="18">
        <f t="shared" ca="1" si="17"/>
        <v>339564855.34629893</v>
      </c>
      <c r="G30" s="18">
        <f t="shared" ca="1" si="17"/>
        <v>118772464.41673128</v>
      </c>
      <c r="H30" s="18">
        <f t="shared" ca="1" si="17"/>
        <v>115090854.1197</v>
      </c>
      <c r="I30" s="18">
        <f t="shared" ca="1" si="17"/>
        <v>111214005.09999999</v>
      </c>
      <c r="J30" s="18">
        <f t="shared" ca="1" si="17"/>
        <v>288087.51</v>
      </c>
      <c r="K30" s="18">
        <f t="shared" ca="1" si="17"/>
        <v>0</v>
      </c>
      <c r="L30" s="18">
        <f t="shared" ca="1" si="17"/>
        <v>0</v>
      </c>
      <c r="M30" s="18">
        <f t="shared" ca="1" si="17"/>
        <v>6121327.4900000002</v>
      </c>
      <c r="N30" s="18">
        <f t="shared" ca="1" si="17"/>
        <v>0</v>
      </c>
      <c r="O30" s="18">
        <f t="shared" ca="1" si="17"/>
        <v>292163953.50889999</v>
      </c>
      <c r="P30" s="18">
        <f t="shared" ca="1" si="17"/>
        <v>0</v>
      </c>
      <c r="Q30" s="18">
        <f t="shared" ca="1" si="17"/>
        <v>44527224.228499994</v>
      </c>
      <c r="R30" s="18">
        <f t="shared" ca="1" si="17"/>
        <v>0</v>
      </c>
      <c r="S30" s="18">
        <f t="shared" ca="1" si="17"/>
        <v>0</v>
      </c>
      <c r="T30" s="18">
        <f t="shared" ca="1" si="11"/>
        <v>2469099655.9566998</v>
      </c>
      <c r="U30" s="18">
        <f t="shared" ca="1" si="18"/>
        <v>279365.01679999998</v>
      </c>
      <c r="V30" s="18">
        <f t="shared" ca="1" si="18"/>
        <v>109052016.0275</v>
      </c>
      <c r="W30" s="18">
        <f t="shared" ca="1" si="18"/>
        <v>1380480111.4078</v>
      </c>
      <c r="X30" s="18">
        <f t="shared" ca="1" si="18"/>
        <v>101748.64</v>
      </c>
      <c r="Y30" s="18">
        <f t="shared" ca="1" si="18"/>
        <v>61791879.036499999</v>
      </c>
      <c r="Z30" s="18">
        <f t="shared" ca="1" si="18"/>
        <v>113990079.9137</v>
      </c>
      <c r="AA30" s="18">
        <f t="shared" ca="1" si="18"/>
        <v>3418.58</v>
      </c>
      <c r="AB30" s="18">
        <f t="shared" ca="1" si="18"/>
        <v>0</v>
      </c>
      <c r="AC30" s="18">
        <f t="shared" ca="1" si="18"/>
        <v>5129130.9589</v>
      </c>
      <c r="AD30" s="18">
        <f t="shared" ca="1" si="18"/>
        <v>67181870.002000004</v>
      </c>
      <c r="AE30" s="18">
        <f t="shared" ca="1" si="18"/>
        <v>7250</v>
      </c>
      <c r="AF30" s="18">
        <f t="shared" ca="1" si="18"/>
        <v>9998455.5900999997</v>
      </c>
      <c r="AG30" s="18">
        <f t="shared" ca="1" si="18"/>
        <v>886518.7</v>
      </c>
      <c r="AH30" s="18">
        <f t="shared" ca="1" si="18"/>
        <v>769447.13</v>
      </c>
      <c r="AI30" s="18">
        <f t="shared" ca="1" si="18"/>
        <v>0</v>
      </c>
      <c r="AJ30" s="18">
        <f t="shared" ca="1" si="18"/>
        <v>1016484.3917</v>
      </c>
      <c r="AK30" s="18">
        <f t="shared" ca="1" si="15"/>
        <v>1005183.38</v>
      </c>
      <c r="AL30" s="18">
        <f t="shared" ca="1" si="15"/>
        <v>0</v>
      </c>
      <c r="AM30" s="18">
        <f t="shared" ca="1" si="15"/>
        <v>517883.0747</v>
      </c>
      <c r="AN30" s="18">
        <f t="shared" ca="1" si="15"/>
        <v>695572.46</v>
      </c>
      <c r="AO30" s="18">
        <f t="shared" ca="1" si="15"/>
        <v>0</v>
      </c>
      <c r="AP30" s="18">
        <f t="shared" ca="1" si="15"/>
        <v>5303027.2002999997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626378225.67200005</v>
      </c>
      <c r="AU30" s="18">
        <f t="shared" ca="1" si="15"/>
        <v>58154904.550800003</v>
      </c>
      <c r="AV30" s="18">
        <f t="shared" ca="1" si="15"/>
        <v>114863964.33</v>
      </c>
      <c r="AW30" s="18">
        <f t="shared" ca="1" si="15"/>
        <v>0</v>
      </c>
      <c r="AX30" s="18">
        <f t="shared" ca="1" si="15"/>
        <v>56021615.474100001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29803804.035800003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10509859.3358</v>
      </c>
      <c r="BO30" s="18">
        <f t="shared" ca="1" si="19"/>
        <v>0</v>
      </c>
      <c r="BP30" s="18">
        <f t="shared" ca="1" si="16"/>
        <v>223681460.7103</v>
      </c>
      <c r="BQ30" s="18">
        <f t="shared" ca="1" si="16"/>
        <v>19205486.140799999</v>
      </c>
      <c r="BR30" s="18">
        <f t="shared" ca="1" si="16"/>
        <v>125324119.8052</v>
      </c>
      <c r="BS30" s="18">
        <f t="shared" ca="1" si="16"/>
        <v>85749706.964499995</v>
      </c>
      <c r="BT30" s="18">
        <f t="shared" ca="1" si="16"/>
        <v>0</v>
      </c>
      <c r="BU30" s="18">
        <f t="shared" ca="1" si="16"/>
        <v>0</v>
      </c>
      <c r="BV30" s="18">
        <f t="shared" ca="1" si="16"/>
        <v>6830781.1200000001</v>
      </c>
      <c r="BW30" s="18">
        <f t="shared" ca="1" si="16"/>
        <v>295995.40999999997</v>
      </c>
      <c r="BX30" s="18">
        <f t="shared" ca="1" si="16"/>
        <v>0</v>
      </c>
      <c r="BY30" s="18">
        <f t="shared" ca="1" si="16"/>
        <v>0</v>
      </c>
      <c r="BZ30" s="18">
        <f t="shared" ca="1" si="16"/>
        <v>8679426.3399999999</v>
      </c>
      <c r="CA30" s="18">
        <f t="shared" ca="1" si="20"/>
        <v>270058743.64999998</v>
      </c>
      <c r="CB30" s="18">
        <f t="shared" ca="1" si="20"/>
        <v>11343642.16</v>
      </c>
      <c r="CC30" s="18">
        <f t="shared" ca="1" si="20"/>
        <v>3587726.86</v>
      </c>
      <c r="CD30" s="18">
        <f t="shared" ca="1" si="20"/>
        <v>0</v>
      </c>
      <c r="CE30" s="18">
        <f t="shared" ca="1" si="20"/>
        <v>635775.12</v>
      </c>
      <c r="CF30" s="18">
        <f t="shared" ca="1" si="20"/>
        <v>37157417.32</v>
      </c>
      <c r="CG30" s="18">
        <f t="shared" ca="1" si="20"/>
        <v>4113360.87</v>
      </c>
      <c r="CH30" s="18">
        <f t="shared" ca="1" si="20"/>
        <v>0</v>
      </c>
      <c r="CI30" s="19">
        <f t="shared" ca="1" si="25"/>
        <v>134271593.94</v>
      </c>
      <c r="CJ30" s="18">
        <f t="shared" ca="1" si="22"/>
        <v>636582.64</v>
      </c>
      <c r="CK30" s="18">
        <f t="shared" ca="1" si="22"/>
        <v>42067060.039999999</v>
      </c>
      <c r="CL30" s="19">
        <f t="shared" ca="1" si="26"/>
        <v>48761723.780000001</v>
      </c>
      <c r="CM30" s="18">
        <f t="shared" ca="1" si="23"/>
        <v>721016.08</v>
      </c>
      <c r="CN30" s="18">
        <f t="shared" ca="1" si="23"/>
        <v>48040707.700000003</v>
      </c>
      <c r="CO30" s="19">
        <f t="shared" ca="1" si="27"/>
        <v>42806227.480000004</v>
      </c>
      <c r="CP30" s="18">
        <f t="shared" ca="1" si="21"/>
        <v>7795560.21</v>
      </c>
      <c r="CQ30" s="18">
        <f t="shared" ca="1" si="21"/>
        <v>35010667.270000003</v>
      </c>
      <c r="CR30" s="18">
        <f t="shared" ca="1" si="21"/>
        <v>4745856.91</v>
      </c>
      <c r="CS30" s="18">
        <f t="shared" ca="1" si="21"/>
        <v>0</v>
      </c>
      <c r="CT30" s="18">
        <f t="shared" ca="1" si="21"/>
        <v>0</v>
      </c>
      <c r="CU30" s="19">
        <f t="shared" ca="1" si="9"/>
        <v>7127965813.6624012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22756594.52</v>
      </c>
      <c r="E31" s="18">
        <f t="shared" ca="1" si="17"/>
        <v>2575224.48</v>
      </c>
      <c r="F31" s="18">
        <f t="shared" ca="1" si="17"/>
        <v>7774873.4199999999</v>
      </c>
      <c r="G31" s="18">
        <f t="shared" ca="1" si="17"/>
        <v>12406496.619999999</v>
      </c>
      <c r="H31" s="18">
        <f t="shared" ca="1" si="17"/>
        <v>3994990.28</v>
      </c>
      <c r="I31" s="18">
        <f t="shared" ca="1" si="17"/>
        <v>9914383.4700000007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5562562.5700000003</v>
      </c>
      <c r="P31" s="18">
        <f t="shared" ca="1" si="17"/>
        <v>0</v>
      </c>
      <c r="Q31" s="18">
        <f t="shared" ca="1" si="17"/>
        <v>1584750.9299999997</v>
      </c>
      <c r="R31" s="18">
        <f t="shared" ca="1" si="17"/>
        <v>0</v>
      </c>
      <c r="S31" s="18">
        <f t="shared" ca="1" si="17"/>
        <v>0</v>
      </c>
      <c r="T31" s="18">
        <f t="shared" ca="1" si="11"/>
        <v>381835952.41000003</v>
      </c>
      <c r="U31" s="18">
        <f t="shared" ca="1" si="18"/>
        <v>3149939.0800000005</v>
      </c>
      <c r="V31" s="18">
        <f t="shared" ca="1" si="18"/>
        <v>1873056.6900000002</v>
      </c>
      <c r="W31" s="18">
        <f t="shared" ca="1" si="18"/>
        <v>26403995.5</v>
      </c>
      <c r="X31" s="18">
        <f t="shared" ca="1" si="18"/>
        <v>0</v>
      </c>
      <c r="Y31" s="18">
        <f t="shared" ca="1" si="18"/>
        <v>2142822.31</v>
      </c>
      <c r="Z31" s="18">
        <f t="shared" ca="1" si="18"/>
        <v>5004892.419999999</v>
      </c>
      <c r="AA31" s="18">
        <f t="shared" ca="1" si="18"/>
        <v>0</v>
      </c>
      <c r="AB31" s="18">
        <f t="shared" ca="1" si="18"/>
        <v>0</v>
      </c>
      <c r="AC31" s="18">
        <f t="shared" ca="1" si="18"/>
        <v>821660.95</v>
      </c>
      <c r="AD31" s="18">
        <f t="shared" ca="1" si="18"/>
        <v>10707036.82</v>
      </c>
      <c r="AE31" s="18">
        <f t="shared" ca="1" si="18"/>
        <v>0</v>
      </c>
      <c r="AF31" s="18">
        <f t="shared" ca="1" si="18"/>
        <v>113967.2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284049.62</v>
      </c>
      <c r="AK31" s="18">
        <f t="shared" ca="1" si="15"/>
        <v>65257.130000000005</v>
      </c>
      <c r="AL31" s="18">
        <f t="shared" ca="1" si="15"/>
        <v>0</v>
      </c>
      <c r="AM31" s="18">
        <f t="shared" ca="1" si="15"/>
        <v>219943.83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64310595.990000002</v>
      </c>
      <c r="AU31" s="18">
        <f t="shared" ca="1" si="15"/>
        <v>3667471.87</v>
      </c>
      <c r="AV31" s="18">
        <f t="shared" ca="1" si="15"/>
        <v>5407075.6000000006</v>
      </c>
      <c r="AW31" s="18">
        <f t="shared" ca="1" si="15"/>
        <v>0</v>
      </c>
      <c r="AX31" s="18">
        <f t="shared" ca="1" si="15"/>
        <v>2668982.04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27288586.409999996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146170.41</v>
      </c>
      <c r="BM31" s="18">
        <f t="shared" ca="1" si="19"/>
        <v>0</v>
      </c>
      <c r="BN31" s="18">
        <f t="shared" ca="1" si="19"/>
        <v>19639.580000000002</v>
      </c>
      <c r="BO31" s="18">
        <f t="shared" ca="1" si="19"/>
        <v>0</v>
      </c>
      <c r="BP31" s="18">
        <f t="shared" ca="1" si="16"/>
        <v>13619358.08</v>
      </c>
      <c r="BQ31" s="18">
        <f t="shared" ca="1" si="16"/>
        <v>133217.4</v>
      </c>
      <c r="BR31" s="18">
        <f t="shared" ca="1" si="16"/>
        <v>16701304.9</v>
      </c>
      <c r="BS31" s="18">
        <f t="shared" ca="1" si="16"/>
        <v>6535481.8299999991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801883.41</v>
      </c>
      <c r="CA31" s="18">
        <f t="shared" ca="1" si="20"/>
        <v>30131623.02</v>
      </c>
      <c r="CB31" s="18">
        <f t="shared" ca="1" si="20"/>
        <v>0</v>
      </c>
      <c r="CC31" s="18">
        <f t="shared" ca="1" si="20"/>
        <v>930953.77999999991</v>
      </c>
      <c r="CD31" s="18">
        <f t="shared" ca="1" si="20"/>
        <v>0</v>
      </c>
      <c r="CE31" s="18">
        <f t="shared" ca="1" si="20"/>
        <v>0</v>
      </c>
      <c r="CF31" s="18">
        <f t="shared" ca="1" si="20"/>
        <v>14022</v>
      </c>
      <c r="CG31" s="18">
        <f t="shared" ca="1" si="20"/>
        <v>0</v>
      </c>
      <c r="CH31" s="18">
        <f t="shared" ca="1" si="20"/>
        <v>0</v>
      </c>
      <c r="CI31" s="19">
        <f t="shared" ca="1" si="25"/>
        <v>76657711.180000007</v>
      </c>
      <c r="CJ31" s="18">
        <f t="shared" ca="1" si="22"/>
        <v>0</v>
      </c>
      <c r="CK31" s="18">
        <f t="shared" ca="1" si="22"/>
        <v>0</v>
      </c>
      <c r="CL31" s="19">
        <f t="shared" ca="1" si="26"/>
        <v>76657711.180000007</v>
      </c>
      <c r="CM31" s="18">
        <f t="shared" ca="1" si="23"/>
        <v>0</v>
      </c>
      <c r="CN31" s="18">
        <f t="shared" ca="1" si="23"/>
        <v>76657711.180000007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725469933.23000002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467290766.41138709</v>
      </c>
      <c r="E32" s="18">
        <f t="shared" ca="1" si="17"/>
        <v>63828542.390097007</v>
      </c>
      <c r="F32" s="18">
        <f t="shared" ca="1" si="17"/>
        <v>116162132.37715898</v>
      </c>
      <c r="G32" s="18">
        <f t="shared" ca="1" si="17"/>
        <v>287300091.64413106</v>
      </c>
      <c r="H32" s="18">
        <f t="shared" ca="1" si="17"/>
        <v>49717000.384639002</v>
      </c>
      <c r="I32" s="18">
        <f t="shared" ca="1" si="17"/>
        <v>82341708.180000007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171018546.00109899</v>
      </c>
      <c r="P32" s="18">
        <f t="shared" ca="1" si="17"/>
        <v>0</v>
      </c>
      <c r="Q32" s="18">
        <f t="shared" ca="1" si="17"/>
        <v>67598766.487416998</v>
      </c>
      <c r="R32" s="18">
        <f t="shared" ca="1" si="17"/>
        <v>0</v>
      </c>
      <c r="S32" s="18">
        <f t="shared" ca="1" si="17"/>
        <v>0</v>
      </c>
      <c r="T32" s="18">
        <f t="shared" ca="1" si="11"/>
        <v>4220715558.9500008</v>
      </c>
      <c r="U32" s="18">
        <f t="shared" ca="1" si="18"/>
        <v>0</v>
      </c>
      <c r="V32" s="18">
        <f t="shared" ca="1" si="18"/>
        <v>255408898.41999996</v>
      </c>
      <c r="W32" s="18">
        <f t="shared" ca="1" si="18"/>
        <v>3166216730.0900002</v>
      </c>
      <c r="X32" s="18">
        <f t="shared" ca="1" si="18"/>
        <v>1412437.26</v>
      </c>
      <c r="Y32" s="18">
        <f t="shared" ca="1" si="18"/>
        <v>119845651.98</v>
      </c>
      <c r="Z32" s="18">
        <f t="shared" ca="1" si="18"/>
        <v>48638932.390000001</v>
      </c>
      <c r="AA32" s="18">
        <f t="shared" ca="1" si="18"/>
        <v>0</v>
      </c>
      <c r="AB32" s="18">
        <f t="shared" ca="1" si="18"/>
        <v>0</v>
      </c>
      <c r="AC32" s="18">
        <f t="shared" ca="1" si="18"/>
        <v>15443551.75014</v>
      </c>
      <c r="AD32" s="18">
        <f t="shared" ca="1" si="18"/>
        <v>55123781.465395004</v>
      </c>
      <c r="AE32" s="18">
        <f t="shared" ca="1" si="18"/>
        <v>47851</v>
      </c>
      <c r="AF32" s="18">
        <f t="shared" ca="1" si="18"/>
        <v>6808702.5499999989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2052794.6199999999</v>
      </c>
      <c r="AK32" s="18">
        <f t="shared" ca="1" si="15"/>
        <v>2094817.34</v>
      </c>
      <c r="AL32" s="18">
        <f t="shared" ca="1" si="15"/>
        <v>0</v>
      </c>
      <c r="AM32" s="18">
        <f t="shared" ca="1" si="15"/>
        <v>18498558.550000004</v>
      </c>
      <c r="AN32" s="18">
        <f t="shared" ca="1" si="15"/>
        <v>709761.64</v>
      </c>
      <c r="AO32" s="18">
        <f t="shared" ca="1" si="15"/>
        <v>459474.14</v>
      </c>
      <c r="AP32" s="18">
        <f t="shared" ca="1" si="15"/>
        <v>42560185.850000001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732278379.90391397</v>
      </c>
      <c r="AU32" s="18">
        <f t="shared" ca="1" si="15"/>
        <v>55219039.246808007</v>
      </c>
      <c r="AV32" s="18">
        <f t="shared" ca="1" si="15"/>
        <v>38979929.817294002</v>
      </c>
      <c r="AW32" s="18">
        <f t="shared" ca="1" si="15"/>
        <v>0</v>
      </c>
      <c r="AX32" s="18">
        <f t="shared" ca="1" si="15"/>
        <v>33429916.097239994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31639244.789997999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2123864.5699999998</v>
      </c>
      <c r="BM32" s="18">
        <f t="shared" ca="1" si="19"/>
        <v>0</v>
      </c>
      <c r="BN32" s="18">
        <f t="shared" ca="1" si="19"/>
        <v>49994261.900017999</v>
      </c>
      <c r="BO32" s="18">
        <f t="shared" ca="1" si="19"/>
        <v>0</v>
      </c>
      <c r="BP32" s="18">
        <f t="shared" ca="1" si="16"/>
        <v>216474562.88879901</v>
      </c>
      <c r="BQ32" s="18">
        <f t="shared" ca="1" si="16"/>
        <v>45819936.576710999</v>
      </c>
      <c r="BR32" s="18">
        <f t="shared" ca="1" si="16"/>
        <v>162993426.74793202</v>
      </c>
      <c r="BS32" s="18">
        <f t="shared" ca="1" si="16"/>
        <v>126172995.899608</v>
      </c>
      <c r="BT32" s="18">
        <f t="shared" ca="1" si="16"/>
        <v>0</v>
      </c>
      <c r="BU32" s="18">
        <f t="shared" ca="1" si="16"/>
        <v>0</v>
      </c>
      <c r="BV32" s="18">
        <f t="shared" ca="1" si="16"/>
        <v>29294776.5</v>
      </c>
      <c r="BW32" s="18">
        <f t="shared" ca="1" si="16"/>
        <v>313347.53000000003</v>
      </c>
      <c r="BX32" s="18">
        <f t="shared" ca="1" si="16"/>
        <v>0</v>
      </c>
      <c r="BY32" s="18">
        <f t="shared" ca="1" si="16"/>
        <v>0</v>
      </c>
      <c r="BZ32" s="18">
        <f t="shared" ca="1" si="16"/>
        <v>5034036.82</v>
      </c>
      <c r="CA32" s="18">
        <f t="shared" ca="1" si="20"/>
        <v>145014079.98000002</v>
      </c>
      <c r="CB32" s="18">
        <f t="shared" ca="1" si="20"/>
        <v>566797.44999999995</v>
      </c>
      <c r="CC32" s="18">
        <f t="shared" ca="1" si="20"/>
        <v>33238467.189999998</v>
      </c>
      <c r="CD32" s="18">
        <f t="shared" ca="1" si="20"/>
        <v>0</v>
      </c>
      <c r="CE32" s="18">
        <f t="shared" ca="1" si="20"/>
        <v>0</v>
      </c>
      <c r="CF32" s="18">
        <f t="shared" ca="1" si="20"/>
        <v>802520.24</v>
      </c>
      <c r="CG32" s="18">
        <f t="shared" ca="1" si="20"/>
        <v>4347148.16</v>
      </c>
      <c r="CH32" s="18">
        <f t="shared" ca="1" si="20"/>
        <v>1037010.0700000001</v>
      </c>
      <c r="CI32" s="19">
        <f t="shared" ca="1" si="25"/>
        <v>264484182.88</v>
      </c>
      <c r="CJ32" s="18">
        <f t="shared" ca="1" si="22"/>
        <v>2322161.42</v>
      </c>
      <c r="CK32" s="18">
        <f t="shared" ca="1" si="22"/>
        <v>63364089.59000399</v>
      </c>
      <c r="CL32" s="19">
        <f t="shared" ca="1" si="26"/>
        <v>198262933.61000001</v>
      </c>
      <c r="CM32" s="18">
        <f t="shared" ca="1" si="23"/>
        <v>9784843.3500000015</v>
      </c>
      <c r="CN32" s="18">
        <f t="shared" ca="1" si="23"/>
        <v>188478090.26000002</v>
      </c>
      <c r="CO32" s="19">
        <f t="shared" ca="1" si="27"/>
        <v>534998.25999599998</v>
      </c>
      <c r="CP32" s="18">
        <f t="shared" ca="1" si="21"/>
        <v>338498.67999599996</v>
      </c>
      <c r="CQ32" s="18">
        <f t="shared" ca="1" si="21"/>
        <v>196499.58000000002</v>
      </c>
      <c r="CR32" s="18">
        <f t="shared" ca="1" si="21"/>
        <v>44514908.979999997</v>
      </c>
      <c r="CS32" s="18">
        <f t="shared" ca="1" si="21"/>
        <v>0</v>
      </c>
      <c r="CT32" s="18">
        <f t="shared" ca="1" si="21"/>
        <v>111808.67000000001</v>
      </c>
      <c r="CU32" s="19">
        <f t="shared" ca="1" si="9"/>
        <v>10817889118.368401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310473661.36971813</v>
      </c>
      <c r="E33" s="18">
        <f t="shared" ca="1" si="17"/>
        <v>167039944.12971875</v>
      </c>
      <c r="F33" s="18">
        <f t="shared" ca="1" si="17"/>
        <v>53038870.869999811</v>
      </c>
      <c r="G33" s="18">
        <f t="shared" ca="1" si="17"/>
        <v>90394846.369999602</v>
      </c>
      <c r="H33" s="18">
        <f t="shared" ca="1" si="17"/>
        <v>9109246.769999994</v>
      </c>
      <c r="I33" s="18">
        <f t="shared" ca="1" si="17"/>
        <v>117943519.95000039</v>
      </c>
      <c r="J33" s="18">
        <f t="shared" ca="1" si="17"/>
        <v>3534173.1299999943</v>
      </c>
      <c r="K33" s="18">
        <f t="shared" ca="1" si="17"/>
        <v>1029923.9299999997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210073607.00000083</v>
      </c>
      <c r="P33" s="18">
        <f t="shared" ca="1" si="17"/>
        <v>0</v>
      </c>
      <c r="Q33" s="18">
        <f t="shared" ca="1" si="17"/>
        <v>63645.54</v>
      </c>
      <c r="R33" s="18">
        <f t="shared" ca="1" si="17"/>
        <v>0</v>
      </c>
      <c r="S33" s="18">
        <f t="shared" ca="1" si="17"/>
        <v>0</v>
      </c>
      <c r="T33" s="18">
        <f t="shared" ca="1" si="11"/>
        <v>2325792977.2088714</v>
      </c>
      <c r="U33" s="18">
        <f t="shared" ca="1" si="18"/>
        <v>149183699.25999904</v>
      </c>
      <c r="V33" s="18">
        <f t="shared" ca="1" si="18"/>
        <v>47468130.249999724</v>
      </c>
      <c r="W33" s="18">
        <f t="shared" ca="1" si="18"/>
        <v>821724691.47000968</v>
      </c>
      <c r="X33" s="18">
        <f t="shared" ca="1" si="18"/>
        <v>8742870.8899989128</v>
      </c>
      <c r="Y33" s="18">
        <f t="shared" ca="1" si="18"/>
        <v>80008963.550000116</v>
      </c>
      <c r="Z33" s="18">
        <f t="shared" ca="1" si="18"/>
        <v>53101816.100000136</v>
      </c>
      <c r="AA33" s="18">
        <f t="shared" ca="1" si="18"/>
        <v>137233.23999999996</v>
      </c>
      <c r="AB33" s="18">
        <f t="shared" ca="1" si="18"/>
        <v>0</v>
      </c>
      <c r="AC33" s="18">
        <f t="shared" ca="1" si="18"/>
        <v>3902409.1999998163</v>
      </c>
      <c r="AD33" s="18">
        <f t="shared" ca="1" si="18"/>
        <v>29746888.570004586</v>
      </c>
      <c r="AE33" s="18">
        <f t="shared" ca="1" si="18"/>
        <v>23687.43</v>
      </c>
      <c r="AF33" s="18">
        <f t="shared" ca="1" si="18"/>
        <v>1207912.2499999995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537077.23</v>
      </c>
      <c r="AK33" s="18">
        <f t="shared" ca="1" si="15"/>
        <v>180798.33999999994</v>
      </c>
      <c r="AL33" s="18">
        <f t="shared" ca="1" si="15"/>
        <v>0</v>
      </c>
      <c r="AM33" s="18">
        <f t="shared" ca="1" si="15"/>
        <v>20370</v>
      </c>
      <c r="AN33" s="18">
        <f t="shared" ca="1" si="15"/>
        <v>0</v>
      </c>
      <c r="AO33" s="18">
        <f t="shared" ca="1" si="15"/>
        <v>0</v>
      </c>
      <c r="AP33" s="18">
        <f t="shared" ca="1" si="15"/>
        <v>1447350.3800000006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438592567.47000021</v>
      </c>
      <c r="AU33" s="18">
        <f t="shared" ca="1" si="15"/>
        <v>48892168.710042514</v>
      </c>
      <c r="AV33" s="18">
        <f t="shared" ca="1" si="15"/>
        <v>8666735.6900019199</v>
      </c>
      <c r="AW33" s="18">
        <f t="shared" ca="1" si="15"/>
        <v>0</v>
      </c>
      <c r="AX33" s="18">
        <f t="shared" ca="1" si="15"/>
        <v>8307302.3400054676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44454588.05999551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2072801.1099999452</v>
      </c>
      <c r="BO33" s="18">
        <f t="shared" ca="1" si="19"/>
        <v>0</v>
      </c>
      <c r="BP33" s="18">
        <f t="shared" ca="1" si="16"/>
        <v>89429738.569999963</v>
      </c>
      <c r="BQ33" s="18">
        <f t="shared" ca="1" si="16"/>
        <v>712048.99999999977</v>
      </c>
      <c r="BR33" s="18">
        <f t="shared" ca="1" si="16"/>
        <v>8586367.8699999899</v>
      </c>
      <c r="BS33" s="18">
        <f t="shared" ca="1" si="16"/>
        <v>17638090.419999976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47944.910000000011</v>
      </c>
      <c r="BX33" s="18">
        <f t="shared" ca="1" si="16"/>
        <v>0</v>
      </c>
      <c r="BY33" s="18">
        <f t="shared" ca="1" si="16"/>
        <v>0</v>
      </c>
      <c r="BZ33" s="18">
        <f t="shared" ca="1" si="16"/>
        <v>8091175.4699999979</v>
      </c>
      <c r="CA33" s="18">
        <f t="shared" ca="1" si="20"/>
        <v>171936113.61999929</v>
      </c>
      <c r="CB33" s="18">
        <f t="shared" ca="1" si="20"/>
        <v>0</v>
      </c>
      <c r="CC33" s="18">
        <f t="shared" ca="1" si="20"/>
        <v>16481169.350000001</v>
      </c>
      <c r="CD33" s="18">
        <f t="shared" ca="1" si="20"/>
        <v>0</v>
      </c>
      <c r="CE33" s="18">
        <f t="shared" ca="1" si="20"/>
        <v>0</v>
      </c>
      <c r="CF33" s="18">
        <f t="shared" ca="1" si="20"/>
        <v>50610</v>
      </c>
      <c r="CG33" s="18">
        <f t="shared" ca="1" si="20"/>
        <v>832141.14999999956</v>
      </c>
      <c r="CH33" s="18">
        <f t="shared" ca="1" si="20"/>
        <v>7679826.290000001</v>
      </c>
      <c r="CI33" s="19">
        <f t="shared" ca="1" si="25"/>
        <v>243859752.53999984</v>
      </c>
      <c r="CJ33" s="18">
        <f t="shared" ca="1" si="22"/>
        <v>35967677.239999771</v>
      </c>
      <c r="CK33" s="18">
        <f t="shared" ca="1" si="22"/>
        <v>3413768.1399999983</v>
      </c>
      <c r="CL33" s="19">
        <f t="shared" ca="1" si="26"/>
        <v>204478307.16000009</v>
      </c>
      <c r="CM33" s="18">
        <f t="shared" ca="1" si="23"/>
        <v>6549772.6399999978</v>
      </c>
      <c r="CN33" s="18">
        <f t="shared" ca="1" si="23"/>
        <v>197928534.5200001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5137024.370000001</v>
      </c>
      <c r="CS33" s="18">
        <f t="shared" ca="1" si="21"/>
        <v>0</v>
      </c>
      <c r="CT33" s="18">
        <f t="shared" ca="1" si="21"/>
        <v>0</v>
      </c>
      <c r="CU33" s="19">
        <f t="shared" ca="1" si="9"/>
        <v>5296922819.9986467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17359905.330000512</v>
      </c>
      <c r="E34" s="18">
        <f t="shared" ca="1" si="17"/>
        <v>12506725.940000491</v>
      </c>
      <c r="F34" s="18">
        <f t="shared" ca="1" si="17"/>
        <v>1009950.32</v>
      </c>
      <c r="G34" s="18">
        <f t="shared" ca="1" si="17"/>
        <v>3843229.0700000222</v>
      </c>
      <c r="H34" s="18">
        <f t="shared" ca="1" si="17"/>
        <v>3573.54</v>
      </c>
      <c r="I34" s="18">
        <f t="shared" ca="1" si="17"/>
        <v>35635330.260000855</v>
      </c>
      <c r="J34" s="18">
        <f t="shared" ca="1" si="17"/>
        <v>0</v>
      </c>
      <c r="K34" s="18">
        <f t="shared" ca="1" si="17"/>
        <v>1595906.819999997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9345424.0799999945</v>
      </c>
      <c r="P34" s="18">
        <f t="shared" ca="1" si="17"/>
        <v>7361192.6499999994</v>
      </c>
      <c r="Q34" s="18">
        <f t="shared" ca="1" si="17"/>
        <v>22357.66</v>
      </c>
      <c r="R34" s="18">
        <f t="shared" ca="1" si="17"/>
        <v>0</v>
      </c>
      <c r="S34" s="18">
        <f t="shared" ca="1" si="17"/>
        <v>0</v>
      </c>
      <c r="T34" s="18">
        <f t="shared" ca="1" si="11"/>
        <v>820299919.19982302</v>
      </c>
      <c r="U34" s="18">
        <f t="shared" ca="1" si="18"/>
        <v>3589906.17</v>
      </c>
      <c r="V34" s="18">
        <f t="shared" ca="1" si="18"/>
        <v>17637103.540000454</v>
      </c>
      <c r="W34" s="18">
        <f t="shared" ca="1" si="18"/>
        <v>367588463.15996599</v>
      </c>
      <c r="X34" s="18">
        <f t="shared" ca="1" si="18"/>
        <v>0</v>
      </c>
      <c r="Y34" s="18">
        <f t="shared" ca="1" si="18"/>
        <v>4392766.46</v>
      </c>
      <c r="Z34" s="18">
        <f t="shared" ca="1" si="18"/>
        <v>9699483.6799999885</v>
      </c>
      <c r="AA34" s="18">
        <f t="shared" ca="1" si="18"/>
        <v>3635.5599999999995</v>
      </c>
      <c r="AB34" s="18">
        <f t="shared" ca="1" si="18"/>
        <v>0</v>
      </c>
      <c r="AC34" s="18">
        <f t="shared" ca="1" si="18"/>
        <v>508821.75000000343</v>
      </c>
      <c r="AD34" s="18">
        <f t="shared" ca="1" si="18"/>
        <v>7431409.5899999766</v>
      </c>
      <c r="AE34" s="18">
        <f t="shared" ca="1" si="18"/>
        <v>0</v>
      </c>
      <c r="AF34" s="18">
        <f t="shared" ca="1" si="18"/>
        <v>48158.900000000009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473116.89</v>
      </c>
      <c r="AK34" s="18">
        <f t="shared" ca="1" si="15"/>
        <v>70286.320000000036</v>
      </c>
      <c r="AL34" s="18">
        <f t="shared" ca="1" si="15"/>
        <v>0</v>
      </c>
      <c r="AM34" s="18">
        <f t="shared" ca="1" si="15"/>
        <v>1226405.4100000001</v>
      </c>
      <c r="AN34" s="18">
        <f t="shared" ca="1" si="15"/>
        <v>0</v>
      </c>
      <c r="AO34" s="18">
        <f t="shared" ca="1" si="15"/>
        <v>0</v>
      </c>
      <c r="AP34" s="18">
        <f t="shared" ca="1" si="15"/>
        <v>5375.86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20193579.910000268</v>
      </c>
      <c r="AU34" s="18">
        <f t="shared" ca="1" si="15"/>
        <v>323800.80000000179</v>
      </c>
      <c r="AV34" s="18">
        <f t="shared" ca="1" si="15"/>
        <v>531519.39999999222</v>
      </c>
      <c r="AW34" s="18">
        <f t="shared" ca="1" si="15"/>
        <v>0</v>
      </c>
      <c r="AX34" s="18">
        <f t="shared" ca="1" si="15"/>
        <v>574490.6300000021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3273198.73999999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1155641.9799999853</v>
      </c>
      <c r="BO34" s="18">
        <f t="shared" ca="1" si="19"/>
        <v>0</v>
      </c>
      <c r="BP34" s="18">
        <f t="shared" ca="1" si="16"/>
        <v>633524.14000000013</v>
      </c>
      <c r="BQ34" s="18">
        <f t="shared" ca="1" si="16"/>
        <v>0</v>
      </c>
      <c r="BR34" s="18">
        <f t="shared" ca="1" si="16"/>
        <v>169681.37999999998</v>
      </c>
      <c r="BS34" s="18">
        <f t="shared" ca="1" si="16"/>
        <v>1657080.4900000035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2457190.7299999991</v>
      </c>
      <c r="CA34" s="18">
        <f t="shared" ca="1" si="20"/>
        <v>51402220.200000048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13298062.980000228</v>
      </c>
      <c r="CS34" s="18">
        <f t="shared" ca="1" si="21"/>
        <v>0</v>
      </c>
      <c r="CT34" s="18">
        <f t="shared" ca="1" si="21"/>
        <v>0</v>
      </c>
      <c r="CU34" s="19">
        <f t="shared" ca="1" si="9"/>
        <v>1399968534.2097917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77133729.999999985</v>
      </c>
      <c r="E35" s="18">
        <f t="shared" ca="1" si="17"/>
        <v>15732531.029999999</v>
      </c>
      <c r="F35" s="18">
        <f t="shared" ca="1" si="17"/>
        <v>61401198.969999991</v>
      </c>
      <c r="G35" s="18">
        <f t="shared" ca="1" si="17"/>
        <v>0</v>
      </c>
      <c r="H35" s="18">
        <f t="shared" ca="1" si="17"/>
        <v>187249260.90000001</v>
      </c>
      <c r="I35" s="18">
        <f t="shared" ca="1" si="17"/>
        <v>8566252.2699999996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149212828.36000001</v>
      </c>
      <c r="P35" s="18">
        <f t="shared" ca="1" si="17"/>
        <v>0</v>
      </c>
      <c r="Q35" s="18">
        <f t="shared" ca="1" si="17"/>
        <v>14260851.460000001</v>
      </c>
      <c r="R35" s="18">
        <f t="shared" ca="1" si="17"/>
        <v>0</v>
      </c>
      <c r="S35" s="18">
        <f t="shared" ca="1" si="17"/>
        <v>0</v>
      </c>
      <c r="T35" s="18">
        <f t="shared" ca="1" si="11"/>
        <v>58738.55</v>
      </c>
      <c r="U35" s="18">
        <f t="shared" ca="1" si="18"/>
        <v>0</v>
      </c>
      <c r="V35" s="18">
        <f t="shared" ca="1" si="18"/>
        <v>0</v>
      </c>
      <c r="W35" s="18">
        <f t="shared" ca="1" si="18"/>
        <v>52139498.509999998</v>
      </c>
      <c r="X35" s="18">
        <f t="shared" ca="1" si="18"/>
        <v>0</v>
      </c>
      <c r="Y35" s="18">
        <f t="shared" ca="1" si="18"/>
        <v>58283499.569999993</v>
      </c>
      <c r="Z35" s="18">
        <f t="shared" ca="1" si="18"/>
        <v>32396196.620000001</v>
      </c>
      <c r="AA35" s="18">
        <f t="shared" ca="1" si="18"/>
        <v>0</v>
      </c>
      <c r="AB35" s="18">
        <f t="shared" ca="1" si="18"/>
        <v>0</v>
      </c>
      <c r="AC35" s="18">
        <f t="shared" ca="1" si="18"/>
        <v>2337691.5900000003</v>
      </c>
      <c r="AD35" s="18">
        <f t="shared" ca="1" si="18"/>
        <v>26728404.91</v>
      </c>
      <c r="AE35" s="18">
        <f t="shared" ca="1" si="18"/>
        <v>0</v>
      </c>
      <c r="AF35" s="18">
        <f t="shared" ca="1" si="18"/>
        <v>2072809.45</v>
      </c>
      <c r="AG35" s="18">
        <f t="shared" ca="1" si="18"/>
        <v>0</v>
      </c>
      <c r="AH35" s="18">
        <f t="shared" ca="1" si="18"/>
        <v>6841528.3200000003</v>
      </c>
      <c r="AI35" s="18">
        <f t="shared" ca="1" si="18"/>
        <v>0</v>
      </c>
      <c r="AJ35" s="18">
        <f t="shared" ca="1" si="18"/>
        <v>469862.02</v>
      </c>
      <c r="AK35" s="18">
        <f t="shared" ca="1" si="15"/>
        <v>13155.62</v>
      </c>
      <c r="AL35" s="18">
        <f t="shared" ca="1" si="15"/>
        <v>0</v>
      </c>
      <c r="AM35" s="18">
        <f t="shared" ca="1" si="15"/>
        <v>110260156.42999999</v>
      </c>
      <c r="AN35" s="18">
        <f t="shared" ca="1" si="15"/>
        <v>6734192.5099999998</v>
      </c>
      <c r="AO35" s="18">
        <f t="shared" ca="1" si="15"/>
        <v>2873287.87</v>
      </c>
      <c r="AP35" s="18">
        <f t="shared" ca="1" si="15"/>
        <v>16736888.59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290925245.37</v>
      </c>
      <c r="AU35" s="18">
        <f t="shared" ca="1" si="15"/>
        <v>9341687.6500000004</v>
      </c>
      <c r="AV35" s="18">
        <f t="shared" ca="1" si="15"/>
        <v>3516426.9499999997</v>
      </c>
      <c r="AW35" s="18">
        <f t="shared" ca="1" si="15"/>
        <v>0</v>
      </c>
      <c r="AX35" s="18">
        <f t="shared" ca="1" si="15"/>
        <v>2480916.92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28917940.449999999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10850013.67</v>
      </c>
      <c r="BQ35" s="18">
        <f t="shared" ca="1" si="16"/>
        <v>3053744.73</v>
      </c>
      <c r="BR35" s="18">
        <f t="shared" ca="1" si="16"/>
        <v>3784594.75</v>
      </c>
      <c r="BS35" s="18">
        <f t="shared" ca="1" si="16"/>
        <v>1548298014.22</v>
      </c>
      <c r="BT35" s="18">
        <f t="shared" ca="1" si="16"/>
        <v>0</v>
      </c>
      <c r="BU35" s="18">
        <f t="shared" ca="1" si="16"/>
        <v>0</v>
      </c>
      <c r="BV35" s="18">
        <f t="shared" ca="1" si="16"/>
        <v>52107819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1135375.43</v>
      </c>
      <c r="CI35" s="19">
        <f t="shared" ca="1" si="25"/>
        <v>59739239.149999999</v>
      </c>
      <c r="CJ35" s="18">
        <f t="shared" ca="1" si="22"/>
        <v>171791.6</v>
      </c>
      <c r="CK35" s="18">
        <f t="shared" ca="1" si="22"/>
        <v>59567447.549999997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24782402.489999998</v>
      </c>
      <c r="CS35" s="18">
        <f t="shared" ca="1" si="21"/>
        <v>0</v>
      </c>
      <c r="CT35" s="18">
        <f t="shared" ca="1" si="21"/>
        <v>0</v>
      </c>
      <c r="CU35" s="19">
        <f t="shared" ca="1" si="9"/>
        <v>2793585305.2299995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34076371.500000007</v>
      </c>
      <c r="E36" s="18">
        <f t="shared" ca="1" si="17"/>
        <v>6870161</v>
      </c>
      <c r="F36" s="18">
        <f t="shared" ca="1" si="17"/>
        <v>12899282.500000007</v>
      </c>
      <c r="G36" s="18">
        <f t="shared" ca="1" si="17"/>
        <v>14306928</v>
      </c>
      <c r="H36" s="18">
        <f t="shared" ca="1" si="17"/>
        <v>0</v>
      </c>
      <c r="I36" s="18">
        <f t="shared" ca="1" si="17"/>
        <v>17426079</v>
      </c>
      <c r="J36" s="18">
        <f t="shared" ca="1" si="17"/>
        <v>2726924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21391898</v>
      </c>
      <c r="P36" s="18">
        <f t="shared" ca="1" si="17"/>
        <v>0</v>
      </c>
      <c r="Q36" s="18">
        <f t="shared" ca="1" si="17"/>
        <v>21848</v>
      </c>
      <c r="R36" s="18">
        <f t="shared" ca="1" si="17"/>
        <v>0</v>
      </c>
      <c r="S36" s="18">
        <f t="shared" ca="1" si="17"/>
        <v>0</v>
      </c>
      <c r="T36" s="18">
        <f t="shared" ca="1" si="11"/>
        <v>458718242.32999998</v>
      </c>
      <c r="U36" s="18">
        <f t="shared" ca="1" si="18"/>
        <v>5296948</v>
      </c>
      <c r="V36" s="18">
        <f t="shared" ca="1" si="18"/>
        <v>28972623.590000004</v>
      </c>
      <c r="W36" s="18">
        <f t="shared" ca="1" si="18"/>
        <v>421374337.45999998</v>
      </c>
      <c r="X36" s="18">
        <f t="shared" ca="1" si="18"/>
        <v>8396105</v>
      </c>
      <c r="Y36" s="18">
        <f t="shared" ca="1" si="18"/>
        <v>11097459</v>
      </c>
      <c r="Z36" s="18">
        <f t="shared" ca="1" si="18"/>
        <v>11352498</v>
      </c>
      <c r="AA36" s="18">
        <f t="shared" ca="1" si="18"/>
        <v>0</v>
      </c>
      <c r="AB36" s="18">
        <f t="shared" ca="1" si="18"/>
        <v>0</v>
      </c>
      <c r="AC36" s="18">
        <f t="shared" ca="1" si="18"/>
        <v>1464950</v>
      </c>
      <c r="AD36" s="18">
        <f t="shared" ca="1" si="18"/>
        <v>5864496</v>
      </c>
      <c r="AE36" s="18">
        <f t="shared" ca="1" si="18"/>
        <v>0</v>
      </c>
      <c r="AF36" s="18">
        <f t="shared" ca="1" si="18"/>
        <v>142928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1263757</v>
      </c>
      <c r="AK36" s="18">
        <f t="shared" ca="1" si="15"/>
        <v>391569</v>
      </c>
      <c r="AL36" s="18">
        <f t="shared" ca="1" si="15"/>
        <v>0</v>
      </c>
      <c r="AM36" s="18">
        <f t="shared" ca="1" si="15"/>
        <v>5441618</v>
      </c>
      <c r="AN36" s="18">
        <f t="shared" ca="1" si="15"/>
        <v>0</v>
      </c>
      <c r="AO36" s="18">
        <f t="shared" ca="1" si="15"/>
        <v>0</v>
      </c>
      <c r="AP36" s="18">
        <f t="shared" ca="1" si="15"/>
        <v>509152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38513110</v>
      </c>
      <c r="AU36" s="18">
        <f t="shared" ca="1" si="15"/>
        <v>4151847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20683147.039999999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3385813</v>
      </c>
      <c r="BQ36" s="18">
        <f t="shared" ca="1" si="16"/>
        <v>595435</v>
      </c>
      <c r="BR36" s="18">
        <f t="shared" ca="1" si="16"/>
        <v>5625692</v>
      </c>
      <c r="BS36" s="18">
        <f t="shared" ca="1" si="16"/>
        <v>5784184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383211055.69000006</v>
      </c>
      <c r="CJ36" s="18">
        <f t="shared" ca="1" si="22"/>
        <v>0</v>
      </c>
      <c r="CK36" s="18">
        <f t="shared" ca="1" si="22"/>
        <v>210334430.61000001</v>
      </c>
      <c r="CL36" s="19">
        <f t="shared" ca="1" si="26"/>
        <v>172876625.08000004</v>
      </c>
      <c r="CM36" s="18">
        <f t="shared" ca="1" si="23"/>
        <v>0</v>
      </c>
      <c r="CN36" s="18">
        <f t="shared" ca="1" si="23"/>
        <v>172876625.08000004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10847524.279999999</v>
      </c>
      <c r="CS36" s="18">
        <f t="shared" ca="1" si="21"/>
        <v>0</v>
      </c>
      <c r="CT36" s="18">
        <f t="shared" ca="1" si="21"/>
        <v>0</v>
      </c>
      <c r="CU36" s="19">
        <f t="shared" ca="1" si="9"/>
        <v>1508727611.8899999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643064186.92999995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361026347.79000002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1004090534.72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763147050.2599839</v>
      </c>
      <c r="E38" s="18">
        <f t="shared" ca="1" si="17"/>
        <v>118017788.35997598</v>
      </c>
      <c r="F38" s="18">
        <f t="shared" ca="1" si="17"/>
        <v>453095696.610008</v>
      </c>
      <c r="G38" s="18">
        <f t="shared" ca="1" si="17"/>
        <v>192033565.28999999</v>
      </c>
      <c r="H38" s="18">
        <f t="shared" ca="1" si="17"/>
        <v>25266115.23</v>
      </c>
      <c r="I38" s="18">
        <f t="shared" ca="1" si="17"/>
        <v>24480666.41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108473253.80999999</v>
      </c>
      <c r="P38" s="18">
        <f t="shared" ca="1" si="17"/>
        <v>429892.83999999997</v>
      </c>
      <c r="Q38" s="18">
        <f t="shared" ca="1" si="17"/>
        <v>9093266.379999999</v>
      </c>
      <c r="R38" s="18">
        <f t="shared" ca="1" si="17"/>
        <v>0</v>
      </c>
      <c r="S38" s="18">
        <f t="shared" ca="1" si="17"/>
        <v>0</v>
      </c>
      <c r="T38" s="18">
        <f t="shared" ca="1" si="11"/>
        <v>702184405.77999997</v>
      </c>
      <c r="U38" s="18">
        <f t="shared" ca="1" si="18"/>
        <v>0</v>
      </c>
      <c r="V38" s="18">
        <f t="shared" ca="1" si="18"/>
        <v>78678557.030000001</v>
      </c>
      <c r="W38" s="18">
        <f t="shared" ca="1" si="18"/>
        <v>897678054.08000004</v>
      </c>
      <c r="X38" s="18">
        <f t="shared" ca="1" si="18"/>
        <v>3425.26</v>
      </c>
      <c r="Y38" s="18">
        <f t="shared" ca="1" si="18"/>
        <v>34609483.659999996</v>
      </c>
      <c r="Z38" s="18">
        <f t="shared" ca="1" si="18"/>
        <v>48589337.379999995</v>
      </c>
      <c r="AA38" s="18">
        <f t="shared" ca="1" si="18"/>
        <v>0</v>
      </c>
      <c r="AB38" s="18">
        <f t="shared" ca="1" si="18"/>
        <v>0</v>
      </c>
      <c r="AC38" s="18">
        <f t="shared" ca="1" si="18"/>
        <v>6945442.8099999996</v>
      </c>
      <c r="AD38" s="18">
        <f t="shared" ca="1" si="18"/>
        <v>29415767.629999999</v>
      </c>
      <c r="AE38" s="18">
        <f t="shared" ca="1" si="18"/>
        <v>2955386</v>
      </c>
      <c r="AF38" s="18">
        <f t="shared" ca="1" si="18"/>
        <v>5526066.3700000001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688754.03</v>
      </c>
      <c r="AK38" s="18">
        <f t="shared" ca="1" si="28"/>
        <v>276840.32000000001</v>
      </c>
      <c r="AL38" s="18">
        <f t="shared" ca="1" si="28"/>
        <v>0</v>
      </c>
      <c r="AM38" s="18">
        <f t="shared" ca="1" si="28"/>
        <v>159373970.88999999</v>
      </c>
      <c r="AN38" s="18">
        <f t="shared" ca="1" si="28"/>
        <v>0</v>
      </c>
      <c r="AO38" s="18">
        <f t="shared" ca="1" si="28"/>
        <v>0</v>
      </c>
      <c r="AP38" s="18">
        <f t="shared" ca="1" si="28"/>
        <v>6530846.4799999995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31083127.800000001</v>
      </c>
      <c r="BE38" s="18">
        <f t="shared" ca="1" si="19"/>
        <v>-3576914.51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161696.72</v>
      </c>
      <c r="BM38" s="18">
        <f t="shared" ca="1" si="19"/>
        <v>16930.060000000001</v>
      </c>
      <c r="BN38" s="18">
        <f t="shared" ca="1" si="19"/>
        <v>3342173.18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98182699.140000015</v>
      </c>
      <c r="BQ38" s="18">
        <f t="shared" ca="1" si="29"/>
        <v>2320132.5</v>
      </c>
      <c r="BR38" s="18">
        <f t="shared" ca="1" si="29"/>
        <v>12821378.289999999</v>
      </c>
      <c r="BS38" s="18">
        <f t="shared" ca="1" si="29"/>
        <v>28149700.669999998</v>
      </c>
      <c r="BT38" s="18">
        <f t="shared" ca="1" si="29"/>
        <v>0</v>
      </c>
      <c r="BU38" s="18">
        <f t="shared" ca="1" si="29"/>
        <v>0</v>
      </c>
      <c r="BV38" s="18">
        <f t="shared" ca="1" si="29"/>
        <v>19950649.130000003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380347.14</v>
      </c>
      <c r="CA38" s="18">
        <f t="shared" ca="1" si="29"/>
        <v>21491853.210000001</v>
      </c>
      <c r="CB38" s="18">
        <f t="shared" ca="1" si="29"/>
        <v>0</v>
      </c>
      <c r="CC38" s="18">
        <f t="shared" ca="1" si="20"/>
        <v>263355.51</v>
      </c>
      <c r="CD38" s="18">
        <f t="shared" ca="1" si="20"/>
        <v>896493.04999999993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76194344.580017</v>
      </c>
      <c r="CJ38" s="18">
        <f t="shared" ca="1" si="22"/>
        <v>14229.97</v>
      </c>
      <c r="CK38" s="18">
        <f t="shared" ca="1" si="22"/>
        <v>0</v>
      </c>
      <c r="CL38" s="19">
        <f t="shared" ca="1" si="26"/>
        <v>57663782.070000201</v>
      </c>
      <c r="CM38" s="18">
        <f t="shared" ca="1" si="23"/>
        <v>17101252.690000001</v>
      </c>
      <c r="CN38" s="18">
        <f t="shared" ca="1" si="23"/>
        <v>40562529.380000196</v>
      </c>
      <c r="CO38" s="19">
        <f t="shared" ca="1" si="27"/>
        <v>18516332.5400168</v>
      </c>
      <c r="CP38" s="18">
        <f t="shared" ca="1" si="21"/>
        <v>0</v>
      </c>
      <c r="CQ38" s="18">
        <f t="shared" ca="1" si="21"/>
        <v>18516332.5400168</v>
      </c>
      <c r="CR38" s="18">
        <f t="shared" ca="1" si="21"/>
        <v>1128878.47</v>
      </c>
      <c r="CS38" s="18">
        <f t="shared" ca="1" si="21"/>
        <v>0</v>
      </c>
      <c r="CT38" s="18">
        <f t="shared" ca="1" si="21"/>
        <v>0</v>
      </c>
      <c r="CU38" s="19">
        <f t="shared" ca="1" si="9"/>
        <v>3197153427.5900006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106370830.711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92574344.340999991</v>
      </c>
      <c r="F39" s="18">
        <f t="shared" ca="1" si="30"/>
        <v>13796486.369999999</v>
      </c>
      <c r="G39" s="18">
        <f t="shared" ca="1" si="30"/>
        <v>0</v>
      </c>
      <c r="H39" s="18">
        <f t="shared" ca="1" si="30"/>
        <v>0</v>
      </c>
      <c r="I39" s="18">
        <f t="shared" ca="1" si="30"/>
        <v>78183485.659999996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2465077624.0942855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3583559.42</v>
      </c>
      <c r="V39" s="18">
        <f t="shared" ca="1" si="31"/>
        <v>65945017.530000001</v>
      </c>
      <c r="W39" s="18">
        <f t="shared" ca="1" si="31"/>
        <v>210127069.96000001</v>
      </c>
      <c r="X39" s="18">
        <f t="shared" ca="1" si="31"/>
        <v>0</v>
      </c>
      <c r="Y39" s="18">
        <f t="shared" ca="1" si="31"/>
        <v>41005.31</v>
      </c>
      <c r="Z39" s="18">
        <f t="shared" ca="1" si="31"/>
        <v>1321719.94</v>
      </c>
      <c r="AA39" s="18">
        <f t="shared" ca="1" si="31"/>
        <v>0</v>
      </c>
      <c r="AB39" s="18">
        <f t="shared" ca="1" si="31"/>
        <v>0</v>
      </c>
      <c r="AC39" s="18">
        <f t="shared" ca="1" si="31"/>
        <v>6415818.8600000003</v>
      </c>
      <c r="AD39" s="18">
        <f t="shared" ca="1" si="31"/>
        <v>11393579.18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322775.64571428573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156534.07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20136648.48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24333632.690000001</v>
      </c>
      <c r="BO39" s="18">
        <f t="shared" ca="1" si="32"/>
        <v>0</v>
      </c>
      <c r="BP39" s="18">
        <f t="shared" ca="1" si="29"/>
        <v>123629.51</v>
      </c>
      <c r="BQ39" s="18">
        <f t="shared" ca="1" si="29"/>
        <v>0</v>
      </c>
      <c r="BR39" s="18">
        <f t="shared" ca="1" si="29"/>
        <v>0</v>
      </c>
      <c r="BS39" s="18">
        <f t="shared" ca="1" si="29"/>
        <v>1635406.72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95888250.350000009</v>
      </c>
      <c r="CJ39" s="18">
        <f t="shared" ca="1" si="22"/>
        <v>0</v>
      </c>
      <c r="CK39" s="18">
        <f t="shared" ca="1" si="22"/>
        <v>0</v>
      </c>
      <c r="CL39" s="19">
        <f t="shared" ca="1" si="26"/>
        <v>95888250.350000009</v>
      </c>
      <c r="CM39" s="18">
        <f t="shared" ca="1" si="23"/>
        <v>1539879.56</v>
      </c>
      <c r="CN39" s="18">
        <f t="shared" ca="1" si="23"/>
        <v>94348370.790000007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1097763.25</v>
      </c>
      <c r="CS39" s="18">
        <f t="shared" ca="1" si="34"/>
        <v>0</v>
      </c>
      <c r="CT39" s="18">
        <f t="shared" ca="1" si="34"/>
        <v>0</v>
      </c>
      <c r="CU39" s="19">
        <f t="shared" ca="1" si="9"/>
        <v>3092154351.381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33664468.479999997</v>
      </c>
      <c r="E40" s="18">
        <f t="shared" ca="1" si="30"/>
        <v>4239921.7</v>
      </c>
      <c r="F40" s="18">
        <f t="shared" ca="1" si="30"/>
        <v>22010689.619999997</v>
      </c>
      <c r="G40" s="18">
        <f t="shared" ca="1" si="30"/>
        <v>7413857.1600000001</v>
      </c>
      <c r="H40" s="18">
        <f t="shared" ca="1" si="30"/>
        <v>1366292.604845</v>
      </c>
      <c r="I40" s="18">
        <f t="shared" ca="1" si="30"/>
        <v>30026065.149999999</v>
      </c>
      <c r="J40" s="18">
        <f t="shared" ca="1" si="30"/>
        <v>0</v>
      </c>
      <c r="K40" s="18">
        <f t="shared" ca="1" si="30"/>
        <v>11737109.439999999</v>
      </c>
      <c r="L40" s="18">
        <f t="shared" ca="1" si="30"/>
        <v>0</v>
      </c>
      <c r="M40" s="18">
        <f t="shared" ca="1" si="30"/>
        <v>0</v>
      </c>
      <c r="N40" s="18">
        <f t="shared" ca="1" si="30"/>
        <v>373772.51</v>
      </c>
      <c r="O40" s="18">
        <f t="shared" ca="1" si="30"/>
        <v>67064008.456759997</v>
      </c>
      <c r="P40" s="18">
        <f t="shared" ca="1" si="30"/>
        <v>0</v>
      </c>
      <c r="Q40" s="18">
        <f t="shared" ca="1" si="30"/>
        <v>3180670.9913609996</v>
      </c>
      <c r="R40" s="18">
        <f t="shared" ca="1" si="30"/>
        <v>0</v>
      </c>
      <c r="S40" s="18">
        <f t="shared" ca="1" si="30"/>
        <v>0</v>
      </c>
      <c r="T40" s="18">
        <f t="shared" ca="1" si="11"/>
        <v>10032442755.19113</v>
      </c>
      <c r="U40" s="18">
        <f t="shared" ca="1" si="31"/>
        <v>3588566.96</v>
      </c>
      <c r="V40" s="18">
        <f t="shared" ca="1" si="31"/>
        <v>249365571.24075001</v>
      </c>
      <c r="W40" s="18">
        <f t="shared" ca="1" si="31"/>
        <v>15461925.33</v>
      </c>
      <c r="X40" s="18">
        <f t="shared" ca="1" si="31"/>
        <v>0</v>
      </c>
      <c r="Y40" s="18">
        <f t="shared" ca="1" si="31"/>
        <v>13724265.596484</v>
      </c>
      <c r="Z40" s="18">
        <f t="shared" ca="1" si="31"/>
        <v>8551550.6771910004</v>
      </c>
      <c r="AA40" s="18">
        <f t="shared" ca="1" si="31"/>
        <v>0</v>
      </c>
      <c r="AB40" s="18">
        <f t="shared" ca="1" si="31"/>
        <v>0</v>
      </c>
      <c r="AC40" s="18">
        <f t="shared" ca="1" si="31"/>
        <v>726639.61561600002</v>
      </c>
      <c r="AD40" s="18">
        <f t="shared" ca="1" si="31"/>
        <v>10836834.93361</v>
      </c>
      <c r="AE40" s="18">
        <f t="shared" ca="1" si="31"/>
        <v>2850</v>
      </c>
      <c r="AF40" s="18">
        <f t="shared" ca="1" si="31"/>
        <v>697730.19</v>
      </c>
      <c r="AG40" s="18">
        <f t="shared" ca="1" si="31"/>
        <v>5773987.3200000003</v>
      </c>
      <c r="AH40" s="18">
        <f t="shared" ca="1" si="31"/>
        <v>7699471.0694220001</v>
      </c>
      <c r="AI40" s="18">
        <f t="shared" ca="1" si="31"/>
        <v>0</v>
      </c>
      <c r="AJ40" s="18">
        <f t="shared" ca="1" si="31"/>
        <v>3399031.52</v>
      </c>
      <c r="AK40" s="18">
        <f t="shared" ca="1" si="28"/>
        <v>26837.48</v>
      </c>
      <c r="AL40" s="18">
        <f t="shared" ca="1" si="28"/>
        <v>0</v>
      </c>
      <c r="AM40" s="18">
        <f t="shared" ca="1" si="28"/>
        <v>971753.48</v>
      </c>
      <c r="AN40" s="18">
        <f t="shared" ca="1" si="28"/>
        <v>0</v>
      </c>
      <c r="AO40" s="18">
        <f t="shared" ca="1" si="28"/>
        <v>0</v>
      </c>
      <c r="AP40" s="18">
        <f t="shared" ca="1" si="28"/>
        <v>54001.29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84636895.786318004</v>
      </c>
      <c r="AU40" s="18">
        <f t="shared" ca="1" si="28"/>
        <v>3981338.7285580002</v>
      </c>
      <c r="AV40" s="18">
        <f t="shared" ca="1" si="28"/>
        <v>0</v>
      </c>
      <c r="AW40" s="18">
        <f t="shared" ca="1" si="28"/>
        <v>0</v>
      </c>
      <c r="AX40" s="18">
        <f t="shared" ca="1" si="28"/>
        <v>3522508.1348459995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2399282.7720919997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5079724.3429960012</v>
      </c>
      <c r="BO40" s="18">
        <f t="shared" ca="1" si="32"/>
        <v>0</v>
      </c>
      <c r="BP40" s="18">
        <f t="shared" ca="1" si="29"/>
        <v>43963723.692125998</v>
      </c>
      <c r="BQ40" s="18">
        <f t="shared" ca="1" si="29"/>
        <v>14644494.060000001</v>
      </c>
      <c r="BR40" s="18">
        <f t="shared" ca="1" si="29"/>
        <v>65250312.109999999</v>
      </c>
      <c r="BS40" s="18">
        <f t="shared" ca="1" si="29"/>
        <v>6587623.76609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20204.830000000002</v>
      </c>
      <c r="BX40" s="18">
        <f t="shared" ca="1" si="29"/>
        <v>0</v>
      </c>
      <c r="BY40" s="18">
        <f t="shared" ca="1" si="29"/>
        <v>0</v>
      </c>
      <c r="BZ40" s="18">
        <f t="shared" ca="1" si="29"/>
        <v>610797.4</v>
      </c>
      <c r="CA40" s="18">
        <f t="shared" ca="1" si="29"/>
        <v>25151172.75</v>
      </c>
      <c r="CB40" s="18">
        <f t="shared" ca="1" si="29"/>
        <v>0</v>
      </c>
      <c r="CC40" s="18">
        <f t="shared" ca="1" si="29"/>
        <v>881202.56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207706.07</v>
      </c>
      <c r="CH40" s="18">
        <f t="shared" ca="1" si="33"/>
        <v>2117.38</v>
      </c>
      <c r="CI40" s="19">
        <f t="shared" ca="1" si="25"/>
        <v>67629075.390000001</v>
      </c>
      <c r="CJ40" s="18">
        <f t="shared" ca="1" si="22"/>
        <v>0</v>
      </c>
      <c r="CK40" s="18">
        <f t="shared" ca="1" si="22"/>
        <v>0</v>
      </c>
      <c r="CL40" s="19">
        <f t="shared" ca="1" si="26"/>
        <v>67629075.390000001</v>
      </c>
      <c r="CM40" s="18">
        <f t="shared" ca="1" si="23"/>
        <v>0</v>
      </c>
      <c r="CN40" s="18">
        <f t="shared" ca="1" si="23"/>
        <v>67629075.390000001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18501605.699723002</v>
      </c>
      <c r="CS40" s="18">
        <f t="shared" ca="1" si="34"/>
        <v>798485059.88320899</v>
      </c>
      <c r="CT40" s="18">
        <f t="shared" ca="1" si="34"/>
        <v>0</v>
      </c>
      <c r="CU40" s="19">
        <f t="shared" ca="1" si="9"/>
        <v>11642291004.883121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12790119.299999999</v>
      </c>
      <c r="E41" s="18">
        <f t="shared" ca="1" si="30"/>
        <v>1765533.59</v>
      </c>
      <c r="F41" s="18">
        <f t="shared" ca="1" si="30"/>
        <v>5609051.0999999996</v>
      </c>
      <c r="G41" s="18">
        <f t="shared" ca="1" si="30"/>
        <v>5415534.6099999994</v>
      </c>
      <c r="H41" s="18">
        <f t="shared" ca="1" si="30"/>
        <v>43114.149999999994</v>
      </c>
      <c r="I41" s="18">
        <f t="shared" ca="1" si="30"/>
        <v>1627975.67</v>
      </c>
      <c r="J41" s="18">
        <f t="shared" ca="1" si="30"/>
        <v>0</v>
      </c>
      <c r="K41" s="18">
        <f t="shared" ca="1" si="30"/>
        <v>107715.75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23492287.199999999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464333181.05000001</v>
      </c>
      <c r="X41" s="18">
        <f t="shared" ca="1" si="31"/>
        <v>7459462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364012.94</v>
      </c>
      <c r="AD41" s="18">
        <f t="shared" ca="1" si="31"/>
        <v>1064493.3799999999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32271373.119999997</v>
      </c>
      <c r="AU41" s="18">
        <f t="shared" ca="1" si="28"/>
        <v>1369346.5899999999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2992160.41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9556425.6400000006</v>
      </c>
      <c r="BO41" s="18">
        <f t="shared" ca="1" si="32"/>
        <v>0</v>
      </c>
      <c r="BP41" s="18">
        <f t="shared" ca="1" si="29"/>
        <v>1897692.61</v>
      </c>
      <c r="BQ41" s="18">
        <f t="shared" ca="1" si="29"/>
        <v>0</v>
      </c>
      <c r="BR41" s="18">
        <f t="shared" ca="1" si="29"/>
        <v>2389803.7999999998</v>
      </c>
      <c r="BS41" s="18">
        <f t="shared" ca="1" si="29"/>
        <v>1406640.33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563165803.93999994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9038.56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40465756.910000212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350278.34000000008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177669.02000000014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41002742.830000222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13218070</v>
      </c>
      <c r="E43" s="18">
        <f t="shared" ca="1" si="30"/>
        <v>7330917</v>
      </c>
      <c r="F43" s="18">
        <f t="shared" ca="1" si="30"/>
        <v>304431</v>
      </c>
      <c r="G43" s="18">
        <f t="shared" ca="1" si="30"/>
        <v>5582722</v>
      </c>
      <c r="H43" s="18">
        <f t="shared" ca="1" si="30"/>
        <v>0</v>
      </c>
      <c r="I43" s="18">
        <f t="shared" ca="1" si="30"/>
        <v>7532684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1454795</v>
      </c>
      <c r="P43" s="18">
        <f t="shared" ca="1" si="30"/>
        <v>0</v>
      </c>
      <c r="Q43" s="18">
        <f t="shared" ca="1" si="30"/>
        <v>119696</v>
      </c>
      <c r="R43" s="18">
        <f t="shared" ca="1" si="30"/>
        <v>0</v>
      </c>
      <c r="S43" s="18">
        <f t="shared" ca="1" si="30"/>
        <v>0</v>
      </c>
      <c r="T43" s="18">
        <f t="shared" ca="1" si="11"/>
        <v>94576620.25999999</v>
      </c>
      <c r="U43" s="18">
        <f t="shared" ca="1" si="31"/>
        <v>1712359.93</v>
      </c>
      <c r="V43" s="18">
        <f t="shared" ca="1" si="31"/>
        <v>1949787</v>
      </c>
      <c r="W43" s="18">
        <f t="shared" ca="1" si="31"/>
        <v>60837953</v>
      </c>
      <c r="X43" s="18">
        <f t="shared" ca="1" si="31"/>
        <v>0</v>
      </c>
      <c r="Y43" s="18">
        <f t="shared" ca="1" si="31"/>
        <v>396004</v>
      </c>
      <c r="Z43" s="18">
        <f t="shared" ca="1" si="31"/>
        <v>658120</v>
      </c>
      <c r="AA43" s="18">
        <f t="shared" ca="1" si="31"/>
        <v>0</v>
      </c>
      <c r="AB43" s="18">
        <f t="shared" ca="1" si="31"/>
        <v>0</v>
      </c>
      <c r="AC43" s="18">
        <f t="shared" ca="1" si="31"/>
        <v>185394</v>
      </c>
      <c r="AD43" s="18">
        <f t="shared" ca="1" si="31"/>
        <v>172142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284038.8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2700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59445365</v>
      </c>
      <c r="AU43" s="18">
        <f t="shared" ca="1" si="28"/>
        <v>3303363</v>
      </c>
      <c r="AV43" s="18">
        <f t="shared" ca="1" si="28"/>
        <v>761410</v>
      </c>
      <c r="AW43" s="18">
        <f t="shared" ca="1" si="28"/>
        <v>0</v>
      </c>
      <c r="AX43" s="18">
        <f t="shared" ca="1" si="28"/>
        <v>656180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47268633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98390</v>
      </c>
      <c r="BM43" s="18">
        <f t="shared" ca="1" si="32"/>
        <v>0</v>
      </c>
      <c r="BN43" s="18">
        <f t="shared" ca="1" si="32"/>
        <v>300635</v>
      </c>
      <c r="BO43" s="18">
        <f t="shared" ca="1" si="32"/>
        <v>0</v>
      </c>
      <c r="BP43" s="18">
        <f t="shared" ca="1" si="29"/>
        <v>24075550</v>
      </c>
      <c r="BQ43" s="18">
        <f t="shared" ca="1" si="29"/>
        <v>0</v>
      </c>
      <c r="BR43" s="18">
        <f t="shared" ca="1" si="29"/>
        <v>66397</v>
      </c>
      <c r="BS43" s="18">
        <f t="shared" ca="1" si="29"/>
        <v>12658921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30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331735237.99000001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8917561.7400000133</v>
      </c>
      <c r="E44" s="18">
        <f t="shared" ca="1" si="30"/>
        <v>6991198.6200000104</v>
      </c>
      <c r="F44" s="18">
        <f t="shared" ca="1" si="30"/>
        <v>0</v>
      </c>
      <c r="G44" s="18">
        <f t="shared" ca="1" si="30"/>
        <v>1926363.120000002</v>
      </c>
      <c r="H44" s="18">
        <f t="shared" ca="1" si="30"/>
        <v>0</v>
      </c>
      <c r="I44" s="18">
        <f t="shared" ca="1" si="30"/>
        <v>18231235.919999957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3017619.9799999888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368990154.3298167</v>
      </c>
      <c r="U44" s="18">
        <f t="shared" ca="1" si="31"/>
        <v>12249038.410000041</v>
      </c>
      <c r="V44" s="18">
        <f t="shared" ca="1" si="31"/>
        <v>51596207.060000211</v>
      </c>
      <c r="W44" s="18">
        <f t="shared" ca="1" si="31"/>
        <v>409538903.9200176</v>
      </c>
      <c r="X44" s="18">
        <f t="shared" ca="1" si="31"/>
        <v>0</v>
      </c>
      <c r="Y44" s="18">
        <f t="shared" ca="1" si="31"/>
        <v>54407.59</v>
      </c>
      <c r="Z44" s="18">
        <f t="shared" ca="1" si="31"/>
        <v>169624.58999999994</v>
      </c>
      <c r="AA44" s="18">
        <f t="shared" ca="1" si="31"/>
        <v>0</v>
      </c>
      <c r="AB44" s="18">
        <f t="shared" ca="1" si="31"/>
        <v>0</v>
      </c>
      <c r="AC44" s="18">
        <f t="shared" ca="1" si="31"/>
        <v>929262.59999999835</v>
      </c>
      <c r="AD44" s="18">
        <f t="shared" ca="1" si="31"/>
        <v>478346.36999999755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323496.52999999997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23528.25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18757239.400000345</v>
      </c>
      <c r="AU44" s="18">
        <f t="shared" ca="1" si="28"/>
        <v>985453.79000000388</v>
      </c>
      <c r="AV44" s="18">
        <f t="shared" ca="1" si="28"/>
        <v>889653.75000000338</v>
      </c>
      <c r="AW44" s="18">
        <f t="shared" ca="1" si="28"/>
        <v>0</v>
      </c>
      <c r="AX44" s="18">
        <f t="shared" ca="1" si="28"/>
        <v>855117.9700000037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13430928.079997307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6454391.8000002448</v>
      </c>
      <c r="BO44" s="18">
        <f t="shared" ca="1" si="32"/>
        <v>0</v>
      </c>
      <c r="BP44" s="18">
        <f t="shared" ca="1" si="29"/>
        <v>247117.64000000033</v>
      </c>
      <c r="BQ44" s="18">
        <f t="shared" ca="1" si="29"/>
        <v>0</v>
      </c>
      <c r="BR44" s="18">
        <f t="shared" ca="1" si="29"/>
        <v>427.18</v>
      </c>
      <c r="BS44" s="18">
        <f t="shared" ca="1" si="29"/>
        <v>763009.25999999756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9399.369999999999</v>
      </c>
      <c r="BX44" s="18">
        <f t="shared" ca="1" si="29"/>
        <v>0</v>
      </c>
      <c r="BY44" s="18">
        <f t="shared" ca="1" si="29"/>
        <v>0</v>
      </c>
      <c r="BZ44" s="18">
        <f t="shared" ca="1" si="29"/>
        <v>2655923.0900000008</v>
      </c>
      <c r="CA44" s="18">
        <f t="shared" ca="1" si="29"/>
        <v>44186404.509999804</v>
      </c>
      <c r="CB44" s="18">
        <f t="shared" ca="1" si="29"/>
        <v>0</v>
      </c>
      <c r="CC44" s="18">
        <f t="shared" ca="1" si="29"/>
        <v>595973.92999999993</v>
      </c>
      <c r="CD44" s="18">
        <f t="shared" ca="1" si="29"/>
        <v>0</v>
      </c>
      <c r="CE44" s="18">
        <f t="shared" ca="1" si="33"/>
        <v>0</v>
      </c>
      <c r="CF44" s="18">
        <f t="shared" ca="1" si="33"/>
        <v>71280</v>
      </c>
      <c r="CG44" s="18">
        <f t="shared" ca="1" si="33"/>
        <v>93900.099999999991</v>
      </c>
      <c r="CH44" s="18">
        <f t="shared" ca="1" si="33"/>
        <v>0</v>
      </c>
      <c r="CI44" s="19">
        <f t="shared" ca="1" si="25"/>
        <v>37171169.840000011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852277.16</v>
      </c>
      <c r="CL44" s="19">
        <f t="shared" ca="1" si="26"/>
        <v>36318892.680000015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919729.79999999993</v>
      </c>
      <c r="CN44" s="18">
        <f t="shared" ca="1" si="37"/>
        <v>35399162.880000018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1510652.2100000179</v>
      </c>
      <c r="CS44" s="18">
        <f t="shared" ca="1" si="34"/>
        <v>0</v>
      </c>
      <c r="CT44" s="18">
        <f t="shared" ca="1" si="34"/>
        <v>0</v>
      </c>
      <c r="CU44" s="19">
        <f t="shared" ref="CU44:CU58" ca="1" si="38">+D44+SUM(H44:CI44)+SUM(CR44:CT44)</f>
        <v>1003197429.2098322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17997749.199999936</v>
      </c>
      <c r="E45" s="18">
        <f t="shared" ca="1" si="30"/>
        <v>4784429.2999999523</v>
      </c>
      <c r="F45" s="18">
        <f t="shared" ca="1" si="30"/>
        <v>8454379.7299999949</v>
      </c>
      <c r="G45" s="18">
        <f t="shared" ca="1" si="30"/>
        <v>4758940.1699999878</v>
      </c>
      <c r="H45" s="18">
        <f t="shared" ca="1" si="30"/>
        <v>0</v>
      </c>
      <c r="I45" s="18">
        <f t="shared" ca="1" si="30"/>
        <v>13419349.880000159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626879982.56997275</v>
      </c>
      <c r="X45" s="18">
        <f t="shared" ca="1" si="31"/>
        <v>8670083.0699998327</v>
      </c>
      <c r="Y45" s="18">
        <f t="shared" ca="1" si="31"/>
        <v>862601.3</v>
      </c>
      <c r="Z45" s="18">
        <f t="shared" ca="1" si="31"/>
        <v>5314087.3900007671</v>
      </c>
      <c r="AA45" s="18">
        <f t="shared" ca="1" si="31"/>
        <v>7652.87</v>
      </c>
      <c r="AB45" s="18">
        <f t="shared" ca="1" si="31"/>
        <v>0</v>
      </c>
      <c r="AC45" s="18">
        <f t="shared" ca="1" si="31"/>
        <v>702363.39000000653</v>
      </c>
      <c r="AD45" s="18">
        <f t="shared" ca="1" si="31"/>
        <v>1572524.5899999198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313049.62</v>
      </c>
      <c r="AK45" s="18">
        <f t="shared" ca="1" si="28"/>
        <v>655341.21999999974</v>
      </c>
      <c r="AL45" s="18">
        <f t="shared" ca="1" si="28"/>
        <v>0</v>
      </c>
      <c r="AM45" s="18">
        <f t="shared" ca="1" si="28"/>
        <v>1403542.65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50903730.480000667</v>
      </c>
      <c r="AU45" s="18">
        <f t="shared" ca="1" si="28"/>
        <v>28316314.829999804</v>
      </c>
      <c r="AV45" s="18">
        <f t="shared" ca="1" si="28"/>
        <v>238465.32000000053</v>
      </c>
      <c r="AW45" s="18">
        <f t="shared" ca="1" si="28"/>
        <v>0</v>
      </c>
      <c r="AX45" s="18">
        <f t="shared" ca="1" si="28"/>
        <v>235198.54000000012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5799875.4699996943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5487449.7599999979</v>
      </c>
      <c r="BQ45" s="18">
        <f t="shared" ca="1" si="29"/>
        <v>0</v>
      </c>
      <c r="BR45" s="18">
        <f t="shared" ca="1" si="29"/>
        <v>17069116.959999997</v>
      </c>
      <c r="BS45" s="18">
        <f t="shared" ca="1" si="29"/>
        <v>689195.0299999998</v>
      </c>
      <c r="BT45" s="18">
        <f t="shared" ca="1" si="29"/>
        <v>0</v>
      </c>
      <c r="BU45" s="18">
        <f t="shared" ca="1" si="29"/>
        <v>0</v>
      </c>
      <c r="BV45" s="18">
        <f t="shared" ca="1" si="29"/>
        <v>1984996.19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1538411.0900000008</v>
      </c>
      <c r="CB45" s="18">
        <f t="shared" ca="1" si="29"/>
        <v>0</v>
      </c>
      <c r="CC45" s="18">
        <f t="shared" ca="1" si="33"/>
        <v>-83055.00999999998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100354.84999999998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790081907.41997349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17555182.91</v>
      </c>
      <c r="E46" s="18">
        <f t="shared" ca="1" si="30"/>
        <v>73782.3</v>
      </c>
      <c r="F46" s="18">
        <f t="shared" ca="1" si="30"/>
        <v>10346112.77</v>
      </c>
      <c r="G46" s="18">
        <f t="shared" ca="1" si="30"/>
        <v>7135287.8399999999</v>
      </c>
      <c r="H46" s="18">
        <f t="shared" ca="1" si="30"/>
        <v>86545.049999999988</v>
      </c>
      <c r="I46" s="18">
        <f t="shared" ca="1" si="30"/>
        <v>619279.34</v>
      </c>
      <c r="J46" s="18">
        <f t="shared" ca="1" si="30"/>
        <v>0</v>
      </c>
      <c r="K46" s="18">
        <f t="shared" ca="1" si="30"/>
        <v>110289556.44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17942292.300000001</v>
      </c>
      <c r="P46" s="18">
        <f t="shared" ca="1" si="30"/>
        <v>0</v>
      </c>
      <c r="Q46" s="18">
        <f t="shared" ca="1" si="30"/>
        <v>4794859.21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56914026.609999999</v>
      </c>
      <c r="X46" s="18">
        <f t="shared" ca="1" si="31"/>
        <v>209159.46</v>
      </c>
      <c r="Y46" s="18">
        <f t="shared" ca="1" si="31"/>
        <v>21727787.66</v>
      </c>
      <c r="Z46" s="18">
        <f t="shared" ca="1" si="31"/>
        <v>46370296.359999999</v>
      </c>
      <c r="AA46" s="18">
        <f t="shared" ca="1" si="31"/>
        <v>0</v>
      </c>
      <c r="AB46" s="18">
        <f t="shared" ca="1" si="31"/>
        <v>0</v>
      </c>
      <c r="AC46" s="18">
        <f t="shared" ca="1" si="31"/>
        <v>45839</v>
      </c>
      <c r="AD46" s="18">
        <f t="shared" ca="1" si="31"/>
        <v>5179617.17</v>
      </c>
      <c r="AE46" s="18">
        <f t="shared" ca="1" si="31"/>
        <v>0</v>
      </c>
      <c r="AF46" s="18">
        <f t="shared" ca="1" si="31"/>
        <v>533391.51</v>
      </c>
      <c r="AG46" s="18">
        <f t="shared" ca="1" si="31"/>
        <v>-13965494.65</v>
      </c>
      <c r="AH46" s="18">
        <f t="shared" ca="1" si="31"/>
        <v>0</v>
      </c>
      <c r="AI46" s="18">
        <f t="shared" ca="1" si="31"/>
        <v>76017297.850000009</v>
      </c>
      <c r="AJ46" s="18">
        <f t="shared" ca="1" si="31"/>
        <v>0</v>
      </c>
      <c r="AK46" s="18">
        <f t="shared" ca="1" si="28"/>
        <v>2654.68</v>
      </c>
      <c r="AL46" s="18">
        <f t="shared" ca="1" si="28"/>
        <v>0</v>
      </c>
      <c r="AM46" s="18">
        <f t="shared" ca="1" si="28"/>
        <v>10850107.34</v>
      </c>
      <c r="AN46" s="18">
        <f t="shared" ca="1" si="28"/>
        <v>0</v>
      </c>
      <c r="AO46" s="18">
        <f t="shared" ca="1" si="28"/>
        <v>0</v>
      </c>
      <c r="AP46" s="18">
        <f t="shared" ca="1" si="28"/>
        <v>435289.41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47309465.740000002</v>
      </c>
      <c r="AU46" s="18">
        <f t="shared" ca="1" si="28"/>
        <v>2484292.6500000004</v>
      </c>
      <c r="AV46" s="18">
        <f t="shared" ca="1" si="28"/>
        <v>448988.31</v>
      </c>
      <c r="AW46" s="18">
        <f t="shared" ca="1" si="28"/>
        <v>0</v>
      </c>
      <c r="AX46" s="18">
        <f t="shared" ca="1" si="28"/>
        <v>448312.83999999997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7634047.9399999995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3409.01</v>
      </c>
      <c r="BM46" s="18">
        <f t="shared" ca="1" si="32"/>
        <v>0</v>
      </c>
      <c r="BN46" s="18">
        <f t="shared" ca="1" si="32"/>
        <v>53577122.170000002</v>
      </c>
      <c r="BO46" s="18">
        <f t="shared" ca="1" si="32"/>
        <v>0</v>
      </c>
      <c r="BP46" s="18">
        <f t="shared" ca="1" si="29"/>
        <v>19745136.16</v>
      </c>
      <c r="BQ46" s="18">
        <f t="shared" ca="1" si="29"/>
        <v>335782.75999999995</v>
      </c>
      <c r="BR46" s="18">
        <f t="shared" ca="1" si="29"/>
        <v>39407670.539999999</v>
      </c>
      <c r="BS46" s="18">
        <f t="shared" ca="1" si="29"/>
        <v>3181779.4699999997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276480</v>
      </c>
      <c r="CI46" s="19">
        <f t="shared" ca="1" si="25"/>
        <v>19154554.899999999</v>
      </c>
      <c r="CJ46" s="18">
        <f t="shared" ca="1" si="36"/>
        <v>0</v>
      </c>
      <c r="CK46" s="18">
        <f t="shared" ca="1" si="36"/>
        <v>19154554.899999999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10723674.42</v>
      </c>
      <c r="CS46" s="18">
        <f t="shared" ca="1" si="34"/>
        <v>0</v>
      </c>
      <c r="CT46" s="18">
        <f t="shared" ca="1" si="34"/>
        <v>0</v>
      </c>
      <c r="CU46" s="19">
        <f t="shared" ca="1" si="38"/>
        <v>560338404.55999994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6279724.4699999988</v>
      </c>
      <c r="E47" s="18">
        <f t="shared" ca="1" si="30"/>
        <v>1589450.6300000001</v>
      </c>
      <c r="F47" s="18">
        <f t="shared" ca="1" si="30"/>
        <v>1113.1300000000001</v>
      </c>
      <c r="G47" s="18">
        <f t="shared" ca="1" si="30"/>
        <v>4689160.709999999</v>
      </c>
      <c r="H47" s="18">
        <f t="shared" ca="1" si="30"/>
        <v>406975.25</v>
      </c>
      <c r="I47" s="18">
        <f t="shared" ca="1" si="30"/>
        <v>116785.29999999999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211966.7</v>
      </c>
      <c r="P47" s="18">
        <f t="shared" ca="1" si="30"/>
        <v>0</v>
      </c>
      <c r="Q47" s="18">
        <f t="shared" ca="1" si="30"/>
        <v>2858.28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437079.10000000033</v>
      </c>
      <c r="X47" s="18">
        <f t="shared" ca="1" si="31"/>
        <v>0</v>
      </c>
      <c r="Y47" s="18">
        <f t="shared" ca="1" si="31"/>
        <v>54894.720000000001</v>
      </c>
      <c r="Z47" s="18">
        <f t="shared" ca="1" si="31"/>
        <v>344210</v>
      </c>
      <c r="AA47" s="18">
        <f t="shared" ca="1" si="31"/>
        <v>0</v>
      </c>
      <c r="AB47" s="18">
        <f t="shared" ca="1" si="31"/>
        <v>0</v>
      </c>
      <c r="AC47" s="18">
        <f t="shared" ca="1" si="31"/>
        <v>1575.1</v>
      </c>
      <c r="AD47" s="18">
        <f t="shared" ca="1" si="31"/>
        <v>19255.089999999997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284049.62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1219.79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22464418.000000004</v>
      </c>
      <c r="AU47" s="18">
        <f t="shared" ca="1" si="28"/>
        <v>2953822.8299999991</v>
      </c>
      <c r="AV47" s="18">
        <f t="shared" ca="1" si="28"/>
        <v>54.099999999999994</v>
      </c>
      <c r="AW47" s="18">
        <f t="shared" ca="1" si="28"/>
        <v>0</v>
      </c>
      <c r="AX47" s="18">
        <f t="shared" ca="1" si="28"/>
        <v>54.099999999999994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6207.2000000000007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355143.02999999991</v>
      </c>
      <c r="BO47" s="18">
        <f t="shared" ca="1" si="32"/>
        <v>0</v>
      </c>
      <c r="BP47" s="18">
        <f t="shared" ca="1" si="29"/>
        <v>79572.070000000036</v>
      </c>
      <c r="BQ47" s="18">
        <f t="shared" ca="1" si="29"/>
        <v>0</v>
      </c>
      <c r="BR47" s="18">
        <f t="shared" ca="1" si="29"/>
        <v>14491.980000000001</v>
      </c>
      <c r="BS47" s="18">
        <f t="shared" ca="1" si="29"/>
        <v>94100.93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1689967.47</v>
      </c>
      <c r="CJ47" s="18">
        <f t="shared" ca="1" si="36"/>
        <v>0</v>
      </c>
      <c r="CK47" s="18">
        <f t="shared" ca="1" si="36"/>
        <v>216930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1473037.47</v>
      </c>
      <c r="CP47" s="18">
        <f t="shared" ca="1" si="34"/>
        <v>0</v>
      </c>
      <c r="CQ47" s="18">
        <f t="shared" ca="1" si="34"/>
        <v>1473037.47</v>
      </c>
      <c r="CR47" s="18">
        <f t="shared" ca="1" si="34"/>
        <v>72864.429999999993</v>
      </c>
      <c r="CS47" s="18">
        <f t="shared" ca="1" si="34"/>
        <v>0</v>
      </c>
      <c r="CT47" s="18">
        <f t="shared" ca="1" si="34"/>
        <v>0</v>
      </c>
      <c r="CU47" s="19">
        <f t="shared" ca="1" si="38"/>
        <v>35891289.560000002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4618.01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2223470979.1500001</v>
      </c>
      <c r="U48" s="18">
        <f t="shared" ca="1" si="31"/>
        <v>2499925.37</v>
      </c>
      <c r="V48" s="18">
        <f t="shared" ca="1" si="31"/>
        <v>117995327.47</v>
      </c>
      <c r="W48" s="18">
        <f t="shared" ca="1" si="31"/>
        <v>939592665.06299996</v>
      </c>
      <c r="X48" s="18">
        <f t="shared" ca="1" si="31"/>
        <v>0</v>
      </c>
      <c r="Y48" s="18">
        <f t="shared" ca="1" si="31"/>
        <v>0</v>
      </c>
      <c r="Z48" s="18">
        <f t="shared" ca="1" si="31"/>
        <v>814102.08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212147.55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194697882.94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287172.12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2751367.08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67837499</v>
      </c>
      <c r="CJ48" s="18">
        <f t="shared" ca="1" si="36"/>
        <v>0</v>
      </c>
      <c r="CK48" s="18">
        <f t="shared" ca="1" si="36"/>
        <v>31011110.120000001</v>
      </c>
      <c r="CL48" s="19">
        <f t="shared" ca="1" si="26"/>
        <v>36826388.880000003</v>
      </c>
      <c r="CM48" s="18">
        <f t="shared" ca="1" si="37"/>
        <v>661832.94999999995</v>
      </c>
      <c r="CN48" s="18">
        <f t="shared" ca="1" si="37"/>
        <v>36164555.93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9366785.7599999998</v>
      </c>
      <c r="CS48" s="18">
        <f t="shared" ca="1" si="34"/>
        <v>0</v>
      </c>
      <c r="CT48" s="18">
        <f t="shared" ca="1" si="34"/>
        <v>751991.35000000009</v>
      </c>
      <c r="CU48" s="19">
        <f t="shared" ca="1" si="38"/>
        <v>3560282462.9429998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13667327.550000003</v>
      </c>
      <c r="E49" s="18">
        <f t="shared" ca="1" si="30"/>
        <v>3491251.9000000032</v>
      </c>
      <c r="F49" s="18">
        <f t="shared" ca="1" si="30"/>
        <v>1049753.7000000002</v>
      </c>
      <c r="G49" s="18">
        <f t="shared" ca="1" si="30"/>
        <v>9126321.9499999993</v>
      </c>
      <c r="H49" s="18">
        <f t="shared" ca="1" si="30"/>
        <v>241351.97999999998</v>
      </c>
      <c r="I49" s="18">
        <f t="shared" ca="1" si="30"/>
        <v>5237702.4399999958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76871.87000000001</v>
      </c>
      <c r="P49" s="18">
        <f t="shared" ca="1" si="30"/>
        <v>0</v>
      </c>
      <c r="Q49" s="18">
        <f t="shared" ca="1" si="30"/>
        <v>30233.200000000001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815675022.72000003</v>
      </c>
      <c r="X49" s="18">
        <f t="shared" ca="1" si="31"/>
        <v>0</v>
      </c>
      <c r="Y49" s="18">
        <f t="shared" ca="1" si="31"/>
        <v>653983.46000000008</v>
      </c>
      <c r="Z49" s="18">
        <f t="shared" ca="1" si="31"/>
        <v>705973.49999999208</v>
      </c>
      <c r="AA49" s="18">
        <f t="shared" ca="1" si="31"/>
        <v>0</v>
      </c>
      <c r="AB49" s="18">
        <f t="shared" ca="1" si="31"/>
        <v>0</v>
      </c>
      <c r="AC49" s="18">
        <f t="shared" ca="1" si="31"/>
        <v>535661.92000000039</v>
      </c>
      <c r="AD49" s="18">
        <f t="shared" ca="1" si="31"/>
        <v>7402084.6799999801</v>
      </c>
      <c r="AE49" s="18">
        <f t="shared" ca="1" si="31"/>
        <v>0</v>
      </c>
      <c r="AF49" s="18">
        <f t="shared" ca="1" si="31"/>
        <v>19002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32699.21</v>
      </c>
      <c r="AK49" s="18">
        <f t="shared" ca="1" si="28"/>
        <v>0</v>
      </c>
      <c r="AL49" s="18">
        <f t="shared" ca="1" si="28"/>
        <v>0</v>
      </c>
      <c r="AM49" s="18">
        <f t="shared" ca="1" si="28"/>
        <v>53655.7</v>
      </c>
      <c r="AN49" s="18">
        <f t="shared" ca="1" si="28"/>
        <v>0</v>
      </c>
      <c r="AO49" s="18">
        <f t="shared" ca="1" si="28"/>
        <v>0</v>
      </c>
      <c r="AP49" s="18">
        <f t="shared" ca="1" si="28"/>
        <v>2628.25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36318098.400000125</v>
      </c>
      <c r="AU49" s="18">
        <f t="shared" ca="1" si="28"/>
        <v>5197922.839999998</v>
      </c>
      <c r="AV49" s="18">
        <f t="shared" ca="1" si="28"/>
        <v>1910487.4400000046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9591165.8899999447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1726784.5000000021</v>
      </c>
      <c r="BO49" s="18">
        <f t="shared" ca="1" si="32"/>
        <v>0</v>
      </c>
      <c r="BP49" s="18">
        <f t="shared" ca="1" si="29"/>
        <v>36899874.299999878</v>
      </c>
      <c r="BQ49" s="18">
        <f t="shared" ca="1" si="29"/>
        <v>53553.159999999996</v>
      </c>
      <c r="BR49" s="18">
        <f t="shared" ca="1" si="29"/>
        <v>147642.13</v>
      </c>
      <c r="BS49" s="18">
        <f t="shared" ca="1" si="29"/>
        <v>1283993.6799999997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0</v>
      </c>
      <c r="BY49" s="18">
        <f t="shared" ca="1" si="29"/>
        <v>321277.17000000004</v>
      </c>
      <c r="BZ49" s="18">
        <f t="shared" ca="1" si="29"/>
        <v>165387.56000000003</v>
      </c>
      <c r="CA49" s="18">
        <f t="shared" ca="1" si="29"/>
        <v>71454159.339999825</v>
      </c>
      <c r="CB49" s="18">
        <f t="shared" ca="1" si="29"/>
        <v>686720</v>
      </c>
      <c r="CC49" s="18">
        <f t="shared" ca="1" si="33"/>
        <v>2270562.88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25242.75</v>
      </c>
      <c r="CH49" s="18">
        <f t="shared" ca="1" si="33"/>
        <v>0</v>
      </c>
      <c r="CI49" s="19">
        <f t="shared" ca="1" si="25"/>
        <v>55395207.110000014</v>
      </c>
      <c r="CJ49" s="18">
        <f t="shared" ca="1" si="36"/>
        <v>4017</v>
      </c>
      <c r="CK49" s="18">
        <f t="shared" ca="1" si="36"/>
        <v>1570312.08</v>
      </c>
      <c r="CL49" s="19">
        <f t="shared" ca="1" si="26"/>
        <v>53820878.030000016</v>
      </c>
      <c r="CM49" s="18">
        <f t="shared" ca="1" si="37"/>
        <v>0</v>
      </c>
      <c r="CN49" s="18">
        <f t="shared" ca="1" si="37"/>
        <v>53820878.030000016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3645707.3999999971</v>
      </c>
      <c r="CS49" s="18">
        <f t="shared" ca="1" si="34"/>
        <v>0</v>
      </c>
      <c r="CT49" s="18">
        <f t="shared" ca="1" si="34"/>
        <v>0</v>
      </c>
      <c r="CU49" s="19">
        <f t="shared" ca="1" si="38"/>
        <v>1071431547.5299996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5932648.9500000002</v>
      </c>
      <c r="E50" s="18">
        <f t="shared" ca="1" si="30"/>
        <v>4178720.77</v>
      </c>
      <c r="F50" s="18">
        <f t="shared" ca="1" si="30"/>
        <v>429245.57</v>
      </c>
      <c r="G50" s="18">
        <f t="shared" ca="1" si="30"/>
        <v>1324682.6100000001</v>
      </c>
      <c r="H50" s="18">
        <f t="shared" ca="1" si="30"/>
        <v>3661.5</v>
      </c>
      <c r="I50" s="18">
        <f t="shared" ca="1" si="30"/>
        <v>10880224.960000001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54537763.420000002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1209357139.49</v>
      </c>
      <c r="X50" s="18">
        <f t="shared" ca="1" si="31"/>
        <v>0</v>
      </c>
      <c r="Y50" s="18">
        <f t="shared" ca="1" si="31"/>
        <v>1417500.91</v>
      </c>
      <c r="Z50" s="18">
        <f t="shared" ca="1" si="31"/>
        <v>471539.53</v>
      </c>
      <c r="AA50" s="18">
        <f t="shared" ca="1" si="31"/>
        <v>9901.59</v>
      </c>
      <c r="AB50" s="18">
        <f t="shared" ca="1" si="31"/>
        <v>83440.509999999995</v>
      </c>
      <c r="AC50" s="18">
        <f t="shared" ca="1" si="31"/>
        <v>256645.68</v>
      </c>
      <c r="AD50" s="18">
        <f t="shared" ca="1" si="31"/>
        <v>684781.82</v>
      </c>
      <c r="AE50" s="18">
        <f t="shared" ca="1" si="31"/>
        <v>0</v>
      </c>
      <c r="AF50" s="18">
        <f t="shared" ca="1" si="31"/>
        <v>19413.830000000002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530727.64999999991</v>
      </c>
      <c r="AK50" s="18">
        <f t="shared" ca="1" si="28"/>
        <v>0</v>
      </c>
      <c r="AL50" s="18">
        <f t="shared" ca="1" si="28"/>
        <v>0</v>
      </c>
      <c r="AM50" s="18">
        <f t="shared" ca="1" si="28"/>
        <v>381893.89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25200183.289999999</v>
      </c>
      <c r="AU50" s="18">
        <f t="shared" ca="1" si="28"/>
        <v>332740.5</v>
      </c>
      <c r="AV50" s="18">
        <f t="shared" ca="1" si="28"/>
        <v>929865.54</v>
      </c>
      <c r="AW50" s="18">
        <f t="shared" ca="1" si="28"/>
        <v>0</v>
      </c>
      <c r="AX50" s="18">
        <f t="shared" ca="1" si="28"/>
        <v>311409.07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13966292.43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9416037.7799999993</v>
      </c>
      <c r="BO50" s="18">
        <f t="shared" ca="1" si="32"/>
        <v>0</v>
      </c>
      <c r="BP50" s="18">
        <f t="shared" ca="1" si="29"/>
        <v>470633.84</v>
      </c>
      <c r="BQ50" s="18">
        <f t="shared" ca="1" si="29"/>
        <v>0</v>
      </c>
      <c r="BR50" s="18">
        <f t="shared" ca="1" si="29"/>
        <v>626057.26</v>
      </c>
      <c r="BS50" s="18">
        <f t="shared" ca="1" si="29"/>
        <v>1128303.8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914.42</v>
      </c>
      <c r="BX50" s="18">
        <f t="shared" ca="1" si="29"/>
        <v>0</v>
      </c>
      <c r="BY50" s="18">
        <f t="shared" ca="1" si="29"/>
        <v>0</v>
      </c>
      <c r="BZ50" s="18">
        <f t="shared" ca="1" si="29"/>
        <v>57388.06</v>
      </c>
      <c r="CA50" s="18">
        <f t="shared" ca="1" si="29"/>
        <v>1924.36</v>
      </c>
      <c r="CB50" s="18">
        <f t="shared" ca="1" si="29"/>
        <v>0</v>
      </c>
      <c r="CC50" s="18">
        <f t="shared" ca="1" si="33"/>
        <v>4809.38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8040717.0000000084</v>
      </c>
      <c r="CJ50" s="18">
        <f t="shared" ca="1" si="36"/>
        <v>0</v>
      </c>
      <c r="CK50" s="18">
        <f t="shared" ca="1" si="36"/>
        <v>0</v>
      </c>
      <c r="CL50" s="19">
        <f t="shared" ca="1" si="26"/>
        <v>8040717.0000000084</v>
      </c>
      <c r="CM50" s="18">
        <f t="shared" ca="1" si="37"/>
        <v>0</v>
      </c>
      <c r="CN50" s="18">
        <f t="shared" ca="1" si="37"/>
        <v>8040717.0000000084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17531459.59</v>
      </c>
      <c r="CS50" s="18">
        <f t="shared" ca="1" si="34"/>
        <v>0</v>
      </c>
      <c r="CT50" s="18">
        <f t="shared" ca="1" si="34"/>
        <v>0</v>
      </c>
      <c r="CU50" s="19">
        <f t="shared" ca="1" si="38"/>
        <v>1362586020.05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84254390.460000008</v>
      </c>
      <c r="U51" s="18">
        <f t="shared" ca="1" si="31"/>
        <v>20459.11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342485.64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94300</v>
      </c>
      <c r="CJ51" s="18">
        <f t="shared" ca="1" si="36"/>
        <v>0</v>
      </c>
      <c r="CK51" s="18">
        <f t="shared" ca="1" si="36"/>
        <v>94300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954088816.73000002</v>
      </c>
      <c r="CS51" s="18">
        <f t="shared" ca="1" si="34"/>
        <v>188052</v>
      </c>
      <c r="CT51" s="18">
        <f t="shared" ca="1" si="34"/>
        <v>0</v>
      </c>
      <c r="CU51" s="19">
        <f t="shared" ca="1" si="38"/>
        <v>1038988503.9400001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98112049.070000261</v>
      </c>
      <c r="E52" s="18">
        <f t="shared" ca="1" si="30"/>
        <v>47438506.090000331</v>
      </c>
      <c r="F52" s="18">
        <f t="shared" ca="1" si="30"/>
        <v>40004012.949999921</v>
      </c>
      <c r="G52" s="18">
        <f t="shared" ca="1" si="30"/>
        <v>10669530.030000001</v>
      </c>
      <c r="H52" s="18">
        <f t="shared" ca="1" si="30"/>
        <v>0</v>
      </c>
      <c r="I52" s="18">
        <f t="shared" ca="1" si="30"/>
        <v>10184283.519999977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2358665.1399999997</v>
      </c>
      <c r="P52" s="18">
        <f t="shared" ca="1" si="30"/>
        <v>0</v>
      </c>
      <c r="Q52" s="18">
        <f t="shared" ca="1" si="30"/>
        <v>53983.350000000006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220115188.44000024</v>
      </c>
      <c r="X52" s="18">
        <f t="shared" ca="1" si="31"/>
        <v>164761.77000000002</v>
      </c>
      <c r="Y52" s="18">
        <f t="shared" ca="1" si="31"/>
        <v>2808832.8600000003</v>
      </c>
      <c r="Z52" s="18">
        <f t="shared" ca="1" si="31"/>
        <v>1281154.0900000001</v>
      </c>
      <c r="AA52" s="18">
        <f t="shared" ca="1" si="31"/>
        <v>310.48</v>
      </c>
      <c r="AB52" s="18">
        <f t="shared" ca="1" si="31"/>
        <v>0</v>
      </c>
      <c r="AC52" s="18">
        <f t="shared" ca="1" si="31"/>
        <v>0</v>
      </c>
      <c r="AD52" s="18">
        <f t="shared" ca="1" si="31"/>
        <v>4040719.9699998684</v>
      </c>
      <c r="AE52" s="18">
        <f t="shared" ca="1" si="31"/>
        <v>0</v>
      </c>
      <c r="AF52" s="18">
        <f t="shared" ca="1" si="31"/>
        <v>4715.12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0</v>
      </c>
      <c r="AK52" s="18">
        <f t="shared" ca="1" si="28"/>
        <v>50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108060.02000000002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41460104.269993365</v>
      </c>
      <c r="BE52" s="18">
        <f t="shared" ca="1" si="32"/>
        <v>509925.66999999952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204881440.7999984</v>
      </c>
      <c r="BO52" s="18">
        <f t="shared" ca="1" si="32"/>
        <v>0</v>
      </c>
      <c r="BP52" s="18">
        <f t="shared" ca="1" si="29"/>
        <v>51634655.54999999</v>
      </c>
      <c r="BQ52" s="18">
        <f t="shared" ca="1" si="29"/>
        <v>295391.18000000005</v>
      </c>
      <c r="BR52" s="18">
        <f t="shared" ca="1" si="29"/>
        <v>2029804.8599999999</v>
      </c>
      <c r="BS52" s="18">
        <f t="shared" ca="1" si="29"/>
        <v>3282698.5699999984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59622.42</v>
      </c>
      <c r="CS52" s="18">
        <f t="shared" ca="1" si="34"/>
        <v>0</v>
      </c>
      <c r="CT52" s="18">
        <f t="shared" ca="1" si="34"/>
        <v>0</v>
      </c>
      <c r="CU52" s="19">
        <f t="shared" ca="1" si="38"/>
        <v>643386417.14999223</v>
      </c>
    </row>
    <row r="53" spans="1:99" ht="12.75" customHeight="1">
      <c r="A53" s="57" t="s">
        <v>239</v>
      </c>
      <c r="B53" s="17">
        <v>1058</v>
      </c>
      <c r="C53" s="58" t="s">
        <v>146</v>
      </c>
      <c r="D53" s="19">
        <f t="shared" ca="1" si="24"/>
        <v>41736709.009999998</v>
      </c>
      <c r="E53" s="18">
        <f t="shared" ca="1" si="30"/>
        <v>7396.97</v>
      </c>
      <c r="F53" s="18">
        <f t="shared" ca="1" si="30"/>
        <v>41729312.039999999</v>
      </c>
      <c r="G53" s="18">
        <f t="shared" ca="1" si="30"/>
        <v>0</v>
      </c>
      <c r="H53" s="18">
        <f t="shared" ca="1" si="30"/>
        <v>0</v>
      </c>
      <c r="I53" s="18">
        <f t="shared" ca="1" si="30"/>
        <v>76727.14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60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2099962.5699999998</v>
      </c>
      <c r="X53" s="18">
        <f t="shared" ca="1" si="31"/>
        <v>0</v>
      </c>
      <c r="Y53" s="18">
        <f t="shared" ca="1" si="31"/>
        <v>58067665.090000004</v>
      </c>
      <c r="Z53" s="18">
        <f t="shared" ca="1" si="31"/>
        <v>61767587.509999998</v>
      </c>
      <c r="AA53" s="18">
        <f t="shared" ca="1" si="31"/>
        <v>0</v>
      </c>
      <c r="AB53" s="18">
        <f t="shared" ca="1" si="31"/>
        <v>0</v>
      </c>
      <c r="AC53" s="18">
        <f t="shared" ca="1" si="31"/>
        <v>74293.850000000006</v>
      </c>
      <c r="AD53" s="18">
        <f t="shared" ca="1" si="31"/>
        <v>5474157.7800000003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2776979.97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11249.49</v>
      </c>
      <c r="AU53" s="18">
        <f t="shared" ca="1" si="28"/>
        <v>1493.28</v>
      </c>
      <c r="AV53" s="18">
        <f t="shared" ca="1" si="28"/>
        <v>1493.28</v>
      </c>
      <c r="AW53" s="18">
        <f t="shared" ca="1" si="28"/>
        <v>0</v>
      </c>
      <c r="AX53" s="18">
        <f t="shared" ca="1" si="28"/>
        <v>502.97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15922342.67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143464461.75</v>
      </c>
      <c r="BN53" s="18">
        <f t="shared" ca="1" si="32"/>
        <v>51970597.880000003</v>
      </c>
      <c r="BO53" s="18">
        <f t="shared" ca="1" si="32"/>
        <v>0</v>
      </c>
      <c r="BP53" s="18">
        <f t="shared" ca="1" si="29"/>
        <v>546.88</v>
      </c>
      <c r="BQ53" s="18">
        <f t="shared" ca="1" si="29"/>
        <v>0</v>
      </c>
      <c r="BR53" s="18">
        <f t="shared" ca="1" si="29"/>
        <v>0</v>
      </c>
      <c r="BS53" s="18">
        <f t="shared" ca="1" si="29"/>
        <v>2609878.4900000002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0</v>
      </c>
      <c r="CJ53" s="18">
        <f t="shared" ca="1" si="36"/>
        <v>0</v>
      </c>
      <c r="CK53" s="18">
        <f t="shared" ca="1" si="36"/>
        <v>0</v>
      </c>
      <c r="CL53" s="19">
        <f t="shared" ca="1" si="26"/>
        <v>0</v>
      </c>
      <c r="CM53" s="18">
        <f t="shared" ca="1" si="37"/>
        <v>0</v>
      </c>
      <c r="CN53" s="18">
        <f t="shared" ca="1" si="37"/>
        <v>0</v>
      </c>
      <c r="CO53" s="19">
        <f t="shared" ca="1" si="27"/>
        <v>0</v>
      </c>
      <c r="CP53" s="18">
        <f t="shared" ca="1" si="34"/>
        <v>0</v>
      </c>
      <c r="CQ53" s="18">
        <f t="shared" ca="1" si="34"/>
        <v>0</v>
      </c>
      <c r="CR53" s="18">
        <f t="shared" ca="1" si="34"/>
        <v>0</v>
      </c>
      <c r="CS53" s="18">
        <f t="shared" ca="1" si="34"/>
        <v>0</v>
      </c>
      <c r="CT53" s="18">
        <f t="shared" ca="1" si="34"/>
        <v>0</v>
      </c>
      <c r="CU53" s="19">
        <f t="shared" ref="CU53:CU54" ca="1" si="39">+D53+SUM(H53:CI53)+SUM(CR53:CT53)</f>
        <v>386056709.61000001</v>
      </c>
    </row>
    <row r="54" spans="1:99" ht="12.75" customHeight="1">
      <c r="A54" s="57" t="s">
        <v>241</v>
      </c>
      <c r="B54" s="17">
        <v>1059</v>
      </c>
      <c r="C54" s="58" t="s">
        <v>146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40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190806.07</v>
      </c>
      <c r="AK54" s="18">
        <f t="shared" ca="1" si="40"/>
        <v>0</v>
      </c>
      <c r="AL54" s="18">
        <f t="shared" ca="1" si="40"/>
        <v>0</v>
      </c>
      <c r="AM54" s="18">
        <f t="shared" ca="1" si="40"/>
        <v>5921610.8700000001</v>
      </c>
      <c r="AN54" s="18">
        <f t="shared" ca="1" si="40"/>
        <v>0</v>
      </c>
      <c r="AO54" s="18">
        <f t="shared" ca="1" si="40"/>
        <v>0</v>
      </c>
      <c r="AP54" s="18">
        <f t="shared" ca="1" si="40"/>
        <v>0</v>
      </c>
      <c r="AQ54" s="18">
        <f t="shared" ca="1" si="40"/>
        <v>0</v>
      </c>
      <c r="AR54" s="18">
        <f t="shared" ca="1" si="40"/>
        <v>0</v>
      </c>
      <c r="AS54" s="18">
        <f t="shared" ca="1" si="40"/>
        <v>0</v>
      </c>
      <c r="AT54" s="18">
        <f t="shared" ca="1" si="40"/>
        <v>0</v>
      </c>
      <c r="AU54" s="18">
        <f t="shared" ca="1" si="40"/>
        <v>0</v>
      </c>
      <c r="AV54" s="18">
        <f t="shared" ca="1" si="40"/>
        <v>0</v>
      </c>
      <c r="AW54" s="18">
        <f t="shared" ca="1" si="40"/>
        <v>0</v>
      </c>
      <c r="AX54" s="18">
        <f t="shared" ca="1" si="40"/>
        <v>0</v>
      </c>
      <c r="AY54" s="18">
        <f t="shared" ca="1" si="40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2244572.1799999997</v>
      </c>
      <c r="BE54" s="18">
        <f t="shared" ca="1" si="32"/>
        <v>2032032.04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5921610.8700000001</v>
      </c>
      <c r="BM54" s="18">
        <f t="shared" ca="1" si="32"/>
        <v>7005990.2599999998</v>
      </c>
      <c r="BN54" s="18">
        <f t="shared" ca="1" si="32"/>
        <v>0</v>
      </c>
      <c r="BO54" s="18">
        <f t="shared" ref="BO54:CD69" ca="1" si="41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1"/>
        <v>0</v>
      </c>
      <c r="BQ54" s="18">
        <f t="shared" ca="1" si="41"/>
        <v>0</v>
      </c>
      <c r="BR54" s="18">
        <f t="shared" ca="1" si="41"/>
        <v>0</v>
      </c>
      <c r="BS54" s="18">
        <f t="shared" ca="1" si="41"/>
        <v>0</v>
      </c>
      <c r="BT54" s="18">
        <f t="shared" ca="1" si="41"/>
        <v>0</v>
      </c>
      <c r="BU54" s="18">
        <f t="shared" ca="1" si="41"/>
        <v>0</v>
      </c>
      <c r="BV54" s="18">
        <f t="shared" ca="1" si="41"/>
        <v>0</v>
      </c>
      <c r="BW54" s="18">
        <f t="shared" ca="1" si="41"/>
        <v>0</v>
      </c>
      <c r="BX54" s="18">
        <f t="shared" ca="1" si="41"/>
        <v>0</v>
      </c>
      <c r="BY54" s="18">
        <f t="shared" ca="1" si="41"/>
        <v>0</v>
      </c>
      <c r="BZ54" s="18">
        <f t="shared" ca="1" si="41"/>
        <v>0</v>
      </c>
      <c r="CA54" s="18">
        <f t="shared" ca="1" si="41"/>
        <v>0</v>
      </c>
      <c r="CB54" s="18">
        <f t="shared" ca="1" si="41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13992549.439999999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9"/>
        <v>37309171.729999997</v>
      </c>
    </row>
    <row r="55" spans="1:99" ht="12.75" customHeight="1">
      <c r="A55" s="57" t="s">
        <v>243</v>
      </c>
      <c r="B55" s="17">
        <v>2001</v>
      </c>
      <c r="C55" s="58" t="s">
        <v>146</v>
      </c>
      <c r="D55" s="19">
        <f t="shared" ca="1" si="24"/>
        <v>0</v>
      </c>
      <c r="E55" s="18">
        <f t="shared" ref="E55:S70" ca="1" si="4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2"/>
        <v>0</v>
      </c>
      <c r="G55" s="18">
        <f t="shared" ca="1" si="42"/>
        <v>0</v>
      </c>
      <c r="H55" s="18">
        <f t="shared" ca="1" si="42"/>
        <v>0</v>
      </c>
      <c r="I55" s="18">
        <f t="shared" ca="1" si="42"/>
        <v>0</v>
      </c>
      <c r="J55" s="18">
        <f t="shared" ca="1" si="42"/>
        <v>0</v>
      </c>
      <c r="K55" s="18">
        <f t="shared" ca="1" si="42"/>
        <v>0</v>
      </c>
      <c r="L55" s="18">
        <f t="shared" ca="1" si="42"/>
        <v>0</v>
      </c>
      <c r="M55" s="18">
        <f t="shared" ca="1" si="42"/>
        <v>0</v>
      </c>
      <c r="N55" s="18">
        <f t="shared" ca="1" si="42"/>
        <v>0</v>
      </c>
      <c r="O55" s="18">
        <f t="shared" ca="1" si="42"/>
        <v>0</v>
      </c>
      <c r="P55" s="18">
        <f t="shared" ca="1" si="42"/>
        <v>0</v>
      </c>
      <c r="Q55" s="18">
        <f t="shared" ca="1" si="42"/>
        <v>0</v>
      </c>
      <c r="R55" s="18">
        <f t="shared" ca="1" si="42"/>
        <v>0</v>
      </c>
      <c r="S55" s="18">
        <f t="shared" ca="1" si="42"/>
        <v>0</v>
      </c>
      <c r="T55" s="18">
        <f t="shared" ca="1" si="11"/>
        <v>0</v>
      </c>
      <c r="U55" s="18">
        <f t="shared" ref="U55:AJ70" ca="1" si="43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3"/>
        <v>0</v>
      </c>
      <c r="W55" s="18">
        <f t="shared" ca="1" si="43"/>
        <v>0</v>
      </c>
      <c r="X55" s="18">
        <f t="shared" ca="1" si="43"/>
        <v>0</v>
      </c>
      <c r="Y55" s="18">
        <f t="shared" ca="1" si="43"/>
        <v>0</v>
      </c>
      <c r="Z55" s="18">
        <f t="shared" ca="1" si="43"/>
        <v>0</v>
      </c>
      <c r="AA55" s="18">
        <f t="shared" ca="1" si="43"/>
        <v>0</v>
      </c>
      <c r="AB55" s="18">
        <f t="shared" ca="1" si="43"/>
        <v>0</v>
      </c>
      <c r="AC55" s="18">
        <f t="shared" ca="1" si="43"/>
        <v>0</v>
      </c>
      <c r="AD55" s="18">
        <f t="shared" ca="1" si="43"/>
        <v>0</v>
      </c>
      <c r="AE55" s="18">
        <f t="shared" ca="1" si="43"/>
        <v>0</v>
      </c>
      <c r="AF55" s="18">
        <f t="shared" ca="1" si="43"/>
        <v>0</v>
      </c>
      <c r="AG55" s="18">
        <f t="shared" ca="1" si="43"/>
        <v>0</v>
      </c>
      <c r="AH55" s="18">
        <f t="shared" ca="1" si="43"/>
        <v>0</v>
      </c>
      <c r="AI55" s="18">
        <f t="shared" ca="1" si="43"/>
        <v>0</v>
      </c>
      <c r="AJ55" s="18">
        <f t="shared" ca="1" si="43"/>
        <v>0</v>
      </c>
      <c r="AK55" s="18">
        <f t="shared" ca="1" si="40"/>
        <v>0</v>
      </c>
      <c r="AL55" s="18">
        <f t="shared" ca="1" si="40"/>
        <v>0</v>
      </c>
      <c r="AM55" s="18">
        <f t="shared" ca="1" si="40"/>
        <v>0</v>
      </c>
      <c r="AN55" s="18">
        <f t="shared" ca="1" si="40"/>
        <v>0</v>
      </c>
      <c r="AO55" s="18">
        <f t="shared" ca="1" si="40"/>
        <v>0</v>
      </c>
      <c r="AP55" s="18">
        <f t="shared" ca="1" si="40"/>
        <v>0</v>
      </c>
      <c r="AQ55" s="18">
        <f t="shared" ca="1" si="40"/>
        <v>0</v>
      </c>
      <c r="AR55" s="18">
        <f t="shared" ca="1" si="40"/>
        <v>0</v>
      </c>
      <c r="AS55" s="18">
        <f t="shared" ca="1" si="40"/>
        <v>0</v>
      </c>
      <c r="AT55" s="18">
        <f t="shared" ca="1" si="40"/>
        <v>0</v>
      </c>
      <c r="AU55" s="18">
        <f t="shared" ca="1" si="40"/>
        <v>0</v>
      </c>
      <c r="AV55" s="18">
        <f t="shared" ca="1" si="40"/>
        <v>0</v>
      </c>
      <c r="AW55" s="18">
        <f t="shared" ca="1" si="40"/>
        <v>0</v>
      </c>
      <c r="AX55" s="18">
        <f t="shared" ca="1" si="40"/>
        <v>0</v>
      </c>
      <c r="AY55" s="18">
        <f t="shared" ca="1" si="40"/>
        <v>0</v>
      </c>
      <c r="AZ55" s="18">
        <f t="shared" ref="AZ55:BO70" ca="1" si="44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4"/>
        <v>0</v>
      </c>
      <c r="BB55" s="18">
        <f t="shared" ca="1" si="44"/>
        <v>0</v>
      </c>
      <c r="BC55" s="18">
        <f t="shared" ca="1" si="44"/>
        <v>0</v>
      </c>
      <c r="BD55" s="18">
        <f t="shared" ca="1" si="44"/>
        <v>0</v>
      </c>
      <c r="BE55" s="18">
        <f t="shared" ca="1" si="44"/>
        <v>0</v>
      </c>
      <c r="BF55" s="18">
        <f t="shared" ca="1" si="44"/>
        <v>0</v>
      </c>
      <c r="BG55" s="18">
        <f t="shared" ca="1" si="44"/>
        <v>0</v>
      </c>
      <c r="BH55" s="18">
        <f t="shared" ca="1" si="44"/>
        <v>0</v>
      </c>
      <c r="BI55" s="18">
        <f t="shared" ca="1" si="44"/>
        <v>0</v>
      </c>
      <c r="BJ55" s="18">
        <f t="shared" ca="1" si="44"/>
        <v>0</v>
      </c>
      <c r="BK55" s="18">
        <f t="shared" ca="1" si="44"/>
        <v>0</v>
      </c>
      <c r="BL55" s="18">
        <f t="shared" ca="1" si="44"/>
        <v>0</v>
      </c>
      <c r="BM55" s="18">
        <f t="shared" ca="1" si="44"/>
        <v>0</v>
      </c>
      <c r="BN55" s="18">
        <f t="shared" ca="1" si="44"/>
        <v>0</v>
      </c>
      <c r="BO55" s="18">
        <f t="shared" ca="1" si="44"/>
        <v>0</v>
      </c>
      <c r="BP55" s="18">
        <f t="shared" ca="1" si="41"/>
        <v>0</v>
      </c>
      <c r="BQ55" s="18">
        <f t="shared" ca="1" si="41"/>
        <v>0</v>
      </c>
      <c r="BR55" s="18">
        <f t="shared" ca="1" si="41"/>
        <v>0</v>
      </c>
      <c r="BS55" s="18">
        <f t="shared" ca="1" si="41"/>
        <v>0</v>
      </c>
      <c r="BT55" s="18">
        <f t="shared" ca="1" si="41"/>
        <v>0</v>
      </c>
      <c r="BU55" s="18">
        <f t="shared" ca="1" si="41"/>
        <v>0</v>
      </c>
      <c r="BV55" s="18">
        <f t="shared" ca="1" si="41"/>
        <v>0</v>
      </c>
      <c r="BW55" s="18">
        <f t="shared" ca="1" si="41"/>
        <v>0</v>
      </c>
      <c r="BX55" s="18">
        <f t="shared" ca="1" si="41"/>
        <v>0</v>
      </c>
      <c r="BY55" s="18">
        <f t="shared" ca="1" si="41"/>
        <v>0</v>
      </c>
      <c r="BZ55" s="18">
        <f t="shared" ca="1" si="41"/>
        <v>0</v>
      </c>
      <c r="CA55" s="18">
        <f t="shared" ca="1" si="41"/>
        <v>0</v>
      </c>
      <c r="CB55" s="18">
        <f t="shared" ca="1" si="41"/>
        <v>0</v>
      </c>
      <c r="CC55" s="18">
        <f t="shared" ca="1" si="41"/>
        <v>0</v>
      </c>
      <c r="CD55" s="18">
        <f t="shared" ca="1" si="41"/>
        <v>0</v>
      </c>
      <c r="CE55" s="18">
        <f t="shared" ref="CC55:CH70" ca="1" si="45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5"/>
        <v>0</v>
      </c>
      <c r="CG55" s="18">
        <f t="shared" ca="1" si="45"/>
        <v>0</v>
      </c>
      <c r="CH55" s="18">
        <f t="shared" ca="1" si="45"/>
        <v>0</v>
      </c>
      <c r="CI55" s="19">
        <f t="shared" ca="1" si="25"/>
        <v>8453789597.5118694</v>
      </c>
      <c r="CJ55" s="18">
        <f t="shared" ca="1" si="36"/>
        <v>3136130.9075000002</v>
      </c>
      <c r="CK55" s="18">
        <f t="shared" ca="1" si="36"/>
        <v>48817.349699999839</v>
      </c>
      <c r="CL55" s="19">
        <f t="shared" ca="1" si="26"/>
        <v>1470995303.7259455</v>
      </c>
      <c r="CM55" s="18">
        <f t="shared" ca="1" si="37"/>
        <v>23707212.758000385</v>
      </c>
      <c r="CN55" s="18">
        <f t="shared" ca="1" si="37"/>
        <v>1447288090.9679451</v>
      </c>
      <c r="CO55" s="19">
        <f t="shared" ca="1" si="27"/>
        <v>6979609345.5287237</v>
      </c>
      <c r="CP55" s="18">
        <f t="shared" ref="CP55:CT70" ca="1" si="46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583753382.26750159</v>
      </c>
      <c r="CQ55" s="18">
        <f t="shared" ca="1" si="46"/>
        <v>6395855963.2612219</v>
      </c>
      <c r="CR55" s="18">
        <f t="shared" ca="1" si="46"/>
        <v>662035.53000000014</v>
      </c>
      <c r="CS55" s="18">
        <f t="shared" ca="1" si="46"/>
        <v>0</v>
      </c>
      <c r="CT55" s="18">
        <f t="shared" ca="1" si="46"/>
        <v>0</v>
      </c>
      <c r="CU55" s="19">
        <f t="shared" ca="1" si="38"/>
        <v>8454451633.0418692</v>
      </c>
    </row>
    <row r="56" spans="1:99" ht="12.75" customHeight="1">
      <c r="A56" s="57" t="s">
        <v>245</v>
      </c>
      <c r="B56" s="17">
        <v>2002</v>
      </c>
      <c r="C56" s="58" t="s">
        <v>246</v>
      </c>
      <c r="D56" s="19">
        <f t="shared" ca="1" si="24"/>
        <v>0</v>
      </c>
      <c r="E56" s="18">
        <f t="shared" ca="1" si="42"/>
        <v>0</v>
      </c>
      <c r="F56" s="18">
        <f t="shared" ca="1" si="42"/>
        <v>0</v>
      </c>
      <c r="G56" s="18">
        <f t="shared" ca="1" si="42"/>
        <v>0</v>
      </c>
      <c r="H56" s="18">
        <f t="shared" ca="1" si="42"/>
        <v>0</v>
      </c>
      <c r="I56" s="18">
        <f t="shared" ca="1" si="42"/>
        <v>0</v>
      </c>
      <c r="J56" s="18">
        <f t="shared" ca="1" si="42"/>
        <v>0</v>
      </c>
      <c r="K56" s="18">
        <f t="shared" ca="1" si="42"/>
        <v>0</v>
      </c>
      <c r="L56" s="18">
        <f t="shared" ca="1" si="42"/>
        <v>0</v>
      </c>
      <c r="M56" s="18">
        <f t="shared" ca="1" si="42"/>
        <v>0</v>
      </c>
      <c r="N56" s="18">
        <f t="shared" ca="1" si="42"/>
        <v>0</v>
      </c>
      <c r="O56" s="18">
        <f t="shared" ca="1" si="42"/>
        <v>0</v>
      </c>
      <c r="P56" s="18">
        <f t="shared" ca="1" si="42"/>
        <v>0</v>
      </c>
      <c r="Q56" s="18">
        <f t="shared" ca="1" si="42"/>
        <v>0</v>
      </c>
      <c r="R56" s="18">
        <f t="shared" ca="1" si="42"/>
        <v>0</v>
      </c>
      <c r="S56" s="18">
        <f t="shared" ca="1" si="42"/>
        <v>0</v>
      </c>
      <c r="T56" s="18">
        <f t="shared" ca="1" si="11"/>
        <v>0</v>
      </c>
      <c r="U56" s="18">
        <f t="shared" ca="1" si="43"/>
        <v>0</v>
      </c>
      <c r="V56" s="18">
        <f t="shared" ca="1" si="43"/>
        <v>0</v>
      </c>
      <c r="W56" s="18">
        <f t="shared" ca="1" si="43"/>
        <v>0</v>
      </c>
      <c r="X56" s="18">
        <f t="shared" ca="1" si="43"/>
        <v>0</v>
      </c>
      <c r="Y56" s="18">
        <f t="shared" ca="1" si="43"/>
        <v>0</v>
      </c>
      <c r="Z56" s="18">
        <f t="shared" ca="1" si="43"/>
        <v>0</v>
      </c>
      <c r="AA56" s="18">
        <f t="shared" ca="1" si="43"/>
        <v>0</v>
      </c>
      <c r="AB56" s="18">
        <f t="shared" ca="1" si="43"/>
        <v>0</v>
      </c>
      <c r="AC56" s="18">
        <f t="shared" ca="1" si="43"/>
        <v>0</v>
      </c>
      <c r="AD56" s="18">
        <f t="shared" ca="1" si="43"/>
        <v>0</v>
      </c>
      <c r="AE56" s="18">
        <f t="shared" ca="1" si="43"/>
        <v>0</v>
      </c>
      <c r="AF56" s="18">
        <f t="shared" ca="1" si="43"/>
        <v>0</v>
      </c>
      <c r="AG56" s="18">
        <f t="shared" ca="1" si="43"/>
        <v>0</v>
      </c>
      <c r="AH56" s="18">
        <f t="shared" ca="1" si="43"/>
        <v>0</v>
      </c>
      <c r="AI56" s="18">
        <f t="shared" ca="1" si="43"/>
        <v>0</v>
      </c>
      <c r="AJ56" s="18">
        <f t="shared" ca="1" si="43"/>
        <v>0</v>
      </c>
      <c r="AK56" s="18">
        <f t="shared" ca="1" si="40"/>
        <v>0</v>
      </c>
      <c r="AL56" s="18">
        <f t="shared" ca="1" si="40"/>
        <v>0</v>
      </c>
      <c r="AM56" s="18">
        <f t="shared" ca="1" si="40"/>
        <v>0</v>
      </c>
      <c r="AN56" s="18">
        <f t="shared" ca="1" si="40"/>
        <v>0</v>
      </c>
      <c r="AO56" s="18">
        <f t="shared" ca="1" si="40"/>
        <v>0</v>
      </c>
      <c r="AP56" s="18">
        <f t="shared" ca="1" si="40"/>
        <v>0</v>
      </c>
      <c r="AQ56" s="18">
        <f t="shared" ca="1" si="40"/>
        <v>0</v>
      </c>
      <c r="AR56" s="18">
        <f t="shared" ca="1" si="40"/>
        <v>0</v>
      </c>
      <c r="AS56" s="18">
        <f t="shared" ca="1" si="40"/>
        <v>0</v>
      </c>
      <c r="AT56" s="18">
        <f t="shared" ca="1" si="40"/>
        <v>0</v>
      </c>
      <c r="AU56" s="18">
        <f t="shared" ca="1" si="40"/>
        <v>0</v>
      </c>
      <c r="AV56" s="18">
        <f t="shared" ca="1" si="40"/>
        <v>0</v>
      </c>
      <c r="AW56" s="18">
        <f t="shared" ca="1" si="40"/>
        <v>0</v>
      </c>
      <c r="AX56" s="18">
        <f t="shared" ca="1" si="40"/>
        <v>0</v>
      </c>
      <c r="AY56" s="18">
        <f t="shared" ca="1" si="40"/>
        <v>0</v>
      </c>
      <c r="AZ56" s="18">
        <f t="shared" ca="1" si="44"/>
        <v>0</v>
      </c>
      <c r="BA56" s="18">
        <f t="shared" ca="1" si="44"/>
        <v>0</v>
      </c>
      <c r="BB56" s="18">
        <f t="shared" ca="1" si="44"/>
        <v>0</v>
      </c>
      <c r="BC56" s="18">
        <f t="shared" ca="1" si="44"/>
        <v>0</v>
      </c>
      <c r="BD56" s="18">
        <f t="shared" ca="1" si="44"/>
        <v>4826941.76</v>
      </c>
      <c r="BE56" s="18">
        <f t="shared" ca="1" si="44"/>
        <v>0</v>
      </c>
      <c r="BF56" s="18">
        <f t="shared" ca="1" si="44"/>
        <v>0</v>
      </c>
      <c r="BG56" s="18">
        <f t="shared" ca="1" si="44"/>
        <v>0</v>
      </c>
      <c r="BH56" s="18">
        <f t="shared" ca="1" si="44"/>
        <v>0</v>
      </c>
      <c r="BI56" s="18">
        <f t="shared" ca="1" si="44"/>
        <v>0</v>
      </c>
      <c r="BJ56" s="18">
        <f t="shared" ca="1" si="44"/>
        <v>0</v>
      </c>
      <c r="BK56" s="18">
        <f t="shared" ca="1" si="44"/>
        <v>0</v>
      </c>
      <c r="BL56" s="18">
        <f t="shared" ca="1" si="44"/>
        <v>0</v>
      </c>
      <c r="BM56" s="18">
        <f t="shared" ca="1" si="44"/>
        <v>0</v>
      </c>
      <c r="BN56" s="18">
        <f t="shared" ca="1" si="44"/>
        <v>0</v>
      </c>
      <c r="BO56" s="18">
        <f t="shared" ca="1" si="44"/>
        <v>0</v>
      </c>
      <c r="BP56" s="18">
        <f t="shared" ca="1" si="41"/>
        <v>0</v>
      </c>
      <c r="BQ56" s="18">
        <f t="shared" ca="1" si="41"/>
        <v>0</v>
      </c>
      <c r="BR56" s="18">
        <f t="shared" ca="1" si="41"/>
        <v>0</v>
      </c>
      <c r="BS56" s="18">
        <f t="shared" ca="1" si="41"/>
        <v>0</v>
      </c>
      <c r="BT56" s="18">
        <f t="shared" ca="1" si="41"/>
        <v>0</v>
      </c>
      <c r="BU56" s="18">
        <f t="shared" ca="1" si="41"/>
        <v>0</v>
      </c>
      <c r="BV56" s="18">
        <f t="shared" ca="1" si="41"/>
        <v>0</v>
      </c>
      <c r="BW56" s="18">
        <f t="shared" ca="1" si="41"/>
        <v>0</v>
      </c>
      <c r="BX56" s="18">
        <f t="shared" ca="1" si="41"/>
        <v>0</v>
      </c>
      <c r="BY56" s="18">
        <f t="shared" ca="1" si="41"/>
        <v>0</v>
      </c>
      <c r="BZ56" s="18">
        <f t="shared" ca="1" si="41"/>
        <v>0</v>
      </c>
      <c r="CA56" s="18">
        <f t="shared" ca="1" si="41"/>
        <v>0</v>
      </c>
      <c r="CB56" s="18">
        <f t="shared" ca="1" si="41"/>
        <v>0</v>
      </c>
      <c r="CC56" s="18">
        <f t="shared" ca="1" si="45"/>
        <v>0</v>
      </c>
      <c r="CD56" s="18">
        <f t="shared" ca="1" si="45"/>
        <v>0</v>
      </c>
      <c r="CE56" s="18">
        <f t="shared" ca="1" si="45"/>
        <v>0</v>
      </c>
      <c r="CF56" s="18">
        <f t="shared" ca="1" si="45"/>
        <v>0</v>
      </c>
      <c r="CG56" s="18">
        <f t="shared" ca="1" si="45"/>
        <v>0</v>
      </c>
      <c r="CH56" s="18">
        <f t="shared" ca="1" si="45"/>
        <v>363.48571428571427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6"/>
        <v>0</v>
      </c>
      <c r="CQ56" s="18">
        <f t="shared" ca="1" si="46"/>
        <v>0</v>
      </c>
      <c r="CR56" s="18">
        <f t="shared" ca="1" si="46"/>
        <v>0</v>
      </c>
      <c r="CS56" s="18">
        <f t="shared" ca="1" si="46"/>
        <v>0</v>
      </c>
      <c r="CT56" s="18">
        <f t="shared" ca="1" si="46"/>
        <v>0</v>
      </c>
      <c r="CU56" s="19">
        <f t="shared" ca="1" si="38"/>
        <v>4827305.2457142854</v>
      </c>
    </row>
    <row r="57" spans="1:99" ht="12.75" customHeight="1">
      <c r="A57" s="57" t="s">
        <v>248</v>
      </c>
      <c r="B57" s="17">
        <v>2005</v>
      </c>
      <c r="C57" s="58" t="s">
        <v>246</v>
      </c>
      <c r="D57" s="19">
        <f t="shared" ca="1" si="24"/>
        <v>0</v>
      </c>
      <c r="E57" s="18">
        <f t="shared" ca="1" si="42"/>
        <v>0</v>
      </c>
      <c r="F57" s="18">
        <f t="shared" ca="1" si="42"/>
        <v>0</v>
      </c>
      <c r="G57" s="18">
        <f t="shared" ca="1" si="42"/>
        <v>0</v>
      </c>
      <c r="H57" s="18">
        <f t="shared" ca="1" si="42"/>
        <v>0</v>
      </c>
      <c r="I57" s="18">
        <f t="shared" ca="1" si="42"/>
        <v>0</v>
      </c>
      <c r="J57" s="18">
        <f t="shared" ca="1" si="42"/>
        <v>0</v>
      </c>
      <c r="K57" s="18">
        <f t="shared" ca="1" si="42"/>
        <v>0</v>
      </c>
      <c r="L57" s="18">
        <f t="shared" ca="1" si="42"/>
        <v>0</v>
      </c>
      <c r="M57" s="18">
        <f t="shared" ca="1" si="42"/>
        <v>0</v>
      </c>
      <c r="N57" s="18">
        <f t="shared" ca="1" si="42"/>
        <v>0</v>
      </c>
      <c r="O57" s="18">
        <f t="shared" ca="1" si="42"/>
        <v>0</v>
      </c>
      <c r="P57" s="18">
        <f t="shared" ca="1" si="42"/>
        <v>0</v>
      </c>
      <c r="Q57" s="18">
        <f t="shared" ca="1" si="42"/>
        <v>0</v>
      </c>
      <c r="R57" s="18">
        <f t="shared" ca="1" si="42"/>
        <v>0</v>
      </c>
      <c r="S57" s="18">
        <f t="shared" ca="1" si="42"/>
        <v>0</v>
      </c>
      <c r="T57" s="18">
        <f t="shared" ca="1" si="11"/>
        <v>0</v>
      </c>
      <c r="U57" s="18">
        <f t="shared" ca="1" si="43"/>
        <v>0</v>
      </c>
      <c r="V57" s="18">
        <f t="shared" ca="1" si="43"/>
        <v>0</v>
      </c>
      <c r="W57" s="18">
        <f t="shared" ca="1" si="43"/>
        <v>0</v>
      </c>
      <c r="X57" s="18">
        <f t="shared" ca="1" si="43"/>
        <v>0</v>
      </c>
      <c r="Y57" s="18">
        <f t="shared" ca="1" si="43"/>
        <v>0</v>
      </c>
      <c r="Z57" s="18">
        <f t="shared" ca="1" si="43"/>
        <v>0</v>
      </c>
      <c r="AA57" s="18">
        <f t="shared" ca="1" si="43"/>
        <v>0</v>
      </c>
      <c r="AB57" s="18">
        <f t="shared" ca="1" si="43"/>
        <v>0</v>
      </c>
      <c r="AC57" s="18">
        <f t="shared" ca="1" si="43"/>
        <v>0</v>
      </c>
      <c r="AD57" s="18">
        <f t="shared" ca="1" si="43"/>
        <v>0</v>
      </c>
      <c r="AE57" s="18">
        <f t="shared" ca="1" si="43"/>
        <v>0</v>
      </c>
      <c r="AF57" s="18">
        <f t="shared" ca="1" si="43"/>
        <v>0</v>
      </c>
      <c r="AG57" s="18">
        <f t="shared" ca="1" si="43"/>
        <v>0</v>
      </c>
      <c r="AH57" s="18">
        <f t="shared" ca="1" si="43"/>
        <v>0</v>
      </c>
      <c r="AI57" s="18">
        <f t="shared" ca="1" si="43"/>
        <v>0</v>
      </c>
      <c r="AJ57" s="18">
        <f t="shared" ca="1" si="43"/>
        <v>0</v>
      </c>
      <c r="AK57" s="18">
        <f t="shared" ca="1" si="40"/>
        <v>0</v>
      </c>
      <c r="AL57" s="18">
        <f t="shared" ca="1" si="40"/>
        <v>0</v>
      </c>
      <c r="AM57" s="18">
        <f t="shared" ca="1" si="40"/>
        <v>0</v>
      </c>
      <c r="AN57" s="18">
        <f t="shared" ca="1" si="40"/>
        <v>0</v>
      </c>
      <c r="AO57" s="18">
        <f t="shared" ca="1" si="40"/>
        <v>0</v>
      </c>
      <c r="AP57" s="18">
        <f t="shared" ca="1" si="40"/>
        <v>0</v>
      </c>
      <c r="AQ57" s="18">
        <f t="shared" ca="1" si="40"/>
        <v>0</v>
      </c>
      <c r="AR57" s="18">
        <f t="shared" ca="1" si="40"/>
        <v>0</v>
      </c>
      <c r="AS57" s="18">
        <f t="shared" ca="1" si="40"/>
        <v>0</v>
      </c>
      <c r="AT57" s="18">
        <f t="shared" ca="1" si="40"/>
        <v>0</v>
      </c>
      <c r="AU57" s="18">
        <f t="shared" ca="1" si="40"/>
        <v>0</v>
      </c>
      <c r="AV57" s="18">
        <f t="shared" ca="1" si="40"/>
        <v>0</v>
      </c>
      <c r="AW57" s="18">
        <f t="shared" ca="1" si="40"/>
        <v>0</v>
      </c>
      <c r="AX57" s="18">
        <f t="shared" ca="1" si="40"/>
        <v>0</v>
      </c>
      <c r="AY57" s="18">
        <f t="shared" ca="1" si="40"/>
        <v>0</v>
      </c>
      <c r="AZ57" s="18">
        <f t="shared" ca="1" si="44"/>
        <v>0</v>
      </c>
      <c r="BA57" s="18">
        <f t="shared" ca="1" si="44"/>
        <v>0</v>
      </c>
      <c r="BB57" s="18">
        <f t="shared" ca="1" si="44"/>
        <v>0</v>
      </c>
      <c r="BC57" s="18">
        <f t="shared" ca="1" si="44"/>
        <v>0</v>
      </c>
      <c r="BD57" s="18">
        <f t="shared" ca="1" si="44"/>
        <v>1092420.860000046</v>
      </c>
      <c r="BE57" s="18">
        <f t="shared" ca="1" si="44"/>
        <v>0</v>
      </c>
      <c r="BF57" s="18">
        <f t="shared" ca="1" si="44"/>
        <v>0</v>
      </c>
      <c r="BG57" s="18">
        <f t="shared" ca="1" si="44"/>
        <v>0</v>
      </c>
      <c r="BH57" s="18">
        <f t="shared" ca="1" si="44"/>
        <v>0</v>
      </c>
      <c r="BI57" s="18">
        <f t="shared" ca="1" si="44"/>
        <v>0</v>
      </c>
      <c r="BJ57" s="18">
        <f t="shared" ca="1" si="44"/>
        <v>0</v>
      </c>
      <c r="BK57" s="18">
        <f t="shared" ca="1" si="44"/>
        <v>0</v>
      </c>
      <c r="BL57" s="18">
        <f t="shared" ca="1" si="44"/>
        <v>0</v>
      </c>
      <c r="BM57" s="18">
        <f t="shared" ca="1" si="44"/>
        <v>0</v>
      </c>
      <c r="BN57" s="18">
        <f t="shared" ca="1" si="44"/>
        <v>0</v>
      </c>
      <c r="BO57" s="18">
        <f t="shared" ca="1" si="44"/>
        <v>0</v>
      </c>
      <c r="BP57" s="18">
        <f t="shared" ca="1" si="41"/>
        <v>0</v>
      </c>
      <c r="BQ57" s="18">
        <f t="shared" ca="1" si="41"/>
        <v>0</v>
      </c>
      <c r="BR57" s="18">
        <f t="shared" ca="1" si="41"/>
        <v>0</v>
      </c>
      <c r="BS57" s="18">
        <f t="shared" ca="1" si="41"/>
        <v>0</v>
      </c>
      <c r="BT57" s="18">
        <f t="shared" ca="1" si="41"/>
        <v>0</v>
      </c>
      <c r="BU57" s="18">
        <f t="shared" ca="1" si="41"/>
        <v>0</v>
      </c>
      <c r="BV57" s="18">
        <f t="shared" ca="1" si="41"/>
        <v>0</v>
      </c>
      <c r="BW57" s="18">
        <f t="shared" ca="1" si="41"/>
        <v>0</v>
      </c>
      <c r="BX57" s="18">
        <f t="shared" ca="1" si="41"/>
        <v>0</v>
      </c>
      <c r="BY57" s="18">
        <f t="shared" ca="1" si="41"/>
        <v>0</v>
      </c>
      <c r="BZ57" s="18">
        <f t="shared" ca="1" si="41"/>
        <v>0</v>
      </c>
      <c r="CA57" s="18">
        <f t="shared" ca="1" si="41"/>
        <v>0</v>
      </c>
      <c r="CB57" s="18">
        <f t="shared" ca="1" si="41"/>
        <v>0</v>
      </c>
      <c r="CC57" s="18">
        <f t="shared" ca="1" si="45"/>
        <v>0</v>
      </c>
      <c r="CD57" s="18">
        <f t="shared" ca="1" si="45"/>
        <v>0</v>
      </c>
      <c r="CE57" s="18">
        <f t="shared" ca="1" si="45"/>
        <v>0</v>
      </c>
      <c r="CF57" s="18">
        <f t="shared" ca="1" si="45"/>
        <v>0</v>
      </c>
      <c r="CG57" s="18">
        <f t="shared" ca="1" si="45"/>
        <v>0</v>
      </c>
      <c r="CH57" s="18">
        <f t="shared" ca="1" si="45"/>
        <v>0</v>
      </c>
      <c r="CI57" s="19">
        <f t="shared" ca="1" si="25"/>
        <v>418306745.54999483</v>
      </c>
      <c r="CJ57" s="18">
        <f t="shared" ca="1" si="36"/>
        <v>20644.270000000004</v>
      </c>
      <c r="CK57" s="18">
        <f t="shared" ca="1" si="36"/>
        <v>118323620.89999592</v>
      </c>
      <c r="CL57" s="19">
        <f t="shared" ca="1" si="26"/>
        <v>169006916.43999925</v>
      </c>
      <c r="CM57" s="18">
        <f t="shared" ca="1" si="37"/>
        <v>640247.75000000058</v>
      </c>
      <c r="CN57" s="18">
        <f t="shared" ca="1" si="37"/>
        <v>168366668.68999925</v>
      </c>
      <c r="CO57" s="19">
        <f t="shared" ca="1" si="27"/>
        <v>130955563.93999964</v>
      </c>
      <c r="CP57" s="18">
        <f t="shared" ca="1" si="46"/>
        <v>14847124.710000012</v>
      </c>
      <c r="CQ57" s="18">
        <f t="shared" ca="1" si="46"/>
        <v>116108439.22999963</v>
      </c>
      <c r="CR57" s="18">
        <f t="shared" ca="1" si="46"/>
        <v>69846211.769941419</v>
      </c>
      <c r="CS57" s="18">
        <f t="shared" ca="1" si="46"/>
        <v>0</v>
      </c>
      <c r="CT57" s="18">
        <f t="shared" ca="1" si="46"/>
        <v>0</v>
      </c>
      <c r="CU57" s="19">
        <f t="shared" ca="1" si="38"/>
        <v>489245378.17993629</v>
      </c>
    </row>
    <row r="58" spans="1:99" ht="12.75" customHeight="1">
      <c r="A58" s="57" t="s">
        <v>250</v>
      </c>
      <c r="B58" s="17">
        <v>2006</v>
      </c>
      <c r="C58" s="58" t="s">
        <v>246</v>
      </c>
      <c r="D58" s="19">
        <f t="shared" ca="1" si="24"/>
        <v>0</v>
      </c>
      <c r="E58" s="18">
        <f t="shared" ca="1" si="42"/>
        <v>0</v>
      </c>
      <c r="F58" s="18">
        <f t="shared" ca="1" si="42"/>
        <v>0</v>
      </c>
      <c r="G58" s="18">
        <f t="shared" ca="1" si="42"/>
        <v>0</v>
      </c>
      <c r="H58" s="18">
        <f t="shared" ca="1" si="42"/>
        <v>0</v>
      </c>
      <c r="I58" s="18">
        <f t="shared" ca="1" si="42"/>
        <v>0</v>
      </c>
      <c r="J58" s="18">
        <f t="shared" ca="1" si="42"/>
        <v>0</v>
      </c>
      <c r="K58" s="18">
        <f t="shared" ca="1" si="42"/>
        <v>0</v>
      </c>
      <c r="L58" s="18">
        <f t="shared" ca="1" si="42"/>
        <v>0</v>
      </c>
      <c r="M58" s="18">
        <f t="shared" ca="1" si="42"/>
        <v>0</v>
      </c>
      <c r="N58" s="18">
        <f t="shared" ca="1" si="42"/>
        <v>0</v>
      </c>
      <c r="O58" s="18">
        <f t="shared" ca="1" si="42"/>
        <v>0</v>
      </c>
      <c r="P58" s="18">
        <f t="shared" ca="1" si="42"/>
        <v>0</v>
      </c>
      <c r="Q58" s="18">
        <f t="shared" ca="1" si="42"/>
        <v>0</v>
      </c>
      <c r="R58" s="18">
        <f t="shared" ca="1" si="42"/>
        <v>0</v>
      </c>
      <c r="S58" s="18">
        <f t="shared" ca="1" si="42"/>
        <v>0</v>
      </c>
      <c r="T58" s="18">
        <f t="shared" ca="1" si="11"/>
        <v>0</v>
      </c>
      <c r="U58" s="18">
        <f t="shared" ca="1" si="43"/>
        <v>0</v>
      </c>
      <c r="V58" s="18">
        <f t="shared" ca="1" si="43"/>
        <v>0</v>
      </c>
      <c r="W58" s="18">
        <f t="shared" ca="1" si="43"/>
        <v>0</v>
      </c>
      <c r="X58" s="18">
        <f t="shared" ca="1" si="43"/>
        <v>0</v>
      </c>
      <c r="Y58" s="18">
        <f t="shared" ca="1" si="43"/>
        <v>0</v>
      </c>
      <c r="Z58" s="18">
        <f t="shared" ca="1" si="43"/>
        <v>0</v>
      </c>
      <c r="AA58" s="18">
        <f t="shared" ca="1" si="43"/>
        <v>0</v>
      </c>
      <c r="AB58" s="18">
        <f t="shared" ca="1" si="43"/>
        <v>0</v>
      </c>
      <c r="AC58" s="18">
        <f t="shared" ca="1" si="43"/>
        <v>0</v>
      </c>
      <c r="AD58" s="18">
        <f t="shared" ca="1" si="43"/>
        <v>0</v>
      </c>
      <c r="AE58" s="18">
        <f t="shared" ca="1" si="43"/>
        <v>0</v>
      </c>
      <c r="AF58" s="18">
        <f t="shared" ca="1" si="43"/>
        <v>0</v>
      </c>
      <c r="AG58" s="18">
        <f t="shared" ca="1" si="43"/>
        <v>0</v>
      </c>
      <c r="AH58" s="18">
        <f t="shared" ca="1" si="43"/>
        <v>0</v>
      </c>
      <c r="AI58" s="18">
        <f t="shared" ca="1" si="43"/>
        <v>0</v>
      </c>
      <c r="AJ58" s="18">
        <f t="shared" ca="1" si="43"/>
        <v>0</v>
      </c>
      <c r="AK58" s="18">
        <f t="shared" ca="1" si="40"/>
        <v>0</v>
      </c>
      <c r="AL58" s="18">
        <f t="shared" ca="1" si="40"/>
        <v>0</v>
      </c>
      <c r="AM58" s="18">
        <f t="shared" ca="1" si="40"/>
        <v>0</v>
      </c>
      <c r="AN58" s="18">
        <f t="shared" ca="1" si="40"/>
        <v>0</v>
      </c>
      <c r="AO58" s="18">
        <f t="shared" ca="1" si="40"/>
        <v>0</v>
      </c>
      <c r="AP58" s="18">
        <f t="shared" ca="1" si="40"/>
        <v>0</v>
      </c>
      <c r="AQ58" s="18">
        <f t="shared" ca="1" si="40"/>
        <v>0</v>
      </c>
      <c r="AR58" s="18">
        <f t="shared" ca="1" si="40"/>
        <v>0</v>
      </c>
      <c r="AS58" s="18">
        <f t="shared" ca="1" si="40"/>
        <v>0</v>
      </c>
      <c r="AT58" s="18">
        <f t="shared" ca="1" si="40"/>
        <v>0</v>
      </c>
      <c r="AU58" s="18">
        <f t="shared" ca="1" si="40"/>
        <v>0</v>
      </c>
      <c r="AV58" s="18">
        <f t="shared" ca="1" si="40"/>
        <v>0</v>
      </c>
      <c r="AW58" s="18">
        <f t="shared" ca="1" si="40"/>
        <v>0</v>
      </c>
      <c r="AX58" s="18">
        <f t="shared" ca="1" si="40"/>
        <v>0</v>
      </c>
      <c r="AY58" s="18">
        <f t="shared" ca="1" si="40"/>
        <v>0</v>
      </c>
      <c r="AZ58" s="18">
        <f t="shared" ca="1" si="44"/>
        <v>0</v>
      </c>
      <c r="BA58" s="18">
        <f t="shared" ca="1" si="44"/>
        <v>0</v>
      </c>
      <c r="BB58" s="18">
        <f t="shared" ca="1" si="44"/>
        <v>0</v>
      </c>
      <c r="BC58" s="18">
        <f t="shared" ca="1" si="44"/>
        <v>0</v>
      </c>
      <c r="BD58" s="18">
        <f t="shared" ca="1" si="44"/>
        <v>196839.71</v>
      </c>
      <c r="BE58" s="18">
        <f t="shared" ca="1" si="44"/>
        <v>0</v>
      </c>
      <c r="BF58" s="18">
        <f t="shared" ca="1" si="44"/>
        <v>0</v>
      </c>
      <c r="BG58" s="18">
        <f t="shared" ca="1" si="44"/>
        <v>0</v>
      </c>
      <c r="BH58" s="18">
        <f t="shared" ca="1" si="44"/>
        <v>0</v>
      </c>
      <c r="BI58" s="18">
        <f t="shared" ca="1" si="44"/>
        <v>0</v>
      </c>
      <c r="BJ58" s="18">
        <f t="shared" ca="1" si="44"/>
        <v>0</v>
      </c>
      <c r="BK58" s="18">
        <f t="shared" ca="1" si="44"/>
        <v>0</v>
      </c>
      <c r="BL58" s="18">
        <f t="shared" ca="1" si="44"/>
        <v>0</v>
      </c>
      <c r="BM58" s="18">
        <f t="shared" ca="1" si="44"/>
        <v>0</v>
      </c>
      <c r="BN58" s="18">
        <f t="shared" ca="1" si="44"/>
        <v>0</v>
      </c>
      <c r="BO58" s="18">
        <f t="shared" ca="1" si="44"/>
        <v>0</v>
      </c>
      <c r="BP58" s="18">
        <f t="shared" ca="1" si="41"/>
        <v>0</v>
      </c>
      <c r="BQ58" s="18">
        <f t="shared" ca="1" si="41"/>
        <v>0</v>
      </c>
      <c r="BR58" s="18">
        <f t="shared" ca="1" si="41"/>
        <v>0</v>
      </c>
      <c r="BS58" s="18">
        <f t="shared" ca="1" si="41"/>
        <v>0</v>
      </c>
      <c r="BT58" s="18">
        <f t="shared" ca="1" si="41"/>
        <v>0</v>
      </c>
      <c r="BU58" s="18">
        <f t="shared" ca="1" si="41"/>
        <v>0</v>
      </c>
      <c r="BV58" s="18">
        <f t="shared" ca="1" si="41"/>
        <v>0</v>
      </c>
      <c r="BW58" s="18">
        <f t="shared" ca="1" si="41"/>
        <v>0</v>
      </c>
      <c r="BX58" s="18">
        <f t="shared" ca="1" si="41"/>
        <v>0</v>
      </c>
      <c r="BY58" s="18">
        <f t="shared" ca="1" si="41"/>
        <v>0</v>
      </c>
      <c r="BZ58" s="18">
        <f t="shared" ca="1" si="41"/>
        <v>0</v>
      </c>
      <c r="CA58" s="18">
        <f t="shared" ca="1" si="41"/>
        <v>0</v>
      </c>
      <c r="CB58" s="18">
        <f t="shared" ca="1" si="41"/>
        <v>0</v>
      </c>
      <c r="CC58" s="18">
        <f t="shared" ca="1" si="45"/>
        <v>0</v>
      </c>
      <c r="CD58" s="18">
        <f t="shared" ca="1" si="45"/>
        <v>0</v>
      </c>
      <c r="CE58" s="18">
        <f t="shared" ca="1" si="45"/>
        <v>0</v>
      </c>
      <c r="CF58" s="18">
        <f t="shared" ca="1" si="45"/>
        <v>0</v>
      </c>
      <c r="CG58" s="18">
        <f t="shared" ca="1" si="45"/>
        <v>0</v>
      </c>
      <c r="CH58" s="18">
        <f t="shared" ca="1" si="45"/>
        <v>0</v>
      </c>
      <c r="CI58" s="19">
        <f t="shared" ca="1" si="25"/>
        <v>0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0</v>
      </c>
      <c r="CP58" s="18">
        <f t="shared" ca="1" si="46"/>
        <v>0</v>
      </c>
      <c r="CQ58" s="18">
        <f t="shared" ca="1" si="46"/>
        <v>0</v>
      </c>
      <c r="CR58" s="18">
        <f t="shared" ca="1" si="46"/>
        <v>0</v>
      </c>
      <c r="CS58" s="18">
        <f t="shared" ca="1" si="46"/>
        <v>0</v>
      </c>
      <c r="CT58" s="18">
        <f t="shared" ca="1" si="46"/>
        <v>0</v>
      </c>
      <c r="CU58" s="19">
        <f t="shared" ca="1" si="38"/>
        <v>196839.71</v>
      </c>
    </row>
    <row r="59" spans="1:99" ht="12.75" customHeight="1">
      <c r="A59" s="57" t="s">
        <v>252</v>
      </c>
      <c r="B59" s="17">
        <v>2007</v>
      </c>
      <c r="C59" s="58" t="s">
        <v>246</v>
      </c>
      <c r="D59" s="19">
        <f t="shared" ca="1" si="24"/>
        <v>0</v>
      </c>
      <c r="E59" s="18">
        <f t="shared" ca="1" si="42"/>
        <v>0</v>
      </c>
      <c r="F59" s="18">
        <f t="shared" ca="1" si="42"/>
        <v>0</v>
      </c>
      <c r="G59" s="18">
        <f t="shared" ca="1" si="42"/>
        <v>0</v>
      </c>
      <c r="H59" s="18">
        <f t="shared" ca="1" si="42"/>
        <v>0</v>
      </c>
      <c r="I59" s="18">
        <f t="shared" ca="1" si="42"/>
        <v>0</v>
      </c>
      <c r="J59" s="18">
        <f t="shared" ca="1" si="42"/>
        <v>0</v>
      </c>
      <c r="K59" s="18">
        <f t="shared" ca="1" si="42"/>
        <v>0</v>
      </c>
      <c r="L59" s="18">
        <f t="shared" ca="1" si="42"/>
        <v>0</v>
      </c>
      <c r="M59" s="18">
        <f t="shared" ca="1" si="42"/>
        <v>0</v>
      </c>
      <c r="N59" s="18">
        <f t="shared" ca="1" si="42"/>
        <v>0</v>
      </c>
      <c r="O59" s="18">
        <f t="shared" ca="1" si="42"/>
        <v>0</v>
      </c>
      <c r="P59" s="18">
        <f t="shared" ca="1" si="42"/>
        <v>0</v>
      </c>
      <c r="Q59" s="18">
        <f t="shared" ca="1" si="42"/>
        <v>0</v>
      </c>
      <c r="R59" s="18">
        <f t="shared" ca="1" si="42"/>
        <v>0</v>
      </c>
      <c r="S59" s="18">
        <f t="shared" ca="1" si="42"/>
        <v>0</v>
      </c>
      <c r="T59" s="18">
        <f t="shared" ca="1" si="11"/>
        <v>0</v>
      </c>
      <c r="U59" s="18">
        <f t="shared" ca="1" si="43"/>
        <v>0</v>
      </c>
      <c r="V59" s="18">
        <f t="shared" ca="1" si="43"/>
        <v>0</v>
      </c>
      <c r="W59" s="18">
        <f t="shared" ca="1" si="43"/>
        <v>0</v>
      </c>
      <c r="X59" s="18">
        <f t="shared" ca="1" si="43"/>
        <v>0</v>
      </c>
      <c r="Y59" s="18">
        <f t="shared" ca="1" si="43"/>
        <v>0</v>
      </c>
      <c r="Z59" s="18">
        <f t="shared" ca="1" si="43"/>
        <v>0</v>
      </c>
      <c r="AA59" s="18">
        <f t="shared" ca="1" si="43"/>
        <v>0</v>
      </c>
      <c r="AB59" s="18">
        <f t="shared" ca="1" si="43"/>
        <v>0</v>
      </c>
      <c r="AC59" s="18">
        <f t="shared" ca="1" si="43"/>
        <v>0</v>
      </c>
      <c r="AD59" s="18">
        <f t="shared" ca="1" si="43"/>
        <v>0</v>
      </c>
      <c r="AE59" s="18">
        <f t="shared" ca="1" si="43"/>
        <v>0</v>
      </c>
      <c r="AF59" s="18">
        <f t="shared" ca="1" si="43"/>
        <v>0</v>
      </c>
      <c r="AG59" s="18">
        <f t="shared" ca="1" si="43"/>
        <v>0</v>
      </c>
      <c r="AH59" s="18">
        <f t="shared" ca="1" si="43"/>
        <v>0</v>
      </c>
      <c r="AI59" s="18">
        <f t="shared" ca="1" si="43"/>
        <v>0</v>
      </c>
      <c r="AJ59" s="18">
        <f t="shared" ca="1" si="43"/>
        <v>0</v>
      </c>
      <c r="AK59" s="18">
        <f t="shared" ca="1" si="40"/>
        <v>0</v>
      </c>
      <c r="AL59" s="18">
        <f t="shared" ca="1" si="40"/>
        <v>0</v>
      </c>
      <c r="AM59" s="18">
        <f t="shared" ca="1" si="40"/>
        <v>0</v>
      </c>
      <c r="AN59" s="18">
        <f t="shared" ca="1" si="40"/>
        <v>0</v>
      </c>
      <c r="AO59" s="18">
        <f t="shared" ca="1" si="40"/>
        <v>0</v>
      </c>
      <c r="AP59" s="18">
        <f t="shared" ca="1" si="40"/>
        <v>0</v>
      </c>
      <c r="AQ59" s="18">
        <f t="shared" ca="1" si="40"/>
        <v>0</v>
      </c>
      <c r="AR59" s="18">
        <f t="shared" ca="1" si="40"/>
        <v>0</v>
      </c>
      <c r="AS59" s="18">
        <f t="shared" ca="1" si="40"/>
        <v>0</v>
      </c>
      <c r="AT59" s="18">
        <f t="shared" ca="1" si="40"/>
        <v>0</v>
      </c>
      <c r="AU59" s="18">
        <f t="shared" ca="1" si="40"/>
        <v>0</v>
      </c>
      <c r="AV59" s="18">
        <f t="shared" ca="1" si="40"/>
        <v>0</v>
      </c>
      <c r="AW59" s="18">
        <f t="shared" ca="1" si="40"/>
        <v>0</v>
      </c>
      <c r="AX59" s="18">
        <f t="shared" ca="1" si="40"/>
        <v>0</v>
      </c>
      <c r="AY59" s="18">
        <f t="shared" ca="1" si="40"/>
        <v>0</v>
      </c>
      <c r="AZ59" s="18">
        <f t="shared" ca="1" si="44"/>
        <v>0</v>
      </c>
      <c r="BA59" s="18">
        <f t="shared" ca="1" si="44"/>
        <v>0</v>
      </c>
      <c r="BB59" s="18">
        <f t="shared" ca="1" si="44"/>
        <v>0</v>
      </c>
      <c r="BC59" s="18">
        <f t="shared" ca="1" si="44"/>
        <v>0</v>
      </c>
      <c r="BD59" s="18">
        <f t="shared" ca="1" si="44"/>
        <v>572237.1100000001</v>
      </c>
      <c r="BE59" s="18">
        <f t="shared" ca="1" si="44"/>
        <v>888560.5199999999</v>
      </c>
      <c r="BF59" s="18">
        <f t="shared" ca="1" si="44"/>
        <v>0</v>
      </c>
      <c r="BG59" s="18">
        <f t="shared" ca="1" si="44"/>
        <v>0</v>
      </c>
      <c r="BH59" s="18">
        <f t="shared" ca="1" si="44"/>
        <v>0</v>
      </c>
      <c r="BI59" s="18">
        <f t="shared" ca="1" si="44"/>
        <v>0</v>
      </c>
      <c r="BJ59" s="18">
        <f t="shared" ca="1" si="44"/>
        <v>0</v>
      </c>
      <c r="BK59" s="18">
        <f t="shared" ca="1" si="44"/>
        <v>0</v>
      </c>
      <c r="BL59" s="18">
        <f t="shared" ca="1" si="44"/>
        <v>0</v>
      </c>
      <c r="BM59" s="18">
        <f t="shared" ca="1" si="44"/>
        <v>0</v>
      </c>
      <c r="BN59" s="18">
        <f t="shared" ca="1" si="44"/>
        <v>0</v>
      </c>
      <c r="BO59" s="18">
        <f t="shared" ca="1" si="44"/>
        <v>0</v>
      </c>
      <c r="BP59" s="18">
        <f t="shared" ca="1" si="41"/>
        <v>0</v>
      </c>
      <c r="BQ59" s="18">
        <f t="shared" ca="1" si="41"/>
        <v>0</v>
      </c>
      <c r="BR59" s="18">
        <f t="shared" ca="1" si="41"/>
        <v>0</v>
      </c>
      <c r="BS59" s="18">
        <f t="shared" ca="1" si="41"/>
        <v>0</v>
      </c>
      <c r="BT59" s="18">
        <f t="shared" ca="1" si="41"/>
        <v>0</v>
      </c>
      <c r="BU59" s="18">
        <f t="shared" ca="1" si="41"/>
        <v>0</v>
      </c>
      <c r="BV59" s="18">
        <f t="shared" ca="1" si="41"/>
        <v>0</v>
      </c>
      <c r="BW59" s="18">
        <f t="shared" ca="1" si="41"/>
        <v>0</v>
      </c>
      <c r="BX59" s="18">
        <f t="shared" ca="1" si="41"/>
        <v>0</v>
      </c>
      <c r="BY59" s="18">
        <f t="shared" ca="1" si="41"/>
        <v>0</v>
      </c>
      <c r="BZ59" s="18">
        <f t="shared" ca="1" si="41"/>
        <v>0</v>
      </c>
      <c r="CA59" s="18">
        <f t="shared" ca="1" si="41"/>
        <v>0</v>
      </c>
      <c r="CB59" s="18">
        <f t="shared" ca="1" si="41"/>
        <v>0</v>
      </c>
      <c r="CC59" s="18">
        <f t="shared" ca="1" si="45"/>
        <v>0</v>
      </c>
      <c r="CD59" s="18">
        <f t="shared" ca="1" si="45"/>
        <v>0</v>
      </c>
      <c r="CE59" s="18">
        <f t="shared" ca="1" si="45"/>
        <v>0</v>
      </c>
      <c r="CF59" s="18">
        <f t="shared" ca="1" si="45"/>
        <v>0</v>
      </c>
      <c r="CG59" s="18">
        <f t="shared" ca="1" si="45"/>
        <v>0</v>
      </c>
      <c r="CH59" s="18">
        <f t="shared" ca="1" si="45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6"/>
        <v>0</v>
      </c>
      <c r="CQ59" s="18">
        <f t="shared" ca="1" si="46"/>
        <v>0</v>
      </c>
      <c r="CR59" s="18">
        <f t="shared" ca="1" si="46"/>
        <v>0</v>
      </c>
      <c r="CS59" s="18">
        <f t="shared" ca="1" si="46"/>
        <v>0</v>
      </c>
      <c r="CT59" s="18">
        <f t="shared" ca="1" si="46"/>
        <v>0</v>
      </c>
      <c r="CU59" s="19">
        <f t="shared" ref="CU59" ca="1" si="47">+D59+SUM(H59:CI59)+SUM(CR59:CT59)</f>
        <v>1460797.63</v>
      </c>
    </row>
    <row r="60" spans="1:99" ht="12.75" customHeight="1">
      <c r="A60" s="57" t="s">
        <v>254</v>
      </c>
      <c r="B60" s="17">
        <v>3001</v>
      </c>
      <c r="C60" s="58" t="s">
        <v>255</v>
      </c>
      <c r="D60" s="19">
        <f t="shared" ca="1" si="24"/>
        <v>0</v>
      </c>
      <c r="E60" s="18">
        <f t="shared" ca="1" si="42"/>
        <v>0</v>
      </c>
      <c r="F60" s="18">
        <f t="shared" ca="1" si="42"/>
        <v>0</v>
      </c>
      <c r="G60" s="18">
        <f t="shared" ca="1" si="42"/>
        <v>0</v>
      </c>
      <c r="H60" s="18">
        <f t="shared" ca="1" si="42"/>
        <v>0</v>
      </c>
      <c r="I60" s="18">
        <f t="shared" ca="1" si="42"/>
        <v>0</v>
      </c>
      <c r="J60" s="18">
        <f t="shared" ca="1" si="42"/>
        <v>0</v>
      </c>
      <c r="K60" s="18">
        <f t="shared" ca="1" si="42"/>
        <v>0</v>
      </c>
      <c r="L60" s="18">
        <f t="shared" ca="1" si="42"/>
        <v>0</v>
      </c>
      <c r="M60" s="18">
        <f t="shared" ca="1" si="42"/>
        <v>0</v>
      </c>
      <c r="N60" s="18">
        <f t="shared" ca="1" si="42"/>
        <v>0</v>
      </c>
      <c r="O60" s="18">
        <f t="shared" ca="1" si="42"/>
        <v>0</v>
      </c>
      <c r="P60" s="18">
        <f t="shared" ca="1" si="42"/>
        <v>0</v>
      </c>
      <c r="Q60" s="18">
        <f t="shared" ca="1" si="42"/>
        <v>0</v>
      </c>
      <c r="R60" s="18">
        <f t="shared" ca="1" si="42"/>
        <v>0</v>
      </c>
      <c r="S60" s="18">
        <f t="shared" ca="1" si="42"/>
        <v>0</v>
      </c>
      <c r="T60" s="18">
        <f t="shared" ca="1" si="11"/>
        <v>0</v>
      </c>
      <c r="U60" s="18">
        <f t="shared" ca="1" si="43"/>
        <v>0</v>
      </c>
      <c r="V60" s="18">
        <f t="shared" ca="1" si="43"/>
        <v>0</v>
      </c>
      <c r="W60" s="18">
        <f t="shared" ca="1" si="43"/>
        <v>0</v>
      </c>
      <c r="X60" s="18">
        <f t="shared" ca="1" si="43"/>
        <v>0</v>
      </c>
      <c r="Y60" s="18">
        <f t="shared" ca="1" si="43"/>
        <v>0</v>
      </c>
      <c r="Z60" s="18">
        <f t="shared" ca="1" si="43"/>
        <v>0</v>
      </c>
      <c r="AA60" s="18">
        <f t="shared" ca="1" si="43"/>
        <v>0</v>
      </c>
      <c r="AB60" s="18">
        <f t="shared" ca="1" si="43"/>
        <v>0</v>
      </c>
      <c r="AC60" s="18">
        <f t="shared" ca="1" si="43"/>
        <v>0</v>
      </c>
      <c r="AD60" s="18">
        <f t="shared" ca="1" si="43"/>
        <v>0</v>
      </c>
      <c r="AE60" s="18">
        <f t="shared" ca="1" si="43"/>
        <v>0</v>
      </c>
      <c r="AF60" s="18">
        <f t="shared" ca="1" si="43"/>
        <v>0</v>
      </c>
      <c r="AG60" s="18">
        <f t="shared" ca="1" si="43"/>
        <v>0</v>
      </c>
      <c r="AH60" s="18">
        <f t="shared" ca="1" si="43"/>
        <v>0</v>
      </c>
      <c r="AI60" s="18">
        <f t="shared" ca="1" si="43"/>
        <v>0</v>
      </c>
      <c r="AJ60" s="18">
        <f t="shared" ca="1" si="43"/>
        <v>0</v>
      </c>
      <c r="AK60" s="18">
        <f t="shared" ca="1" si="40"/>
        <v>0</v>
      </c>
      <c r="AL60" s="18">
        <f t="shared" ca="1" si="40"/>
        <v>0</v>
      </c>
      <c r="AM60" s="18">
        <f t="shared" ca="1" si="40"/>
        <v>0</v>
      </c>
      <c r="AN60" s="18">
        <f t="shared" ca="1" si="40"/>
        <v>0</v>
      </c>
      <c r="AO60" s="18">
        <f t="shared" ca="1" si="40"/>
        <v>0</v>
      </c>
      <c r="AP60" s="18">
        <f t="shared" ca="1" si="40"/>
        <v>0</v>
      </c>
      <c r="AQ60" s="18">
        <f t="shared" ca="1" si="40"/>
        <v>0</v>
      </c>
      <c r="AR60" s="18">
        <f t="shared" ca="1" si="40"/>
        <v>0</v>
      </c>
      <c r="AS60" s="18">
        <f t="shared" ca="1" si="40"/>
        <v>0</v>
      </c>
      <c r="AT60" s="18">
        <f t="shared" ca="1" si="40"/>
        <v>0</v>
      </c>
      <c r="AU60" s="18">
        <f t="shared" ca="1" si="40"/>
        <v>0</v>
      </c>
      <c r="AV60" s="18">
        <f t="shared" ca="1" si="40"/>
        <v>0</v>
      </c>
      <c r="AW60" s="18">
        <f t="shared" ca="1" si="40"/>
        <v>0</v>
      </c>
      <c r="AX60" s="18">
        <f t="shared" ca="1" si="40"/>
        <v>0</v>
      </c>
      <c r="AY60" s="18">
        <f t="shared" ca="1" si="40"/>
        <v>0</v>
      </c>
      <c r="AZ60" s="18">
        <f t="shared" ca="1" si="44"/>
        <v>0</v>
      </c>
      <c r="BA60" s="18">
        <f t="shared" ca="1" si="44"/>
        <v>0</v>
      </c>
      <c r="BB60" s="18">
        <f t="shared" ca="1" si="44"/>
        <v>0</v>
      </c>
      <c r="BC60" s="18">
        <f t="shared" ca="1" si="44"/>
        <v>0</v>
      </c>
      <c r="BD60" s="18">
        <f t="shared" ca="1" si="44"/>
        <v>0.01</v>
      </c>
      <c r="BE60" s="18">
        <f t="shared" ca="1" si="44"/>
        <v>0</v>
      </c>
      <c r="BF60" s="18">
        <f t="shared" ca="1" si="44"/>
        <v>0</v>
      </c>
      <c r="BG60" s="18">
        <f t="shared" ca="1" si="44"/>
        <v>0</v>
      </c>
      <c r="BH60" s="18">
        <f t="shared" ca="1" si="44"/>
        <v>0</v>
      </c>
      <c r="BI60" s="18">
        <f t="shared" ca="1" si="44"/>
        <v>0</v>
      </c>
      <c r="BJ60" s="18">
        <f t="shared" ca="1" si="44"/>
        <v>0</v>
      </c>
      <c r="BK60" s="18">
        <f t="shared" ca="1" si="44"/>
        <v>0</v>
      </c>
      <c r="BL60" s="18">
        <f t="shared" ca="1" si="44"/>
        <v>0</v>
      </c>
      <c r="BM60" s="18">
        <f t="shared" ca="1" si="44"/>
        <v>0</v>
      </c>
      <c r="BN60" s="18">
        <f t="shared" ca="1" si="44"/>
        <v>0</v>
      </c>
      <c r="BO60" s="18">
        <f t="shared" ca="1" si="44"/>
        <v>0</v>
      </c>
      <c r="BP60" s="18">
        <f t="shared" ca="1" si="41"/>
        <v>0</v>
      </c>
      <c r="BQ60" s="18">
        <f t="shared" ca="1" si="41"/>
        <v>0</v>
      </c>
      <c r="BR60" s="18">
        <f t="shared" ca="1" si="41"/>
        <v>0</v>
      </c>
      <c r="BS60" s="18">
        <f t="shared" ca="1" si="41"/>
        <v>0</v>
      </c>
      <c r="BT60" s="18">
        <f t="shared" ca="1" si="41"/>
        <v>0</v>
      </c>
      <c r="BU60" s="18">
        <f t="shared" ca="1" si="41"/>
        <v>0</v>
      </c>
      <c r="BV60" s="18">
        <f t="shared" ca="1" si="41"/>
        <v>0</v>
      </c>
      <c r="BW60" s="18">
        <f t="shared" ca="1" si="41"/>
        <v>0</v>
      </c>
      <c r="BX60" s="18">
        <f t="shared" ca="1" si="41"/>
        <v>0</v>
      </c>
      <c r="BY60" s="18">
        <f t="shared" ca="1" si="41"/>
        <v>0</v>
      </c>
      <c r="BZ60" s="18">
        <f t="shared" ca="1" si="41"/>
        <v>0</v>
      </c>
      <c r="CA60" s="18">
        <f t="shared" ca="1" si="41"/>
        <v>0</v>
      </c>
      <c r="CB60" s="18">
        <f t="shared" ca="1" si="41"/>
        <v>0</v>
      </c>
      <c r="CC60" s="18">
        <f t="shared" ca="1" si="45"/>
        <v>0</v>
      </c>
      <c r="CD60" s="18">
        <f t="shared" ca="1" si="45"/>
        <v>0</v>
      </c>
      <c r="CE60" s="18">
        <f t="shared" ca="1" si="45"/>
        <v>0</v>
      </c>
      <c r="CF60" s="18">
        <f t="shared" ca="1" si="45"/>
        <v>0</v>
      </c>
      <c r="CG60" s="18">
        <f t="shared" ca="1" si="45"/>
        <v>0</v>
      </c>
      <c r="CH60" s="18">
        <f t="shared" ca="1" si="45"/>
        <v>0</v>
      </c>
      <c r="CI60" s="19">
        <f t="shared" ca="1" si="25"/>
        <v>13370697.646499999</v>
      </c>
      <c r="CJ60" s="18">
        <f t="shared" ref="CJ60:CK75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5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13370697.646499999</v>
      </c>
      <c r="CP60" s="18">
        <f t="shared" ca="1" si="46"/>
        <v>0.1</v>
      </c>
      <c r="CQ60" s="18">
        <f t="shared" ca="1" si="46"/>
        <v>13370697.546499999</v>
      </c>
      <c r="CR60" s="18">
        <f t="shared" ca="1" si="46"/>
        <v>0</v>
      </c>
      <c r="CS60" s="18">
        <f t="shared" ca="1" si="46"/>
        <v>0</v>
      </c>
      <c r="CT60" s="18">
        <f t="shared" ca="1" si="46"/>
        <v>0</v>
      </c>
      <c r="CU60" s="19">
        <f t="shared" ref="CU60:CU75" ca="1" si="50">+D60+SUM(H60:CI60)+SUM(CR60:CT60)</f>
        <v>13370697.656499999</v>
      </c>
    </row>
    <row r="61" spans="1:99" ht="12.75" customHeight="1">
      <c r="A61" s="57" t="s">
        <v>257</v>
      </c>
      <c r="B61" s="17">
        <v>3002</v>
      </c>
      <c r="C61" s="58" t="s">
        <v>255</v>
      </c>
      <c r="D61" s="19">
        <f t="shared" ca="1" si="24"/>
        <v>0</v>
      </c>
      <c r="E61" s="18">
        <f t="shared" ca="1" si="42"/>
        <v>0</v>
      </c>
      <c r="F61" s="18">
        <f t="shared" ca="1" si="42"/>
        <v>0</v>
      </c>
      <c r="G61" s="18">
        <f t="shared" ca="1" si="42"/>
        <v>0</v>
      </c>
      <c r="H61" s="18">
        <f t="shared" ca="1" si="42"/>
        <v>0</v>
      </c>
      <c r="I61" s="18">
        <f t="shared" ca="1" si="42"/>
        <v>0</v>
      </c>
      <c r="J61" s="18">
        <f t="shared" ca="1" si="42"/>
        <v>0</v>
      </c>
      <c r="K61" s="18">
        <f t="shared" ca="1" si="42"/>
        <v>0</v>
      </c>
      <c r="L61" s="18">
        <f t="shared" ca="1" si="42"/>
        <v>0</v>
      </c>
      <c r="M61" s="18">
        <f t="shared" ca="1" si="42"/>
        <v>0</v>
      </c>
      <c r="N61" s="18">
        <f t="shared" ca="1" si="42"/>
        <v>0</v>
      </c>
      <c r="O61" s="18">
        <f t="shared" ca="1" si="42"/>
        <v>0</v>
      </c>
      <c r="P61" s="18">
        <f t="shared" ca="1" si="42"/>
        <v>0</v>
      </c>
      <c r="Q61" s="18">
        <f t="shared" ca="1" si="42"/>
        <v>0</v>
      </c>
      <c r="R61" s="18">
        <f t="shared" ca="1" si="42"/>
        <v>0</v>
      </c>
      <c r="S61" s="18">
        <f t="shared" ca="1" si="42"/>
        <v>0</v>
      </c>
      <c r="T61" s="18">
        <f t="shared" ca="1" si="11"/>
        <v>0</v>
      </c>
      <c r="U61" s="18">
        <f t="shared" ca="1" si="43"/>
        <v>0</v>
      </c>
      <c r="V61" s="18">
        <f t="shared" ca="1" si="43"/>
        <v>0</v>
      </c>
      <c r="W61" s="18">
        <f t="shared" ca="1" si="43"/>
        <v>0</v>
      </c>
      <c r="X61" s="18">
        <f t="shared" ca="1" si="43"/>
        <v>0</v>
      </c>
      <c r="Y61" s="18">
        <f t="shared" ca="1" si="43"/>
        <v>0</v>
      </c>
      <c r="Z61" s="18">
        <f t="shared" ca="1" si="43"/>
        <v>0</v>
      </c>
      <c r="AA61" s="18">
        <f t="shared" ca="1" si="43"/>
        <v>0</v>
      </c>
      <c r="AB61" s="18">
        <f t="shared" ca="1" si="43"/>
        <v>0</v>
      </c>
      <c r="AC61" s="18">
        <f t="shared" ca="1" si="43"/>
        <v>0</v>
      </c>
      <c r="AD61" s="18">
        <f t="shared" ca="1" si="43"/>
        <v>0</v>
      </c>
      <c r="AE61" s="18">
        <f t="shared" ca="1" si="43"/>
        <v>0</v>
      </c>
      <c r="AF61" s="18">
        <f t="shared" ca="1" si="43"/>
        <v>0</v>
      </c>
      <c r="AG61" s="18">
        <f t="shared" ca="1" si="43"/>
        <v>0</v>
      </c>
      <c r="AH61" s="18">
        <f t="shared" ca="1" si="43"/>
        <v>0</v>
      </c>
      <c r="AI61" s="18">
        <f t="shared" ca="1" si="43"/>
        <v>0</v>
      </c>
      <c r="AJ61" s="18">
        <f t="shared" ca="1" si="43"/>
        <v>0</v>
      </c>
      <c r="AK61" s="18">
        <f t="shared" ca="1" si="40"/>
        <v>0</v>
      </c>
      <c r="AL61" s="18">
        <f t="shared" ca="1" si="40"/>
        <v>0</v>
      </c>
      <c r="AM61" s="18">
        <f t="shared" ca="1" si="40"/>
        <v>0</v>
      </c>
      <c r="AN61" s="18">
        <f t="shared" ca="1" si="40"/>
        <v>0</v>
      </c>
      <c r="AO61" s="18">
        <f t="shared" ca="1" si="40"/>
        <v>0</v>
      </c>
      <c r="AP61" s="18">
        <f t="shared" ca="1" si="40"/>
        <v>0</v>
      </c>
      <c r="AQ61" s="18">
        <f t="shared" ca="1" si="40"/>
        <v>0</v>
      </c>
      <c r="AR61" s="18">
        <f t="shared" ca="1" si="40"/>
        <v>0</v>
      </c>
      <c r="AS61" s="18">
        <f t="shared" ca="1" si="40"/>
        <v>0</v>
      </c>
      <c r="AT61" s="18">
        <f t="shared" ca="1" si="40"/>
        <v>0</v>
      </c>
      <c r="AU61" s="18">
        <f t="shared" ca="1" si="40"/>
        <v>0</v>
      </c>
      <c r="AV61" s="18">
        <f t="shared" ca="1" si="40"/>
        <v>0</v>
      </c>
      <c r="AW61" s="18">
        <f t="shared" ca="1" si="40"/>
        <v>0</v>
      </c>
      <c r="AX61" s="18">
        <f t="shared" ca="1" si="40"/>
        <v>0</v>
      </c>
      <c r="AY61" s="18">
        <f t="shared" ca="1" si="40"/>
        <v>0</v>
      </c>
      <c r="AZ61" s="18">
        <f t="shared" ca="1" si="44"/>
        <v>0</v>
      </c>
      <c r="BA61" s="18">
        <f t="shared" ca="1" si="44"/>
        <v>0</v>
      </c>
      <c r="BB61" s="18">
        <f t="shared" ca="1" si="44"/>
        <v>0</v>
      </c>
      <c r="BC61" s="18">
        <f t="shared" ca="1" si="44"/>
        <v>0</v>
      </c>
      <c r="BD61" s="18">
        <f t="shared" ca="1" si="44"/>
        <v>1019559.2399999999</v>
      </c>
      <c r="BE61" s="18">
        <f t="shared" ca="1" si="44"/>
        <v>0</v>
      </c>
      <c r="BF61" s="18">
        <f t="shared" ca="1" si="44"/>
        <v>0</v>
      </c>
      <c r="BG61" s="18">
        <f t="shared" ca="1" si="44"/>
        <v>0</v>
      </c>
      <c r="BH61" s="18">
        <f t="shared" ca="1" si="44"/>
        <v>0</v>
      </c>
      <c r="BI61" s="18">
        <f t="shared" ca="1" si="44"/>
        <v>0</v>
      </c>
      <c r="BJ61" s="18">
        <f t="shared" ca="1" si="44"/>
        <v>0</v>
      </c>
      <c r="BK61" s="18">
        <f t="shared" ca="1" si="44"/>
        <v>0</v>
      </c>
      <c r="BL61" s="18">
        <f t="shared" ca="1" si="44"/>
        <v>0</v>
      </c>
      <c r="BM61" s="18">
        <f t="shared" ca="1" si="44"/>
        <v>0</v>
      </c>
      <c r="BN61" s="18">
        <f t="shared" ca="1" si="44"/>
        <v>0</v>
      </c>
      <c r="BO61" s="18">
        <f t="shared" ca="1" si="44"/>
        <v>0</v>
      </c>
      <c r="BP61" s="18">
        <f t="shared" ca="1" si="41"/>
        <v>0</v>
      </c>
      <c r="BQ61" s="18">
        <f t="shared" ca="1" si="41"/>
        <v>0</v>
      </c>
      <c r="BR61" s="18">
        <f t="shared" ca="1" si="41"/>
        <v>0</v>
      </c>
      <c r="BS61" s="18">
        <f t="shared" ca="1" si="41"/>
        <v>0</v>
      </c>
      <c r="BT61" s="18">
        <f t="shared" ca="1" si="41"/>
        <v>0</v>
      </c>
      <c r="BU61" s="18">
        <f t="shared" ca="1" si="41"/>
        <v>0</v>
      </c>
      <c r="BV61" s="18">
        <f t="shared" ca="1" si="41"/>
        <v>0</v>
      </c>
      <c r="BW61" s="18">
        <f t="shared" ca="1" si="41"/>
        <v>0</v>
      </c>
      <c r="BX61" s="18">
        <f t="shared" ca="1" si="41"/>
        <v>0</v>
      </c>
      <c r="BY61" s="18">
        <f t="shared" ca="1" si="41"/>
        <v>0</v>
      </c>
      <c r="BZ61" s="18">
        <f t="shared" ca="1" si="41"/>
        <v>0</v>
      </c>
      <c r="CA61" s="18">
        <f t="shared" ca="1" si="41"/>
        <v>0</v>
      </c>
      <c r="CB61" s="18">
        <f t="shared" ca="1" si="41"/>
        <v>0</v>
      </c>
      <c r="CC61" s="18">
        <f t="shared" ca="1" si="45"/>
        <v>0</v>
      </c>
      <c r="CD61" s="18">
        <f t="shared" ca="1" si="45"/>
        <v>0</v>
      </c>
      <c r="CE61" s="18">
        <f t="shared" ca="1" si="45"/>
        <v>0</v>
      </c>
      <c r="CF61" s="18">
        <f t="shared" ca="1" si="45"/>
        <v>0</v>
      </c>
      <c r="CG61" s="18">
        <f t="shared" ca="1" si="45"/>
        <v>0</v>
      </c>
      <c r="CH61" s="18">
        <f t="shared" ca="1" si="45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6"/>
        <v>0</v>
      </c>
      <c r="CQ61" s="18">
        <f t="shared" ca="1" si="46"/>
        <v>0</v>
      </c>
      <c r="CR61" s="18">
        <f t="shared" ca="1" si="46"/>
        <v>0</v>
      </c>
      <c r="CS61" s="18">
        <f t="shared" ca="1" si="46"/>
        <v>0</v>
      </c>
      <c r="CT61" s="18">
        <f t="shared" ca="1" si="46"/>
        <v>0</v>
      </c>
      <c r="CU61" s="19">
        <f t="shared" ca="1" si="50"/>
        <v>1019559.2399999999</v>
      </c>
    </row>
    <row r="62" spans="1:99" ht="12.75" customHeight="1">
      <c r="A62" s="57" t="s">
        <v>259</v>
      </c>
      <c r="B62" s="17">
        <v>3003</v>
      </c>
      <c r="C62" s="58" t="s">
        <v>255</v>
      </c>
      <c r="D62" s="19">
        <f t="shared" ca="1" si="24"/>
        <v>0</v>
      </c>
      <c r="E62" s="18">
        <f t="shared" ca="1" si="42"/>
        <v>0</v>
      </c>
      <c r="F62" s="18">
        <f t="shared" ca="1" si="42"/>
        <v>0</v>
      </c>
      <c r="G62" s="18">
        <f t="shared" ca="1" si="42"/>
        <v>0</v>
      </c>
      <c r="H62" s="18">
        <f t="shared" ca="1" si="42"/>
        <v>0</v>
      </c>
      <c r="I62" s="18">
        <f t="shared" ca="1" si="42"/>
        <v>0</v>
      </c>
      <c r="J62" s="18">
        <f t="shared" ca="1" si="42"/>
        <v>0</v>
      </c>
      <c r="K62" s="18">
        <f t="shared" ca="1" si="42"/>
        <v>0</v>
      </c>
      <c r="L62" s="18">
        <f t="shared" ca="1" si="42"/>
        <v>0</v>
      </c>
      <c r="M62" s="18">
        <f t="shared" ca="1" si="42"/>
        <v>0</v>
      </c>
      <c r="N62" s="18">
        <f t="shared" ca="1" si="42"/>
        <v>0</v>
      </c>
      <c r="O62" s="18">
        <f t="shared" ca="1" si="42"/>
        <v>0</v>
      </c>
      <c r="P62" s="18">
        <f t="shared" ca="1" si="42"/>
        <v>0</v>
      </c>
      <c r="Q62" s="18">
        <f t="shared" ca="1" si="42"/>
        <v>0</v>
      </c>
      <c r="R62" s="18">
        <f t="shared" ca="1" si="42"/>
        <v>0</v>
      </c>
      <c r="S62" s="18">
        <f t="shared" ca="1" si="42"/>
        <v>0</v>
      </c>
      <c r="T62" s="18">
        <f t="shared" ca="1" si="11"/>
        <v>0</v>
      </c>
      <c r="U62" s="18">
        <f t="shared" ca="1" si="43"/>
        <v>0</v>
      </c>
      <c r="V62" s="18">
        <f t="shared" ca="1" si="43"/>
        <v>0</v>
      </c>
      <c r="W62" s="18">
        <f t="shared" ca="1" si="43"/>
        <v>0</v>
      </c>
      <c r="X62" s="18">
        <f t="shared" ca="1" si="43"/>
        <v>0</v>
      </c>
      <c r="Y62" s="18">
        <f t="shared" ca="1" si="43"/>
        <v>0</v>
      </c>
      <c r="Z62" s="18">
        <f t="shared" ca="1" si="43"/>
        <v>0</v>
      </c>
      <c r="AA62" s="18">
        <f t="shared" ca="1" si="43"/>
        <v>0</v>
      </c>
      <c r="AB62" s="18">
        <f t="shared" ca="1" si="43"/>
        <v>0</v>
      </c>
      <c r="AC62" s="18">
        <f t="shared" ca="1" si="43"/>
        <v>0</v>
      </c>
      <c r="AD62" s="18">
        <f t="shared" ca="1" si="43"/>
        <v>0</v>
      </c>
      <c r="AE62" s="18">
        <f t="shared" ca="1" si="43"/>
        <v>0</v>
      </c>
      <c r="AF62" s="18">
        <f t="shared" ca="1" si="43"/>
        <v>0</v>
      </c>
      <c r="AG62" s="18">
        <f t="shared" ca="1" si="43"/>
        <v>0</v>
      </c>
      <c r="AH62" s="18">
        <f t="shared" ca="1" si="43"/>
        <v>0</v>
      </c>
      <c r="AI62" s="18">
        <f t="shared" ca="1" si="43"/>
        <v>0</v>
      </c>
      <c r="AJ62" s="18">
        <f t="shared" ca="1" si="43"/>
        <v>0</v>
      </c>
      <c r="AK62" s="18">
        <f t="shared" ca="1" si="40"/>
        <v>0</v>
      </c>
      <c r="AL62" s="18">
        <f t="shared" ca="1" si="40"/>
        <v>0</v>
      </c>
      <c r="AM62" s="18">
        <f t="shared" ca="1" si="40"/>
        <v>0</v>
      </c>
      <c r="AN62" s="18">
        <f t="shared" ca="1" si="40"/>
        <v>0</v>
      </c>
      <c r="AO62" s="18">
        <f t="shared" ca="1" si="40"/>
        <v>0</v>
      </c>
      <c r="AP62" s="18">
        <f t="shared" ca="1" si="40"/>
        <v>0</v>
      </c>
      <c r="AQ62" s="18">
        <f t="shared" ca="1" si="40"/>
        <v>0</v>
      </c>
      <c r="AR62" s="18">
        <f t="shared" ca="1" si="40"/>
        <v>0</v>
      </c>
      <c r="AS62" s="18">
        <f t="shared" ca="1" si="40"/>
        <v>0</v>
      </c>
      <c r="AT62" s="18">
        <f t="shared" ca="1" si="40"/>
        <v>0</v>
      </c>
      <c r="AU62" s="18">
        <f t="shared" ca="1" si="40"/>
        <v>0</v>
      </c>
      <c r="AV62" s="18">
        <f t="shared" ca="1" si="40"/>
        <v>0</v>
      </c>
      <c r="AW62" s="18">
        <f t="shared" ca="1" si="40"/>
        <v>0</v>
      </c>
      <c r="AX62" s="18">
        <f t="shared" ca="1" si="40"/>
        <v>0</v>
      </c>
      <c r="AY62" s="18">
        <f t="shared" ca="1" si="40"/>
        <v>0</v>
      </c>
      <c r="AZ62" s="18">
        <f t="shared" ca="1" si="44"/>
        <v>0</v>
      </c>
      <c r="BA62" s="18">
        <f t="shared" ca="1" si="44"/>
        <v>0</v>
      </c>
      <c r="BB62" s="18">
        <f t="shared" ca="1" si="44"/>
        <v>0</v>
      </c>
      <c r="BC62" s="18">
        <f t="shared" ca="1" si="44"/>
        <v>0</v>
      </c>
      <c r="BD62" s="18">
        <f t="shared" ca="1" si="44"/>
        <v>238385.40000000002</v>
      </c>
      <c r="BE62" s="18">
        <f t="shared" ca="1" si="44"/>
        <v>1832143.88</v>
      </c>
      <c r="BF62" s="18">
        <f t="shared" ca="1" si="44"/>
        <v>0</v>
      </c>
      <c r="BG62" s="18">
        <f t="shared" ca="1" si="44"/>
        <v>0</v>
      </c>
      <c r="BH62" s="18">
        <f t="shared" ca="1" si="44"/>
        <v>0</v>
      </c>
      <c r="BI62" s="18">
        <f t="shared" ca="1" si="44"/>
        <v>0</v>
      </c>
      <c r="BJ62" s="18">
        <f t="shared" ca="1" si="44"/>
        <v>0</v>
      </c>
      <c r="BK62" s="18">
        <f t="shared" ca="1" si="44"/>
        <v>0</v>
      </c>
      <c r="BL62" s="18">
        <f t="shared" ca="1" si="44"/>
        <v>0</v>
      </c>
      <c r="BM62" s="18">
        <f t="shared" ca="1" si="44"/>
        <v>0</v>
      </c>
      <c r="BN62" s="18">
        <f t="shared" ca="1" si="44"/>
        <v>0</v>
      </c>
      <c r="BO62" s="18">
        <f t="shared" ca="1" si="44"/>
        <v>0</v>
      </c>
      <c r="BP62" s="18">
        <f t="shared" ca="1" si="41"/>
        <v>0</v>
      </c>
      <c r="BQ62" s="18">
        <f t="shared" ca="1" si="41"/>
        <v>0</v>
      </c>
      <c r="BR62" s="18">
        <f t="shared" ca="1" si="41"/>
        <v>0</v>
      </c>
      <c r="BS62" s="18">
        <f t="shared" ca="1" si="41"/>
        <v>0</v>
      </c>
      <c r="BT62" s="18">
        <f t="shared" ca="1" si="41"/>
        <v>0</v>
      </c>
      <c r="BU62" s="18">
        <f t="shared" ca="1" si="41"/>
        <v>0</v>
      </c>
      <c r="BV62" s="18">
        <f t="shared" ca="1" si="41"/>
        <v>0</v>
      </c>
      <c r="BW62" s="18">
        <f t="shared" ca="1" si="41"/>
        <v>0</v>
      </c>
      <c r="BX62" s="18">
        <f t="shared" ca="1" si="41"/>
        <v>0</v>
      </c>
      <c r="BY62" s="18">
        <f t="shared" ca="1" si="41"/>
        <v>0</v>
      </c>
      <c r="BZ62" s="18">
        <f t="shared" ca="1" si="41"/>
        <v>0</v>
      </c>
      <c r="CA62" s="18">
        <f t="shared" ca="1" si="41"/>
        <v>0</v>
      </c>
      <c r="CB62" s="18">
        <f t="shared" ca="1" si="41"/>
        <v>0</v>
      </c>
      <c r="CC62" s="18">
        <f t="shared" ca="1" si="45"/>
        <v>0</v>
      </c>
      <c r="CD62" s="18">
        <f t="shared" ca="1" si="45"/>
        <v>0</v>
      </c>
      <c r="CE62" s="18">
        <f t="shared" ca="1" si="45"/>
        <v>0</v>
      </c>
      <c r="CF62" s="18">
        <f t="shared" ca="1" si="45"/>
        <v>0</v>
      </c>
      <c r="CG62" s="18">
        <f t="shared" ca="1" si="45"/>
        <v>0</v>
      </c>
      <c r="CH62" s="18">
        <f t="shared" ca="1" si="45"/>
        <v>0</v>
      </c>
      <c r="CI62" s="19">
        <f t="shared" ca="1" si="25"/>
        <v>0</v>
      </c>
      <c r="CJ62" s="18">
        <f t="shared" ca="1" si="48"/>
        <v>0</v>
      </c>
      <c r="CK62" s="18">
        <f t="shared" ca="1" si="48"/>
        <v>0</v>
      </c>
      <c r="CL62" s="19">
        <f t="shared" ca="1" si="26"/>
        <v>0</v>
      </c>
      <c r="CM62" s="18">
        <f t="shared" ca="1" si="49"/>
        <v>0</v>
      </c>
      <c r="CN62" s="18">
        <f t="shared" ca="1" si="49"/>
        <v>0</v>
      </c>
      <c r="CO62" s="19">
        <f t="shared" ca="1" si="27"/>
        <v>0</v>
      </c>
      <c r="CP62" s="18">
        <f t="shared" ca="1" si="46"/>
        <v>0</v>
      </c>
      <c r="CQ62" s="18">
        <f t="shared" ca="1" si="46"/>
        <v>0</v>
      </c>
      <c r="CR62" s="18">
        <f t="shared" ca="1" si="46"/>
        <v>0</v>
      </c>
      <c r="CS62" s="18">
        <f t="shared" ca="1" si="46"/>
        <v>0</v>
      </c>
      <c r="CT62" s="18">
        <f t="shared" ca="1" si="46"/>
        <v>0</v>
      </c>
      <c r="CU62" s="19">
        <f t="shared" ca="1" si="50"/>
        <v>2070529.2799999998</v>
      </c>
    </row>
    <row r="63" spans="1:99" ht="12.75" customHeight="1">
      <c r="A63" s="57" t="s">
        <v>261</v>
      </c>
      <c r="B63" s="17">
        <v>3004</v>
      </c>
      <c r="C63" s="58" t="s">
        <v>255</v>
      </c>
      <c r="D63" s="19">
        <f t="shared" ca="1" si="24"/>
        <v>0</v>
      </c>
      <c r="E63" s="18">
        <f t="shared" ca="1" si="42"/>
        <v>0</v>
      </c>
      <c r="F63" s="18">
        <f t="shared" ca="1" si="42"/>
        <v>0</v>
      </c>
      <c r="G63" s="18">
        <f t="shared" ca="1" si="42"/>
        <v>0</v>
      </c>
      <c r="H63" s="18">
        <f t="shared" ca="1" si="42"/>
        <v>0</v>
      </c>
      <c r="I63" s="18">
        <f t="shared" ca="1" si="42"/>
        <v>0</v>
      </c>
      <c r="J63" s="18">
        <f t="shared" ca="1" si="42"/>
        <v>0</v>
      </c>
      <c r="K63" s="18">
        <f t="shared" ca="1" si="42"/>
        <v>0</v>
      </c>
      <c r="L63" s="18">
        <f t="shared" ca="1" si="42"/>
        <v>0</v>
      </c>
      <c r="M63" s="18">
        <f t="shared" ca="1" si="42"/>
        <v>0</v>
      </c>
      <c r="N63" s="18">
        <f t="shared" ca="1" si="42"/>
        <v>0</v>
      </c>
      <c r="O63" s="18">
        <f t="shared" ca="1" si="42"/>
        <v>0</v>
      </c>
      <c r="P63" s="18">
        <f t="shared" ca="1" si="42"/>
        <v>0</v>
      </c>
      <c r="Q63" s="18">
        <f t="shared" ca="1" si="42"/>
        <v>0</v>
      </c>
      <c r="R63" s="18">
        <f t="shared" ca="1" si="42"/>
        <v>0</v>
      </c>
      <c r="S63" s="18">
        <f t="shared" ca="1" si="42"/>
        <v>0</v>
      </c>
      <c r="T63" s="18">
        <f t="shared" ca="1" si="11"/>
        <v>0</v>
      </c>
      <c r="U63" s="18">
        <f t="shared" ca="1" si="43"/>
        <v>0</v>
      </c>
      <c r="V63" s="18">
        <f t="shared" ca="1" si="43"/>
        <v>0</v>
      </c>
      <c r="W63" s="18">
        <f t="shared" ca="1" si="43"/>
        <v>0</v>
      </c>
      <c r="X63" s="18">
        <f t="shared" ca="1" si="43"/>
        <v>0</v>
      </c>
      <c r="Y63" s="18">
        <f t="shared" ca="1" si="43"/>
        <v>0</v>
      </c>
      <c r="Z63" s="18">
        <f t="shared" ca="1" si="43"/>
        <v>0</v>
      </c>
      <c r="AA63" s="18">
        <f t="shared" ca="1" si="43"/>
        <v>0</v>
      </c>
      <c r="AB63" s="18">
        <f t="shared" ca="1" si="43"/>
        <v>0</v>
      </c>
      <c r="AC63" s="18">
        <f t="shared" ca="1" si="43"/>
        <v>0</v>
      </c>
      <c r="AD63" s="18">
        <f t="shared" ca="1" si="43"/>
        <v>0</v>
      </c>
      <c r="AE63" s="18">
        <f t="shared" ca="1" si="43"/>
        <v>0</v>
      </c>
      <c r="AF63" s="18">
        <f t="shared" ca="1" si="43"/>
        <v>0</v>
      </c>
      <c r="AG63" s="18">
        <f t="shared" ca="1" si="43"/>
        <v>0</v>
      </c>
      <c r="AH63" s="18">
        <f t="shared" ca="1" si="43"/>
        <v>0</v>
      </c>
      <c r="AI63" s="18">
        <f t="shared" ca="1" si="43"/>
        <v>0</v>
      </c>
      <c r="AJ63" s="18">
        <f t="shared" ca="1" si="43"/>
        <v>0</v>
      </c>
      <c r="AK63" s="18">
        <f t="shared" ca="1" si="40"/>
        <v>0</v>
      </c>
      <c r="AL63" s="18">
        <f t="shared" ca="1" si="40"/>
        <v>0</v>
      </c>
      <c r="AM63" s="18">
        <f t="shared" ca="1" si="40"/>
        <v>0</v>
      </c>
      <c r="AN63" s="18">
        <f t="shared" ca="1" si="40"/>
        <v>0</v>
      </c>
      <c r="AO63" s="18">
        <f t="shared" ca="1" si="40"/>
        <v>0</v>
      </c>
      <c r="AP63" s="18">
        <f t="shared" ca="1" si="40"/>
        <v>0</v>
      </c>
      <c r="AQ63" s="18">
        <f t="shared" ca="1" si="40"/>
        <v>0</v>
      </c>
      <c r="AR63" s="18">
        <f t="shared" ca="1" si="40"/>
        <v>0</v>
      </c>
      <c r="AS63" s="18">
        <f t="shared" ca="1" si="40"/>
        <v>0</v>
      </c>
      <c r="AT63" s="18">
        <f t="shared" ca="1" si="40"/>
        <v>0</v>
      </c>
      <c r="AU63" s="18">
        <f t="shared" ca="1" si="40"/>
        <v>0</v>
      </c>
      <c r="AV63" s="18">
        <f t="shared" ca="1" si="40"/>
        <v>0</v>
      </c>
      <c r="AW63" s="18">
        <f t="shared" ca="1" si="40"/>
        <v>0</v>
      </c>
      <c r="AX63" s="18">
        <f t="shared" ca="1" si="40"/>
        <v>0</v>
      </c>
      <c r="AY63" s="18">
        <f t="shared" ca="1" si="40"/>
        <v>0</v>
      </c>
      <c r="AZ63" s="18">
        <f t="shared" ca="1" si="44"/>
        <v>0</v>
      </c>
      <c r="BA63" s="18">
        <f t="shared" ca="1" si="44"/>
        <v>0</v>
      </c>
      <c r="BB63" s="18">
        <f t="shared" ca="1" si="44"/>
        <v>0</v>
      </c>
      <c r="BC63" s="18">
        <f t="shared" ca="1" si="44"/>
        <v>0</v>
      </c>
      <c r="BD63" s="18">
        <f t="shared" ca="1" si="44"/>
        <v>1123074.8900001042</v>
      </c>
      <c r="BE63" s="18">
        <f t="shared" ca="1" si="44"/>
        <v>0</v>
      </c>
      <c r="BF63" s="18">
        <f t="shared" ca="1" si="44"/>
        <v>0</v>
      </c>
      <c r="BG63" s="18">
        <f t="shared" ca="1" si="44"/>
        <v>0</v>
      </c>
      <c r="BH63" s="18">
        <f t="shared" ca="1" si="44"/>
        <v>0</v>
      </c>
      <c r="BI63" s="18">
        <f t="shared" ca="1" si="44"/>
        <v>0</v>
      </c>
      <c r="BJ63" s="18">
        <f t="shared" ca="1" si="44"/>
        <v>0</v>
      </c>
      <c r="BK63" s="18">
        <f t="shared" ca="1" si="44"/>
        <v>0</v>
      </c>
      <c r="BL63" s="18">
        <f t="shared" ca="1" si="44"/>
        <v>0</v>
      </c>
      <c r="BM63" s="18">
        <f t="shared" ca="1" si="44"/>
        <v>0</v>
      </c>
      <c r="BN63" s="18">
        <f t="shared" ca="1" si="44"/>
        <v>0</v>
      </c>
      <c r="BO63" s="18">
        <f t="shared" ca="1" si="44"/>
        <v>0</v>
      </c>
      <c r="BP63" s="18">
        <f t="shared" ca="1" si="41"/>
        <v>0</v>
      </c>
      <c r="BQ63" s="18">
        <f t="shared" ca="1" si="41"/>
        <v>0</v>
      </c>
      <c r="BR63" s="18">
        <f t="shared" ca="1" si="41"/>
        <v>0</v>
      </c>
      <c r="BS63" s="18">
        <f t="shared" ca="1" si="41"/>
        <v>0</v>
      </c>
      <c r="BT63" s="18">
        <f t="shared" ca="1" si="41"/>
        <v>0</v>
      </c>
      <c r="BU63" s="18">
        <f t="shared" ca="1" si="41"/>
        <v>0</v>
      </c>
      <c r="BV63" s="18">
        <f t="shared" ca="1" si="41"/>
        <v>0</v>
      </c>
      <c r="BW63" s="18">
        <f t="shared" ca="1" si="41"/>
        <v>0</v>
      </c>
      <c r="BX63" s="18">
        <f t="shared" ca="1" si="41"/>
        <v>0</v>
      </c>
      <c r="BY63" s="18">
        <f t="shared" ca="1" si="41"/>
        <v>0</v>
      </c>
      <c r="BZ63" s="18">
        <f t="shared" ca="1" si="41"/>
        <v>0</v>
      </c>
      <c r="CA63" s="18">
        <f t="shared" ca="1" si="41"/>
        <v>0</v>
      </c>
      <c r="CB63" s="18">
        <f t="shared" ca="1" si="41"/>
        <v>0</v>
      </c>
      <c r="CC63" s="18">
        <f t="shared" ca="1" si="45"/>
        <v>0</v>
      </c>
      <c r="CD63" s="18">
        <f t="shared" ca="1" si="45"/>
        <v>0</v>
      </c>
      <c r="CE63" s="18">
        <f t="shared" ca="1" si="45"/>
        <v>0</v>
      </c>
      <c r="CF63" s="18">
        <f t="shared" ca="1" si="45"/>
        <v>0</v>
      </c>
      <c r="CG63" s="18">
        <f t="shared" ca="1" si="45"/>
        <v>0</v>
      </c>
      <c r="CH63" s="18">
        <f t="shared" ca="1" si="45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6"/>
        <v>0</v>
      </c>
      <c r="CQ63" s="18">
        <f t="shared" ca="1" si="46"/>
        <v>0</v>
      </c>
      <c r="CR63" s="18">
        <f t="shared" ca="1" si="46"/>
        <v>0</v>
      </c>
      <c r="CS63" s="18">
        <f t="shared" ca="1" si="46"/>
        <v>0</v>
      </c>
      <c r="CT63" s="18">
        <f t="shared" ca="1" si="46"/>
        <v>0</v>
      </c>
      <c r="CU63" s="19">
        <f t="shared" ca="1" si="50"/>
        <v>1123074.8900001042</v>
      </c>
    </row>
    <row r="64" spans="1:99" ht="12.75" customHeight="1">
      <c r="A64" s="57" t="s">
        <v>263</v>
      </c>
      <c r="B64" s="17">
        <v>3005</v>
      </c>
      <c r="C64" s="58" t="s">
        <v>255</v>
      </c>
      <c r="D64" s="19">
        <f t="shared" ca="1" si="24"/>
        <v>0</v>
      </c>
      <c r="E64" s="18">
        <f t="shared" ca="1" si="42"/>
        <v>0</v>
      </c>
      <c r="F64" s="18">
        <f t="shared" ca="1" si="42"/>
        <v>0</v>
      </c>
      <c r="G64" s="18">
        <f t="shared" ca="1" si="42"/>
        <v>0</v>
      </c>
      <c r="H64" s="18">
        <f t="shared" ca="1" si="42"/>
        <v>0</v>
      </c>
      <c r="I64" s="18">
        <f t="shared" ca="1" si="42"/>
        <v>0</v>
      </c>
      <c r="J64" s="18">
        <f t="shared" ca="1" si="42"/>
        <v>0</v>
      </c>
      <c r="K64" s="18">
        <f t="shared" ca="1" si="42"/>
        <v>0</v>
      </c>
      <c r="L64" s="18">
        <f t="shared" ca="1" si="42"/>
        <v>0</v>
      </c>
      <c r="M64" s="18">
        <f t="shared" ca="1" si="42"/>
        <v>0</v>
      </c>
      <c r="N64" s="18">
        <f t="shared" ca="1" si="42"/>
        <v>0</v>
      </c>
      <c r="O64" s="18">
        <f t="shared" ca="1" si="42"/>
        <v>0</v>
      </c>
      <c r="P64" s="18">
        <f t="shared" ca="1" si="42"/>
        <v>0</v>
      </c>
      <c r="Q64" s="18">
        <f t="shared" ca="1" si="42"/>
        <v>0</v>
      </c>
      <c r="R64" s="18">
        <f t="shared" ca="1" si="42"/>
        <v>0</v>
      </c>
      <c r="S64" s="18">
        <f t="shared" ca="1" si="42"/>
        <v>0</v>
      </c>
      <c r="T64" s="18">
        <f t="shared" ca="1" si="11"/>
        <v>0</v>
      </c>
      <c r="U64" s="18">
        <f t="shared" ca="1" si="43"/>
        <v>0</v>
      </c>
      <c r="V64" s="18">
        <f t="shared" ca="1" si="43"/>
        <v>0</v>
      </c>
      <c r="W64" s="18">
        <f t="shared" ca="1" si="43"/>
        <v>0</v>
      </c>
      <c r="X64" s="18">
        <f t="shared" ca="1" si="43"/>
        <v>0</v>
      </c>
      <c r="Y64" s="18">
        <f t="shared" ca="1" si="43"/>
        <v>0</v>
      </c>
      <c r="Z64" s="18">
        <f t="shared" ca="1" si="43"/>
        <v>0</v>
      </c>
      <c r="AA64" s="18">
        <f t="shared" ca="1" si="43"/>
        <v>0</v>
      </c>
      <c r="AB64" s="18">
        <f t="shared" ca="1" si="43"/>
        <v>0</v>
      </c>
      <c r="AC64" s="18">
        <f t="shared" ca="1" si="43"/>
        <v>0</v>
      </c>
      <c r="AD64" s="18">
        <f t="shared" ca="1" si="43"/>
        <v>0</v>
      </c>
      <c r="AE64" s="18">
        <f t="shared" ca="1" si="43"/>
        <v>0</v>
      </c>
      <c r="AF64" s="18">
        <f t="shared" ca="1" si="43"/>
        <v>0</v>
      </c>
      <c r="AG64" s="18">
        <f t="shared" ca="1" si="43"/>
        <v>0</v>
      </c>
      <c r="AH64" s="18">
        <f t="shared" ca="1" si="43"/>
        <v>0</v>
      </c>
      <c r="AI64" s="18">
        <f t="shared" ca="1" si="43"/>
        <v>0</v>
      </c>
      <c r="AJ64" s="18">
        <f t="shared" ca="1" si="43"/>
        <v>0</v>
      </c>
      <c r="AK64" s="18">
        <f t="shared" ca="1" si="40"/>
        <v>0</v>
      </c>
      <c r="AL64" s="18">
        <f t="shared" ca="1" si="40"/>
        <v>0</v>
      </c>
      <c r="AM64" s="18">
        <f t="shared" ca="1" si="40"/>
        <v>0</v>
      </c>
      <c r="AN64" s="18">
        <f t="shared" ca="1" si="40"/>
        <v>0</v>
      </c>
      <c r="AO64" s="18">
        <f t="shared" ca="1" si="40"/>
        <v>0</v>
      </c>
      <c r="AP64" s="18">
        <f t="shared" ca="1" si="40"/>
        <v>0</v>
      </c>
      <c r="AQ64" s="18">
        <f t="shared" ca="1" si="40"/>
        <v>0</v>
      </c>
      <c r="AR64" s="18">
        <f t="shared" ca="1" si="40"/>
        <v>0</v>
      </c>
      <c r="AS64" s="18">
        <f t="shared" ca="1" si="40"/>
        <v>0</v>
      </c>
      <c r="AT64" s="18">
        <f t="shared" ca="1" si="40"/>
        <v>0</v>
      </c>
      <c r="AU64" s="18">
        <f t="shared" ca="1" si="40"/>
        <v>0</v>
      </c>
      <c r="AV64" s="18">
        <f t="shared" ca="1" si="40"/>
        <v>0</v>
      </c>
      <c r="AW64" s="18">
        <f t="shared" ca="1" si="40"/>
        <v>0</v>
      </c>
      <c r="AX64" s="18">
        <f t="shared" ca="1" si="40"/>
        <v>0</v>
      </c>
      <c r="AY64" s="18">
        <f t="shared" ca="1" si="40"/>
        <v>0</v>
      </c>
      <c r="AZ64" s="18">
        <f t="shared" ca="1" si="44"/>
        <v>0</v>
      </c>
      <c r="BA64" s="18">
        <f t="shared" ca="1" si="44"/>
        <v>0</v>
      </c>
      <c r="BB64" s="18">
        <f t="shared" ca="1" si="44"/>
        <v>0</v>
      </c>
      <c r="BC64" s="18">
        <f t="shared" ca="1" si="44"/>
        <v>0</v>
      </c>
      <c r="BD64" s="18">
        <f t="shared" ca="1" si="44"/>
        <v>44009459.379995301</v>
      </c>
      <c r="BE64" s="18">
        <f t="shared" ca="1" si="44"/>
        <v>0</v>
      </c>
      <c r="BF64" s="18">
        <f t="shared" ca="1" si="44"/>
        <v>0</v>
      </c>
      <c r="BG64" s="18">
        <f t="shared" ca="1" si="44"/>
        <v>0</v>
      </c>
      <c r="BH64" s="18">
        <f t="shared" ca="1" si="44"/>
        <v>0</v>
      </c>
      <c r="BI64" s="18">
        <f t="shared" ca="1" si="44"/>
        <v>0</v>
      </c>
      <c r="BJ64" s="18">
        <f t="shared" ca="1" si="44"/>
        <v>0</v>
      </c>
      <c r="BK64" s="18">
        <f t="shared" ca="1" si="44"/>
        <v>0</v>
      </c>
      <c r="BL64" s="18">
        <f t="shared" ca="1" si="44"/>
        <v>0</v>
      </c>
      <c r="BM64" s="18">
        <f t="shared" ca="1" si="44"/>
        <v>0</v>
      </c>
      <c r="BN64" s="18">
        <f t="shared" ca="1" si="44"/>
        <v>0</v>
      </c>
      <c r="BO64" s="18">
        <f t="shared" ca="1" si="44"/>
        <v>0</v>
      </c>
      <c r="BP64" s="18">
        <f t="shared" ca="1" si="41"/>
        <v>0</v>
      </c>
      <c r="BQ64" s="18">
        <f t="shared" ca="1" si="41"/>
        <v>0</v>
      </c>
      <c r="BR64" s="18">
        <f t="shared" ca="1" si="41"/>
        <v>0</v>
      </c>
      <c r="BS64" s="18">
        <f t="shared" ca="1" si="41"/>
        <v>0</v>
      </c>
      <c r="BT64" s="18">
        <f t="shared" ca="1" si="41"/>
        <v>0</v>
      </c>
      <c r="BU64" s="18">
        <f t="shared" ca="1" si="41"/>
        <v>0</v>
      </c>
      <c r="BV64" s="18">
        <f t="shared" ca="1" si="41"/>
        <v>0</v>
      </c>
      <c r="BW64" s="18">
        <f t="shared" ca="1" si="41"/>
        <v>0</v>
      </c>
      <c r="BX64" s="18">
        <f t="shared" ca="1" si="41"/>
        <v>0</v>
      </c>
      <c r="BY64" s="18">
        <f t="shared" ca="1" si="41"/>
        <v>0</v>
      </c>
      <c r="BZ64" s="18">
        <f t="shared" ca="1" si="41"/>
        <v>0</v>
      </c>
      <c r="CA64" s="18">
        <f t="shared" ca="1" si="41"/>
        <v>0</v>
      </c>
      <c r="CB64" s="18">
        <f t="shared" ca="1" si="41"/>
        <v>0</v>
      </c>
      <c r="CC64" s="18">
        <f t="shared" ca="1" si="45"/>
        <v>0</v>
      </c>
      <c r="CD64" s="18">
        <f t="shared" ca="1" si="45"/>
        <v>0</v>
      </c>
      <c r="CE64" s="18">
        <f t="shared" ca="1" si="45"/>
        <v>0</v>
      </c>
      <c r="CF64" s="18">
        <f t="shared" ca="1" si="45"/>
        <v>0</v>
      </c>
      <c r="CG64" s="18">
        <f t="shared" ca="1" si="45"/>
        <v>0</v>
      </c>
      <c r="CH64" s="18">
        <f t="shared" ca="1" si="45"/>
        <v>0</v>
      </c>
      <c r="CI64" s="19">
        <f t="shared" ca="1" si="25"/>
        <v>8706850.4800000004</v>
      </c>
      <c r="CJ64" s="18">
        <f t="shared" ca="1" si="48"/>
        <v>0</v>
      </c>
      <c r="CK64" s="18">
        <f t="shared" ca="1" si="48"/>
        <v>0</v>
      </c>
      <c r="CL64" s="19">
        <f t="shared" ca="1" si="26"/>
        <v>8706850.4800000004</v>
      </c>
      <c r="CM64" s="18">
        <f t="shared" ca="1" si="49"/>
        <v>8706850.4800000004</v>
      </c>
      <c r="CN64" s="18">
        <f t="shared" ca="1" si="49"/>
        <v>0</v>
      </c>
      <c r="CO64" s="19">
        <f t="shared" ca="1" si="27"/>
        <v>0</v>
      </c>
      <c r="CP64" s="18">
        <f t="shared" ca="1" si="46"/>
        <v>0</v>
      </c>
      <c r="CQ64" s="18">
        <f t="shared" ca="1" si="46"/>
        <v>0</v>
      </c>
      <c r="CR64" s="18">
        <f t="shared" ca="1" si="46"/>
        <v>0</v>
      </c>
      <c r="CS64" s="18">
        <f t="shared" ca="1" si="46"/>
        <v>0</v>
      </c>
      <c r="CT64" s="18">
        <f t="shared" ca="1" si="46"/>
        <v>0</v>
      </c>
      <c r="CU64" s="19">
        <f t="shared" ca="1" si="50"/>
        <v>52716309.859995306</v>
      </c>
    </row>
    <row r="65" spans="1:230" ht="12.75" customHeight="1">
      <c r="A65" s="57" t="s">
        <v>265</v>
      </c>
      <c r="B65" s="17">
        <v>3006</v>
      </c>
      <c r="C65" s="58" t="s">
        <v>255</v>
      </c>
      <c r="D65" s="19">
        <f t="shared" ca="1" si="24"/>
        <v>0</v>
      </c>
      <c r="E65" s="18">
        <f t="shared" ca="1" si="42"/>
        <v>0</v>
      </c>
      <c r="F65" s="18">
        <f t="shared" ca="1" si="42"/>
        <v>0</v>
      </c>
      <c r="G65" s="18">
        <f t="shared" ca="1" si="42"/>
        <v>0</v>
      </c>
      <c r="H65" s="18">
        <f t="shared" ca="1" si="42"/>
        <v>0</v>
      </c>
      <c r="I65" s="18">
        <f t="shared" ca="1" si="42"/>
        <v>0</v>
      </c>
      <c r="J65" s="18">
        <f t="shared" ca="1" si="42"/>
        <v>0</v>
      </c>
      <c r="K65" s="18">
        <f t="shared" ca="1" si="42"/>
        <v>0</v>
      </c>
      <c r="L65" s="18">
        <f t="shared" ca="1" si="42"/>
        <v>0</v>
      </c>
      <c r="M65" s="18">
        <f t="shared" ca="1" si="42"/>
        <v>0</v>
      </c>
      <c r="N65" s="18">
        <f t="shared" ca="1" si="42"/>
        <v>0</v>
      </c>
      <c r="O65" s="18">
        <f t="shared" ca="1" si="42"/>
        <v>0</v>
      </c>
      <c r="P65" s="18">
        <f t="shared" ca="1" si="42"/>
        <v>0</v>
      </c>
      <c r="Q65" s="18">
        <f t="shared" ca="1" si="42"/>
        <v>0</v>
      </c>
      <c r="R65" s="18">
        <f t="shared" ca="1" si="42"/>
        <v>0</v>
      </c>
      <c r="S65" s="18">
        <f t="shared" ca="1" si="42"/>
        <v>0</v>
      </c>
      <c r="T65" s="18">
        <f t="shared" ca="1" si="11"/>
        <v>0</v>
      </c>
      <c r="U65" s="18">
        <f t="shared" ca="1" si="43"/>
        <v>0</v>
      </c>
      <c r="V65" s="18">
        <f t="shared" ca="1" si="43"/>
        <v>0</v>
      </c>
      <c r="W65" s="18">
        <f t="shared" ca="1" si="43"/>
        <v>0</v>
      </c>
      <c r="X65" s="18">
        <f t="shared" ca="1" si="43"/>
        <v>0</v>
      </c>
      <c r="Y65" s="18">
        <f t="shared" ca="1" si="43"/>
        <v>0</v>
      </c>
      <c r="Z65" s="18">
        <f t="shared" ca="1" si="43"/>
        <v>0</v>
      </c>
      <c r="AA65" s="18">
        <f t="shared" ca="1" si="43"/>
        <v>0</v>
      </c>
      <c r="AB65" s="18">
        <f t="shared" ca="1" si="43"/>
        <v>0</v>
      </c>
      <c r="AC65" s="18">
        <f t="shared" ca="1" si="43"/>
        <v>0</v>
      </c>
      <c r="AD65" s="18">
        <f t="shared" ca="1" si="43"/>
        <v>0</v>
      </c>
      <c r="AE65" s="18">
        <f t="shared" ca="1" si="43"/>
        <v>0</v>
      </c>
      <c r="AF65" s="18">
        <f t="shared" ca="1" si="43"/>
        <v>0</v>
      </c>
      <c r="AG65" s="18">
        <f t="shared" ca="1" si="43"/>
        <v>0</v>
      </c>
      <c r="AH65" s="18">
        <f t="shared" ca="1" si="43"/>
        <v>0</v>
      </c>
      <c r="AI65" s="18">
        <f t="shared" ca="1" si="43"/>
        <v>0</v>
      </c>
      <c r="AJ65" s="18">
        <f t="shared" ca="1" si="43"/>
        <v>0</v>
      </c>
      <c r="AK65" s="18">
        <f t="shared" ca="1" si="40"/>
        <v>0</v>
      </c>
      <c r="AL65" s="18">
        <f t="shared" ca="1" si="40"/>
        <v>0</v>
      </c>
      <c r="AM65" s="18">
        <f t="shared" ca="1" si="40"/>
        <v>0</v>
      </c>
      <c r="AN65" s="18">
        <f t="shared" ca="1" si="40"/>
        <v>0</v>
      </c>
      <c r="AO65" s="18">
        <f t="shared" ca="1" si="40"/>
        <v>0</v>
      </c>
      <c r="AP65" s="18">
        <f t="shared" ca="1" si="40"/>
        <v>0</v>
      </c>
      <c r="AQ65" s="18">
        <f t="shared" ca="1" si="40"/>
        <v>0</v>
      </c>
      <c r="AR65" s="18">
        <f t="shared" ca="1" si="40"/>
        <v>0</v>
      </c>
      <c r="AS65" s="18">
        <f t="shared" ca="1" si="40"/>
        <v>0</v>
      </c>
      <c r="AT65" s="18">
        <f t="shared" ca="1" si="40"/>
        <v>0</v>
      </c>
      <c r="AU65" s="18">
        <f t="shared" ca="1" si="40"/>
        <v>0</v>
      </c>
      <c r="AV65" s="18">
        <f t="shared" ca="1" si="40"/>
        <v>0</v>
      </c>
      <c r="AW65" s="18">
        <f t="shared" ca="1" si="40"/>
        <v>0</v>
      </c>
      <c r="AX65" s="18">
        <f t="shared" ca="1" si="40"/>
        <v>0</v>
      </c>
      <c r="AY65" s="18">
        <f t="shared" ca="1" si="40"/>
        <v>0</v>
      </c>
      <c r="AZ65" s="18">
        <f t="shared" ca="1" si="44"/>
        <v>0</v>
      </c>
      <c r="BA65" s="18">
        <f t="shared" ca="1" si="44"/>
        <v>0</v>
      </c>
      <c r="BB65" s="18">
        <f t="shared" ca="1" si="44"/>
        <v>0</v>
      </c>
      <c r="BC65" s="18">
        <f t="shared" ca="1" si="44"/>
        <v>0</v>
      </c>
      <c r="BD65" s="18">
        <f t="shared" ca="1" si="44"/>
        <v>91422574.700000003</v>
      </c>
      <c r="BE65" s="18">
        <f t="shared" ca="1" si="44"/>
        <v>0</v>
      </c>
      <c r="BF65" s="18">
        <f t="shared" ca="1" si="44"/>
        <v>0</v>
      </c>
      <c r="BG65" s="18">
        <f t="shared" ca="1" si="44"/>
        <v>0</v>
      </c>
      <c r="BH65" s="18">
        <f t="shared" ca="1" si="44"/>
        <v>0</v>
      </c>
      <c r="BI65" s="18">
        <f t="shared" ca="1" si="44"/>
        <v>0</v>
      </c>
      <c r="BJ65" s="18">
        <f t="shared" ca="1" si="44"/>
        <v>0</v>
      </c>
      <c r="BK65" s="18">
        <f t="shared" ca="1" si="44"/>
        <v>0</v>
      </c>
      <c r="BL65" s="18">
        <f t="shared" ca="1" si="44"/>
        <v>0</v>
      </c>
      <c r="BM65" s="18">
        <f t="shared" ca="1" si="44"/>
        <v>0</v>
      </c>
      <c r="BN65" s="18">
        <f t="shared" ca="1" si="44"/>
        <v>0</v>
      </c>
      <c r="BO65" s="18">
        <f t="shared" ca="1" si="44"/>
        <v>0</v>
      </c>
      <c r="BP65" s="18">
        <f t="shared" ca="1" si="41"/>
        <v>0</v>
      </c>
      <c r="BQ65" s="18">
        <f t="shared" ca="1" si="41"/>
        <v>0</v>
      </c>
      <c r="BR65" s="18">
        <f t="shared" ca="1" si="41"/>
        <v>0</v>
      </c>
      <c r="BS65" s="18">
        <f t="shared" ca="1" si="41"/>
        <v>0</v>
      </c>
      <c r="BT65" s="18">
        <f t="shared" ca="1" si="41"/>
        <v>0</v>
      </c>
      <c r="BU65" s="18">
        <f t="shared" ca="1" si="41"/>
        <v>0</v>
      </c>
      <c r="BV65" s="18">
        <f t="shared" ca="1" si="41"/>
        <v>0</v>
      </c>
      <c r="BW65" s="18">
        <f t="shared" ca="1" si="41"/>
        <v>0</v>
      </c>
      <c r="BX65" s="18">
        <f t="shared" ca="1" si="41"/>
        <v>0</v>
      </c>
      <c r="BY65" s="18">
        <f t="shared" ca="1" si="41"/>
        <v>0</v>
      </c>
      <c r="BZ65" s="18">
        <f t="shared" ca="1" si="41"/>
        <v>0</v>
      </c>
      <c r="CA65" s="18">
        <f t="shared" ca="1" si="41"/>
        <v>0</v>
      </c>
      <c r="CB65" s="18">
        <f t="shared" ca="1" si="41"/>
        <v>0</v>
      </c>
      <c r="CC65" s="18">
        <f t="shared" ca="1" si="45"/>
        <v>0</v>
      </c>
      <c r="CD65" s="18">
        <f t="shared" ca="1" si="45"/>
        <v>0</v>
      </c>
      <c r="CE65" s="18">
        <f t="shared" ca="1" si="45"/>
        <v>0</v>
      </c>
      <c r="CF65" s="18">
        <f t="shared" ca="1" si="45"/>
        <v>0</v>
      </c>
      <c r="CG65" s="18">
        <f t="shared" ca="1" si="45"/>
        <v>0</v>
      </c>
      <c r="CH65" s="18">
        <f t="shared" ca="1" si="45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6"/>
        <v>0</v>
      </c>
      <c r="CQ65" s="18">
        <f t="shared" ca="1" si="46"/>
        <v>0</v>
      </c>
      <c r="CR65" s="18">
        <f t="shared" ca="1" si="46"/>
        <v>0</v>
      </c>
      <c r="CS65" s="18">
        <f t="shared" ca="1" si="46"/>
        <v>0</v>
      </c>
      <c r="CT65" s="18">
        <f t="shared" ca="1" si="46"/>
        <v>0</v>
      </c>
      <c r="CU65" s="19">
        <f t="shared" ca="1" si="50"/>
        <v>91422574.700000003</v>
      </c>
    </row>
    <row r="66" spans="1:230" ht="12.75" customHeight="1">
      <c r="A66" s="57" t="s">
        <v>267</v>
      </c>
      <c r="B66" s="17">
        <v>3007</v>
      </c>
      <c r="C66" s="58" t="s">
        <v>255</v>
      </c>
      <c r="D66" s="19">
        <f t="shared" ca="1" si="24"/>
        <v>0</v>
      </c>
      <c r="E66" s="18">
        <f t="shared" ca="1" si="42"/>
        <v>0</v>
      </c>
      <c r="F66" s="18">
        <f t="shared" ca="1" si="42"/>
        <v>0</v>
      </c>
      <c r="G66" s="18">
        <f t="shared" ca="1" si="42"/>
        <v>0</v>
      </c>
      <c r="H66" s="18">
        <f t="shared" ca="1" si="42"/>
        <v>0</v>
      </c>
      <c r="I66" s="18">
        <f t="shared" ca="1" si="42"/>
        <v>0</v>
      </c>
      <c r="J66" s="18">
        <f t="shared" ca="1" si="42"/>
        <v>0</v>
      </c>
      <c r="K66" s="18">
        <f t="shared" ca="1" si="42"/>
        <v>0</v>
      </c>
      <c r="L66" s="18">
        <f t="shared" ca="1" si="42"/>
        <v>0</v>
      </c>
      <c r="M66" s="18">
        <f t="shared" ca="1" si="42"/>
        <v>0</v>
      </c>
      <c r="N66" s="18">
        <f t="shared" ca="1" si="42"/>
        <v>0</v>
      </c>
      <c r="O66" s="18">
        <f t="shared" ca="1" si="42"/>
        <v>0</v>
      </c>
      <c r="P66" s="18">
        <f t="shared" ca="1" si="42"/>
        <v>0</v>
      </c>
      <c r="Q66" s="18">
        <f t="shared" ca="1" si="42"/>
        <v>0</v>
      </c>
      <c r="R66" s="18">
        <f t="shared" ca="1" si="42"/>
        <v>0</v>
      </c>
      <c r="S66" s="18">
        <f t="shared" ca="1" si="42"/>
        <v>0</v>
      </c>
      <c r="T66" s="18">
        <f t="shared" ca="1" si="11"/>
        <v>0</v>
      </c>
      <c r="U66" s="18">
        <f t="shared" ca="1" si="43"/>
        <v>0</v>
      </c>
      <c r="V66" s="18">
        <f t="shared" ca="1" si="43"/>
        <v>0</v>
      </c>
      <c r="W66" s="18">
        <f t="shared" ca="1" si="43"/>
        <v>0</v>
      </c>
      <c r="X66" s="18">
        <f t="shared" ca="1" si="43"/>
        <v>0</v>
      </c>
      <c r="Y66" s="18">
        <f t="shared" ca="1" si="43"/>
        <v>0</v>
      </c>
      <c r="Z66" s="18">
        <f t="shared" ca="1" si="43"/>
        <v>0</v>
      </c>
      <c r="AA66" s="18">
        <f t="shared" ca="1" si="43"/>
        <v>0</v>
      </c>
      <c r="AB66" s="18">
        <f t="shared" ca="1" si="43"/>
        <v>0</v>
      </c>
      <c r="AC66" s="18">
        <f t="shared" ca="1" si="43"/>
        <v>0</v>
      </c>
      <c r="AD66" s="18">
        <f t="shared" ca="1" si="43"/>
        <v>0</v>
      </c>
      <c r="AE66" s="18">
        <f t="shared" ca="1" si="43"/>
        <v>0</v>
      </c>
      <c r="AF66" s="18">
        <f t="shared" ca="1" si="43"/>
        <v>0</v>
      </c>
      <c r="AG66" s="18">
        <f t="shared" ca="1" si="43"/>
        <v>0</v>
      </c>
      <c r="AH66" s="18">
        <f t="shared" ca="1" si="43"/>
        <v>0</v>
      </c>
      <c r="AI66" s="18">
        <f t="shared" ca="1" si="43"/>
        <v>0</v>
      </c>
      <c r="AJ66" s="18">
        <f t="shared" ca="1" si="43"/>
        <v>0</v>
      </c>
      <c r="AK66" s="18">
        <f t="shared" ca="1" si="40"/>
        <v>0</v>
      </c>
      <c r="AL66" s="18">
        <f t="shared" ca="1" si="40"/>
        <v>0</v>
      </c>
      <c r="AM66" s="18">
        <f t="shared" ca="1" si="40"/>
        <v>0</v>
      </c>
      <c r="AN66" s="18">
        <f t="shared" ca="1" si="40"/>
        <v>0</v>
      </c>
      <c r="AO66" s="18">
        <f t="shared" ca="1" si="40"/>
        <v>0</v>
      </c>
      <c r="AP66" s="18">
        <f t="shared" ca="1" si="40"/>
        <v>0</v>
      </c>
      <c r="AQ66" s="18">
        <f t="shared" ca="1" si="40"/>
        <v>0</v>
      </c>
      <c r="AR66" s="18">
        <f t="shared" ca="1" si="40"/>
        <v>0</v>
      </c>
      <c r="AS66" s="18">
        <f t="shared" ca="1" si="40"/>
        <v>0</v>
      </c>
      <c r="AT66" s="18">
        <f t="shared" ca="1" si="40"/>
        <v>0</v>
      </c>
      <c r="AU66" s="18">
        <f t="shared" ca="1" si="40"/>
        <v>0</v>
      </c>
      <c r="AV66" s="18">
        <f t="shared" ca="1" si="40"/>
        <v>0</v>
      </c>
      <c r="AW66" s="18">
        <f t="shared" ca="1" si="40"/>
        <v>0</v>
      </c>
      <c r="AX66" s="18">
        <f t="shared" ca="1" si="40"/>
        <v>0</v>
      </c>
      <c r="AY66" s="18">
        <f t="shared" ca="1" si="40"/>
        <v>0</v>
      </c>
      <c r="AZ66" s="18">
        <f t="shared" ca="1" si="44"/>
        <v>0</v>
      </c>
      <c r="BA66" s="18">
        <f t="shared" ca="1" si="44"/>
        <v>0</v>
      </c>
      <c r="BB66" s="18">
        <f t="shared" ca="1" si="44"/>
        <v>0</v>
      </c>
      <c r="BC66" s="18">
        <f t="shared" ca="1" si="44"/>
        <v>0</v>
      </c>
      <c r="BD66" s="18">
        <f t="shared" ca="1" si="44"/>
        <v>333750.70999999996</v>
      </c>
      <c r="BE66" s="18">
        <f t="shared" ca="1" si="44"/>
        <v>0</v>
      </c>
      <c r="BF66" s="18">
        <f t="shared" ca="1" si="44"/>
        <v>0</v>
      </c>
      <c r="BG66" s="18">
        <f t="shared" ca="1" si="44"/>
        <v>0</v>
      </c>
      <c r="BH66" s="18">
        <f t="shared" ca="1" si="44"/>
        <v>0</v>
      </c>
      <c r="BI66" s="18">
        <f t="shared" ca="1" si="44"/>
        <v>0</v>
      </c>
      <c r="BJ66" s="18">
        <f t="shared" ca="1" si="44"/>
        <v>0</v>
      </c>
      <c r="BK66" s="18">
        <f t="shared" ca="1" si="44"/>
        <v>0</v>
      </c>
      <c r="BL66" s="18">
        <f t="shared" ca="1" si="44"/>
        <v>0</v>
      </c>
      <c r="BM66" s="18">
        <f t="shared" ca="1" si="44"/>
        <v>0</v>
      </c>
      <c r="BN66" s="18">
        <f t="shared" ca="1" si="44"/>
        <v>0</v>
      </c>
      <c r="BO66" s="18">
        <f t="shared" ca="1" si="44"/>
        <v>0</v>
      </c>
      <c r="BP66" s="18">
        <f t="shared" ca="1" si="41"/>
        <v>0</v>
      </c>
      <c r="BQ66" s="18">
        <f t="shared" ca="1" si="41"/>
        <v>0</v>
      </c>
      <c r="BR66" s="18">
        <f t="shared" ca="1" si="41"/>
        <v>0</v>
      </c>
      <c r="BS66" s="18">
        <f t="shared" ca="1" si="41"/>
        <v>0</v>
      </c>
      <c r="BT66" s="18">
        <f t="shared" ca="1" si="41"/>
        <v>0</v>
      </c>
      <c r="BU66" s="18">
        <f t="shared" ca="1" si="41"/>
        <v>0</v>
      </c>
      <c r="BV66" s="18">
        <f t="shared" ca="1" si="41"/>
        <v>0</v>
      </c>
      <c r="BW66" s="18">
        <f t="shared" ca="1" si="41"/>
        <v>0</v>
      </c>
      <c r="BX66" s="18">
        <f t="shared" ca="1" si="41"/>
        <v>0</v>
      </c>
      <c r="BY66" s="18">
        <f t="shared" ca="1" si="41"/>
        <v>0</v>
      </c>
      <c r="BZ66" s="18">
        <f t="shared" ca="1" si="41"/>
        <v>0</v>
      </c>
      <c r="CA66" s="18">
        <f t="shared" ca="1" si="41"/>
        <v>0</v>
      </c>
      <c r="CB66" s="18">
        <f t="shared" ca="1" si="41"/>
        <v>0</v>
      </c>
      <c r="CC66" s="18">
        <f t="shared" ca="1" si="45"/>
        <v>0</v>
      </c>
      <c r="CD66" s="18">
        <f t="shared" ca="1" si="45"/>
        <v>0</v>
      </c>
      <c r="CE66" s="18">
        <f t="shared" ca="1" si="45"/>
        <v>0</v>
      </c>
      <c r="CF66" s="18">
        <f t="shared" ca="1" si="45"/>
        <v>0</v>
      </c>
      <c r="CG66" s="18">
        <f t="shared" ca="1" si="45"/>
        <v>0</v>
      </c>
      <c r="CH66" s="18">
        <f t="shared" ca="1" si="45"/>
        <v>0</v>
      </c>
      <c r="CI66" s="19">
        <f t="shared" ca="1" si="25"/>
        <v>0</v>
      </c>
      <c r="CJ66" s="18">
        <f t="shared" ca="1" si="48"/>
        <v>0</v>
      </c>
      <c r="CK66" s="18">
        <f t="shared" ca="1" si="48"/>
        <v>0</v>
      </c>
      <c r="CL66" s="19">
        <f t="shared" ca="1" si="26"/>
        <v>0</v>
      </c>
      <c r="CM66" s="18">
        <f t="shared" ca="1" si="49"/>
        <v>0</v>
      </c>
      <c r="CN66" s="18">
        <f t="shared" ca="1" si="49"/>
        <v>0</v>
      </c>
      <c r="CO66" s="19">
        <f t="shared" ca="1" si="27"/>
        <v>0</v>
      </c>
      <c r="CP66" s="18">
        <f t="shared" ca="1" si="46"/>
        <v>0</v>
      </c>
      <c r="CQ66" s="18">
        <f t="shared" ca="1" si="46"/>
        <v>0</v>
      </c>
      <c r="CR66" s="18">
        <f t="shared" ca="1" si="46"/>
        <v>0</v>
      </c>
      <c r="CS66" s="18">
        <f t="shared" ca="1" si="46"/>
        <v>0</v>
      </c>
      <c r="CT66" s="18">
        <f t="shared" ca="1" si="46"/>
        <v>0</v>
      </c>
      <c r="CU66" s="19">
        <f t="shared" ca="1" si="50"/>
        <v>333750.70999999996</v>
      </c>
    </row>
    <row r="67" spans="1:230" ht="12.75" customHeight="1">
      <c r="A67" s="57" t="s">
        <v>269</v>
      </c>
      <c r="B67" s="17">
        <v>3008</v>
      </c>
      <c r="C67" s="58" t="s">
        <v>255</v>
      </c>
      <c r="D67" s="19">
        <f t="shared" ca="1" si="24"/>
        <v>0</v>
      </c>
      <c r="E67" s="18">
        <f t="shared" ca="1" si="42"/>
        <v>0</v>
      </c>
      <c r="F67" s="18">
        <f t="shared" ca="1" si="42"/>
        <v>0</v>
      </c>
      <c r="G67" s="18">
        <f t="shared" ca="1" si="42"/>
        <v>0</v>
      </c>
      <c r="H67" s="18">
        <f t="shared" ca="1" si="42"/>
        <v>0</v>
      </c>
      <c r="I67" s="18">
        <f t="shared" ca="1" si="42"/>
        <v>0</v>
      </c>
      <c r="J67" s="18">
        <f t="shared" ca="1" si="42"/>
        <v>0</v>
      </c>
      <c r="K67" s="18">
        <f t="shared" ca="1" si="42"/>
        <v>0</v>
      </c>
      <c r="L67" s="18">
        <f t="shared" ca="1" si="42"/>
        <v>0</v>
      </c>
      <c r="M67" s="18">
        <f t="shared" ca="1" si="42"/>
        <v>0</v>
      </c>
      <c r="N67" s="18">
        <f t="shared" ca="1" si="42"/>
        <v>0</v>
      </c>
      <c r="O67" s="18">
        <f t="shared" ca="1" si="42"/>
        <v>0</v>
      </c>
      <c r="P67" s="18">
        <f t="shared" ca="1" si="42"/>
        <v>0</v>
      </c>
      <c r="Q67" s="18">
        <f t="shared" ca="1" si="42"/>
        <v>0</v>
      </c>
      <c r="R67" s="18">
        <f t="shared" ca="1" si="42"/>
        <v>0</v>
      </c>
      <c r="S67" s="18">
        <f t="shared" ca="1" si="42"/>
        <v>0</v>
      </c>
      <c r="T67" s="18">
        <f t="shared" ca="1" si="11"/>
        <v>0</v>
      </c>
      <c r="U67" s="18">
        <f t="shared" ca="1" si="43"/>
        <v>0</v>
      </c>
      <c r="V67" s="18">
        <f t="shared" ca="1" si="43"/>
        <v>0</v>
      </c>
      <c r="W67" s="18">
        <f t="shared" ca="1" si="43"/>
        <v>0</v>
      </c>
      <c r="X67" s="18">
        <f t="shared" ca="1" si="43"/>
        <v>0</v>
      </c>
      <c r="Y67" s="18">
        <f t="shared" ca="1" si="43"/>
        <v>0</v>
      </c>
      <c r="Z67" s="18">
        <f t="shared" ca="1" si="43"/>
        <v>0</v>
      </c>
      <c r="AA67" s="18">
        <f t="shared" ca="1" si="43"/>
        <v>0</v>
      </c>
      <c r="AB67" s="18">
        <f t="shared" ca="1" si="43"/>
        <v>0</v>
      </c>
      <c r="AC67" s="18">
        <f t="shared" ca="1" si="43"/>
        <v>0</v>
      </c>
      <c r="AD67" s="18">
        <f t="shared" ca="1" si="43"/>
        <v>0</v>
      </c>
      <c r="AE67" s="18">
        <f t="shared" ca="1" si="43"/>
        <v>0</v>
      </c>
      <c r="AF67" s="18">
        <f t="shared" ca="1" si="43"/>
        <v>0</v>
      </c>
      <c r="AG67" s="18">
        <f t="shared" ca="1" si="43"/>
        <v>0</v>
      </c>
      <c r="AH67" s="18">
        <f t="shared" ca="1" si="43"/>
        <v>0</v>
      </c>
      <c r="AI67" s="18">
        <f t="shared" ca="1" si="43"/>
        <v>0</v>
      </c>
      <c r="AJ67" s="18">
        <f t="shared" ca="1" si="43"/>
        <v>0</v>
      </c>
      <c r="AK67" s="18">
        <f t="shared" ca="1" si="40"/>
        <v>0</v>
      </c>
      <c r="AL67" s="18">
        <f t="shared" ca="1" si="40"/>
        <v>0</v>
      </c>
      <c r="AM67" s="18">
        <f t="shared" ca="1" si="40"/>
        <v>0</v>
      </c>
      <c r="AN67" s="18">
        <f t="shared" ca="1" si="40"/>
        <v>0</v>
      </c>
      <c r="AO67" s="18">
        <f t="shared" ca="1" si="40"/>
        <v>0</v>
      </c>
      <c r="AP67" s="18">
        <f t="shared" ca="1" si="40"/>
        <v>0</v>
      </c>
      <c r="AQ67" s="18">
        <f t="shared" ca="1" si="40"/>
        <v>0</v>
      </c>
      <c r="AR67" s="18">
        <f t="shared" ca="1" si="40"/>
        <v>0</v>
      </c>
      <c r="AS67" s="18">
        <f t="shared" ca="1" si="40"/>
        <v>0</v>
      </c>
      <c r="AT67" s="18">
        <f t="shared" ca="1" si="40"/>
        <v>0</v>
      </c>
      <c r="AU67" s="18">
        <f t="shared" ca="1" si="40"/>
        <v>0</v>
      </c>
      <c r="AV67" s="18">
        <f t="shared" ca="1" si="40"/>
        <v>0</v>
      </c>
      <c r="AW67" s="18">
        <f t="shared" ca="1" si="40"/>
        <v>0</v>
      </c>
      <c r="AX67" s="18">
        <f t="shared" ca="1" si="40"/>
        <v>0</v>
      </c>
      <c r="AY67" s="18">
        <f t="shared" ca="1" si="40"/>
        <v>0</v>
      </c>
      <c r="AZ67" s="18">
        <f t="shared" ca="1" si="44"/>
        <v>0</v>
      </c>
      <c r="BA67" s="18">
        <f t="shared" ca="1" si="44"/>
        <v>0</v>
      </c>
      <c r="BB67" s="18">
        <f t="shared" ca="1" si="44"/>
        <v>0</v>
      </c>
      <c r="BC67" s="18">
        <f t="shared" ca="1" si="44"/>
        <v>0</v>
      </c>
      <c r="BD67" s="18">
        <f t="shared" ca="1" si="44"/>
        <v>31559837.41</v>
      </c>
      <c r="BE67" s="18">
        <f t="shared" ca="1" si="44"/>
        <v>0</v>
      </c>
      <c r="BF67" s="18">
        <f t="shared" ca="1" si="44"/>
        <v>0</v>
      </c>
      <c r="BG67" s="18">
        <f t="shared" ca="1" si="44"/>
        <v>0</v>
      </c>
      <c r="BH67" s="18">
        <f t="shared" ca="1" si="44"/>
        <v>0</v>
      </c>
      <c r="BI67" s="18">
        <f t="shared" ca="1" si="44"/>
        <v>0</v>
      </c>
      <c r="BJ67" s="18">
        <f t="shared" ca="1" si="44"/>
        <v>0</v>
      </c>
      <c r="BK67" s="18">
        <f t="shared" ca="1" si="44"/>
        <v>0</v>
      </c>
      <c r="BL67" s="18">
        <f t="shared" ca="1" si="44"/>
        <v>0</v>
      </c>
      <c r="BM67" s="18">
        <f t="shared" ca="1" si="44"/>
        <v>0</v>
      </c>
      <c r="BN67" s="18">
        <f t="shared" ca="1" si="44"/>
        <v>0</v>
      </c>
      <c r="BO67" s="18">
        <f t="shared" ca="1" si="44"/>
        <v>0</v>
      </c>
      <c r="BP67" s="18">
        <f t="shared" ca="1" si="41"/>
        <v>0</v>
      </c>
      <c r="BQ67" s="18">
        <f t="shared" ca="1" si="41"/>
        <v>0</v>
      </c>
      <c r="BR67" s="18">
        <f t="shared" ca="1" si="41"/>
        <v>0</v>
      </c>
      <c r="BS67" s="18">
        <f t="shared" ca="1" si="41"/>
        <v>0</v>
      </c>
      <c r="BT67" s="18">
        <f t="shared" ca="1" si="41"/>
        <v>0</v>
      </c>
      <c r="BU67" s="18">
        <f t="shared" ca="1" si="41"/>
        <v>0</v>
      </c>
      <c r="BV67" s="18">
        <f t="shared" ca="1" si="41"/>
        <v>0</v>
      </c>
      <c r="BW67" s="18">
        <f t="shared" ca="1" si="41"/>
        <v>0</v>
      </c>
      <c r="BX67" s="18">
        <f t="shared" ca="1" si="41"/>
        <v>0</v>
      </c>
      <c r="BY67" s="18">
        <f t="shared" ca="1" si="41"/>
        <v>0</v>
      </c>
      <c r="BZ67" s="18">
        <f t="shared" ca="1" si="41"/>
        <v>0</v>
      </c>
      <c r="CA67" s="18">
        <f t="shared" ca="1" si="41"/>
        <v>0</v>
      </c>
      <c r="CB67" s="18">
        <f t="shared" ca="1" si="41"/>
        <v>0</v>
      </c>
      <c r="CC67" s="18">
        <f t="shared" ca="1" si="45"/>
        <v>0</v>
      </c>
      <c r="CD67" s="18">
        <f t="shared" ca="1" si="45"/>
        <v>0</v>
      </c>
      <c r="CE67" s="18">
        <f t="shared" ca="1" si="45"/>
        <v>0</v>
      </c>
      <c r="CF67" s="18">
        <f t="shared" ca="1" si="45"/>
        <v>0</v>
      </c>
      <c r="CG67" s="18">
        <f t="shared" ca="1" si="45"/>
        <v>0</v>
      </c>
      <c r="CH67" s="18">
        <f t="shared" ca="1" si="45"/>
        <v>0</v>
      </c>
      <c r="CI67" s="19">
        <f t="shared" ca="1" si="25"/>
        <v>0</v>
      </c>
      <c r="CJ67" s="18">
        <f t="shared" ca="1" si="48"/>
        <v>0</v>
      </c>
      <c r="CK67" s="18">
        <f t="shared" ca="1" si="48"/>
        <v>0</v>
      </c>
      <c r="CL67" s="19">
        <f t="shared" ca="1" si="26"/>
        <v>0</v>
      </c>
      <c r="CM67" s="18">
        <f t="shared" ca="1" si="49"/>
        <v>0</v>
      </c>
      <c r="CN67" s="18">
        <f t="shared" ca="1" si="49"/>
        <v>0</v>
      </c>
      <c r="CO67" s="19">
        <f t="shared" ca="1" si="27"/>
        <v>0</v>
      </c>
      <c r="CP67" s="18">
        <f t="shared" ca="1" si="46"/>
        <v>0</v>
      </c>
      <c r="CQ67" s="18">
        <f t="shared" ca="1" si="46"/>
        <v>0</v>
      </c>
      <c r="CR67" s="18">
        <f t="shared" ca="1" si="46"/>
        <v>0</v>
      </c>
      <c r="CS67" s="18">
        <f t="shared" ca="1" si="46"/>
        <v>0</v>
      </c>
      <c r="CT67" s="18">
        <f t="shared" ca="1" si="46"/>
        <v>0</v>
      </c>
      <c r="CU67" s="19">
        <f t="shared" ca="1" si="50"/>
        <v>31559837.41</v>
      </c>
    </row>
    <row r="68" spans="1:230" ht="12.75" customHeight="1">
      <c r="A68" s="57" t="s">
        <v>271</v>
      </c>
      <c r="B68" s="17">
        <v>3009</v>
      </c>
      <c r="C68" s="58" t="s">
        <v>255</v>
      </c>
      <c r="D68" s="19">
        <f t="shared" ca="1" si="24"/>
        <v>0</v>
      </c>
      <c r="E68" s="18">
        <f t="shared" ca="1" si="42"/>
        <v>0</v>
      </c>
      <c r="F68" s="18">
        <f t="shared" ca="1" si="42"/>
        <v>0</v>
      </c>
      <c r="G68" s="18">
        <f t="shared" ca="1" si="42"/>
        <v>0</v>
      </c>
      <c r="H68" s="18">
        <f t="shared" ca="1" si="42"/>
        <v>0</v>
      </c>
      <c r="I68" s="18">
        <f t="shared" ca="1" si="42"/>
        <v>0</v>
      </c>
      <c r="J68" s="18">
        <f t="shared" ca="1" si="42"/>
        <v>0</v>
      </c>
      <c r="K68" s="18">
        <f t="shared" ca="1" si="42"/>
        <v>0</v>
      </c>
      <c r="L68" s="18">
        <f t="shared" ca="1" si="42"/>
        <v>0</v>
      </c>
      <c r="M68" s="18">
        <f t="shared" ca="1" si="42"/>
        <v>0</v>
      </c>
      <c r="N68" s="18">
        <f t="shared" ca="1" si="42"/>
        <v>0</v>
      </c>
      <c r="O68" s="18">
        <f t="shared" ca="1" si="42"/>
        <v>0</v>
      </c>
      <c r="P68" s="18">
        <f t="shared" ca="1" si="42"/>
        <v>0</v>
      </c>
      <c r="Q68" s="18">
        <f t="shared" ca="1" si="42"/>
        <v>0</v>
      </c>
      <c r="R68" s="18">
        <f t="shared" ca="1" si="42"/>
        <v>0</v>
      </c>
      <c r="S68" s="18">
        <f t="shared" ca="1" si="42"/>
        <v>0</v>
      </c>
      <c r="T68" s="18">
        <f t="shared" ca="1" si="11"/>
        <v>0</v>
      </c>
      <c r="U68" s="18">
        <f t="shared" ca="1" si="43"/>
        <v>0</v>
      </c>
      <c r="V68" s="18">
        <f t="shared" ca="1" si="43"/>
        <v>0</v>
      </c>
      <c r="W68" s="18">
        <f t="shared" ca="1" si="43"/>
        <v>0</v>
      </c>
      <c r="X68" s="18">
        <f t="shared" ca="1" si="43"/>
        <v>0</v>
      </c>
      <c r="Y68" s="18">
        <f t="shared" ca="1" si="43"/>
        <v>0</v>
      </c>
      <c r="Z68" s="18">
        <f t="shared" ca="1" si="43"/>
        <v>0</v>
      </c>
      <c r="AA68" s="18">
        <f t="shared" ca="1" si="43"/>
        <v>0</v>
      </c>
      <c r="AB68" s="18">
        <f t="shared" ca="1" si="43"/>
        <v>0</v>
      </c>
      <c r="AC68" s="18">
        <f t="shared" ca="1" si="43"/>
        <v>0</v>
      </c>
      <c r="AD68" s="18">
        <f t="shared" ca="1" si="43"/>
        <v>0</v>
      </c>
      <c r="AE68" s="18">
        <f t="shared" ca="1" si="43"/>
        <v>0</v>
      </c>
      <c r="AF68" s="18">
        <f t="shared" ca="1" si="43"/>
        <v>0</v>
      </c>
      <c r="AG68" s="18">
        <f t="shared" ca="1" si="43"/>
        <v>0</v>
      </c>
      <c r="AH68" s="18">
        <f t="shared" ca="1" si="43"/>
        <v>0</v>
      </c>
      <c r="AI68" s="18">
        <f t="shared" ca="1" si="43"/>
        <v>0</v>
      </c>
      <c r="AJ68" s="18">
        <f t="shared" ca="1" si="43"/>
        <v>0</v>
      </c>
      <c r="AK68" s="18">
        <f t="shared" ca="1" si="40"/>
        <v>0</v>
      </c>
      <c r="AL68" s="18">
        <f t="shared" ca="1" si="40"/>
        <v>0</v>
      </c>
      <c r="AM68" s="18">
        <f t="shared" ca="1" si="40"/>
        <v>0</v>
      </c>
      <c r="AN68" s="18">
        <f t="shared" ca="1" si="40"/>
        <v>0</v>
      </c>
      <c r="AO68" s="18">
        <f t="shared" ca="1" si="40"/>
        <v>0</v>
      </c>
      <c r="AP68" s="18">
        <f t="shared" ca="1" si="40"/>
        <v>0</v>
      </c>
      <c r="AQ68" s="18">
        <f t="shared" ca="1" si="40"/>
        <v>0</v>
      </c>
      <c r="AR68" s="18">
        <f t="shared" ca="1" si="40"/>
        <v>0</v>
      </c>
      <c r="AS68" s="18">
        <f t="shared" ca="1" si="40"/>
        <v>0</v>
      </c>
      <c r="AT68" s="18">
        <f t="shared" ca="1" si="40"/>
        <v>0</v>
      </c>
      <c r="AU68" s="18">
        <f t="shared" ca="1" si="40"/>
        <v>0</v>
      </c>
      <c r="AV68" s="18">
        <f t="shared" ca="1" si="40"/>
        <v>0</v>
      </c>
      <c r="AW68" s="18">
        <f t="shared" ca="1" si="40"/>
        <v>0</v>
      </c>
      <c r="AX68" s="18">
        <f t="shared" ca="1" si="40"/>
        <v>0</v>
      </c>
      <c r="AY68" s="18">
        <f t="shared" ca="1" si="40"/>
        <v>0</v>
      </c>
      <c r="AZ68" s="18">
        <f t="shared" ca="1" si="44"/>
        <v>0</v>
      </c>
      <c r="BA68" s="18">
        <f t="shared" ca="1" si="44"/>
        <v>0</v>
      </c>
      <c r="BB68" s="18">
        <f t="shared" ca="1" si="44"/>
        <v>0</v>
      </c>
      <c r="BC68" s="18">
        <f t="shared" ca="1" si="44"/>
        <v>0</v>
      </c>
      <c r="BD68" s="18">
        <f t="shared" ca="1" si="44"/>
        <v>153380862.19999981</v>
      </c>
      <c r="BE68" s="18">
        <f t="shared" ca="1" si="44"/>
        <v>119777704.57999998</v>
      </c>
      <c r="BF68" s="18">
        <f t="shared" ca="1" si="44"/>
        <v>0</v>
      </c>
      <c r="BG68" s="18">
        <f t="shared" ca="1" si="44"/>
        <v>0</v>
      </c>
      <c r="BH68" s="18">
        <f t="shared" ca="1" si="44"/>
        <v>0</v>
      </c>
      <c r="BI68" s="18">
        <f t="shared" ca="1" si="44"/>
        <v>0</v>
      </c>
      <c r="BJ68" s="18">
        <f t="shared" ca="1" si="44"/>
        <v>0</v>
      </c>
      <c r="BK68" s="18">
        <f t="shared" ca="1" si="44"/>
        <v>0</v>
      </c>
      <c r="BL68" s="18">
        <f t="shared" ca="1" si="44"/>
        <v>0</v>
      </c>
      <c r="BM68" s="18">
        <f t="shared" ca="1" si="44"/>
        <v>0</v>
      </c>
      <c r="BN68" s="18">
        <f t="shared" ca="1" si="44"/>
        <v>0</v>
      </c>
      <c r="BO68" s="18">
        <f t="shared" ca="1" si="44"/>
        <v>0</v>
      </c>
      <c r="BP68" s="18">
        <f t="shared" ca="1" si="41"/>
        <v>0</v>
      </c>
      <c r="BQ68" s="18">
        <f t="shared" ca="1" si="41"/>
        <v>0</v>
      </c>
      <c r="BR68" s="18">
        <f t="shared" ca="1" si="41"/>
        <v>0</v>
      </c>
      <c r="BS68" s="18">
        <f t="shared" ca="1" si="41"/>
        <v>0</v>
      </c>
      <c r="BT68" s="18">
        <f t="shared" ca="1" si="41"/>
        <v>0</v>
      </c>
      <c r="BU68" s="18">
        <f t="shared" ca="1" si="41"/>
        <v>0</v>
      </c>
      <c r="BV68" s="18">
        <f t="shared" ca="1" si="41"/>
        <v>0</v>
      </c>
      <c r="BW68" s="18">
        <f t="shared" ca="1" si="41"/>
        <v>0</v>
      </c>
      <c r="BX68" s="18">
        <f t="shared" ca="1" si="41"/>
        <v>0</v>
      </c>
      <c r="BY68" s="18">
        <f t="shared" ca="1" si="41"/>
        <v>0</v>
      </c>
      <c r="BZ68" s="18">
        <f t="shared" ca="1" si="41"/>
        <v>0</v>
      </c>
      <c r="CA68" s="18">
        <f t="shared" ca="1" si="41"/>
        <v>0</v>
      </c>
      <c r="CB68" s="18">
        <f t="shared" ca="1" si="41"/>
        <v>0</v>
      </c>
      <c r="CC68" s="18">
        <f t="shared" ca="1" si="45"/>
        <v>0</v>
      </c>
      <c r="CD68" s="18">
        <f t="shared" ca="1" si="45"/>
        <v>0</v>
      </c>
      <c r="CE68" s="18">
        <f t="shared" ca="1" si="45"/>
        <v>0</v>
      </c>
      <c r="CF68" s="18">
        <f t="shared" ca="1" si="45"/>
        <v>0</v>
      </c>
      <c r="CG68" s="18">
        <f t="shared" ca="1" si="45"/>
        <v>0</v>
      </c>
      <c r="CH68" s="18">
        <f t="shared" ca="1" si="45"/>
        <v>0</v>
      </c>
      <c r="CI68" s="19">
        <f t="shared" ca="1" si="25"/>
        <v>178276096.77999973</v>
      </c>
      <c r="CJ68" s="18">
        <f t="shared" ca="1" si="48"/>
        <v>0</v>
      </c>
      <c r="CK68" s="18">
        <f t="shared" ca="1" si="48"/>
        <v>0</v>
      </c>
      <c r="CL68" s="19">
        <f t="shared" ca="1" si="26"/>
        <v>178276096.77999973</v>
      </c>
      <c r="CM68" s="18">
        <f t="shared" ca="1" si="49"/>
        <v>26067340.590000004</v>
      </c>
      <c r="CN68" s="18">
        <f t="shared" ca="1" si="49"/>
        <v>152208756.18999973</v>
      </c>
      <c r="CO68" s="19">
        <f t="shared" ca="1" si="27"/>
        <v>0</v>
      </c>
      <c r="CP68" s="18">
        <f t="shared" ca="1" si="46"/>
        <v>0</v>
      </c>
      <c r="CQ68" s="18">
        <f t="shared" ca="1" si="46"/>
        <v>0</v>
      </c>
      <c r="CR68" s="18">
        <f t="shared" ca="1" si="46"/>
        <v>0</v>
      </c>
      <c r="CS68" s="18">
        <f t="shared" ca="1" si="46"/>
        <v>0</v>
      </c>
      <c r="CT68" s="18">
        <f t="shared" ca="1" si="46"/>
        <v>0</v>
      </c>
      <c r="CU68" s="19">
        <f t="shared" ca="1" si="50"/>
        <v>451434663.55999953</v>
      </c>
    </row>
    <row r="69" spans="1:230" ht="12.75" customHeight="1">
      <c r="A69" s="57" t="s">
        <v>273</v>
      </c>
      <c r="B69" s="17">
        <v>3011</v>
      </c>
      <c r="C69" s="58" t="s">
        <v>255</v>
      </c>
      <c r="D69" s="19">
        <f t="shared" ca="1" si="24"/>
        <v>0</v>
      </c>
      <c r="E69" s="18">
        <f t="shared" ca="1" si="42"/>
        <v>0</v>
      </c>
      <c r="F69" s="18">
        <f t="shared" ca="1" si="42"/>
        <v>0</v>
      </c>
      <c r="G69" s="18">
        <f t="shared" ca="1" si="42"/>
        <v>0</v>
      </c>
      <c r="H69" s="18">
        <f t="shared" ca="1" si="42"/>
        <v>0</v>
      </c>
      <c r="I69" s="18">
        <f t="shared" ca="1" si="42"/>
        <v>0</v>
      </c>
      <c r="J69" s="18">
        <f t="shared" ca="1" si="42"/>
        <v>0</v>
      </c>
      <c r="K69" s="18">
        <f t="shared" ca="1" si="42"/>
        <v>0</v>
      </c>
      <c r="L69" s="18">
        <f t="shared" ca="1" si="42"/>
        <v>0</v>
      </c>
      <c r="M69" s="18">
        <f t="shared" ca="1" si="42"/>
        <v>0</v>
      </c>
      <c r="N69" s="18">
        <f t="shared" ca="1" si="42"/>
        <v>0</v>
      </c>
      <c r="O69" s="18">
        <f t="shared" ca="1" si="42"/>
        <v>0</v>
      </c>
      <c r="P69" s="18">
        <f t="shared" ca="1" si="42"/>
        <v>0</v>
      </c>
      <c r="Q69" s="18">
        <f t="shared" ca="1" si="42"/>
        <v>0</v>
      </c>
      <c r="R69" s="18">
        <f t="shared" ca="1" si="42"/>
        <v>0</v>
      </c>
      <c r="S69" s="18">
        <f t="shared" ca="1" si="42"/>
        <v>0</v>
      </c>
      <c r="T69" s="18">
        <f t="shared" ca="1" si="11"/>
        <v>0</v>
      </c>
      <c r="U69" s="18">
        <f t="shared" ca="1" si="43"/>
        <v>0</v>
      </c>
      <c r="V69" s="18">
        <f t="shared" ca="1" si="43"/>
        <v>0</v>
      </c>
      <c r="W69" s="18">
        <f t="shared" ca="1" si="43"/>
        <v>0</v>
      </c>
      <c r="X69" s="18">
        <f t="shared" ca="1" si="43"/>
        <v>0</v>
      </c>
      <c r="Y69" s="18">
        <f t="shared" ca="1" si="43"/>
        <v>0</v>
      </c>
      <c r="Z69" s="18">
        <f t="shared" ca="1" si="43"/>
        <v>0</v>
      </c>
      <c r="AA69" s="18">
        <f t="shared" ca="1" si="43"/>
        <v>0</v>
      </c>
      <c r="AB69" s="18">
        <f t="shared" ca="1" si="43"/>
        <v>0</v>
      </c>
      <c r="AC69" s="18">
        <f t="shared" ca="1" si="43"/>
        <v>0</v>
      </c>
      <c r="AD69" s="18">
        <f t="shared" ca="1" si="43"/>
        <v>0</v>
      </c>
      <c r="AE69" s="18">
        <f t="shared" ca="1" si="43"/>
        <v>0</v>
      </c>
      <c r="AF69" s="18">
        <f t="shared" ca="1" si="43"/>
        <v>0</v>
      </c>
      <c r="AG69" s="18">
        <f t="shared" ca="1" si="43"/>
        <v>0</v>
      </c>
      <c r="AH69" s="18">
        <f t="shared" ca="1" si="43"/>
        <v>0</v>
      </c>
      <c r="AI69" s="18">
        <f t="shared" ca="1" si="43"/>
        <v>0</v>
      </c>
      <c r="AJ69" s="18">
        <f t="shared" ca="1" si="43"/>
        <v>0</v>
      </c>
      <c r="AK69" s="18">
        <f t="shared" ca="1" si="40"/>
        <v>0</v>
      </c>
      <c r="AL69" s="18">
        <f t="shared" ca="1" si="40"/>
        <v>0</v>
      </c>
      <c r="AM69" s="18">
        <f t="shared" ca="1" si="40"/>
        <v>0</v>
      </c>
      <c r="AN69" s="18">
        <f t="shared" ca="1" si="40"/>
        <v>0</v>
      </c>
      <c r="AO69" s="18">
        <f t="shared" ca="1" si="40"/>
        <v>0</v>
      </c>
      <c r="AP69" s="18">
        <f t="shared" ca="1" si="40"/>
        <v>0</v>
      </c>
      <c r="AQ69" s="18">
        <f t="shared" ca="1" si="40"/>
        <v>0</v>
      </c>
      <c r="AR69" s="18">
        <f t="shared" ca="1" si="40"/>
        <v>0</v>
      </c>
      <c r="AS69" s="18">
        <f t="shared" ca="1" si="40"/>
        <v>0</v>
      </c>
      <c r="AT69" s="18">
        <f t="shared" ca="1" si="40"/>
        <v>0</v>
      </c>
      <c r="AU69" s="18">
        <f t="shared" ca="1" si="40"/>
        <v>0</v>
      </c>
      <c r="AV69" s="18">
        <f t="shared" ca="1" si="40"/>
        <v>0</v>
      </c>
      <c r="AW69" s="18">
        <f t="shared" ca="1" si="40"/>
        <v>0</v>
      </c>
      <c r="AX69" s="18">
        <f t="shared" ca="1" si="40"/>
        <v>0</v>
      </c>
      <c r="AY69" s="18">
        <f t="shared" ca="1" si="40"/>
        <v>0</v>
      </c>
      <c r="AZ69" s="18">
        <f t="shared" ca="1" si="44"/>
        <v>0</v>
      </c>
      <c r="BA69" s="18">
        <f t="shared" ca="1" si="44"/>
        <v>0</v>
      </c>
      <c r="BB69" s="18">
        <f t="shared" ca="1" si="44"/>
        <v>0</v>
      </c>
      <c r="BC69" s="18">
        <f t="shared" ca="1" si="44"/>
        <v>0</v>
      </c>
      <c r="BD69" s="18">
        <f t="shared" ca="1" si="44"/>
        <v>359262426.74148911</v>
      </c>
      <c r="BE69" s="18">
        <f t="shared" ca="1" si="44"/>
        <v>0</v>
      </c>
      <c r="BF69" s="18">
        <f t="shared" ca="1" si="44"/>
        <v>0</v>
      </c>
      <c r="BG69" s="18">
        <f t="shared" ca="1" si="44"/>
        <v>0</v>
      </c>
      <c r="BH69" s="18">
        <f t="shared" ca="1" si="44"/>
        <v>0</v>
      </c>
      <c r="BI69" s="18">
        <f t="shared" ca="1" si="44"/>
        <v>0</v>
      </c>
      <c r="BJ69" s="18">
        <f t="shared" ca="1" si="44"/>
        <v>0</v>
      </c>
      <c r="BK69" s="18">
        <f t="shared" ca="1" si="44"/>
        <v>0</v>
      </c>
      <c r="BL69" s="18">
        <f t="shared" ca="1" si="44"/>
        <v>0</v>
      </c>
      <c r="BM69" s="18">
        <f t="shared" ca="1" si="44"/>
        <v>0</v>
      </c>
      <c r="BN69" s="18">
        <f t="shared" ca="1" si="44"/>
        <v>0</v>
      </c>
      <c r="BO69" s="18">
        <f t="shared" ca="1" si="44"/>
        <v>0</v>
      </c>
      <c r="BP69" s="18">
        <f t="shared" ca="1" si="41"/>
        <v>0</v>
      </c>
      <c r="BQ69" s="18">
        <f t="shared" ca="1" si="41"/>
        <v>0</v>
      </c>
      <c r="BR69" s="18">
        <f t="shared" ca="1" si="41"/>
        <v>0</v>
      </c>
      <c r="BS69" s="18">
        <f t="shared" ca="1" si="41"/>
        <v>0</v>
      </c>
      <c r="BT69" s="18">
        <f t="shared" ca="1" si="41"/>
        <v>0</v>
      </c>
      <c r="BU69" s="18">
        <f t="shared" ca="1" si="41"/>
        <v>0</v>
      </c>
      <c r="BV69" s="18">
        <f t="shared" ca="1" si="41"/>
        <v>0</v>
      </c>
      <c r="BW69" s="18">
        <f t="shared" ca="1" si="41"/>
        <v>0</v>
      </c>
      <c r="BX69" s="18">
        <f t="shared" ca="1" si="41"/>
        <v>0</v>
      </c>
      <c r="BY69" s="18">
        <f t="shared" ca="1" si="41"/>
        <v>0</v>
      </c>
      <c r="BZ69" s="18">
        <f t="shared" ca="1" si="41"/>
        <v>0</v>
      </c>
      <c r="CA69" s="18">
        <f t="shared" ca="1" si="41"/>
        <v>0</v>
      </c>
      <c r="CB69" s="18">
        <f t="shared" ca="1" si="41"/>
        <v>0</v>
      </c>
      <c r="CC69" s="18">
        <f t="shared" ca="1" si="45"/>
        <v>0</v>
      </c>
      <c r="CD69" s="18">
        <f t="shared" ca="1" si="45"/>
        <v>0</v>
      </c>
      <c r="CE69" s="18">
        <f t="shared" ca="1" si="45"/>
        <v>0</v>
      </c>
      <c r="CF69" s="18">
        <f t="shared" ca="1" si="45"/>
        <v>0</v>
      </c>
      <c r="CG69" s="18">
        <f t="shared" ca="1" si="45"/>
        <v>0</v>
      </c>
      <c r="CH69" s="18">
        <f t="shared" ca="1" si="45"/>
        <v>0</v>
      </c>
      <c r="CI69" s="19">
        <f t="shared" ca="1" si="25"/>
        <v>7975720.9200000046</v>
      </c>
      <c r="CJ69" s="18">
        <f t="shared" ca="1" si="48"/>
        <v>0</v>
      </c>
      <c r="CK69" s="18">
        <f t="shared" ca="1" si="48"/>
        <v>0</v>
      </c>
      <c r="CL69" s="19">
        <f t="shared" ca="1" si="26"/>
        <v>7978557.650000005</v>
      </c>
      <c r="CM69" s="18">
        <f t="shared" ca="1" si="49"/>
        <v>45694.97</v>
      </c>
      <c r="CN69" s="18">
        <f t="shared" ca="1" si="49"/>
        <v>7932862.6800000053</v>
      </c>
      <c r="CO69" s="19">
        <f t="shared" ca="1" si="27"/>
        <v>-2836.73</v>
      </c>
      <c r="CP69" s="18">
        <f t="shared" ca="1" si="46"/>
        <v>0</v>
      </c>
      <c r="CQ69" s="18">
        <f t="shared" ca="1" si="46"/>
        <v>-2836.73</v>
      </c>
      <c r="CR69" s="18">
        <f t="shared" ca="1" si="46"/>
        <v>0</v>
      </c>
      <c r="CS69" s="18">
        <f t="shared" ca="1" si="46"/>
        <v>0</v>
      </c>
      <c r="CT69" s="18">
        <f t="shared" ca="1" si="46"/>
        <v>0</v>
      </c>
      <c r="CU69" s="19">
        <f t="shared" ca="1" si="50"/>
        <v>367238147.66148913</v>
      </c>
    </row>
    <row r="70" spans="1:230" ht="12.75" customHeight="1">
      <c r="A70" s="57" t="s">
        <v>275</v>
      </c>
      <c r="B70" s="17">
        <v>3012</v>
      </c>
      <c r="C70" s="58" t="s">
        <v>255</v>
      </c>
      <c r="D70" s="19">
        <f t="shared" ca="1" si="24"/>
        <v>0</v>
      </c>
      <c r="E70" s="18">
        <f t="shared" ca="1" si="42"/>
        <v>0</v>
      </c>
      <c r="F70" s="18">
        <f t="shared" ca="1" si="42"/>
        <v>0</v>
      </c>
      <c r="G70" s="18">
        <f t="shared" ca="1" si="42"/>
        <v>0</v>
      </c>
      <c r="H70" s="18">
        <f t="shared" ca="1" si="42"/>
        <v>0</v>
      </c>
      <c r="I70" s="18">
        <f t="shared" ca="1" si="42"/>
        <v>0</v>
      </c>
      <c r="J70" s="18">
        <f t="shared" ca="1" si="42"/>
        <v>0</v>
      </c>
      <c r="K70" s="18">
        <f t="shared" ca="1" si="42"/>
        <v>0</v>
      </c>
      <c r="L70" s="18">
        <f t="shared" ca="1" si="42"/>
        <v>0</v>
      </c>
      <c r="M70" s="18">
        <f t="shared" ca="1" si="42"/>
        <v>0</v>
      </c>
      <c r="N70" s="18">
        <f t="shared" ca="1" si="42"/>
        <v>0</v>
      </c>
      <c r="O70" s="18">
        <f t="shared" ca="1" si="42"/>
        <v>0</v>
      </c>
      <c r="P70" s="18">
        <f t="shared" ca="1" si="42"/>
        <v>0</v>
      </c>
      <c r="Q70" s="18">
        <f t="shared" ca="1" si="42"/>
        <v>0</v>
      </c>
      <c r="R70" s="18">
        <f t="shared" ca="1" si="42"/>
        <v>0</v>
      </c>
      <c r="S70" s="18">
        <f t="shared" ca="1" si="42"/>
        <v>0</v>
      </c>
      <c r="T70" s="18">
        <f t="shared" ca="1" si="11"/>
        <v>0</v>
      </c>
      <c r="U70" s="18">
        <f t="shared" ca="1" si="43"/>
        <v>0</v>
      </c>
      <c r="V70" s="18">
        <f t="shared" ca="1" si="43"/>
        <v>0</v>
      </c>
      <c r="W70" s="18">
        <f t="shared" ca="1" si="43"/>
        <v>0</v>
      </c>
      <c r="X70" s="18">
        <f t="shared" ca="1" si="43"/>
        <v>0</v>
      </c>
      <c r="Y70" s="18">
        <f t="shared" ca="1" si="43"/>
        <v>0</v>
      </c>
      <c r="Z70" s="18">
        <f t="shared" ca="1" si="43"/>
        <v>0</v>
      </c>
      <c r="AA70" s="18">
        <f t="shared" ca="1" si="43"/>
        <v>0</v>
      </c>
      <c r="AB70" s="18">
        <f t="shared" ca="1" si="43"/>
        <v>0</v>
      </c>
      <c r="AC70" s="18">
        <f t="shared" ca="1" si="43"/>
        <v>0</v>
      </c>
      <c r="AD70" s="18">
        <f t="shared" ca="1" si="43"/>
        <v>0</v>
      </c>
      <c r="AE70" s="18">
        <f t="shared" ca="1" si="43"/>
        <v>0</v>
      </c>
      <c r="AF70" s="18">
        <f t="shared" ca="1" si="43"/>
        <v>0</v>
      </c>
      <c r="AG70" s="18">
        <f t="shared" ca="1" si="43"/>
        <v>0</v>
      </c>
      <c r="AH70" s="18">
        <f t="shared" ca="1" si="43"/>
        <v>0</v>
      </c>
      <c r="AI70" s="18">
        <f t="shared" ca="1" si="43"/>
        <v>0</v>
      </c>
      <c r="AJ70" s="18">
        <f t="shared" ref="AJ70:AY75" ca="1" si="51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1"/>
        <v>0</v>
      </c>
      <c r="AL70" s="18">
        <f t="shared" ca="1" si="51"/>
        <v>0</v>
      </c>
      <c r="AM70" s="18">
        <f t="shared" ca="1" si="51"/>
        <v>0</v>
      </c>
      <c r="AN70" s="18">
        <f t="shared" ca="1" si="51"/>
        <v>0</v>
      </c>
      <c r="AO70" s="18">
        <f t="shared" ca="1" si="51"/>
        <v>0</v>
      </c>
      <c r="AP70" s="18">
        <f t="shared" ca="1" si="51"/>
        <v>0</v>
      </c>
      <c r="AQ70" s="18">
        <f t="shared" ca="1" si="51"/>
        <v>0</v>
      </c>
      <c r="AR70" s="18">
        <f t="shared" ca="1" si="51"/>
        <v>0</v>
      </c>
      <c r="AS70" s="18">
        <f t="shared" ca="1" si="51"/>
        <v>0</v>
      </c>
      <c r="AT70" s="18">
        <f t="shared" ca="1" si="51"/>
        <v>0</v>
      </c>
      <c r="AU70" s="18">
        <f t="shared" ca="1" si="51"/>
        <v>0</v>
      </c>
      <c r="AV70" s="18">
        <f t="shared" ca="1" si="51"/>
        <v>0</v>
      </c>
      <c r="AW70" s="18">
        <f t="shared" ca="1" si="51"/>
        <v>0</v>
      </c>
      <c r="AX70" s="18">
        <f t="shared" ca="1" si="51"/>
        <v>0</v>
      </c>
      <c r="AY70" s="18">
        <f t="shared" ca="1" si="51"/>
        <v>0</v>
      </c>
      <c r="AZ70" s="18">
        <f t="shared" ca="1" si="44"/>
        <v>0</v>
      </c>
      <c r="BA70" s="18">
        <f t="shared" ca="1" si="44"/>
        <v>0</v>
      </c>
      <c r="BB70" s="18">
        <f t="shared" ca="1" si="44"/>
        <v>0</v>
      </c>
      <c r="BC70" s="18">
        <f t="shared" ca="1" si="44"/>
        <v>0</v>
      </c>
      <c r="BD70" s="18">
        <f t="shared" ca="1" si="44"/>
        <v>3232.31</v>
      </c>
      <c r="BE70" s="18">
        <f t="shared" ca="1" si="44"/>
        <v>0</v>
      </c>
      <c r="BF70" s="18">
        <f t="shared" ca="1" si="44"/>
        <v>0</v>
      </c>
      <c r="BG70" s="18">
        <f t="shared" ca="1" si="44"/>
        <v>0</v>
      </c>
      <c r="BH70" s="18">
        <f t="shared" ca="1" si="44"/>
        <v>0</v>
      </c>
      <c r="BI70" s="18">
        <f t="shared" ca="1" si="44"/>
        <v>0</v>
      </c>
      <c r="BJ70" s="18">
        <f t="shared" ca="1" si="44"/>
        <v>0</v>
      </c>
      <c r="BK70" s="18">
        <f t="shared" ca="1" si="44"/>
        <v>0</v>
      </c>
      <c r="BL70" s="18">
        <f t="shared" ca="1" si="44"/>
        <v>0</v>
      </c>
      <c r="BM70" s="18">
        <f t="shared" ca="1" si="44"/>
        <v>0</v>
      </c>
      <c r="BN70" s="18">
        <f t="shared" ca="1" si="44"/>
        <v>0</v>
      </c>
      <c r="BO70" s="18">
        <f t="shared" ref="BO70:CD75" ca="1" si="52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2"/>
        <v>0</v>
      </c>
      <c r="BQ70" s="18">
        <f t="shared" ca="1" si="52"/>
        <v>0</v>
      </c>
      <c r="BR70" s="18">
        <f t="shared" ca="1" si="52"/>
        <v>0</v>
      </c>
      <c r="BS70" s="18">
        <f t="shared" ca="1" si="52"/>
        <v>0</v>
      </c>
      <c r="BT70" s="18">
        <f t="shared" ca="1" si="52"/>
        <v>0</v>
      </c>
      <c r="BU70" s="18">
        <f t="shared" ca="1" si="52"/>
        <v>0</v>
      </c>
      <c r="BV70" s="18">
        <f t="shared" ca="1" si="52"/>
        <v>0</v>
      </c>
      <c r="BW70" s="18">
        <f t="shared" ca="1" si="52"/>
        <v>0</v>
      </c>
      <c r="BX70" s="18">
        <f t="shared" ca="1" si="52"/>
        <v>0</v>
      </c>
      <c r="BY70" s="18">
        <f t="shared" ca="1" si="52"/>
        <v>0</v>
      </c>
      <c r="BZ70" s="18">
        <f t="shared" ca="1" si="52"/>
        <v>0</v>
      </c>
      <c r="CA70" s="18">
        <f t="shared" ca="1" si="52"/>
        <v>0</v>
      </c>
      <c r="CB70" s="18">
        <f t="shared" ca="1" si="52"/>
        <v>0</v>
      </c>
      <c r="CC70" s="18">
        <f t="shared" ca="1" si="45"/>
        <v>0</v>
      </c>
      <c r="CD70" s="18">
        <f t="shared" ca="1" si="45"/>
        <v>0</v>
      </c>
      <c r="CE70" s="18">
        <f t="shared" ca="1" si="45"/>
        <v>0</v>
      </c>
      <c r="CF70" s="18">
        <f t="shared" ca="1" si="45"/>
        <v>0</v>
      </c>
      <c r="CG70" s="18">
        <f t="shared" ca="1" si="45"/>
        <v>0</v>
      </c>
      <c r="CH70" s="18">
        <f t="shared" ca="1" si="45"/>
        <v>0</v>
      </c>
      <c r="CI70" s="19">
        <f t="shared" ca="1" si="25"/>
        <v>12178969.349999953</v>
      </c>
      <c r="CJ70" s="18">
        <f t="shared" ca="1" si="48"/>
        <v>0</v>
      </c>
      <c r="CK70" s="18">
        <f t="shared" ca="1" si="48"/>
        <v>0</v>
      </c>
      <c r="CL70" s="19">
        <f t="shared" ca="1" si="26"/>
        <v>12178969.349999953</v>
      </c>
      <c r="CM70" s="18">
        <f t="shared" ca="1" si="49"/>
        <v>2859157.249999973</v>
      </c>
      <c r="CN70" s="18">
        <f t="shared" ca="1" si="49"/>
        <v>9319812.0999999791</v>
      </c>
      <c r="CO70" s="19">
        <f t="shared" ca="1" si="27"/>
        <v>0</v>
      </c>
      <c r="CP70" s="18">
        <f t="shared" ca="1" si="46"/>
        <v>0</v>
      </c>
      <c r="CQ70" s="18">
        <f t="shared" ca="1" si="46"/>
        <v>0</v>
      </c>
      <c r="CR70" s="18">
        <f t="shared" ca="1" si="46"/>
        <v>0</v>
      </c>
      <c r="CS70" s="18">
        <f t="shared" ca="1" si="46"/>
        <v>0</v>
      </c>
      <c r="CT70" s="18">
        <f t="shared" ca="1" si="46"/>
        <v>0</v>
      </c>
      <c r="CU70" s="19">
        <f t="shared" ca="1" si="50"/>
        <v>12182201.659999954</v>
      </c>
    </row>
    <row r="71" spans="1:230" ht="12.75" customHeight="1">
      <c r="A71" s="57" t="s">
        <v>277</v>
      </c>
      <c r="B71" s="17">
        <v>3013</v>
      </c>
      <c r="C71" s="58" t="s">
        <v>246</v>
      </c>
      <c r="D71" s="19">
        <f t="shared" ca="1" si="24"/>
        <v>0</v>
      </c>
      <c r="E71" s="18">
        <f t="shared" ref="E71:S75" ca="1" si="53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3"/>
        <v>0</v>
      </c>
      <c r="G71" s="18">
        <f t="shared" ca="1" si="53"/>
        <v>0</v>
      </c>
      <c r="H71" s="18">
        <f t="shared" ca="1" si="53"/>
        <v>0</v>
      </c>
      <c r="I71" s="18">
        <f t="shared" ca="1" si="53"/>
        <v>0</v>
      </c>
      <c r="J71" s="18">
        <f t="shared" ca="1" si="53"/>
        <v>0</v>
      </c>
      <c r="K71" s="18">
        <f t="shared" ca="1" si="53"/>
        <v>0</v>
      </c>
      <c r="L71" s="18">
        <f t="shared" ca="1" si="53"/>
        <v>0</v>
      </c>
      <c r="M71" s="18">
        <f t="shared" ca="1" si="53"/>
        <v>0</v>
      </c>
      <c r="N71" s="18">
        <f t="shared" ca="1" si="53"/>
        <v>0</v>
      </c>
      <c r="O71" s="18">
        <f t="shared" ca="1" si="53"/>
        <v>0</v>
      </c>
      <c r="P71" s="18">
        <f t="shared" ca="1" si="53"/>
        <v>0</v>
      </c>
      <c r="Q71" s="18">
        <f t="shared" ca="1" si="53"/>
        <v>0</v>
      </c>
      <c r="R71" s="18">
        <f t="shared" ca="1" si="53"/>
        <v>0</v>
      </c>
      <c r="S71" s="18">
        <f t="shared" ca="1" si="53"/>
        <v>0</v>
      </c>
      <c r="T71" s="18">
        <f t="shared" ca="1" si="11"/>
        <v>0</v>
      </c>
      <c r="U71" s="18">
        <f t="shared" ref="U71:AJ75" ca="1" si="54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4"/>
        <v>0</v>
      </c>
      <c r="W71" s="18">
        <f t="shared" ca="1" si="54"/>
        <v>0</v>
      </c>
      <c r="X71" s="18">
        <f t="shared" ca="1" si="54"/>
        <v>0</v>
      </c>
      <c r="Y71" s="18">
        <f t="shared" ca="1" si="54"/>
        <v>0</v>
      </c>
      <c r="Z71" s="18">
        <f t="shared" ca="1" si="54"/>
        <v>0</v>
      </c>
      <c r="AA71" s="18">
        <f t="shared" ca="1" si="54"/>
        <v>0</v>
      </c>
      <c r="AB71" s="18">
        <f t="shared" ca="1" si="54"/>
        <v>0</v>
      </c>
      <c r="AC71" s="18">
        <f t="shared" ca="1" si="54"/>
        <v>0</v>
      </c>
      <c r="AD71" s="18">
        <f t="shared" ca="1" si="54"/>
        <v>0</v>
      </c>
      <c r="AE71" s="18">
        <f t="shared" ca="1" si="54"/>
        <v>0</v>
      </c>
      <c r="AF71" s="18">
        <f t="shared" ca="1" si="54"/>
        <v>0</v>
      </c>
      <c r="AG71" s="18">
        <f t="shared" ca="1" si="54"/>
        <v>0</v>
      </c>
      <c r="AH71" s="18">
        <f t="shared" ca="1" si="54"/>
        <v>0</v>
      </c>
      <c r="AI71" s="18">
        <f t="shared" ca="1" si="54"/>
        <v>0</v>
      </c>
      <c r="AJ71" s="18">
        <f t="shared" ca="1" si="54"/>
        <v>0</v>
      </c>
      <c r="AK71" s="18">
        <f t="shared" ca="1" si="51"/>
        <v>0</v>
      </c>
      <c r="AL71" s="18">
        <f t="shared" ca="1" si="51"/>
        <v>0</v>
      </c>
      <c r="AM71" s="18">
        <f t="shared" ca="1" si="51"/>
        <v>0</v>
      </c>
      <c r="AN71" s="18">
        <f t="shared" ca="1" si="51"/>
        <v>0</v>
      </c>
      <c r="AO71" s="18">
        <f t="shared" ca="1" si="51"/>
        <v>0</v>
      </c>
      <c r="AP71" s="18">
        <f t="shared" ca="1" si="51"/>
        <v>0</v>
      </c>
      <c r="AQ71" s="18">
        <f t="shared" ca="1" si="51"/>
        <v>0</v>
      </c>
      <c r="AR71" s="18">
        <f t="shared" ca="1" si="51"/>
        <v>0</v>
      </c>
      <c r="AS71" s="18">
        <f t="shared" ca="1" si="51"/>
        <v>0</v>
      </c>
      <c r="AT71" s="18">
        <f t="shared" ca="1" si="51"/>
        <v>0</v>
      </c>
      <c r="AU71" s="18">
        <f t="shared" ca="1" si="51"/>
        <v>0</v>
      </c>
      <c r="AV71" s="18">
        <f t="shared" ca="1" si="51"/>
        <v>0</v>
      </c>
      <c r="AW71" s="18">
        <f t="shared" ca="1" si="51"/>
        <v>0</v>
      </c>
      <c r="AX71" s="18">
        <f t="shared" ca="1" si="51"/>
        <v>0</v>
      </c>
      <c r="AY71" s="18">
        <f t="shared" ca="1" si="51"/>
        <v>0</v>
      </c>
      <c r="AZ71" s="18">
        <f t="shared" ref="AZ71:BO75" ca="1" si="55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5"/>
        <v>0</v>
      </c>
      <c r="BB71" s="18">
        <f t="shared" ca="1" si="55"/>
        <v>0</v>
      </c>
      <c r="BC71" s="18">
        <f t="shared" ca="1" si="55"/>
        <v>0</v>
      </c>
      <c r="BD71" s="18">
        <f t="shared" ca="1" si="55"/>
        <v>525109.14999999991</v>
      </c>
      <c r="BE71" s="18">
        <f t="shared" ca="1" si="55"/>
        <v>0</v>
      </c>
      <c r="BF71" s="18">
        <f t="shared" ca="1" si="55"/>
        <v>0</v>
      </c>
      <c r="BG71" s="18">
        <f t="shared" ca="1" si="55"/>
        <v>0</v>
      </c>
      <c r="BH71" s="18">
        <f t="shared" ca="1" si="55"/>
        <v>0</v>
      </c>
      <c r="BI71" s="18">
        <f t="shared" ca="1" si="55"/>
        <v>0</v>
      </c>
      <c r="BJ71" s="18">
        <f t="shared" ca="1" si="55"/>
        <v>0</v>
      </c>
      <c r="BK71" s="18">
        <f t="shared" ca="1" si="55"/>
        <v>0</v>
      </c>
      <c r="BL71" s="18">
        <f t="shared" ca="1" si="55"/>
        <v>0</v>
      </c>
      <c r="BM71" s="18">
        <f t="shared" ca="1" si="55"/>
        <v>0</v>
      </c>
      <c r="BN71" s="18">
        <f t="shared" ca="1" si="55"/>
        <v>0</v>
      </c>
      <c r="BO71" s="18">
        <f t="shared" ca="1" si="55"/>
        <v>0</v>
      </c>
      <c r="BP71" s="18">
        <f t="shared" ca="1" si="52"/>
        <v>0</v>
      </c>
      <c r="BQ71" s="18">
        <f t="shared" ca="1" si="52"/>
        <v>0</v>
      </c>
      <c r="BR71" s="18">
        <f t="shared" ca="1" si="52"/>
        <v>0</v>
      </c>
      <c r="BS71" s="18">
        <f t="shared" ca="1" si="52"/>
        <v>0</v>
      </c>
      <c r="BT71" s="18">
        <f t="shared" ca="1" si="52"/>
        <v>0</v>
      </c>
      <c r="BU71" s="18">
        <f t="shared" ca="1" si="52"/>
        <v>0</v>
      </c>
      <c r="BV71" s="18">
        <f t="shared" ca="1" si="52"/>
        <v>0</v>
      </c>
      <c r="BW71" s="18">
        <f t="shared" ca="1" si="52"/>
        <v>0</v>
      </c>
      <c r="BX71" s="18">
        <f t="shared" ca="1" si="52"/>
        <v>0</v>
      </c>
      <c r="BY71" s="18">
        <f t="shared" ca="1" si="52"/>
        <v>0</v>
      </c>
      <c r="BZ71" s="18">
        <f t="shared" ca="1" si="52"/>
        <v>0</v>
      </c>
      <c r="CA71" s="18">
        <f t="shared" ca="1" si="52"/>
        <v>0</v>
      </c>
      <c r="CB71" s="18">
        <f t="shared" ca="1" si="52"/>
        <v>0</v>
      </c>
      <c r="CC71" s="18">
        <f t="shared" ca="1" si="52"/>
        <v>0</v>
      </c>
      <c r="CD71" s="18">
        <f t="shared" ca="1" si="52"/>
        <v>0</v>
      </c>
      <c r="CE71" s="18">
        <f t="shared" ref="CC71:CH75" ca="1" si="56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6"/>
        <v>0</v>
      </c>
      <c r="CG71" s="18">
        <f t="shared" ca="1" si="56"/>
        <v>0</v>
      </c>
      <c r="CH71" s="18">
        <f t="shared" ca="1" si="56"/>
        <v>0</v>
      </c>
      <c r="CI71" s="19">
        <f t="shared" ca="1" si="25"/>
        <v>0</v>
      </c>
      <c r="CJ71" s="18">
        <f t="shared" ca="1" si="48"/>
        <v>0</v>
      </c>
      <c r="CK71" s="18">
        <f t="shared" ca="1" si="48"/>
        <v>0</v>
      </c>
      <c r="CL71" s="19">
        <f t="shared" ca="1" si="26"/>
        <v>0</v>
      </c>
      <c r="CM71" s="18">
        <f t="shared" ca="1" si="49"/>
        <v>0</v>
      </c>
      <c r="CN71" s="18">
        <f t="shared" ca="1" si="49"/>
        <v>0</v>
      </c>
      <c r="CO71" s="19">
        <f t="shared" ca="1" si="27"/>
        <v>0</v>
      </c>
      <c r="CP71" s="18">
        <f t="shared" ref="CP71:CT75" ca="1" si="57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0</v>
      </c>
      <c r="CQ71" s="18">
        <f t="shared" ca="1" si="57"/>
        <v>0</v>
      </c>
      <c r="CR71" s="18">
        <f t="shared" ca="1" si="57"/>
        <v>0</v>
      </c>
      <c r="CS71" s="18">
        <f t="shared" ca="1" si="57"/>
        <v>0</v>
      </c>
      <c r="CT71" s="18">
        <f t="shared" ca="1" si="57"/>
        <v>0</v>
      </c>
      <c r="CU71" s="19">
        <f t="shared" ca="1" si="50"/>
        <v>525109.14999999991</v>
      </c>
    </row>
    <row r="72" spans="1:230" ht="12.75" customHeight="1">
      <c r="A72" s="57" t="s">
        <v>279</v>
      </c>
      <c r="B72" s="17">
        <v>3015</v>
      </c>
      <c r="C72" s="58" t="s">
        <v>255</v>
      </c>
      <c r="D72" s="19">
        <f t="shared" ca="1" si="24"/>
        <v>0</v>
      </c>
      <c r="E72" s="18">
        <f t="shared" ca="1" si="53"/>
        <v>0</v>
      </c>
      <c r="F72" s="18">
        <f t="shared" ca="1" si="53"/>
        <v>0</v>
      </c>
      <c r="G72" s="18">
        <f t="shared" ca="1" si="53"/>
        <v>0</v>
      </c>
      <c r="H72" s="18">
        <f t="shared" ca="1" si="53"/>
        <v>0</v>
      </c>
      <c r="I72" s="18">
        <f t="shared" ca="1" si="53"/>
        <v>0</v>
      </c>
      <c r="J72" s="18">
        <f t="shared" ca="1" si="53"/>
        <v>0</v>
      </c>
      <c r="K72" s="18">
        <f t="shared" ca="1" si="53"/>
        <v>0</v>
      </c>
      <c r="L72" s="18">
        <f t="shared" ca="1" si="53"/>
        <v>0</v>
      </c>
      <c r="M72" s="18">
        <f t="shared" ca="1" si="53"/>
        <v>0</v>
      </c>
      <c r="N72" s="18">
        <f t="shared" ca="1" si="53"/>
        <v>0</v>
      </c>
      <c r="O72" s="18">
        <f t="shared" ca="1" si="53"/>
        <v>0</v>
      </c>
      <c r="P72" s="18">
        <f t="shared" ca="1" si="53"/>
        <v>0</v>
      </c>
      <c r="Q72" s="18">
        <f t="shared" ca="1" si="53"/>
        <v>0</v>
      </c>
      <c r="R72" s="18">
        <f t="shared" ca="1" si="53"/>
        <v>0</v>
      </c>
      <c r="S72" s="18">
        <f t="shared" ca="1" si="53"/>
        <v>0</v>
      </c>
      <c r="T72" s="18">
        <f t="shared" ref="T72:T75" ca="1" si="58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4"/>
        <v>0</v>
      </c>
      <c r="V72" s="18">
        <f t="shared" ca="1" si="54"/>
        <v>0</v>
      </c>
      <c r="W72" s="18">
        <f t="shared" ca="1" si="54"/>
        <v>0</v>
      </c>
      <c r="X72" s="18">
        <f t="shared" ca="1" si="54"/>
        <v>0</v>
      </c>
      <c r="Y72" s="18">
        <f t="shared" ca="1" si="54"/>
        <v>0</v>
      </c>
      <c r="Z72" s="18">
        <f t="shared" ca="1" si="54"/>
        <v>0</v>
      </c>
      <c r="AA72" s="18">
        <f t="shared" ca="1" si="54"/>
        <v>0</v>
      </c>
      <c r="AB72" s="18">
        <f t="shared" ca="1" si="54"/>
        <v>0</v>
      </c>
      <c r="AC72" s="18">
        <f t="shared" ca="1" si="54"/>
        <v>0</v>
      </c>
      <c r="AD72" s="18">
        <f t="shared" ca="1" si="54"/>
        <v>0</v>
      </c>
      <c r="AE72" s="18">
        <f t="shared" ca="1" si="54"/>
        <v>0</v>
      </c>
      <c r="AF72" s="18">
        <f t="shared" ca="1" si="54"/>
        <v>0</v>
      </c>
      <c r="AG72" s="18">
        <f t="shared" ca="1" si="54"/>
        <v>0</v>
      </c>
      <c r="AH72" s="18">
        <f t="shared" ca="1" si="54"/>
        <v>0</v>
      </c>
      <c r="AI72" s="18">
        <f t="shared" ca="1" si="54"/>
        <v>0</v>
      </c>
      <c r="AJ72" s="18">
        <f t="shared" ca="1" si="54"/>
        <v>0</v>
      </c>
      <c r="AK72" s="18">
        <f t="shared" ca="1" si="51"/>
        <v>0</v>
      </c>
      <c r="AL72" s="18">
        <f t="shared" ca="1" si="51"/>
        <v>0</v>
      </c>
      <c r="AM72" s="18">
        <f t="shared" ca="1" si="51"/>
        <v>0</v>
      </c>
      <c r="AN72" s="18">
        <f t="shared" ca="1" si="51"/>
        <v>0</v>
      </c>
      <c r="AO72" s="18">
        <f t="shared" ca="1" si="51"/>
        <v>0</v>
      </c>
      <c r="AP72" s="18">
        <f t="shared" ca="1" si="51"/>
        <v>0</v>
      </c>
      <c r="AQ72" s="18">
        <f t="shared" ca="1" si="51"/>
        <v>0</v>
      </c>
      <c r="AR72" s="18">
        <f t="shared" ca="1" si="51"/>
        <v>0</v>
      </c>
      <c r="AS72" s="18">
        <f t="shared" ca="1" si="51"/>
        <v>0</v>
      </c>
      <c r="AT72" s="18">
        <f t="shared" ca="1" si="51"/>
        <v>0</v>
      </c>
      <c r="AU72" s="18">
        <f t="shared" ca="1" si="51"/>
        <v>0</v>
      </c>
      <c r="AV72" s="18">
        <f t="shared" ca="1" si="51"/>
        <v>0</v>
      </c>
      <c r="AW72" s="18">
        <f t="shared" ca="1" si="51"/>
        <v>0</v>
      </c>
      <c r="AX72" s="18">
        <f t="shared" ca="1" si="51"/>
        <v>0</v>
      </c>
      <c r="AY72" s="18">
        <f t="shared" ca="1" si="51"/>
        <v>0</v>
      </c>
      <c r="AZ72" s="18">
        <f t="shared" ca="1" si="55"/>
        <v>0</v>
      </c>
      <c r="BA72" s="18">
        <f t="shared" ca="1" si="55"/>
        <v>0</v>
      </c>
      <c r="BB72" s="18">
        <f t="shared" ca="1" si="55"/>
        <v>0</v>
      </c>
      <c r="BC72" s="18">
        <f t="shared" ca="1" si="55"/>
        <v>0</v>
      </c>
      <c r="BD72" s="18">
        <f t="shared" ca="1" si="55"/>
        <v>42867252.810000032</v>
      </c>
      <c r="BE72" s="18">
        <f t="shared" ca="1" si="55"/>
        <v>0</v>
      </c>
      <c r="BF72" s="18">
        <f t="shared" ca="1" si="55"/>
        <v>0</v>
      </c>
      <c r="BG72" s="18">
        <f t="shared" ca="1" si="55"/>
        <v>0</v>
      </c>
      <c r="BH72" s="18">
        <f t="shared" ca="1" si="55"/>
        <v>0</v>
      </c>
      <c r="BI72" s="18">
        <f t="shared" ca="1" si="55"/>
        <v>0</v>
      </c>
      <c r="BJ72" s="18">
        <f t="shared" ca="1" si="55"/>
        <v>0</v>
      </c>
      <c r="BK72" s="18">
        <f t="shared" ca="1" si="55"/>
        <v>0</v>
      </c>
      <c r="BL72" s="18">
        <f t="shared" ca="1" si="55"/>
        <v>0</v>
      </c>
      <c r="BM72" s="18">
        <f t="shared" ca="1" si="55"/>
        <v>0</v>
      </c>
      <c r="BN72" s="18">
        <f t="shared" ca="1" si="55"/>
        <v>0</v>
      </c>
      <c r="BO72" s="18">
        <f t="shared" ca="1" si="55"/>
        <v>0</v>
      </c>
      <c r="BP72" s="18">
        <f t="shared" ca="1" si="52"/>
        <v>0</v>
      </c>
      <c r="BQ72" s="18">
        <f t="shared" ca="1" si="52"/>
        <v>0</v>
      </c>
      <c r="BR72" s="18">
        <f t="shared" ca="1" si="52"/>
        <v>0</v>
      </c>
      <c r="BS72" s="18">
        <f t="shared" ca="1" si="52"/>
        <v>0</v>
      </c>
      <c r="BT72" s="18">
        <f t="shared" ca="1" si="52"/>
        <v>0</v>
      </c>
      <c r="BU72" s="18">
        <f t="shared" ca="1" si="52"/>
        <v>0</v>
      </c>
      <c r="BV72" s="18">
        <f t="shared" ca="1" si="52"/>
        <v>0</v>
      </c>
      <c r="BW72" s="18">
        <f t="shared" ca="1" si="52"/>
        <v>0</v>
      </c>
      <c r="BX72" s="18">
        <f t="shared" ca="1" si="52"/>
        <v>0</v>
      </c>
      <c r="BY72" s="18">
        <f t="shared" ca="1" si="52"/>
        <v>0</v>
      </c>
      <c r="BZ72" s="18">
        <f t="shared" ca="1" si="52"/>
        <v>0</v>
      </c>
      <c r="CA72" s="18">
        <f t="shared" ca="1" si="52"/>
        <v>0</v>
      </c>
      <c r="CB72" s="18">
        <f t="shared" ca="1" si="52"/>
        <v>0</v>
      </c>
      <c r="CC72" s="18">
        <f t="shared" ca="1" si="56"/>
        <v>0</v>
      </c>
      <c r="CD72" s="18">
        <f t="shared" ca="1" si="56"/>
        <v>0</v>
      </c>
      <c r="CE72" s="18">
        <f t="shared" ca="1" si="56"/>
        <v>0</v>
      </c>
      <c r="CF72" s="18">
        <f t="shared" ca="1" si="56"/>
        <v>0</v>
      </c>
      <c r="CG72" s="18">
        <f t="shared" ca="1" si="56"/>
        <v>0</v>
      </c>
      <c r="CH72" s="18">
        <f t="shared" ca="1" si="56"/>
        <v>0</v>
      </c>
      <c r="CI72" s="19">
        <f t="shared" ca="1" si="25"/>
        <v>54286701.550000019</v>
      </c>
      <c r="CJ72" s="18">
        <f t="shared" ca="1" si="48"/>
        <v>0</v>
      </c>
      <c r="CK72" s="18">
        <f t="shared" ca="1" si="48"/>
        <v>0</v>
      </c>
      <c r="CL72" s="19">
        <f t="shared" ca="1" si="26"/>
        <v>54286701.550000019</v>
      </c>
      <c r="CM72" s="18">
        <f t="shared" ca="1" si="49"/>
        <v>0</v>
      </c>
      <c r="CN72" s="18">
        <f t="shared" ca="1" si="49"/>
        <v>54286701.550000019</v>
      </c>
      <c r="CO72" s="19">
        <f t="shared" ca="1" si="27"/>
        <v>0</v>
      </c>
      <c r="CP72" s="18">
        <f t="shared" ca="1" si="57"/>
        <v>0</v>
      </c>
      <c r="CQ72" s="18">
        <f t="shared" ca="1" si="57"/>
        <v>0</v>
      </c>
      <c r="CR72" s="18">
        <f t="shared" ca="1" si="57"/>
        <v>0</v>
      </c>
      <c r="CS72" s="18">
        <f t="shared" ca="1" si="57"/>
        <v>0</v>
      </c>
      <c r="CT72" s="18">
        <f t="shared" ca="1" si="57"/>
        <v>0</v>
      </c>
      <c r="CU72" s="19">
        <f t="shared" ca="1" si="50"/>
        <v>97153954.360000044</v>
      </c>
    </row>
    <row r="73" spans="1:230" ht="12.75" customHeight="1">
      <c r="A73" s="57" t="s">
        <v>281</v>
      </c>
      <c r="B73" s="17">
        <v>3016</v>
      </c>
      <c r="C73" s="58" t="s">
        <v>255</v>
      </c>
      <c r="D73" s="19">
        <f t="shared" ca="1" si="24"/>
        <v>0</v>
      </c>
      <c r="E73" s="18">
        <f t="shared" ca="1" si="53"/>
        <v>0</v>
      </c>
      <c r="F73" s="18">
        <f t="shared" ca="1" si="53"/>
        <v>0</v>
      </c>
      <c r="G73" s="18">
        <f t="shared" ca="1" si="53"/>
        <v>0</v>
      </c>
      <c r="H73" s="18">
        <f t="shared" ca="1" si="53"/>
        <v>0</v>
      </c>
      <c r="I73" s="18">
        <f t="shared" ca="1" si="53"/>
        <v>0</v>
      </c>
      <c r="J73" s="18">
        <f t="shared" ca="1" si="53"/>
        <v>0</v>
      </c>
      <c r="K73" s="18">
        <f t="shared" ca="1" si="53"/>
        <v>0</v>
      </c>
      <c r="L73" s="18">
        <f t="shared" ca="1" si="53"/>
        <v>0</v>
      </c>
      <c r="M73" s="18">
        <f t="shared" ca="1" si="53"/>
        <v>0</v>
      </c>
      <c r="N73" s="18">
        <f t="shared" ca="1" si="53"/>
        <v>0</v>
      </c>
      <c r="O73" s="18">
        <f t="shared" ca="1" si="53"/>
        <v>0</v>
      </c>
      <c r="P73" s="18">
        <f t="shared" ca="1" si="53"/>
        <v>0</v>
      </c>
      <c r="Q73" s="18">
        <f t="shared" ca="1" si="53"/>
        <v>0</v>
      </c>
      <c r="R73" s="18">
        <f t="shared" ca="1" si="53"/>
        <v>0</v>
      </c>
      <c r="S73" s="18">
        <f t="shared" ca="1" si="53"/>
        <v>0</v>
      </c>
      <c r="T73" s="18">
        <f t="shared" ca="1" si="58"/>
        <v>0</v>
      </c>
      <c r="U73" s="18">
        <f t="shared" ca="1" si="54"/>
        <v>0</v>
      </c>
      <c r="V73" s="18">
        <f t="shared" ca="1" si="54"/>
        <v>0</v>
      </c>
      <c r="W73" s="18">
        <f t="shared" ca="1" si="54"/>
        <v>0</v>
      </c>
      <c r="X73" s="18">
        <f t="shared" ca="1" si="54"/>
        <v>0</v>
      </c>
      <c r="Y73" s="18">
        <f t="shared" ca="1" si="54"/>
        <v>0</v>
      </c>
      <c r="Z73" s="18">
        <f t="shared" ca="1" si="54"/>
        <v>0</v>
      </c>
      <c r="AA73" s="18">
        <f t="shared" ca="1" si="54"/>
        <v>0</v>
      </c>
      <c r="AB73" s="18">
        <f t="shared" ca="1" si="54"/>
        <v>0</v>
      </c>
      <c r="AC73" s="18">
        <f t="shared" ca="1" si="54"/>
        <v>0</v>
      </c>
      <c r="AD73" s="18">
        <f t="shared" ca="1" si="54"/>
        <v>0</v>
      </c>
      <c r="AE73" s="18">
        <f t="shared" ca="1" si="54"/>
        <v>0</v>
      </c>
      <c r="AF73" s="18">
        <f t="shared" ca="1" si="54"/>
        <v>0</v>
      </c>
      <c r="AG73" s="18">
        <f t="shared" ca="1" si="54"/>
        <v>0</v>
      </c>
      <c r="AH73" s="18">
        <f t="shared" ca="1" si="54"/>
        <v>0</v>
      </c>
      <c r="AI73" s="18">
        <f t="shared" ca="1" si="54"/>
        <v>0</v>
      </c>
      <c r="AJ73" s="18">
        <f t="shared" ca="1" si="54"/>
        <v>0</v>
      </c>
      <c r="AK73" s="18">
        <f t="shared" ca="1" si="51"/>
        <v>0</v>
      </c>
      <c r="AL73" s="18">
        <f t="shared" ca="1" si="51"/>
        <v>0</v>
      </c>
      <c r="AM73" s="18">
        <f t="shared" ca="1" si="51"/>
        <v>0</v>
      </c>
      <c r="AN73" s="18">
        <f t="shared" ca="1" si="51"/>
        <v>0</v>
      </c>
      <c r="AO73" s="18">
        <f t="shared" ca="1" si="51"/>
        <v>0</v>
      </c>
      <c r="AP73" s="18">
        <f t="shared" ca="1" si="51"/>
        <v>0</v>
      </c>
      <c r="AQ73" s="18">
        <f t="shared" ca="1" si="51"/>
        <v>0</v>
      </c>
      <c r="AR73" s="18">
        <f t="shared" ca="1" si="51"/>
        <v>0</v>
      </c>
      <c r="AS73" s="18">
        <f t="shared" ca="1" si="51"/>
        <v>0</v>
      </c>
      <c r="AT73" s="18">
        <f t="shared" ca="1" si="51"/>
        <v>0</v>
      </c>
      <c r="AU73" s="18">
        <f t="shared" ca="1" si="51"/>
        <v>0</v>
      </c>
      <c r="AV73" s="18">
        <f t="shared" ca="1" si="51"/>
        <v>0</v>
      </c>
      <c r="AW73" s="18">
        <f t="shared" ca="1" si="51"/>
        <v>0</v>
      </c>
      <c r="AX73" s="18">
        <f t="shared" ca="1" si="51"/>
        <v>0</v>
      </c>
      <c r="AY73" s="18">
        <f t="shared" ca="1" si="51"/>
        <v>0</v>
      </c>
      <c r="AZ73" s="18">
        <f t="shared" ca="1" si="55"/>
        <v>0</v>
      </c>
      <c r="BA73" s="18">
        <f t="shared" ca="1" si="55"/>
        <v>0</v>
      </c>
      <c r="BB73" s="18">
        <f t="shared" ca="1" si="55"/>
        <v>0</v>
      </c>
      <c r="BC73" s="18">
        <f t="shared" ca="1" si="55"/>
        <v>0</v>
      </c>
      <c r="BD73" s="18">
        <f t="shared" ca="1" si="55"/>
        <v>14913872.229987901</v>
      </c>
      <c r="BE73" s="18">
        <f t="shared" ca="1" si="55"/>
        <v>103092181.690001</v>
      </c>
      <c r="BF73" s="18">
        <f t="shared" ca="1" si="55"/>
        <v>0</v>
      </c>
      <c r="BG73" s="18">
        <f t="shared" ca="1" si="55"/>
        <v>0</v>
      </c>
      <c r="BH73" s="18">
        <f t="shared" ca="1" si="55"/>
        <v>0</v>
      </c>
      <c r="BI73" s="18">
        <f t="shared" ca="1" si="55"/>
        <v>0</v>
      </c>
      <c r="BJ73" s="18">
        <f t="shared" ca="1" si="55"/>
        <v>0</v>
      </c>
      <c r="BK73" s="18">
        <f t="shared" ca="1" si="55"/>
        <v>0</v>
      </c>
      <c r="BL73" s="18">
        <f t="shared" ca="1" si="55"/>
        <v>0</v>
      </c>
      <c r="BM73" s="18">
        <f t="shared" ca="1" si="55"/>
        <v>0</v>
      </c>
      <c r="BN73" s="18">
        <f t="shared" ca="1" si="55"/>
        <v>0</v>
      </c>
      <c r="BO73" s="18">
        <f t="shared" ca="1" si="55"/>
        <v>0</v>
      </c>
      <c r="BP73" s="18">
        <f t="shared" ca="1" si="52"/>
        <v>0</v>
      </c>
      <c r="BQ73" s="18">
        <f t="shared" ca="1" si="52"/>
        <v>0</v>
      </c>
      <c r="BR73" s="18">
        <f t="shared" ca="1" si="52"/>
        <v>0</v>
      </c>
      <c r="BS73" s="18">
        <f t="shared" ca="1" si="52"/>
        <v>0</v>
      </c>
      <c r="BT73" s="18">
        <f t="shared" ca="1" si="52"/>
        <v>0</v>
      </c>
      <c r="BU73" s="18">
        <f t="shared" ca="1" si="52"/>
        <v>0</v>
      </c>
      <c r="BV73" s="18">
        <f t="shared" ca="1" si="52"/>
        <v>0</v>
      </c>
      <c r="BW73" s="18">
        <f t="shared" ca="1" si="52"/>
        <v>0</v>
      </c>
      <c r="BX73" s="18">
        <f t="shared" ca="1" si="52"/>
        <v>0</v>
      </c>
      <c r="BY73" s="18">
        <f t="shared" ca="1" si="52"/>
        <v>0</v>
      </c>
      <c r="BZ73" s="18">
        <f t="shared" ca="1" si="52"/>
        <v>0</v>
      </c>
      <c r="CA73" s="18">
        <f t="shared" ca="1" si="52"/>
        <v>0</v>
      </c>
      <c r="CB73" s="18">
        <f t="shared" ca="1" si="52"/>
        <v>0</v>
      </c>
      <c r="CC73" s="18">
        <f t="shared" ca="1" si="56"/>
        <v>0</v>
      </c>
      <c r="CD73" s="18">
        <f t="shared" ca="1" si="56"/>
        <v>0</v>
      </c>
      <c r="CE73" s="18">
        <f t="shared" ca="1" si="56"/>
        <v>0</v>
      </c>
      <c r="CF73" s="18">
        <f t="shared" ca="1" si="56"/>
        <v>0</v>
      </c>
      <c r="CG73" s="18">
        <f t="shared" ca="1" si="56"/>
        <v>0</v>
      </c>
      <c r="CH73" s="18">
        <f t="shared" ca="1" si="56"/>
        <v>0</v>
      </c>
      <c r="CI73" s="19">
        <f t="shared" ca="1" si="25"/>
        <v>662309904.48001528</v>
      </c>
      <c r="CJ73" s="18">
        <f t="shared" ca="1" si="48"/>
        <v>77251.25</v>
      </c>
      <c r="CK73" s="18">
        <f t="shared" ca="1" si="48"/>
        <v>380100.43</v>
      </c>
      <c r="CL73" s="19">
        <f t="shared" ca="1" si="26"/>
        <v>135207023.99000001</v>
      </c>
      <c r="CM73" s="18">
        <f t="shared" ca="1" si="49"/>
        <v>697264.63</v>
      </c>
      <c r="CN73" s="18">
        <f t="shared" ca="1" si="49"/>
        <v>134509759.36000001</v>
      </c>
      <c r="CO73" s="19">
        <f t="shared" ca="1" si="27"/>
        <v>526645528.81001532</v>
      </c>
      <c r="CP73" s="18">
        <f t="shared" ca="1" si="57"/>
        <v>1545863.3199999998</v>
      </c>
      <c r="CQ73" s="18">
        <f t="shared" ca="1" si="57"/>
        <v>525099665.49001533</v>
      </c>
      <c r="CR73" s="18">
        <f t="shared" ca="1" si="57"/>
        <v>3002667.0900017102</v>
      </c>
      <c r="CS73" s="18">
        <f t="shared" ca="1" si="57"/>
        <v>0</v>
      </c>
      <c r="CT73" s="18">
        <f t="shared" ca="1" si="57"/>
        <v>0</v>
      </c>
      <c r="CU73" s="19">
        <f t="shared" ca="1" si="50"/>
        <v>783318625.49000585</v>
      </c>
    </row>
    <row r="74" spans="1:230" ht="12.75" customHeight="1">
      <c r="A74" s="57" t="s">
        <v>283</v>
      </c>
      <c r="B74" s="17">
        <v>3017</v>
      </c>
      <c r="C74" s="58" t="s">
        <v>255</v>
      </c>
      <c r="D74" s="19">
        <f t="shared" ca="1" si="24"/>
        <v>0</v>
      </c>
      <c r="E74" s="18">
        <f t="shared" ca="1" si="53"/>
        <v>0</v>
      </c>
      <c r="F74" s="18">
        <f t="shared" ca="1" si="53"/>
        <v>0</v>
      </c>
      <c r="G74" s="18">
        <f t="shared" ca="1" si="53"/>
        <v>0</v>
      </c>
      <c r="H74" s="18">
        <f t="shared" ca="1" si="53"/>
        <v>0</v>
      </c>
      <c r="I74" s="18">
        <f t="shared" ca="1" si="53"/>
        <v>0</v>
      </c>
      <c r="J74" s="18">
        <f t="shared" ca="1" si="53"/>
        <v>0</v>
      </c>
      <c r="K74" s="18">
        <f t="shared" ca="1" si="53"/>
        <v>0</v>
      </c>
      <c r="L74" s="18">
        <f t="shared" ca="1" si="53"/>
        <v>0</v>
      </c>
      <c r="M74" s="18">
        <f t="shared" ca="1" si="53"/>
        <v>0</v>
      </c>
      <c r="N74" s="18">
        <f t="shared" ca="1" si="53"/>
        <v>0</v>
      </c>
      <c r="O74" s="18">
        <f t="shared" ca="1" si="53"/>
        <v>0</v>
      </c>
      <c r="P74" s="18">
        <f t="shared" ca="1" si="53"/>
        <v>0</v>
      </c>
      <c r="Q74" s="18">
        <f t="shared" ca="1" si="53"/>
        <v>0</v>
      </c>
      <c r="R74" s="18">
        <f t="shared" ca="1" si="53"/>
        <v>0</v>
      </c>
      <c r="S74" s="18">
        <f t="shared" ca="1" si="53"/>
        <v>0</v>
      </c>
      <c r="T74" s="18">
        <f t="shared" ca="1" si="58"/>
        <v>0</v>
      </c>
      <c r="U74" s="18">
        <f t="shared" ca="1" si="54"/>
        <v>0</v>
      </c>
      <c r="V74" s="18">
        <f t="shared" ca="1" si="54"/>
        <v>0</v>
      </c>
      <c r="W74" s="18">
        <f t="shared" ca="1" si="54"/>
        <v>0</v>
      </c>
      <c r="X74" s="18">
        <f t="shared" ca="1" si="54"/>
        <v>0</v>
      </c>
      <c r="Y74" s="18">
        <f t="shared" ca="1" si="54"/>
        <v>0</v>
      </c>
      <c r="Z74" s="18">
        <f t="shared" ca="1" si="54"/>
        <v>0</v>
      </c>
      <c r="AA74" s="18">
        <f t="shared" ca="1" si="54"/>
        <v>0</v>
      </c>
      <c r="AB74" s="18">
        <f t="shared" ca="1" si="54"/>
        <v>0</v>
      </c>
      <c r="AC74" s="18">
        <f t="shared" ca="1" si="54"/>
        <v>0</v>
      </c>
      <c r="AD74" s="18">
        <f t="shared" ca="1" si="54"/>
        <v>0</v>
      </c>
      <c r="AE74" s="18">
        <f t="shared" ca="1" si="54"/>
        <v>0</v>
      </c>
      <c r="AF74" s="18">
        <f t="shared" ca="1" si="54"/>
        <v>0</v>
      </c>
      <c r="AG74" s="18">
        <f t="shared" ca="1" si="54"/>
        <v>0</v>
      </c>
      <c r="AH74" s="18">
        <f t="shared" ca="1" si="54"/>
        <v>0</v>
      </c>
      <c r="AI74" s="18">
        <f t="shared" ca="1" si="54"/>
        <v>0</v>
      </c>
      <c r="AJ74" s="18">
        <f t="shared" ca="1" si="54"/>
        <v>0</v>
      </c>
      <c r="AK74" s="18">
        <f t="shared" ca="1" si="51"/>
        <v>0</v>
      </c>
      <c r="AL74" s="18">
        <f t="shared" ca="1" si="51"/>
        <v>0</v>
      </c>
      <c r="AM74" s="18">
        <f t="shared" ca="1" si="51"/>
        <v>0</v>
      </c>
      <c r="AN74" s="18">
        <f t="shared" ca="1" si="51"/>
        <v>0</v>
      </c>
      <c r="AO74" s="18">
        <f t="shared" ca="1" si="51"/>
        <v>0</v>
      </c>
      <c r="AP74" s="18">
        <f t="shared" ca="1" si="51"/>
        <v>0</v>
      </c>
      <c r="AQ74" s="18">
        <f t="shared" ca="1" si="51"/>
        <v>0</v>
      </c>
      <c r="AR74" s="18">
        <f t="shared" ca="1" si="51"/>
        <v>0</v>
      </c>
      <c r="AS74" s="18">
        <f t="shared" ca="1" si="51"/>
        <v>0</v>
      </c>
      <c r="AT74" s="18">
        <f t="shared" ca="1" si="51"/>
        <v>0</v>
      </c>
      <c r="AU74" s="18">
        <f t="shared" ca="1" si="51"/>
        <v>0</v>
      </c>
      <c r="AV74" s="18">
        <f t="shared" ca="1" si="51"/>
        <v>0</v>
      </c>
      <c r="AW74" s="18">
        <f t="shared" ca="1" si="51"/>
        <v>0</v>
      </c>
      <c r="AX74" s="18">
        <f t="shared" ca="1" si="51"/>
        <v>0</v>
      </c>
      <c r="AY74" s="18">
        <f t="shared" ca="1" si="51"/>
        <v>0</v>
      </c>
      <c r="AZ74" s="18">
        <f t="shared" ca="1" si="55"/>
        <v>0</v>
      </c>
      <c r="BA74" s="18">
        <f t="shared" ca="1" si="55"/>
        <v>0</v>
      </c>
      <c r="BB74" s="18">
        <f t="shared" ca="1" si="55"/>
        <v>0</v>
      </c>
      <c r="BC74" s="18">
        <f t="shared" ca="1" si="55"/>
        <v>0</v>
      </c>
      <c r="BD74" s="18">
        <f t="shared" ca="1" si="55"/>
        <v>549909235.16999531</v>
      </c>
      <c r="BE74" s="18">
        <f t="shared" ca="1" si="55"/>
        <v>71851250.260000125</v>
      </c>
      <c r="BF74" s="18">
        <f t="shared" ca="1" si="55"/>
        <v>0</v>
      </c>
      <c r="BG74" s="18">
        <f t="shared" ca="1" si="55"/>
        <v>0</v>
      </c>
      <c r="BH74" s="18">
        <f t="shared" ca="1" si="55"/>
        <v>0</v>
      </c>
      <c r="BI74" s="18">
        <f t="shared" ca="1" si="55"/>
        <v>0</v>
      </c>
      <c r="BJ74" s="18">
        <f t="shared" ca="1" si="55"/>
        <v>0</v>
      </c>
      <c r="BK74" s="18">
        <f t="shared" ca="1" si="55"/>
        <v>0</v>
      </c>
      <c r="BL74" s="18">
        <f t="shared" ca="1" si="55"/>
        <v>0</v>
      </c>
      <c r="BM74" s="18">
        <f t="shared" ca="1" si="55"/>
        <v>0</v>
      </c>
      <c r="BN74" s="18">
        <f t="shared" ca="1" si="55"/>
        <v>0</v>
      </c>
      <c r="BO74" s="18">
        <f t="shared" ca="1" si="55"/>
        <v>0</v>
      </c>
      <c r="BP74" s="18">
        <f t="shared" ca="1" si="52"/>
        <v>0</v>
      </c>
      <c r="BQ74" s="18">
        <f t="shared" ca="1" si="52"/>
        <v>0</v>
      </c>
      <c r="BR74" s="18">
        <f t="shared" ca="1" si="52"/>
        <v>0</v>
      </c>
      <c r="BS74" s="18">
        <f t="shared" ca="1" si="52"/>
        <v>0</v>
      </c>
      <c r="BT74" s="18">
        <f t="shared" ca="1" si="52"/>
        <v>0</v>
      </c>
      <c r="BU74" s="18">
        <f t="shared" ca="1" si="52"/>
        <v>0</v>
      </c>
      <c r="BV74" s="18">
        <f t="shared" ca="1" si="52"/>
        <v>0</v>
      </c>
      <c r="BW74" s="18">
        <f t="shared" ca="1" si="52"/>
        <v>0</v>
      </c>
      <c r="BX74" s="18">
        <f t="shared" ca="1" si="52"/>
        <v>0</v>
      </c>
      <c r="BY74" s="18">
        <f t="shared" ca="1" si="52"/>
        <v>0</v>
      </c>
      <c r="BZ74" s="18">
        <f t="shared" ca="1" si="52"/>
        <v>0</v>
      </c>
      <c r="CA74" s="18">
        <f t="shared" ca="1" si="52"/>
        <v>0</v>
      </c>
      <c r="CB74" s="18">
        <f t="shared" ca="1" si="52"/>
        <v>0</v>
      </c>
      <c r="CC74" s="18">
        <f t="shared" ca="1" si="56"/>
        <v>0</v>
      </c>
      <c r="CD74" s="18">
        <f t="shared" ca="1" si="56"/>
        <v>0</v>
      </c>
      <c r="CE74" s="18">
        <f t="shared" ca="1" si="56"/>
        <v>0</v>
      </c>
      <c r="CF74" s="18">
        <f t="shared" ca="1" si="56"/>
        <v>0</v>
      </c>
      <c r="CG74" s="18">
        <f t="shared" ca="1" si="56"/>
        <v>0</v>
      </c>
      <c r="CH74" s="18">
        <f t="shared" ca="1" si="56"/>
        <v>0</v>
      </c>
      <c r="CI74" s="19">
        <f t="shared" ca="1" si="25"/>
        <v>2127257.2200000002</v>
      </c>
      <c r="CJ74" s="18">
        <f t="shared" ca="1" si="48"/>
        <v>0</v>
      </c>
      <c r="CK74" s="18">
        <f t="shared" ca="1" si="48"/>
        <v>0</v>
      </c>
      <c r="CL74" s="19">
        <f t="shared" ca="1" si="26"/>
        <v>2127257.2200000002</v>
      </c>
      <c r="CM74" s="18">
        <f t="shared" ca="1" si="49"/>
        <v>88770.62</v>
      </c>
      <c r="CN74" s="18">
        <f t="shared" ca="1" si="49"/>
        <v>2038486.6</v>
      </c>
      <c r="CO74" s="19">
        <f t="shared" ca="1" si="27"/>
        <v>0</v>
      </c>
      <c r="CP74" s="18">
        <f t="shared" ca="1" si="57"/>
        <v>0</v>
      </c>
      <c r="CQ74" s="18">
        <f t="shared" ca="1" si="57"/>
        <v>0</v>
      </c>
      <c r="CR74" s="18">
        <f t="shared" ca="1" si="57"/>
        <v>0</v>
      </c>
      <c r="CS74" s="18">
        <f t="shared" ca="1" si="57"/>
        <v>0</v>
      </c>
      <c r="CT74" s="18">
        <f t="shared" ca="1" si="57"/>
        <v>0</v>
      </c>
      <c r="CU74" s="19">
        <f t="shared" ca="1" si="50"/>
        <v>623887742.64999545</v>
      </c>
    </row>
    <row r="75" spans="1:230" ht="12.75" customHeight="1">
      <c r="A75" s="57" t="s">
        <v>285</v>
      </c>
      <c r="B75" s="17">
        <v>3018</v>
      </c>
      <c r="C75" s="58" t="s">
        <v>255</v>
      </c>
      <c r="D75" s="19">
        <f t="shared" ca="1" si="24"/>
        <v>0</v>
      </c>
      <c r="E75" s="18">
        <f t="shared" ca="1" si="53"/>
        <v>0</v>
      </c>
      <c r="F75" s="18">
        <f t="shared" ca="1" si="53"/>
        <v>0</v>
      </c>
      <c r="G75" s="18">
        <f t="shared" ca="1" si="53"/>
        <v>0</v>
      </c>
      <c r="H75" s="18">
        <f t="shared" ca="1" si="53"/>
        <v>0</v>
      </c>
      <c r="I75" s="18">
        <f t="shared" ca="1" si="53"/>
        <v>0</v>
      </c>
      <c r="J75" s="18">
        <f t="shared" ca="1" si="53"/>
        <v>0</v>
      </c>
      <c r="K75" s="18">
        <f t="shared" ca="1" si="53"/>
        <v>0</v>
      </c>
      <c r="L75" s="18">
        <f t="shared" ca="1" si="53"/>
        <v>0</v>
      </c>
      <c r="M75" s="18">
        <f t="shared" ca="1" si="53"/>
        <v>0</v>
      </c>
      <c r="N75" s="18">
        <f t="shared" ca="1" si="53"/>
        <v>0</v>
      </c>
      <c r="O75" s="18">
        <f t="shared" ca="1" si="53"/>
        <v>0</v>
      </c>
      <c r="P75" s="18">
        <f t="shared" ca="1" si="53"/>
        <v>0</v>
      </c>
      <c r="Q75" s="18">
        <f t="shared" ca="1" si="53"/>
        <v>0</v>
      </c>
      <c r="R75" s="18">
        <f t="shared" ca="1" si="53"/>
        <v>0</v>
      </c>
      <c r="S75" s="18">
        <f t="shared" ca="1" si="53"/>
        <v>0</v>
      </c>
      <c r="T75" s="18">
        <f t="shared" ca="1" si="58"/>
        <v>0</v>
      </c>
      <c r="U75" s="18">
        <f t="shared" ca="1" si="54"/>
        <v>0</v>
      </c>
      <c r="V75" s="18">
        <f t="shared" ca="1" si="54"/>
        <v>0</v>
      </c>
      <c r="W75" s="18">
        <f t="shared" ca="1" si="54"/>
        <v>0</v>
      </c>
      <c r="X75" s="18">
        <f t="shared" ca="1" si="54"/>
        <v>0</v>
      </c>
      <c r="Y75" s="18">
        <f t="shared" ca="1" si="54"/>
        <v>0</v>
      </c>
      <c r="Z75" s="18">
        <f t="shared" ca="1" si="54"/>
        <v>0</v>
      </c>
      <c r="AA75" s="18">
        <f t="shared" ca="1" si="54"/>
        <v>0</v>
      </c>
      <c r="AB75" s="18">
        <f t="shared" ca="1" si="54"/>
        <v>0</v>
      </c>
      <c r="AC75" s="18">
        <f t="shared" ca="1" si="54"/>
        <v>0</v>
      </c>
      <c r="AD75" s="18">
        <f t="shared" ca="1" si="54"/>
        <v>0</v>
      </c>
      <c r="AE75" s="18">
        <f t="shared" ca="1" si="54"/>
        <v>0</v>
      </c>
      <c r="AF75" s="18">
        <f t="shared" ca="1" si="54"/>
        <v>0</v>
      </c>
      <c r="AG75" s="18">
        <f t="shared" ca="1" si="54"/>
        <v>0</v>
      </c>
      <c r="AH75" s="18">
        <f t="shared" ca="1" si="54"/>
        <v>0</v>
      </c>
      <c r="AI75" s="18">
        <f t="shared" ca="1" si="54"/>
        <v>0</v>
      </c>
      <c r="AJ75" s="18">
        <f t="shared" ca="1" si="54"/>
        <v>0</v>
      </c>
      <c r="AK75" s="18">
        <f t="shared" ca="1" si="51"/>
        <v>0</v>
      </c>
      <c r="AL75" s="18">
        <f t="shared" ca="1" si="51"/>
        <v>0</v>
      </c>
      <c r="AM75" s="18">
        <f t="shared" ca="1" si="51"/>
        <v>0</v>
      </c>
      <c r="AN75" s="18">
        <f t="shared" ca="1" si="51"/>
        <v>0</v>
      </c>
      <c r="AO75" s="18">
        <f t="shared" ca="1" si="51"/>
        <v>0</v>
      </c>
      <c r="AP75" s="18">
        <f t="shared" ca="1" si="51"/>
        <v>0</v>
      </c>
      <c r="AQ75" s="18">
        <f t="shared" ca="1" si="51"/>
        <v>0</v>
      </c>
      <c r="AR75" s="18">
        <f t="shared" ca="1" si="51"/>
        <v>0</v>
      </c>
      <c r="AS75" s="18">
        <f t="shared" ca="1" si="51"/>
        <v>0</v>
      </c>
      <c r="AT75" s="18">
        <f t="shared" ca="1" si="51"/>
        <v>0</v>
      </c>
      <c r="AU75" s="18">
        <f t="shared" ca="1" si="51"/>
        <v>0</v>
      </c>
      <c r="AV75" s="18">
        <f t="shared" ca="1" si="51"/>
        <v>0</v>
      </c>
      <c r="AW75" s="18">
        <f t="shared" ca="1" si="51"/>
        <v>0</v>
      </c>
      <c r="AX75" s="18">
        <f t="shared" ca="1" si="51"/>
        <v>0</v>
      </c>
      <c r="AY75" s="18">
        <f t="shared" ca="1" si="51"/>
        <v>0</v>
      </c>
      <c r="AZ75" s="18">
        <f t="shared" ca="1" si="55"/>
        <v>0</v>
      </c>
      <c r="BA75" s="18">
        <f t="shared" ca="1" si="55"/>
        <v>0</v>
      </c>
      <c r="BB75" s="18">
        <f t="shared" ca="1" si="55"/>
        <v>0</v>
      </c>
      <c r="BC75" s="18">
        <f t="shared" ca="1" si="55"/>
        <v>0</v>
      </c>
      <c r="BD75" s="18">
        <f t="shared" ca="1" si="55"/>
        <v>7065478.5700000003</v>
      </c>
      <c r="BE75" s="18">
        <f t="shared" ca="1" si="55"/>
        <v>0</v>
      </c>
      <c r="BF75" s="18">
        <f t="shared" ca="1" si="55"/>
        <v>0</v>
      </c>
      <c r="BG75" s="18">
        <f t="shared" ca="1" si="55"/>
        <v>0</v>
      </c>
      <c r="BH75" s="18">
        <f t="shared" ca="1" si="55"/>
        <v>0</v>
      </c>
      <c r="BI75" s="18">
        <f t="shared" ca="1" si="55"/>
        <v>0</v>
      </c>
      <c r="BJ75" s="18">
        <f t="shared" ca="1" si="55"/>
        <v>0</v>
      </c>
      <c r="BK75" s="18">
        <f t="shared" ca="1" si="55"/>
        <v>0</v>
      </c>
      <c r="BL75" s="18">
        <f t="shared" ca="1" si="55"/>
        <v>0</v>
      </c>
      <c r="BM75" s="18">
        <f t="shared" ca="1" si="55"/>
        <v>0</v>
      </c>
      <c r="BN75" s="18">
        <f t="shared" ca="1" si="55"/>
        <v>0</v>
      </c>
      <c r="BO75" s="18">
        <f t="shared" ca="1" si="55"/>
        <v>0</v>
      </c>
      <c r="BP75" s="18">
        <f t="shared" ca="1" si="52"/>
        <v>0</v>
      </c>
      <c r="BQ75" s="18">
        <f t="shared" ca="1" si="52"/>
        <v>0</v>
      </c>
      <c r="BR75" s="18">
        <f t="shared" ca="1" si="52"/>
        <v>0</v>
      </c>
      <c r="BS75" s="18">
        <f t="shared" ca="1" si="52"/>
        <v>0</v>
      </c>
      <c r="BT75" s="18">
        <f t="shared" ca="1" si="52"/>
        <v>0</v>
      </c>
      <c r="BU75" s="18">
        <f t="shared" ca="1" si="52"/>
        <v>0</v>
      </c>
      <c r="BV75" s="18">
        <f t="shared" ca="1" si="52"/>
        <v>0</v>
      </c>
      <c r="BW75" s="18">
        <f t="shared" ca="1" si="52"/>
        <v>0</v>
      </c>
      <c r="BX75" s="18">
        <f t="shared" ca="1" si="52"/>
        <v>0</v>
      </c>
      <c r="BY75" s="18">
        <f t="shared" ca="1" si="52"/>
        <v>0</v>
      </c>
      <c r="BZ75" s="18">
        <f t="shared" ca="1" si="52"/>
        <v>0</v>
      </c>
      <c r="CA75" s="18">
        <f t="shared" ca="1" si="52"/>
        <v>0</v>
      </c>
      <c r="CB75" s="18">
        <f t="shared" ca="1" si="52"/>
        <v>0</v>
      </c>
      <c r="CC75" s="18">
        <f t="shared" ca="1" si="56"/>
        <v>0</v>
      </c>
      <c r="CD75" s="18">
        <f t="shared" ca="1" si="56"/>
        <v>0</v>
      </c>
      <c r="CE75" s="18">
        <f t="shared" ca="1" si="56"/>
        <v>0</v>
      </c>
      <c r="CF75" s="18">
        <f t="shared" ca="1" si="56"/>
        <v>0</v>
      </c>
      <c r="CG75" s="18">
        <f t="shared" ca="1" si="56"/>
        <v>0</v>
      </c>
      <c r="CH75" s="18">
        <f t="shared" ca="1" si="56"/>
        <v>0</v>
      </c>
      <c r="CI75" s="19">
        <f t="shared" ca="1" si="25"/>
        <v>0</v>
      </c>
      <c r="CJ75" s="18">
        <f t="shared" ca="1" si="48"/>
        <v>0</v>
      </c>
      <c r="CK75" s="18">
        <f t="shared" ca="1" si="48"/>
        <v>0</v>
      </c>
      <c r="CL75" s="19">
        <f t="shared" ca="1" si="26"/>
        <v>0</v>
      </c>
      <c r="CM75" s="18">
        <f t="shared" ca="1" si="49"/>
        <v>0</v>
      </c>
      <c r="CN75" s="18">
        <f t="shared" ca="1" si="49"/>
        <v>0</v>
      </c>
      <c r="CO75" s="19">
        <f t="shared" ca="1" si="27"/>
        <v>0</v>
      </c>
      <c r="CP75" s="18">
        <f t="shared" ca="1" si="57"/>
        <v>0</v>
      </c>
      <c r="CQ75" s="18">
        <f t="shared" ca="1" si="57"/>
        <v>0</v>
      </c>
      <c r="CR75" s="18">
        <f t="shared" ca="1" si="57"/>
        <v>0</v>
      </c>
      <c r="CS75" s="18">
        <f t="shared" ca="1" si="57"/>
        <v>0</v>
      </c>
      <c r="CT75" s="18">
        <f t="shared" ca="1" si="57"/>
        <v>0</v>
      </c>
      <c r="CU75" s="19">
        <f t="shared" ca="1" si="50"/>
        <v>7065478.5700000003</v>
      </c>
    </row>
    <row r="76" spans="1:230" ht="12.75" customHeight="1">
      <c r="A76" s="59" t="s">
        <v>287</v>
      </c>
      <c r="B76" s="48">
        <v>9000</v>
      </c>
      <c r="C76" s="58" t="s">
        <v>288</v>
      </c>
      <c r="D76" s="49">
        <f t="shared" ref="D76:BO76" ca="1" si="59">SUMIF($C$7:$C$75,"HD",D$7:D$75)</f>
        <v>25649793660.214207</v>
      </c>
      <c r="E76" s="49">
        <f t="shared" ca="1" si="59"/>
        <v>5245289945.3189135</v>
      </c>
      <c r="F76" s="49">
        <f t="shared" ca="1" si="59"/>
        <v>10436868699.956577</v>
      </c>
      <c r="G76" s="49">
        <f t="shared" ca="1" si="59"/>
        <v>9967635014.9387226</v>
      </c>
      <c r="H76" s="49">
        <f t="shared" ca="1" si="59"/>
        <v>2707597160.4730649</v>
      </c>
      <c r="I76" s="49">
        <f t="shared" ca="1" si="59"/>
        <v>3168509169.710011</v>
      </c>
      <c r="J76" s="49">
        <f t="shared" ca="1" si="59"/>
        <v>28029983.329999994</v>
      </c>
      <c r="K76" s="49">
        <f t="shared" ca="1" si="59"/>
        <v>176564205.9625001</v>
      </c>
      <c r="L76" s="49">
        <f t="shared" ca="1" si="59"/>
        <v>101354017.71920836</v>
      </c>
      <c r="M76" s="49">
        <f t="shared" ca="1" si="59"/>
        <v>45197625.490000002</v>
      </c>
      <c r="N76" s="49">
        <f t="shared" ca="1" si="59"/>
        <v>373772.51</v>
      </c>
      <c r="O76" s="49">
        <f t="shared" ca="1" si="59"/>
        <v>4031311620.0664611</v>
      </c>
      <c r="P76" s="49">
        <f t="shared" ca="1" si="59"/>
        <v>11675014.779999999</v>
      </c>
      <c r="Q76" s="49">
        <f t="shared" ca="1" si="59"/>
        <v>2602724624.0672803</v>
      </c>
      <c r="R76" s="49">
        <f t="shared" ca="1" si="59"/>
        <v>0</v>
      </c>
      <c r="S76" s="49">
        <f t="shared" ca="1" si="59"/>
        <v>0</v>
      </c>
      <c r="T76" s="49">
        <f t="shared" ca="1" si="59"/>
        <v>65287562343.809074</v>
      </c>
      <c r="U76" s="49">
        <f t="shared" ca="1" si="59"/>
        <v>1336386386.05758</v>
      </c>
      <c r="V76" s="49">
        <f t="shared" ca="1" si="59"/>
        <v>4575852398.4896822</v>
      </c>
      <c r="W76" s="49">
        <f t="shared" ca="1" si="59"/>
        <v>49874323567.092789</v>
      </c>
      <c r="X76" s="49">
        <f t="shared" ca="1" si="59"/>
        <v>64217028.139998555</v>
      </c>
      <c r="Y76" s="49">
        <f t="shared" ca="1" si="59"/>
        <v>2202681427.4986529</v>
      </c>
      <c r="Z76" s="49">
        <f t="shared" ca="1" si="59"/>
        <v>2441583240.5286512</v>
      </c>
      <c r="AA76" s="49">
        <f t="shared" ca="1" si="59"/>
        <v>787061.83</v>
      </c>
      <c r="AB76" s="49">
        <f t="shared" ca="1" si="59"/>
        <v>15133234.540000001</v>
      </c>
      <c r="AC76" s="49">
        <f t="shared" ca="1" si="59"/>
        <v>165899449.77507517</v>
      </c>
      <c r="AD76" s="49">
        <f t="shared" ca="1" si="59"/>
        <v>1023037158.2480744</v>
      </c>
      <c r="AE76" s="49">
        <f t="shared" ca="1" si="59"/>
        <v>10829763.08</v>
      </c>
      <c r="AF76" s="49">
        <f t="shared" ca="1" si="59"/>
        <v>154296471.88009992</v>
      </c>
      <c r="AG76" s="49">
        <f t="shared" ca="1" si="59"/>
        <v>768152637.40000021</v>
      </c>
      <c r="AH76" s="49">
        <f t="shared" ca="1" si="59"/>
        <v>499458475.08942199</v>
      </c>
      <c r="AI76" s="49">
        <f t="shared" ca="1" si="59"/>
        <v>124206021.04000001</v>
      </c>
      <c r="AJ76" s="49">
        <f t="shared" ca="1" si="59"/>
        <v>67760261.499097049</v>
      </c>
      <c r="AK76" s="49">
        <f t="shared" ca="1" si="59"/>
        <v>8211282.4500000002</v>
      </c>
      <c r="AL76" s="49">
        <f t="shared" ca="1" si="59"/>
        <v>0</v>
      </c>
      <c r="AM76" s="49">
        <f t="shared" ca="1" si="59"/>
        <v>1164704055.3500996</v>
      </c>
      <c r="AN76" s="49">
        <f t="shared" ca="1" si="59"/>
        <v>12052145.57</v>
      </c>
      <c r="AO76" s="49">
        <f t="shared" ca="1" si="59"/>
        <v>364359109.80000001</v>
      </c>
      <c r="AP76" s="49">
        <f t="shared" ca="1" si="59"/>
        <v>222669657.65269992</v>
      </c>
      <c r="AQ76" s="49">
        <f t="shared" ca="1" si="59"/>
        <v>0</v>
      </c>
      <c r="AR76" s="49">
        <f t="shared" ca="1" si="59"/>
        <v>0</v>
      </c>
      <c r="AS76" s="49">
        <f t="shared" ca="1" si="59"/>
        <v>0</v>
      </c>
      <c r="AT76" s="49">
        <f t="shared" ca="1" si="59"/>
        <v>6429064880.1733923</v>
      </c>
      <c r="AU76" s="49">
        <f t="shared" ca="1" si="59"/>
        <v>865122030.34083927</v>
      </c>
      <c r="AV76" s="49">
        <f t="shared" ca="1" si="59"/>
        <v>223444868.78779596</v>
      </c>
      <c r="AW76" s="49">
        <f t="shared" ca="1" si="59"/>
        <v>0</v>
      </c>
      <c r="AX76" s="49">
        <f t="shared" ca="1" si="59"/>
        <v>143085496.95539144</v>
      </c>
      <c r="AY76" s="49">
        <f t="shared" ca="1" si="59"/>
        <v>0</v>
      </c>
      <c r="AZ76" s="49">
        <f t="shared" ca="1" si="59"/>
        <v>0</v>
      </c>
      <c r="BA76" s="49">
        <f t="shared" ca="1" si="59"/>
        <v>0</v>
      </c>
      <c r="BB76" s="49">
        <f t="shared" ca="1" si="59"/>
        <v>53866196.609999999</v>
      </c>
      <c r="BC76" s="49">
        <f t="shared" ca="1" si="59"/>
        <v>3345832.16</v>
      </c>
      <c r="BD76" s="49">
        <f t="shared" ca="1" si="59"/>
        <v>4810383866.233881</v>
      </c>
      <c r="BE76" s="49">
        <f t="shared" ca="1" si="59"/>
        <v>24340426.833333347</v>
      </c>
      <c r="BF76" s="49">
        <f t="shared" ca="1" si="59"/>
        <v>0</v>
      </c>
      <c r="BG76" s="49">
        <f t="shared" ca="1" si="59"/>
        <v>0</v>
      </c>
      <c r="BH76" s="49">
        <f t="shared" ca="1" si="59"/>
        <v>1006523.69</v>
      </c>
      <c r="BI76" s="49">
        <f t="shared" ca="1" si="59"/>
        <v>683378272.17722416</v>
      </c>
      <c r="BJ76" s="49">
        <f t="shared" ca="1" si="59"/>
        <v>279465168.60291743</v>
      </c>
      <c r="BK76" s="49">
        <f t="shared" ca="1" si="59"/>
        <v>0</v>
      </c>
      <c r="BL76" s="49">
        <f t="shared" ca="1" si="59"/>
        <v>21930563.017461911</v>
      </c>
      <c r="BM76" s="49">
        <f t="shared" ca="1" si="59"/>
        <v>951815620.85936296</v>
      </c>
      <c r="BN76" s="49">
        <f t="shared" ca="1" si="59"/>
        <v>1383923686.7533703</v>
      </c>
      <c r="BO76" s="49">
        <f t="shared" ca="1" si="59"/>
        <v>0</v>
      </c>
      <c r="BP76" s="49">
        <f t="shared" ref="BP76:CU76" ca="1" si="60">SUMIF($C$7:$C$75,"HD",BP$7:BP$75)</f>
        <v>4778198126.6265154</v>
      </c>
      <c r="BQ76" s="49">
        <f t="shared" ca="1" si="60"/>
        <v>482944454.43751103</v>
      </c>
      <c r="BR76" s="49">
        <f t="shared" ca="1" si="60"/>
        <v>2367750409.013133</v>
      </c>
      <c r="BS76" s="49">
        <f t="shared" ca="1" si="60"/>
        <v>4725222377.1564932</v>
      </c>
      <c r="BT76" s="49">
        <f t="shared" ca="1" si="60"/>
        <v>0</v>
      </c>
      <c r="BU76" s="49">
        <f t="shared" ca="1" si="60"/>
        <v>157142.70000000001</v>
      </c>
      <c r="BV76" s="49">
        <f t="shared" ca="1" si="60"/>
        <v>877022137.94000006</v>
      </c>
      <c r="BW76" s="49">
        <f t="shared" ca="1" si="60"/>
        <v>35497911.849999994</v>
      </c>
      <c r="BX76" s="49">
        <f t="shared" ca="1" si="60"/>
        <v>0</v>
      </c>
      <c r="BY76" s="49">
        <f t="shared" ca="1" si="60"/>
        <v>192259937.18999997</v>
      </c>
      <c r="BZ76" s="49">
        <f t="shared" ca="1" si="60"/>
        <v>332966360.96999997</v>
      </c>
      <c r="CA76" s="49">
        <f t="shared" ca="1" si="60"/>
        <v>8106622917.8099585</v>
      </c>
      <c r="CB76" s="49">
        <f t="shared" ca="1" si="60"/>
        <v>67831892.950000003</v>
      </c>
      <c r="CC76" s="49">
        <f t="shared" ca="1" si="60"/>
        <v>3404750067.0900006</v>
      </c>
      <c r="CD76" s="49">
        <f t="shared" ca="1" si="60"/>
        <v>9779142.8000000007</v>
      </c>
      <c r="CE76" s="49">
        <f t="shared" ca="1" si="60"/>
        <v>635775.12</v>
      </c>
      <c r="CF76" s="49">
        <f t="shared" ca="1" si="60"/>
        <v>103924664.58</v>
      </c>
      <c r="CG76" s="49">
        <f t="shared" ca="1" si="60"/>
        <v>492292726.11999995</v>
      </c>
      <c r="CH76" s="49">
        <f t="shared" ca="1" si="60"/>
        <v>146121105.07047614</v>
      </c>
      <c r="CI76" s="49">
        <f t="shared" ca="1" si="60"/>
        <v>37649817388.230812</v>
      </c>
      <c r="CJ76" s="49">
        <f t="shared" ca="1" si="60"/>
        <v>132943298.37749717</v>
      </c>
      <c r="CK76" s="49">
        <f t="shared" ca="1" si="60"/>
        <v>801542058.30970407</v>
      </c>
      <c r="CL76" s="49">
        <f t="shared" ca="1" si="60"/>
        <v>10035377680.91893</v>
      </c>
      <c r="CM76" s="49">
        <f t="shared" ca="1" si="60"/>
        <v>767778039.36007166</v>
      </c>
      <c r="CN76" s="49">
        <f t="shared" ca="1" si="60"/>
        <v>9267599641.5588589</v>
      </c>
      <c r="CO76" s="49">
        <f t="shared" ca="1" si="60"/>
        <v>26679954350.624683</v>
      </c>
      <c r="CP76" s="49">
        <f t="shared" ca="1" si="60"/>
        <v>5557465579.8447247</v>
      </c>
      <c r="CQ76" s="49">
        <f t="shared" ca="1" si="60"/>
        <v>21122488770.779957</v>
      </c>
      <c r="CR76" s="49">
        <f t="shared" ca="1" si="60"/>
        <v>1429734487.1710489</v>
      </c>
      <c r="CS76" s="49">
        <f t="shared" ca="1" si="60"/>
        <v>798673111.88320899</v>
      </c>
      <c r="CT76" s="49">
        <f t="shared" ca="1" si="60"/>
        <v>863800.02000000014</v>
      </c>
      <c r="CU76" s="49">
        <f t="shared" ca="1" si="60"/>
        <v>250784533401.06784</v>
      </c>
    </row>
    <row r="77" spans="1:230">
      <c r="A77" s="59" t="s">
        <v>290</v>
      </c>
      <c r="B77" s="48">
        <v>9001</v>
      </c>
      <c r="C77" s="58" t="s">
        <v>291</v>
      </c>
      <c r="D77" s="49">
        <f t="shared" ref="D77:BO77" ca="1" si="61">SUMIF($C$7:$C$75,"H",D$7:D$75)+SUMIF($C$7:$C$75,"E",D$7:D$75)</f>
        <v>0</v>
      </c>
      <c r="E77" s="49">
        <f t="shared" ca="1" si="61"/>
        <v>0</v>
      </c>
      <c r="F77" s="49">
        <f t="shared" ca="1" si="61"/>
        <v>0</v>
      </c>
      <c r="G77" s="49">
        <f t="shared" ca="1" si="61"/>
        <v>0</v>
      </c>
      <c r="H77" s="49">
        <f t="shared" ca="1" si="61"/>
        <v>0</v>
      </c>
      <c r="I77" s="49">
        <f t="shared" ca="1" si="61"/>
        <v>0</v>
      </c>
      <c r="J77" s="49">
        <f t="shared" ca="1" si="61"/>
        <v>0</v>
      </c>
      <c r="K77" s="49">
        <f t="shared" ca="1" si="61"/>
        <v>0</v>
      </c>
      <c r="L77" s="49">
        <f t="shared" ca="1" si="61"/>
        <v>0</v>
      </c>
      <c r="M77" s="49">
        <f t="shared" ca="1" si="61"/>
        <v>0</v>
      </c>
      <c r="N77" s="49">
        <f t="shared" ca="1" si="61"/>
        <v>0</v>
      </c>
      <c r="O77" s="49">
        <f t="shared" ca="1" si="61"/>
        <v>0</v>
      </c>
      <c r="P77" s="49">
        <f t="shared" ca="1" si="61"/>
        <v>0</v>
      </c>
      <c r="Q77" s="49">
        <f t="shared" ca="1" si="61"/>
        <v>0</v>
      </c>
      <c r="R77" s="49">
        <f t="shared" ca="1" si="61"/>
        <v>0</v>
      </c>
      <c r="S77" s="49">
        <f t="shared" ca="1" si="61"/>
        <v>0</v>
      </c>
      <c r="T77" s="49">
        <f t="shared" ca="1" si="61"/>
        <v>0</v>
      </c>
      <c r="U77" s="49">
        <f t="shared" ca="1" si="61"/>
        <v>0</v>
      </c>
      <c r="V77" s="49">
        <f t="shared" ca="1" si="61"/>
        <v>0</v>
      </c>
      <c r="W77" s="49">
        <f t="shared" ca="1" si="61"/>
        <v>0</v>
      </c>
      <c r="X77" s="49">
        <f t="shared" ca="1" si="61"/>
        <v>0</v>
      </c>
      <c r="Y77" s="49">
        <f t="shared" ca="1" si="61"/>
        <v>0</v>
      </c>
      <c r="Z77" s="49">
        <f t="shared" ca="1" si="61"/>
        <v>0</v>
      </c>
      <c r="AA77" s="49">
        <f t="shared" ca="1" si="61"/>
        <v>0</v>
      </c>
      <c r="AB77" s="49">
        <f t="shared" ca="1" si="61"/>
        <v>0</v>
      </c>
      <c r="AC77" s="49">
        <f t="shared" ca="1" si="61"/>
        <v>0</v>
      </c>
      <c r="AD77" s="49">
        <f t="shared" ca="1" si="61"/>
        <v>0</v>
      </c>
      <c r="AE77" s="49">
        <f t="shared" ca="1" si="61"/>
        <v>0</v>
      </c>
      <c r="AF77" s="49">
        <f t="shared" ca="1" si="61"/>
        <v>0</v>
      </c>
      <c r="AG77" s="49">
        <f t="shared" ca="1" si="61"/>
        <v>0</v>
      </c>
      <c r="AH77" s="49">
        <f t="shared" ca="1" si="61"/>
        <v>0</v>
      </c>
      <c r="AI77" s="49">
        <f t="shared" ca="1" si="61"/>
        <v>0</v>
      </c>
      <c r="AJ77" s="49">
        <f t="shared" ca="1" si="61"/>
        <v>0</v>
      </c>
      <c r="AK77" s="49">
        <f t="shared" ca="1" si="61"/>
        <v>0</v>
      </c>
      <c r="AL77" s="49">
        <f t="shared" ca="1" si="61"/>
        <v>0</v>
      </c>
      <c r="AM77" s="49">
        <f t="shared" ca="1" si="61"/>
        <v>0</v>
      </c>
      <c r="AN77" s="49">
        <f t="shared" ca="1" si="61"/>
        <v>0</v>
      </c>
      <c r="AO77" s="49">
        <f t="shared" ca="1" si="61"/>
        <v>0</v>
      </c>
      <c r="AP77" s="49">
        <f t="shared" ca="1" si="61"/>
        <v>0</v>
      </c>
      <c r="AQ77" s="49">
        <f t="shared" ca="1" si="61"/>
        <v>0</v>
      </c>
      <c r="AR77" s="49">
        <f t="shared" ca="1" si="61"/>
        <v>0</v>
      </c>
      <c r="AS77" s="49">
        <f t="shared" ca="1" si="61"/>
        <v>0</v>
      </c>
      <c r="AT77" s="49">
        <f t="shared" ca="1" si="61"/>
        <v>0</v>
      </c>
      <c r="AU77" s="49">
        <f t="shared" ca="1" si="61"/>
        <v>0</v>
      </c>
      <c r="AV77" s="49">
        <f t="shared" ca="1" si="61"/>
        <v>0</v>
      </c>
      <c r="AW77" s="49">
        <f t="shared" ca="1" si="61"/>
        <v>0</v>
      </c>
      <c r="AX77" s="49">
        <f t="shared" ca="1" si="61"/>
        <v>0</v>
      </c>
      <c r="AY77" s="49">
        <f t="shared" ca="1" si="61"/>
        <v>0</v>
      </c>
      <c r="AZ77" s="49">
        <f t="shared" ca="1" si="61"/>
        <v>0</v>
      </c>
      <c r="BA77" s="49">
        <f t="shared" ca="1" si="61"/>
        <v>0</v>
      </c>
      <c r="BB77" s="49">
        <f t="shared" ca="1" si="61"/>
        <v>0</v>
      </c>
      <c r="BC77" s="49">
        <f t="shared" ca="1" si="61"/>
        <v>0</v>
      </c>
      <c r="BD77" s="49">
        <f t="shared" ca="1" si="61"/>
        <v>1304322550.3614676</v>
      </c>
      <c r="BE77" s="49">
        <f t="shared" ca="1" si="61"/>
        <v>297441840.93000108</v>
      </c>
      <c r="BF77" s="49">
        <f t="shared" ca="1" si="61"/>
        <v>0</v>
      </c>
      <c r="BG77" s="49">
        <f t="shared" ca="1" si="61"/>
        <v>0</v>
      </c>
      <c r="BH77" s="49">
        <f t="shared" ca="1" si="61"/>
        <v>0</v>
      </c>
      <c r="BI77" s="49">
        <f t="shared" ca="1" si="61"/>
        <v>0</v>
      </c>
      <c r="BJ77" s="49">
        <f t="shared" ca="1" si="61"/>
        <v>0</v>
      </c>
      <c r="BK77" s="49">
        <f t="shared" ca="1" si="61"/>
        <v>0</v>
      </c>
      <c r="BL77" s="49">
        <f t="shared" ca="1" si="61"/>
        <v>0</v>
      </c>
      <c r="BM77" s="49">
        <f t="shared" ca="1" si="61"/>
        <v>0</v>
      </c>
      <c r="BN77" s="49">
        <f t="shared" ca="1" si="61"/>
        <v>0</v>
      </c>
      <c r="BO77" s="49">
        <f t="shared" ca="1" si="61"/>
        <v>0</v>
      </c>
      <c r="BP77" s="49">
        <f t="shared" ref="BP77:CU77" ca="1" si="62">SUMIF($C$7:$C$75,"H",BP$7:BP$75)+SUMIF($C$7:$C$75,"E",BP$7:BP$75)</f>
        <v>0</v>
      </c>
      <c r="BQ77" s="49">
        <f t="shared" ca="1" si="62"/>
        <v>0</v>
      </c>
      <c r="BR77" s="49">
        <f t="shared" ca="1" si="62"/>
        <v>0</v>
      </c>
      <c r="BS77" s="49">
        <f t="shared" ca="1" si="62"/>
        <v>0</v>
      </c>
      <c r="BT77" s="49">
        <f t="shared" ca="1" si="62"/>
        <v>0</v>
      </c>
      <c r="BU77" s="49">
        <f t="shared" ca="1" si="62"/>
        <v>0</v>
      </c>
      <c r="BV77" s="49">
        <f t="shared" ca="1" si="62"/>
        <v>0</v>
      </c>
      <c r="BW77" s="49">
        <f t="shared" ca="1" si="62"/>
        <v>0</v>
      </c>
      <c r="BX77" s="49">
        <f t="shared" ca="1" si="62"/>
        <v>0</v>
      </c>
      <c r="BY77" s="49">
        <f t="shared" ca="1" si="62"/>
        <v>0</v>
      </c>
      <c r="BZ77" s="49">
        <f t="shared" ca="1" si="62"/>
        <v>0</v>
      </c>
      <c r="CA77" s="49">
        <f t="shared" ca="1" si="62"/>
        <v>0</v>
      </c>
      <c r="CB77" s="49">
        <f t="shared" ca="1" si="62"/>
        <v>0</v>
      </c>
      <c r="CC77" s="49">
        <f t="shared" ca="1" si="62"/>
        <v>0</v>
      </c>
      <c r="CD77" s="49">
        <f t="shared" ca="1" si="62"/>
        <v>0</v>
      </c>
      <c r="CE77" s="49">
        <f t="shared" ca="1" si="62"/>
        <v>0</v>
      </c>
      <c r="CF77" s="49">
        <f t="shared" ca="1" si="62"/>
        <v>0</v>
      </c>
      <c r="CG77" s="49">
        <f t="shared" ca="1" si="62"/>
        <v>0</v>
      </c>
      <c r="CH77" s="49">
        <f t="shared" ca="1" si="62"/>
        <v>363.48571428571427</v>
      </c>
      <c r="CI77" s="49">
        <f t="shared" ca="1" si="62"/>
        <v>1357538943.97651</v>
      </c>
      <c r="CJ77" s="49">
        <f t="shared" ca="1" si="62"/>
        <v>97895.52</v>
      </c>
      <c r="CK77" s="49">
        <f t="shared" ca="1" si="62"/>
        <v>118703721.32999593</v>
      </c>
      <c r="CL77" s="49">
        <f t="shared" ca="1" si="62"/>
        <v>567768373.45999897</v>
      </c>
      <c r="CM77" s="49">
        <f t="shared" ca="1" si="62"/>
        <v>39105326.289999977</v>
      </c>
      <c r="CN77" s="49">
        <f t="shared" ca="1" si="62"/>
        <v>528663047.169999</v>
      </c>
      <c r="CO77" s="49">
        <f t="shared" ca="1" si="62"/>
        <v>670968953.66651487</v>
      </c>
      <c r="CP77" s="49">
        <f t="shared" ca="1" si="62"/>
        <v>16392988.130000012</v>
      </c>
      <c r="CQ77" s="49">
        <f t="shared" ca="1" si="62"/>
        <v>654575965.536515</v>
      </c>
      <c r="CR77" s="49">
        <f t="shared" ca="1" si="62"/>
        <v>72848878.859943137</v>
      </c>
      <c r="CS77" s="49">
        <f t="shared" ca="1" si="62"/>
        <v>0</v>
      </c>
      <c r="CT77" s="49">
        <f t="shared" ca="1" si="62"/>
        <v>0</v>
      </c>
      <c r="CU77" s="49">
        <f t="shared" ca="1" si="62"/>
        <v>3032152577.613636</v>
      </c>
    </row>
    <row r="78" spans="1:230" s="35" customFormat="1">
      <c r="A78" s="59" t="s">
        <v>293</v>
      </c>
      <c r="B78" s="48">
        <v>9003</v>
      </c>
      <c r="C78" s="58" t="s">
        <v>294</v>
      </c>
      <c r="D78" s="49">
        <f t="shared" ref="D78:I78" ca="1" si="63">D76+D77</f>
        <v>25649793660.214207</v>
      </c>
      <c r="E78" s="49">
        <f t="shared" ca="1" si="63"/>
        <v>5245289945.3189135</v>
      </c>
      <c r="F78" s="49">
        <f t="shared" ca="1" si="63"/>
        <v>10436868699.956577</v>
      </c>
      <c r="G78" s="49">
        <f t="shared" ca="1" si="63"/>
        <v>9967635014.9387226</v>
      </c>
      <c r="H78" s="49">
        <f t="shared" ca="1" si="63"/>
        <v>2707597160.4730649</v>
      </c>
      <c r="I78" s="49">
        <f t="shared" ca="1" si="63"/>
        <v>3168509169.710011</v>
      </c>
      <c r="J78" s="49">
        <f ca="1">J76+J77</f>
        <v>28029983.329999994</v>
      </c>
      <c r="K78" s="49">
        <f ca="1">K76+K77</f>
        <v>176564205.9625001</v>
      </c>
      <c r="L78" s="49">
        <f t="shared" ref="L78:BU78" ca="1" si="64">L76+L77</f>
        <v>101354017.71920836</v>
      </c>
      <c r="M78" s="49">
        <f t="shared" ca="1" si="64"/>
        <v>45197625.490000002</v>
      </c>
      <c r="N78" s="49">
        <f t="shared" ca="1" si="64"/>
        <v>373772.51</v>
      </c>
      <c r="O78" s="49">
        <f t="shared" ca="1" si="64"/>
        <v>4031311620.0664611</v>
      </c>
      <c r="P78" s="49">
        <f t="shared" ca="1" si="64"/>
        <v>11675014.779999999</v>
      </c>
      <c r="Q78" s="49">
        <f t="shared" ca="1" si="64"/>
        <v>2602724624.0672803</v>
      </c>
      <c r="R78" s="49">
        <f t="shared" ca="1" si="64"/>
        <v>0</v>
      </c>
      <c r="S78" s="49">
        <f t="shared" ca="1" si="64"/>
        <v>0</v>
      </c>
      <c r="T78" s="49">
        <f t="shared" ca="1" si="64"/>
        <v>65287562343.809074</v>
      </c>
      <c r="U78" s="49">
        <f t="shared" ca="1" si="64"/>
        <v>1336386386.05758</v>
      </c>
      <c r="V78" s="49">
        <f t="shared" ca="1" si="64"/>
        <v>4575852398.4896822</v>
      </c>
      <c r="W78" s="49">
        <f t="shared" ca="1" si="64"/>
        <v>49874323567.092789</v>
      </c>
      <c r="X78" s="49">
        <f t="shared" ca="1" si="64"/>
        <v>64217028.139998555</v>
      </c>
      <c r="Y78" s="49">
        <f t="shared" ca="1" si="64"/>
        <v>2202681427.4986529</v>
      </c>
      <c r="Z78" s="49">
        <f t="shared" ca="1" si="64"/>
        <v>2441583240.5286512</v>
      </c>
      <c r="AA78" s="49">
        <f t="shared" ca="1" si="64"/>
        <v>787061.83</v>
      </c>
      <c r="AB78" s="49">
        <f t="shared" ca="1" si="64"/>
        <v>15133234.540000001</v>
      </c>
      <c r="AC78" s="49">
        <f t="shared" ca="1" si="64"/>
        <v>165899449.77507517</v>
      </c>
      <c r="AD78" s="49">
        <f t="shared" ca="1" si="64"/>
        <v>1023037158.2480744</v>
      </c>
      <c r="AE78" s="49">
        <f t="shared" ca="1" si="64"/>
        <v>10829763.08</v>
      </c>
      <c r="AF78" s="49">
        <f t="shared" ca="1" si="64"/>
        <v>154296471.88009992</v>
      </c>
      <c r="AG78" s="49">
        <f t="shared" ca="1" si="64"/>
        <v>768152637.40000021</v>
      </c>
      <c r="AH78" s="49">
        <f t="shared" ca="1" si="64"/>
        <v>499458475.08942199</v>
      </c>
      <c r="AI78" s="49">
        <f t="shared" ca="1" si="64"/>
        <v>124206021.04000001</v>
      </c>
      <c r="AJ78" s="49">
        <f t="shared" ca="1" si="64"/>
        <v>67760261.499097049</v>
      </c>
      <c r="AK78" s="49">
        <f t="shared" ca="1" si="64"/>
        <v>8211282.4500000002</v>
      </c>
      <c r="AL78" s="49">
        <f t="shared" ca="1" si="64"/>
        <v>0</v>
      </c>
      <c r="AM78" s="49">
        <f t="shared" ca="1" si="64"/>
        <v>1164704055.3500996</v>
      </c>
      <c r="AN78" s="49">
        <f t="shared" ca="1" si="64"/>
        <v>12052145.57</v>
      </c>
      <c r="AO78" s="49">
        <f t="shared" ca="1" si="64"/>
        <v>364359109.80000001</v>
      </c>
      <c r="AP78" s="49">
        <f t="shared" ca="1" si="64"/>
        <v>222669657.65269992</v>
      </c>
      <c r="AQ78" s="49">
        <f t="shared" ca="1" si="64"/>
        <v>0</v>
      </c>
      <c r="AR78" s="49">
        <f t="shared" ca="1" si="64"/>
        <v>0</v>
      </c>
      <c r="AS78" s="49">
        <f t="shared" ca="1" si="64"/>
        <v>0</v>
      </c>
      <c r="AT78" s="49">
        <f t="shared" ca="1" si="64"/>
        <v>6429064880.1733923</v>
      </c>
      <c r="AU78" s="49">
        <f t="shared" ca="1" si="64"/>
        <v>865122030.34083927</v>
      </c>
      <c r="AV78" s="49">
        <f t="shared" ca="1" si="64"/>
        <v>223444868.78779596</v>
      </c>
      <c r="AW78" s="49">
        <f t="shared" ca="1" si="64"/>
        <v>0</v>
      </c>
      <c r="AX78" s="49">
        <f t="shared" ca="1" si="64"/>
        <v>143085496.95539144</v>
      </c>
      <c r="AY78" s="49">
        <f t="shared" ca="1" si="64"/>
        <v>0</v>
      </c>
      <c r="AZ78" s="49">
        <f t="shared" ca="1" si="64"/>
        <v>0</v>
      </c>
      <c r="BA78" s="49">
        <f t="shared" ca="1" si="64"/>
        <v>0</v>
      </c>
      <c r="BB78" s="49">
        <f t="shared" ca="1" si="64"/>
        <v>53866196.609999999</v>
      </c>
      <c r="BC78" s="49">
        <f t="shared" ca="1" si="64"/>
        <v>3345832.16</v>
      </c>
      <c r="BD78" s="49">
        <f t="shared" ca="1" si="64"/>
        <v>6114706416.5953484</v>
      </c>
      <c r="BE78" s="49">
        <f t="shared" ca="1" si="64"/>
        <v>321782267.76333445</v>
      </c>
      <c r="BF78" s="49">
        <f t="shared" ca="1" si="64"/>
        <v>0</v>
      </c>
      <c r="BG78" s="49">
        <f t="shared" ca="1" si="64"/>
        <v>0</v>
      </c>
      <c r="BH78" s="49">
        <f t="shared" ca="1" si="64"/>
        <v>1006523.69</v>
      </c>
      <c r="BI78" s="49">
        <f t="shared" ca="1" si="64"/>
        <v>683378272.17722416</v>
      </c>
      <c r="BJ78" s="49">
        <f t="shared" ca="1" si="64"/>
        <v>279465168.60291743</v>
      </c>
      <c r="BK78" s="49">
        <f t="shared" ca="1" si="64"/>
        <v>0</v>
      </c>
      <c r="BL78" s="49">
        <f t="shared" ca="1" si="64"/>
        <v>21930563.017461911</v>
      </c>
      <c r="BM78" s="49">
        <f t="shared" ca="1" si="64"/>
        <v>951815620.85936296</v>
      </c>
      <c r="BN78" s="49">
        <f t="shared" ca="1" si="64"/>
        <v>1383923686.7533703</v>
      </c>
      <c r="BO78" s="49">
        <f t="shared" ca="1" si="64"/>
        <v>0</v>
      </c>
      <c r="BP78" s="49">
        <f t="shared" ca="1" si="64"/>
        <v>4778198126.6265154</v>
      </c>
      <c r="BQ78" s="49">
        <f t="shared" ca="1" si="64"/>
        <v>482944454.43751103</v>
      </c>
      <c r="BR78" s="49">
        <f t="shared" ca="1" si="64"/>
        <v>2367750409.013133</v>
      </c>
      <c r="BS78" s="49">
        <f t="shared" ca="1" si="64"/>
        <v>4725222377.1564932</v>
      </c>
      <c r="BT78" s="49">
        <f t="shared" ca="1" si="64"/>
        <v>0</v>
      </c>
      <c r="BU78" s="49">
        <f t="shared" ca="1" si="64"/>
        <v>157142.70000000001</v>
      </c>
      <c r="BV78" s="49">
        <f ca="1">BV76+BV77</f>
        <v>877022137.94000006</v>
      </c>
      <c r="BW78" s="49">
        <f ca="1">BW76+BW77</f>
        <v>35497911.849999994</v>
      </c>
      <c r="BX78" s="49">
        <f ca="1">BX76+BX77</f>
        <v>0</v>
      </c>
      <c r="BY78" s="49">
        <f ca="1">BY76+BY77</f>
        <v>192259937.18999997</v>
      </c>
      <c r="BZ78" s="49">
        <f t="shared" ref="BZ78:CP78" ca="1" si="65">BZ76+BZ77</f>
        <v>332966360.96999997</v>
      </c>
      <c r="CA78" s="49">
        <f t="shared" ca="1" si="65"/>
        <v>8106622917.8099585</v>
      </c>
      <c r="CB78" s="49">
        <f t="shared" ca="1" si="65"/>
        <v>67831892.950000003</v>
      </c>
      <c r="CC78" s="49">
        <f t="shared" ca="1" si="65"/>
        <v>3404750067.0900006</v>
      </c>
      <c r="CD78" s="49">
        <f t="shared" ca="1" si="65"/>
        <v>9779142.8000000007</v>
      </c>
      <c r="CE78" s="49">
        <f t="shared" ca="1" si="65"/>
        <v>635775.12</v>
      </c>
      <c r="CF78" s="49">
        <f t="shared" ca="1" si="65"/>
        <v>103924664.58</v>
      </c>
      <c r="CG78" s="49">
        <f t="shared" ca="1" si="65"/>
        <v>492292726.11999995</v>
      </c>
      <c r="CH78" s="49">
        <f t="shared" ca="1" si="65"/>
        <v>146121468.55619043</v>
      </c>
      <c r="CI78" s="49">
        <f t="shared" ca="1" si="65"/>
        <v>39007356332.207321</v>
      </c>
      <c r="CJ78" s="49">
        <f t="shared" ca="1" si="65"/>
        <v>133041193.89749716</v>
      </c>
      <c r="CK78" s="49">
        <f t="shared" ca="1" si="65"/>
        <v>920245779.63969994</v>
      </c>
      <c r="CL78" s="49">
        <f t="shared" ca="1" si="65"/>
        <v>10603146054.378929</v>
      </c>
      <c r="CM78" s="49">
        <f t="shared" ca="1" si="65"/>
        <v>806883365.65007162</v>
      </c>
      <c r="CN78" s="49">
        <f t="shared" ca="1" si="65"/>
        <v>9796262688.728857</v>
      </c>
      <c r="CO78" s="49">
        <f t="shared" ca="1" si="65"/>
        <v>27350923304.291199</v>
      </c>
      <c r="CP78" s="49">
        <f t="shared" ca="1" si="65"/>
        <v>5573858567.9747248</v>
      </c>
      <c r="CQ78" s="49">
        <f ca="1">CQ76+CQ77</f>
        <v>21777064736.316471</v>
      </c>
      <c r="CR78" s="49">
        <f ca="1">CR76+CR77</f>
        <v>1502583366.030992</v>
      </c>
      <c r="CS78" s="49">
        <f ca="1">CS76+CS77</f>
        <v>798673111.88320899</v>
      </c>
      <c r="CT78" s="49">
        <f ca="1">CT76+CT77</f>
        <v>863800.02000000014</v>
      </c>
      <c r="CU78" s="49">
        <f ca="1">CU76+CU77</f>
        <v>253816685978.68149</v>
      </c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</row>
    <row r="79" spans="1:230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0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5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5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5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5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15"/>
        <v>0</v>
      </c>
      <c r="E54" s="18">
        <f t="shared" ca="1" si="15"/>
        <v>0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0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5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5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5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19"/>
        <v>0</v>
      </c>
      <c r="E56" s="18">
        <f t="shared" ca="1" si="19"/>
        <v>1233013151.6050131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1233013151.6050131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19"/>
        <v>0</v>
      </c>
      <c r="E57" s="18">
        <f t="shared" ca="1" si="19"/>
        <v>253429.30000000002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253429.30000000002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19"/>
        <v>0</v>
      </c>
      <c r="E58" s="18">
        <f t="shared" ca="1" si="19"/>
        <v>111075162.31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111075162.31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19"/>
        <v>0</v>
      </c>
      <c r="E59" s="18">
        <f t="shared" ca="1" si="19"/>
        <v>91769954.24000001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91769954.24000001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19"/>
        <v>0.1</v>
      </c>
      <c r="E60" s="18">
        <f t="shared" ca="1" si="19"/>
        <v>3780446850.6791782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3780446850.7791781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19"/>
        <v>0</v>
      </c>
      <c r="E61" s="18">
        <f t="shared" ca="1" si="19"/>
        <v>342919229.99000013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342919229.99000013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19"/>
        <v>0</v>
      </c>
      <c r="E62" s="18">
        <f t="shared" ca="1" si="19"/>
        <v>3269326578.5700006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3269326578.5700006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19"/>
        <v>88464653.040000305</v>
      </c>
      <c r="E63" s="18">
        <f t="shared" ca="1" si="19"/>
        <v>4063351382.9642463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4151816036.0042467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19"/>
        <v>0</v>
      </c>
      <c r="E64" s="18">
        <f t="shared" ca="1" si="19"/>
        <v>464515297.10998499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464515297.10998499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19"/>
        <v>0</v>
      </c>
      <c r="E65" s="18">
        <f t="shared" ca="1" si="19"/>
        <v>4421879256.3299999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4421879256.3299999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19"/>
        <v>0</v>
      </c>
      <c r="E66" s="18">
        <f t="shared" ca="1" si="19"/>
        <v>51680785.93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51680785.93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19"/>
        <v>0</v>
      </c>
      <c r="E67" s="18">
        <f t="shared" ca="1" si="19"/>
        <v>897789253.874506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897789253.874506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19"/>
        <v>0</v>
      </c>
      <c r="E68" s="18">
        <f t="shared" ca="1" si="19"/>
        <v>2321358640.3799887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2321358640.3799887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19"/>
        <v>0</v>
      </c>
      <c r="E69" s="18">
        <f t="shared" ca="1" si="19"/>
        <v>1026203377.7259438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1026203377.7259438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19"/>
        <v>0</v>
      </c>
      <c r="E70" s="18">
        <f t="shared" ca="1" si="19"/>
        <v>3173038839.48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3173038839.48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45865437.210000008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45865437.210000008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23"/>
        <v>0</v>
      </c>
      <c r="E72" s="18">
        <f t="shared" ca="1" si="23"/>
        <v>172382124.34999996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172382124.34999996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23"/>
        <v>0</v>
      </c>
      <c r="E73" s="18">
        <f t="shared" ca="1" si="23"/>
        <v>262132767.34000161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262132767.34000161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23"/>
        <v>0</v>
      </c>
      <c r="E74" s="18">
        <f t="shared" ca="1" si="23"/>
        <v>2013050869.5779355</v>
      </c>
      <c r="F74" s="18">
        <f t="shared" ca="1" si="23"/>
        <v>0</v>
      </c>
      <c r="G74" s="18">
        <f t="shared" ca="1" si="23"/>
        <v>0</v>
      </c>
      <c r="H74" s="18">
        <f t="shared" ca="1" si="23"/>
        <v>0</v>
      </c>
      <c r="I74" s="18">
        <f t="shared" ca="1" si="23"/>
        <v>0</v>
      </c>
      <c r="J74" s="18">
        <f t="shared" ca="1" si="23"/>
        <v>0</v>
      </c>
      <c r="K74" s="19">
        <f t="shared" ca="1" si="11"/>
        <v>0</v>
      </c>
      <c r="L74" s="18">
        <f t="shared" ca="1" si="20"/>
        <v>0</v>
      </c>
      <c r="M74" s="18">
        <f t="shared" ca="1" si="20"/>
        <v>0</v>
      </c>
      <c r="N74" s="19">
        <f t="shared" ca="1" si="12"/>
        <v>0</v>
      </c>
      <c r="O74" s="18">
        <f t="shared" ca="1" si="21"/>
        <v>0</v>
      </c>
      <c r="P74" s="18">
        <f t="shared" ca="1" si="21"/>
        <v>0</v>
      </c>
      <c r="Q74" s="19">
        <f t="shared" ca="1" si="13"/>
        <v>0</v>
      </c>
      <c r="R74" s="18">
        <f t="shared" ca="1" si="22"/>
        <v>0</v>
      </c>
      <c r="S74" s="18">
        <f t="shared" ca="1" si="22"/>
        <v>0</v>
      </c>
      <c r="T74" s="18">
        <f t="shared" ca="1" si="22"/>
        <v>0</v>
      </c>
      <c r="U74" s="19">
        <f t="shared" ca="1" si="14"/>
        <v>2013050869.5779355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23"/>
        <v>0</v>
      </c>
      <c r="E75" s="18">
        <f t="shared" ca="1" si="23"/>
        <v>6823364708</v>
      </c>
      <c r="F75" s="18">
        <f t="shared" ca="1" si="23"/>
        <v>0</v>
      </c>
      <c r="G75" s="18">
        <f t="shared" ca="1" si="23"/>
        <v>0</v>
      </c>
      <c r="H75" s="18">
        <f t="shared" ca="1" si="23"/>
        <v>0</v>
      </c>
      <c r="I75" s="18">
        <f t="shared" ca="1" si="23"/>
        <v>0</v>
      </c>
      <c r="J75" s="18">
        <f t="shared" ca="1" si="23"/>
        <v>0</v>
      </c>
      <c r="K75" s="19">
        <f t="shared" ca="1" si="11"/>
        <v>0</v>
      </c>
      <c r="L75" s="18">
        <f t="shared" ca="1" si="20"/>
        <v>0</v>
      </c>
      <c r="M75" s="18">
        <f t="shared" ca="1" si="20"/>
        <v>0</v>
      </c>
      <c r="N75" s="19">
        <f t="shared" ca="1" si="12"/>
        <v>0</v>
      </c>
      <c r="O75" s="18">
        <f t="shared" ca="1" si="21"/>
        <v>0</v>
      </c>
      <c r="P75" s="18">
        <f t="shared" ca="1" si="21"/>
        <v>0</v>
      </c>
      <c r="Q75" s="19">
        <f t="shared" ca="1" si="13"/>
        <v>0</v>
      </c>
      <c r="R75" s="18">
        <f t="shared" ca="1" si="22"/>
        <v>0</v>
      </c>
      <c r="S75" s="18">
        <f t="shared" ca="1" si="22"/>
        <v>0</v>
      </c>
      <c r="T75" s="18">
        <f t="shared" ca="1" si="22"/>
        <v>0</v>
      </c>
      <c r="U75" s="19">
        <f t="shared" ca="1" si="14"/>
        <v>6823364708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U76" ca="1" si="24">SUMIF($C$7:$C$75,"HD",D$7:D$75)</f>
        <v>0</v>
      </c>
      <c r="E76" s="49">
        <f t="shared" ca="1" si="24"/>
        <v>0</v>
      </c>
      <c r="F76" s="49">
        <f t="shared" ca="1" si="24"/>
        <v>0</v>
      </c>
      <c r="G76" s="49">
        <f t="shared" ca="1" si="24"/>
        <v>0</v>
      </c>
      <c r="H76" s="49">
        <f t="shared" ca="1" si="24"/>
        <v>0</v>
      </c>
      <c r="I76" s="49">
        <f t="shared" ca="1" si="24"/>
        <v>0</v>
      </c>
      <c r="J76" s="49">
        <f t="shared" ca="1" si="24"/>
        <v>0</v>
      </c>
      <c r="K76" s="49">
        <f t="shared" ca="1" si="24"/>
        <v>0</v>
      </c>
      <c r="L76" s="49">
        <f t="shared" ca="1" si="24"/>
        <v>0</v>
      </c>
      <c r="M76" s="49">
        <f t="shared" ca="1" si="24"/>
        <v>0</v>
      </c>
      <c r="N76" s="49">
        <f t="shared" ca="1" si="24"/>
        <v>0</v>
      </c>
      <c r="O76" s="49">
        <f t="shared" ca="1" si="24"/>
        <v>0</v>
      </c>
      <c r="P76" s="49">
        <f t="shared" ca="1" si="24"/>
        <v>0</v>
      </c>
      <c r="Q76" s="49">
        <f t="shared" ca="1" si="24"/>
        <v>0</v>
      </c>
      <c r="R76" s="49">
        <f t="shared" ca="1" si="24"/>
        <v>0</v>
      </c>
      <c r="S76" s="49">
        <f t="shared" ca="1" si="24"/>
        <v>0</v>
      </c>
      <c r="T76" s="49">
        <f t="shared" ca="1" si="24"/>
        <v>0</v>
      </c>
      <c r="U76" s="49">
        <f t="shared" ca="1" si="24"/>
        <v>0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U77" ca="1" si="25">SUMIF($C$7:$C$75,"H",D$7:D$75)+SUMIF($C$7:$C$75,"E",D$7:D$75)</f>
        <v>88464653.140000299</v>
      </c>
      <c r="E77" s="49">
        <f t="shared" ca="1" si="25"/>
        <v>34565417096.966797</v>
      </c>
      <c r="F77" s="49">
        <f t="shared" ca="1" si="25"/>
        <v>0</v>
      </c>
      <c r="G77" s="49">
        <f t="shared" ca="1" si="25"/>
        <v>0</v>
      </c>
      <c r="H77" s="49">
        <f t="shared" ca="1" si="25"/>
        <v>0</v>
      </c>
      <c r="I77" s="49">
        <f t="shared" ca="1" si="25"/>
        <v>0</v>
      </c>
      <c r="J77" s="49">
        <f t="shared" ca="1" si="25"/>
        <v>0</v>
      </c>
      <c r="K77" s="49">
        <f t="shared" ca="1" si="25"/>
        <v>0</v>
      </c>
      <c r="L77" s="49">
        <f t="shared" ca="1" si="25"/>
        <v>0</v>
      </c>
      <c r="M77" s="49">
        <f t="shared" ca="1" si="25"/>
        <v>0</v>
      </c>
      <c r="N77" s="49">
        <f t="shared" ca="1" si="25"/>
        <v>0</v>
      </c>
      <c r="O77" s="49">
        <f t="shared" ca="1" si="25"/>
        <v>0</v>
      </c>
      <c r="P77" s="49">
        <f t="shared" ca="1" si="25"/>
        <v>0</v>
      </c>
      <c r="Q77" s="49">
        <f t="shared" ca="1" si="25"/>
        <v>0</v>
      </c>
      <c r="R77" s="49">
        <f t="shared" ca="1" si="25"/>
        <v>0</v>
      </c>
      <c r="S77" s="49">
        <f t="shared" ca="1" si="25"/>
        <v>0</v>
      </c>
      <c r="T77" s="49">
        <f t="shared" ca="1" si="25"/>
        <v>0</v>
      </c>
      <c r="U77" s="49">
        <f t="shared" ca="1" si="25"/>
        <v>34653881750.106796</v>
      </c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U78" ca="1" si="26">D76+D77</f>
        <v>88464653.140000299</v>
      </c>
      <c r="E78" s="49">
        <f t="shared" ca="1" si="26"/>
        <v>34565417096.966797</v>
      </c>
      <c r="F78" s="49">
        <f t="shared" ca="1" si="26"/>
        <v>0</v>
      </c>
      <c r="G78" s="49">
        <f t="shared" ca="1" si="26"/>
        <v>0</v>
      </c>
      <c r="H78" s="49">
        <f t="shared" ca="1" si="26"/>
        <v>0</v>
      </c>
      <c r="I78" s="49">
        <f t="shared" ca="1" si="26"/>
        <v>0</v>
      </c>
      <c r="J78" s="49">
        <f t="shared" ca="1" si="26"/>
        <v>0</v>
      </c>
      <c r="K78" s="49">
        <f t="shared" ca="1" si="26"/>
        <v>0</v>
      </c>
      <c r="L78" s="49">
        <f t="shared" ca="1" si="26"/>
        <v>0</v>
      </c>
      <c r="M78" s="49">
        <f t="shared" ca="1" si="26"/>
        <v>0</v>
      </c>
      <c r="N78" s="49">
        <f t="shared" ca="1" si="26"/>
        <v>0</v>
      </c>
      <c r="O78" s="49">
        <f t="shared" ca="1" si="26"/>
        <v>0</v>
      </c>
      <c r="P78" s="49">
        <f t="shared" ca="1" si="26"/>
        <v>0</v>
      </c>
      <c r="Q78" s="49">
        <f t="shared" ca="1" si="26"/>
        <v>0</v>
      </c>
      <c r="R78" s="49">
        <f t="shared" ca="1" si="26"/>
        <v>0</v>
      </c>
      <c r="S78" s="49">
        <f t="shared" ca="1" si="26"/>
        <v>0</v>
      </c>
      <c r="T78" s="49">
        <f t="shared" ca="1" si="26"/>
        <v>0</v>
      </c>
      <c r="U78" s="49">
        <f t="shared" ca="1" si="26"/>
        <v>34653881750.106796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 s="35" customFormat="1">
      <c r="A86" s="53"/>
      <c r="B86" s="53"/>
      <c r="C86" s="53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112325.81</v>
      </c>
      <c r="E7" s="18">
        <f t="shared" ca="1" si="0"/>
        <v>0</v>
      </c>
      <c r="F7" s="18">
        <f t="shared" ca="1" si="0"/>
        <v>0</v>
      </c>
      <c r="G7" s="18">
        <f t="shared" ca="1" si="0"/>
        <v>55844726.170000002</v>
      </c>
      <c r="H7" s="18">
        <f t="shared" ca="1" si="0"/>
        <v>0</v>
      </c>
      <c r="I7" s="19">
        <f ca="1">+SUM(D7:H7)</f>
        <v>55957051.980000004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5207074.88</v>
      </c>
      <c r="E8" s="18">
        <f t="shared" ca="1" si="0"/>
        <v>278323.81</v>
      </c>
      <c r="F8" s="18">
        <f t="shared" ca="1" si="0"/>
        <v>0</v>
      </c>
      <c r="G8" s="18">
        <f t="shared" ca="1" si="0"/>
        <v>184777397.28</v>
      </c>
      <c r="H8" s="18">
        <f t="shared" ca="1" si="0"/>
        <v>0</v>
      </c>
      <c r="I8" s="19">
        <f t="shared" ref="I8:I18" ca="1" si="1">+SUM(D8:H8)</f>
        <v>190262795.97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977273.13</v>
      </c>
      <c r="E9" s="18">
        <f t="shared" ca="1" si="0"/>
        <v>2403276.4500000002</v>
      </c>
      <c r="F9" s="18">
        <f t="shared" ca="1" si="0"/>
        <v>17361189.399999999</v>
      </c>
      <c r="G9" s="18">
        <f t="shared" ca="1" si="0"/>
        <v>111335197.80999999</v>
      </c>
      <c r="H9" s="18">
        <f t="shared" ca="1" si="0"/>
        <v>0</v>
      </c>
      <c r="I9" s="19">
        <f t="shared" ca="1" si="1"/>
        <v>132076936.78999999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13326896.76</v>
      </c>
      <c r="E10" s="18">
        <f t="shared" ca="1" si="0"/>
        <v>21333649.889999799</v>
      </c>
      <c r="F10" s="18">
        <f t="shared" ca="1" si="0"/>
        <v>7177710.7999999998</v>
      </c>
      <c r="G10" s="18">
        <f t="shared" ca="1" si="0"/>
        <v>339364985.13942397</v>
      </c>
      <c r="H10" s="18">
        <f t="shared" ca="1" si="0"/>
        <v>0</v>
      </c>
      <c r="I10" s="19">
        <f t="shared" ca="1" si="1"/>
        <v>381203242.58942378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1680700</v>
      </c>
      <c r="E11" s="18">
        <f t="shared" ca="1" si="0"/>
        <v>276046.68</v>
      </c>
      <c r="F11" s="18">
        <f t="shared" ca="1" si="0"/>
        <v>0</v>
      </c>
      <c r="G11" s="18">
        <f t="shared" ca="1" si="0"/>
        <v>21376280.193399999</v>
      </c>
      <c r="H11" s="18">
        <f t="shared" ca="1" si="0"/>
        <v>0</v>
      </c>
      <c r="I11" s="19">
        <f t="shared" ca="1" si="1"/>
        <v>23333026.873399999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19413495.139999997</v>
      </c>
      <c r="H13" s="18">
        <f t="shared" ca="1" si="0"/>
        <v>0</v>
      </c>
      <c r="I13" s="19">
        <f t="shared" ca="1" si="1"/>
        <v>19413495.139999997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15544.28</v>
      </c>
      <c r="E14" s="18">
        <f t="shared" ca="1" si="0"/>
        <v>149837.6</v>
      </c>
      <c r="F14" s="18">
        <f t="shared" ca="1" si="0"/>
        <v>0</v>
      </c>
      <c r="G14" s="18">
        <f t="shared" ca="1" si="0"/>
        <v>132054714.92</v>
      </c>
      <c r="H14" s="18">
        <f t="shared" ca="1" si="0"/>
        <v>0</v>
      </c>
      <c r="I14" s="19">
        <f t="shared" ca="1" si="1"/>
        <v>132220096.8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5791202.9899999192</v>
      </c>
      <c r="H15" s="18">
        <f t="shared" ca="1" si="0"/>
        <v>25043910.173333347</v>
      </c>
      <c r="I15" s="19">
        <f t="shared" ca="1" si="1"/>
        <v>30835113.163333267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15340452</v>
      </c>
      <c r="H17" s="18">
        <f t="shared" ca="1" si="0"/>
        <v>0</v>
      </c>
      <c r="I17" s="19">
        <f t="shared" ca="1" si="1"/>
        <v>15340452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327946.73</v>
      </c>
      <c r="G18" s="18">
        <f t="shared" ca="1" si="0"/>
        <v>10724452.609999999</v>
      </c>
      <c r="H18" s="18">
        <f t="shared" ca="1" si="0"/>
        <v>0</v>
      </c>
      <c r="I18" s="19">
        <f t="shared" ca="1" si="1"/>
        <v>11052399.34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92993.03</v>
      </c>
      <c r="F20" s="18">
        <f t="shared" ca="1" si="0"/>
        <v>2228133.52</v>
      </c>
      <c r="G20" s="18">
        <f t="shared" ca="1" si="0"/>
        <v>153784650.31999999</v>
      </c>
      <c r="H20" s="18">
        <f t="shared" ca="1" si="0"/>
        <v>17245.490000000002</v>
      </c>
      <c r="I20" s="19">
        <f t="shared" ca="1" si="2"/>
        <v>156123022.36000001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147447.57</v>
      </c>
      <c r="G21" s="18">
        <f t="shared" ca="1" si="0"/>
        <v>4192652.03</v>
      </c>
      <c r="H21" s="18">
        <f t="shared" ca="1" si="0"/>
        <v>0</v>
      </c>
      <c r="I21" s="19">
        <f t="shared" ca="1" si="2"/>
        <v>4340099.5999999996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15563947.370000001</v>
      </c>
      <c r="H22" s="18">
        <f t="shared" ca="1" si="0"/>
        <v>0.01</v>
      </c>
      <c r="I22" s="19">
        <f t="shared" ca="1" si="2"/>
        <v>15563947.380000001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95699.13</v>
      </c>
      <c r="E23" s="18">
        <f t="shared" ca="1" si="3"/>
        <v>264097.01</v>
      </c>
      <c r="F23" s="18">
        <f t="shared" ca="1" si="3"/>
        <v>20906092.369999997</v>
      </c>
      <c r="G23" s="18">
        <f t="shared" ca="1" si="3"/>
        <v>2406796656.5899997</v>
      </c>
      <c r="H23" s="18">
        <f t="shared" ca="1" si="3"/>
        <v>0</v>
      </c>
      <c r="I23" s="19">
        <f t="shared" ca="1" si="2"/>
        <v>2428062545.0999999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4258750.32</v>
      </c>
      <c r="F24" s="18">
        <f t="shared" ca="1" si="3"/>
        <v>0</v>
      </c>
      <c r="G24" s="18">
        <f t="shared" ca="1" si="3"/>
        <v>341685151.60999995</v>
      </c>
      <c r="H24" s="18">
        <f t="shared" ca="1" si="3"/>
        <v>312907.59999999998</v>
      </c>
      <c r="I24" s="19">
        <f t="shared" ca="1" si="2"/>
        <v>346256809.52999997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62110.74</v>
      </c>
      <c r="E25" s="18">
        <f t="shared" ca="1" si="3"/>
        <v>0</v>
      </c>
      <c r="F25" s="18">
        <f t="shared" ca="1" si="3"/>
        <v>0</v>
      </c>
      <c r="G25" s="18">
        <f t="shared" ca="1" si="3"/>
        <v>18094097.319995876</v>
      </c>
      <c r="H25" s="18">
        <f t="shared" ca="1" si="3"/>
        <v>0</v>
      </c>
      <c r="I25" s="19">
        <f t="shared" ca="1" si="2"/>
        <v>18156208.059995875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719499.31318699813</v>
      </c>
      <c r="H26" s="18">
        <f t="shared" ca="1" si="3"/>
        <v>0</v>
      </c>
      <c r="I26" s="19">
        <f t="shared" ref="I26:I37" ca="1" si="4">+SUM(D26:H26)</f>
        <v>719499.31318699813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40202.800000000003</v>
      </c>
      <c r="G27" s="18">
        <f t="shared" ca="1" si="3"/>
        <v>77334792.099999994</v>
      </c>
      <c r="H27" s="18">
        <f t="shared" ca="1" si="3"/>
        <v>0</v>
      </c>
      <c r="I27" s="19">
        <f t="shared" ca="1" si="4"/>
        <v>77374994.899999991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-3453.99</v>
      </c>
      <c r="E28" s="18">
        <f t="shared" ca="1" si="3"/>
        <v>0</v>
      </c>
      <c r="F28" s="18">
        <f t="shared" ca="1" si="3"/>
        <v>0</v>
      </c>
      <c r="G28" s="18">
        <f t="shared" ca="1" si="3"/>
        <v>300272153.24000001</v>
      </c>
      <c r="H28" s="18">
        <f t="shared" ca="1" si="3"/>
        <v>4665.1899999999996</v>
      </c>
      <c r="I28" s="19">
        <f t="shared" ca="1" si="4"/>
        <v>300273364.44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6627.95</v>
      </c>
      <c r="E29" s="18">
        <f t="shared" ca="1" si="3"/>
        <v>0</v>
      </c>
      <c r="F29" s="18">
        <f t="shared" ca="1" si="3"/>
        <v>0</v>
      </c>
      <c r="G29" s="18">
        <f t="shared" ca="1" si="3"/>
        <v>873302.69</v>
      </c>
      <c r="H29" s="18">
        <f t="shared" ca="1" si="3"/>
        <v>-3344.83</v>
      </c>
      <c r="I29" s="19">
        <f t="shared" ca="1" si="4"/>
        <v>876585.80999999994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288087.51</v>
      </c>
      <c r="E30" s="18">
        <f t="shared" ca="1" si="3"/>
        <v>101748.64</v>
      </c>
      <c r="F30" s="18">
        <f t="shared" ca="1" si="3"/>
        <v>0</v>
      </c>
      <c r="G30" s="18">
        <f t="shared" ca="1" si="3"/>
        <v>29803804.035800003</v>
      </c>
      <c r="H30" s="18">
        <f t="shared" ca="1" si="3"/>
        <v>0</v>
      </c>
      <c r="I30" s="19">
        <f t="shared" ca="1" si="4"/>
        <v>30193640.185800001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27288586.409999996</v>
      </c>
      <c r="H31" s="18">
        <f t="shared" ca="1" si="3"/>
        <v>0</v>
      </c>
      <c r="I31" s="19">
        <f t="shared" ca="1" si="4"/>
        <v>27288586.409999996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1412437.26</v>
      </c>
      <c r="F32" s="18">
        <f t="shared" ca="1" si="3"/>
        <v>0</v>
      </c>
      <c r="G32" s="18">
        <f t="shared" ca="1" si="3"/>
        <v>31639244.789997999</v>
      </c>
      <c r="H32" s="18">
        <f t="shared" ca="1" si="3"/>
        <v>0</v>
      </c>
      <c r="I32" s="19">
        <f t="shared" ca="1" si="4"/>
        <v>33051682.049998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3534173.1299999943</v>
      </c>
      <c r="E33" s="18">
        <f t="shared" ca="1" si="3"/>
        <v>8742870.8899989128</v>
      </c>
      <c r="F33" s="18">
        <f t="shared" ca="1" si="3"/>
        <v>0</v>
      </c>
      <c r="G33" s="18">
        <f t="shared" ca="1" si="3"/>
        <v>44454588.05999551</v>
      </c>
      <c r="H33" s="18">
        <f t="shared" ca="1" si="3"/>
        <v>0</v>
      </c>
      <c r="I33" s="19">
        <f t="shared" ca="1" si="4"/>
        <v>56731632.079994418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3273198.73999999</v>
      </c>
      <c r="H34" s="18">
        <f t="shared" ca="1" si="3"/>
        <v>0</v>
      </c>
      <c r="I34" s="19">
        <f t="shared" ca="1" si="4"/>
        <v>3273198.73999999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28917940.449999999</v>
      </c>
      <c r="H35" s="18">
        <f t="shared" ca="1" si="3"/>
        <v>0</v>
      </c>
      <c r="I35" s="19">
        <f t="shared" ca="1" si="4"/>
        <v>28917940.449999999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2726924</v>
      </c>
      <c r="E36" s="18">
        <f t="shared" ca="1" si="3"/>
        <v>8396105</v>
      </c>
      <c r="F36" s="18">
        <f t="shared" ca="1" si="3"/>
        <v>0</v>
      </c>
      <c r="G36" s="18">
        <f t="shared" ca="1" si="3"/>
        <v>20683147.039999999</v>
      </c>
      <c r="H36" s="18">
        <f t="shared" ca="1" si="3"/>
        <v>0</v>
      </c>
      <c r="I36" s="19">
        <f t="shared" ca="1" si="4"/>
        <v>31806176.039999999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3425.26</v>
      </c>
      <c r="F38" s="18">
        <f t="shared" ca="1" si="3"/>
        <v>0</v>
      </c>
      <c r="G38" s="18">
        <f t="shared" ca="1" si="3"/>
        <v>31083127.800000001</v>
      </c>
      <c r="H38" s="18">
        <f t="shared" ca="1" si="3"/>
        <v>-3576914.51</v>
      </c>
      <c r="I38" s="19">
        <f t="shared" ref="I38:I47" ca="1" si="5">+SUM(D38:H38)</f>
        <v>27509638.550000004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20136648.48</v>
      </c>
      <c r="H39" s="18">
        <f t="shared" ca="1" si="6"/>
        <v>0</v>
      </c>
      <c r="I39" s="19">
        <f t="shared" ca="1" si="5"/>
        <v>20136648.48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2399282.7720919997</v>
      </c>
      <c r="H40" s="18">
        <f t="shared" ca="1" si="6"/>
        <v>0</v>
      </c>
      <c r="I40" s="19">
        <f t="shared" ca="1" si="5"/>
        <v>2399282.7720919997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7459462</v>
      </c>
      <c r="F41" s="18">
        <f t="shared" ca="1" si="6"/>
        <v>0</v>
      </c>
      <c r="G41" s="18">
        <f t="shared" ca="1" si="6"/>
        <v>2992160.41</v>
      </c>
      <c r="H41" s="18">
        <f t="shared" ca="1" si="6"/>
        <v>0</v>
      </c>
      <c r="I41" s="19">
        <f t="shared" ca="1" si="5"/>
        <v>10451622.41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350278.34000000008</v>
      </c>
      <c r="H42" s="18">
        <f t="shared" ca="1" si="6"/>
        <v>0</v>
      </c>
      <c r="I42" s="19">
        <f t="shared" ca="1" si="5"/>
        <v>350278.34000000008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47268633</v>
      </c>
      <c r="H43" s="18">
        <f t="shared" ca="1" si="6"/>
        <v>0</v>
      </c>
      <c r="I43" s="19">
        <f t="shared" ref="I43" ca="1" si="7">+SUM(D43:H43)</f>
        <v>47268633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13430928.079997307</v>
      </c>
      <c r="H44" s="18">
        <f t="shared" ca="1" si="6"/>
        <v>0</v>
      </c>
      <c r="I44" s="19">
        <f t="shared" ca="1" si="5"/>
        <v>13430928.079997307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8670083.0699998327</v>
      </c>
      <c r="F45" s="18">
        <f t="shared" ca="1" si="6"/>
        <v>0</v>
      </c>
      <c r="G45" s="18">
        <f t="shared" ca="1" si="6"/>
        <v>5799875.4699996943</v>
      </c>
      <c r="H45" s="18">
        <f t="shared" ca="1" si="6"/>
        <v>0</v>
      </c>
      <c r="I45" s="19">
        <f t="shared" ca="1" si="5"/>
        <v>14469958.539999526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209159.46</v>
      </c>
      <c r="F46" s="18">
        <f t="shared" ca="1" si="6"/>
        <v>76017297.850000009</v>
      </c>
      <c r="G46" s="18">
        <f t="shared" ca="1" si="6"/>
        <v>7634047.9399999995</v>
      </c>
      <c r="H46" s="18">
        <f t="shared" ca="1" si="6"/>
        <v>0</v>
      </c>
      <c r="I46" s="19">
        <f t="shared" ca="1" si="5"/>
        <v>83860505.25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6207.2000000000007</v>
      </c>
      <c r="H47" s="18">
        <f t="shared" ca="1" si="6"/>
        <v>0</v>
      </c>
      <c r="I47" s="19">
        <f t="shared" ca="1" si="5"/>
        <v>6207.2000000000007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194697882.94</v>
      </c>
      <c r="H48" s="18">
        <f t="shared" ca="1" si="6"/>
        <v>0</v>
      </c>
      <c r="I48" s="19">
        <f t="shared" ref="I48:I58" ca="1" si="8">+SUM(D48:H48)</f>
        <v>194697882.94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9591165.8899999447</v>
      </c>
      <c r="H49" s="18">
        <f t="shared" ca="1" si="6"/>
        <v>0</v>
      </c>
      <c r="I49" s="19">
        <f t="shared" ca="1" si="8"/>
        <v>9591165.8899999447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13966292.43</v>
      </c>
      <c r="H50" s="18">
        <f t="shared" ca="1" si="6"/>
        <v>0</v>
      </c>
      <c r="I50" s="19">
        <f t="shared" ca="1" si="8"/>
        <v>13966292.43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164761.77000000002</v>
      </c>
      <c r="F52" s="18">
        <f t="shared" ca="1" si="6"/>
        <v>0</v>
      </c>
      <c r="G52" s="18">
        <f t="shared" ca="1" si="6"/>
        <v>41460104.269993365</v>
      </c>
      <c r="H52" s="18">
        <f t="shared" ca="1" si="6"/>
        <v>509925.66999999952</v>
      </c>
      <c r="I52" s="19">
        <f t="shared" ca="1" si="8"/>
        <v>42134791.70999337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15922342.67</v>
      </c>
      <c r="H53" s="18">
        <f t="shared" ca="1" si="6"/>
        <v>0</v>
      </c>
      <c r="I53" s="19">
        <f t="shared" ref="I53:I54" ca="1" si="9">+SUM(D53:H53)</f>
        <v>15922342.67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2244572.1799999997</v>
      </c>
      <c r="H54" s="18">
        <f t="shared" ca="1" si="6"/>
        <v>2032032.04</v>
      </c>
      <c r="I54" s="19">
        <f t="shared" ca="1" si="9"/>
        <v>4276604.22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H70" ca="1" si="10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0"/>
        <v>0</v>
      </c>
      <c r="F55" s="18">
        <f t="shared" ca="1" si="10"/>
        <v>0</v>
      </c>
      <c r="G55" s="18">
        <f t="shared" ca="1" si="10"/>
        <v>0</v>
      </c>
      <c r="H55" s="18">
        <f t="shared" ca="1" si="10"/>
        <v>0</v>
      </c>
      <c r="I55" s="19">
        <f t="shared" ca="1" si="8"/>
        <v>0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10"/>
        <v>0</v>
      </c>
      <c r="E56" s="18">
        <f t="shared" ca="1" si="10"/>
        <v>0</v>
      </c>
      <c r="F56" s="18">
        <f t="shared" ca="1" si="10"/>
        <v>0</v>
      </c>
      <c r="G56" s="18">
        <f t="shared" ca="1" si="10"/>
        <v>4826941.76</v>
      </c>
      <c r="H56" s="18">
        <f t="shared" ca="1" si="10"/>
        <v>0</v>
      </c>
      <c r="I56" s="19">
        <f t="shared" ca="1" si="8"/>
        <v>4826941.76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10"/>
        <v>0</v>
      </c>
      <c r="E57" s="18">
        <f t="shared" ca="1" si="10"/>
        <v>0</v>
      </c>
      <c r="F57" s="18">
        <f t="shared" ca="1" si="10"/>
        <v>0</v>
      </c>
      <c r="G57" s="18">
        <f t="shared" ca="1" si="10"/>
        <v>1092420.860000046</v>
      </c>
      <c r="H57" s="18">
        <f t="shared" ca="1" si="10"/>
        <v>0</v>
      </c>
      <c r="I57" s="19">
        <f t="shared" ca="1" si="8"/>
        <v>1092420.860000046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10"/>
        <v>0</v>
      </c>
      <c r="E58" s="18">
        <f t="shared" ca="1" si="10"/>
        <v>0</v>
      </c>
      <c r="F58" s="18">
        <f t="shared" ca="1" si="10"/>
        <v>0</v>
      </c>
      <c r="G58" s="18">
        <f t="shared" ca="1" si="10"/>
        <v>196839.71</v>
      </c>
      <c r="H58" s="18">
        <f t="shared" ca="1" si="10"/>
        <v>0</v>
      </c>
      <c r="I58" s="19">
        <f t="shared" ca="1" si="8"/>
        <v>196839.71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10"/>
        <v>0</v>
      </c>
      <c r="E59" s="18">
        <f t="shared" ca="1" si="10"/>
        <v>0</v>
      </c>
      <c r="F59" s="18">
        <f t="shared" ca="1" si="10"/>
        <v>0</v>
      </c>
      <c r="G59" s="18">
        <f t="shared" ca="1" si="10"/>
        <v>572237.1100000001</v>
      </c>
      <c r="H59" s="18">
        <f t="shared" ca="1" si="10"/>
        <v>888560.5199999999</v>
      </c>
      <c r="I59" s="19">
        <f t="shared" ref="I59" ca="1" si="11">+SUM(D59:H59)</f>
        <v>1460797.63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10"/>
        <v>0</v>
      </c>
      <c r="E60" s="18">
        <f t="shared" ca="1" si="10"/>
        <v>0</v>
      </c>
      <c r="F60" s="18">
        <f t="shared" ca="1" si="10"/>
        <v>0</v>
      </c>
      <c r="G60" s="18">
        <f t="shared" ca="1" si="10"/>
        <v>0.01</v>
      </c>
      <c r="H60" s="18">
        <f t="shared" ca="1" si="10"/>
        <v>0</v>
      </c>
      <c r="I60" s="19">
        <f t="shared" ref="I60:I75" ca="1" si="12">+SUM(D60:H60)</f>
        <v>0.01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10"/>
        <v>0</v>
      </c>
      <c r="E61" s="18">
        <f t="shared" ca="1" si="10"/>
        <v>0</v>
      </c>
      <c r="F61" s="18">
        <f t="shared" ca="1" si="10"/>
        <v>0</v>
      </c>
      <c r="G61" s="18">
        <f t="shared" ca="1" si="10"/>
        <v>1019559.2399999999</v>
      </c>
      <c r="H61" s="18">
        <f t="shared" ca="1" si="10"/>
        <v>0</v>
      </c>
      <c r="I61" s="19">
        <f t="shared" ca="1" si="12"/>
        <v>1019559.2399999999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10"/>
        <v>0</v>
      </c>
      <c r="E62" s="18">
        <f t="shared" ca="1" si="10"/>
        <v>0</v>
      </c>
      <c r="F62" s="18">
        <f t="shared" ca="1" si="10"/>
        <v>0</v>
      </c>
      <c r="G62" s="18">
        <f t="shared" ca="1" si="10"/>
        <v>238385.40000000002</v>
      </c>
      <c r="H62" s="18">
        <f t="shared" ca="1" si="10"/>
        <v>1832143.88</v>
      </c>
      <c r="I62" s="19">
        <f t="shared" ca="1" si="12"/>
        <v>2070529.2799999998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10"/>
        <v>0</v>
      </c>
      <c r="E63" s="18">
        <f t="shared" ca="1" si="10"/>
        <v>0</v>
      </c>
      <c r="F63" s="18">
        <f t="shared" ca="1" si="10"/>
        <v>0</v>
      </c>
      <c r="G63" s="18">
        <f t="shared" ca="1" si="10"/>
        <v>1123074.8900001042</v>
      </c>
      <c r="H63" s="18">
        <f t="shared" ca="1" si="10"/>
        <v>0</v>
      </c>
      <c r="I63" s="19">
        <f t="shared" ca="1" si="12"/>
        <v>1123074.8900001042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10"/>
        <v>0</v>
      </c>
      <c r="E64" s="18">
        <f t="shared" ca="1" si="10"/>
        <v>0</v>
      </c>
      <c r="F64" s="18">
        <f t="shared" ca="1" si="10"/>
        <v>0</v>
      </c>
      <c r="G64" s="18">
        <f t="shared" ca="1" si="10"/>
        <v>44009459.379995301</v>
      </c>
      <c r="H64" s="18">
        <f t="shared" ca="1" si="10"/>
        <v>0</v>
      </c>
      <c r="I64" s="19">
        <f t="shared" ca="1" si="12"/>
        <v>44009459.379995301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10"/>
        <v>0</v>
      </c>
      <c r="E65" s="18">
        <f t="shared" ca="1" si="10"/>
        <v>0</v>
      </c>
      <c r="F65" s="18">
        <f t="shared" ca="1" si="10"/>
        <v>0</v>
      </c>
      <c r="G65" s="18">
        <f t="shared" ca="1" si="10"/>
        <v>91422574.700000003</v>
      </c>
      <c r="H65" s="18">
        <f t="shared" ca="1" si="10"/>
        <v>0</v>
      </c>
      <c r="I65" s="19">
        <f t="shared" ca="1" si="12"/>
        <v>91422574.700000003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10"/>
        <v>0</v>
      </c>
      <c r="E66" s="18">
        <f t="shared" ca="1" si="10"/>
        <v>0</v>
      </c>
      <c r="F66" s="18">
        <f t="shared" ca="1" si="10"/>
        <v>0</v>
      </c>
      <c r="G66" s="18">
        <f t="shared" ca="1" si="10"/>
        <v>333750.70999999996</v>
      </c>
      <c r="H66" s="18">
        <f t="shared" ca="1" si="10"/>
        <v>0</v>
      </c>
      <c r="I66" s="19">
        <f t="shared" ca="1" si="12"/>
        <v>333750.70999999996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10"/>
        <v>0</v>
      </c>
      <c r="E67" s="18">
        <f t="shared" ca="1" si="10"/>
        <v>0</v>
      </c>
      <c r="F67" s="18">
        <f t="shared" ca="1" si="10"/>
        <v>0</v>
      </c>
      <c r="G67" s="18">
        <f t="shared" ca="1" si="10"/>
        <v>31559837.41</v>
      </c>
      <c r="H67" s="18">
        <f t="shared" ca="1" si="10"/>
        <v>0</v>
      </c>
      <c r="I67" s="19">
        <f t="shared" ca="1" si="12"/>
        <v>31559837.41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10"/>
        <v>0</v>
      </c>
      <c r="E68" s="18">
        <f t="shared" ca="1" si="10"/>
        <v>0</v>
      </c>
      <c r="F68" s="18">
        <f t="shared" ca="1" si="10"/>
        <v>0</v>
      </c>
      <c r="G68" s="18">
        <f t="shared" ca="1" si="10"/>
        <v>153380862.19999981</v>
      </c>
      <c r="H68" s="18">
        <f t="shared" ca="1" si="10"/>
        <v>119777704.57999998</v>
      </c>
      <c r="I68" s="19">
        <f t="shared" ca="1" si="12"/>
        <v>273158566.77999979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10"/>
        <v>0</v>
      </c>
      <c r="E69" s="18">
        <f t="shared" ca="1" si="10"/>
        <v>0</v>
      </c>
      <c r="F69" s="18">
        <f t="shared" ca="1" si="10"/>
        <v>0</v>
      </c>
      <c r="G69" s="18">
        <f t="shared" ca="1" si="10"/>
        <v>359262426.74148911</v>
      </c>
      <c r="H69" s="18">
        <f t="shared" ca="1" si="10"/>
        <v>0</v>
      </c>
      <c r="I69" s="19">
        <f t="shared" ca="1" si="12"/>
        <v>359262426.74148911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10"/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3232.31</v>
      </c>
      <c r="H70" s="18">
        <f t="shared" ca="1" si="10"/>
        <v>0</v>
      </c>
      <c r="I70" s="19">
        <f t="shared" ca="1" si="12"/>
        <v>3232.31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H75" ca="1" si="1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3"/>
        <v>0</v>
      </c>
      <c r="F71" s="18">
        <f t="shared" ca="1" si="13"/>
        <v>0</v>
      </c>
      <c r="G71" s="18">
        <f t="shared" ca="1" si="13"/>
        <v>525109.14999999991</v>
      </c>
      <c r="H71" s="18">
        <f t="shared" ca="1" si="13"/>
        <v>0</v>
      </c>
      <c r="I71" s="19">
        <f t="shared" ca="1" si="12"/>
        <v>525109.14999999991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3"/>
        <v>0</v>
      </c>
      <c r="E72" s="18">
        <f t="shared" ca="1" si="13"/>
        <v>0</v>
      </c>
      <c r="F72" s="18">
        <f t="shared" ca="1" si="13"/>
        <v>0</v>
      </c>
      <c r="G72" s="18">
        <f t="shared" ca="1" si="13"/>
        <v>42867252.810000032</v>
      </c>
      <c r="H72" s="18">
        <f t="shared" ca="1" si="13"/>
        <v>0</v>
      </c>
      <c r="I72" s="19">
        <f t="shared" ca="1" si="12"/>
        <v>42867252.810000032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3"/>
        <v>0</v>
      </c>
      <c r="E73" s="18">
        <f t="shared" ca="1" si="13"/>
        <v>0</v>
      </c>
      <c r="F73" s="18">
        <f t="shared" ca="1" si="13"/>
        <v>0</v>
      </c>
      <c r="G73" s="18">
        <f t="shared" ca="1" si="13"/>
        <v>14913872.229987901</v>
      </c>
      <c r="H73" s="18">
        <f t="shared" ca="1" si="13"/>
        <v>103092181.690001</v>
      </c>
      <c r="I73" s="19">
        <f t="shared" ca="1" si="12"/>
        <v>118006053.9199889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3"/>
        <v>0</v>
      </c>
      <c r="E74" s="18">
        <f t="shared" ca="1" si="13"/>
        <v>0</v>
      </c>
      <c r="F74" s="18">
        <f t="shared" ca="1" si="13"/>
        <v>0</v>
      </c>
      <c r="G74" s="18">
        <f t="shared" ca="1" si="13"/>
        <v>549909235.16999531</v>
      </c>
      <c r="H74" s="18">
        <f t="shared" ca="1" si="13"/>
        <v>71851250.260000125</v>
      </c>
      <c r="I74" s="19">
        <f t="shared" ca="1" si="12"/>
        <v>621760485.42999542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3"/>
        <v>0</v>
      </c>
      <c r="E75" s="18">
        <f t="shared" ca="1" si="13"/>
        <v>0</v>
      </c>
      <c r="F75" s="18">
        <f t="shared" ca="1" si="13"/>
        <v>0</v>
      </c>
      <c r="G75" s="18">
        <f t="shared" ca="1" si="13"/>
        <v>7065478.5700000003</v>
      </c>
      <c r="H75" s="18">
        <f t="shared" ca="1" si="13"/>
        <v>0</v>
      </c>
      <c r="I75" s="19">
        <f t="shared" ca="1" si="12"/>
        <v>7065478.5700000003</v>
      </c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I76" ca="1" si="14">SUMIF($C$7:$C$75,"HD",D$7:D$75)</f>
        <v>28029983.329999994</v>
      </c>
      <c r="E76" s="49">
        <f t="shared" ca="1" si="14"/>
        <v>64217028.139998555</v>
      </c>
      <c r="F76" s="49">
        <f t="shared" ca="1" si="14"/>
        <v>124206021.04000001</v>
      </c>
      <c r="G76" s="49">
        <f t="shared" ca="1" si="14"/>
        <v>4810383866.233881</v>
      </c>
      <c r="H76" s="49">
        <f t="shared" ca="1" si="14"/>
        <v>24340426.833333347</v>
      </c>
      <c r="I76" s="49">
        <f t="shared" ca="1" si="14"/>
        <v>5051177325.5772133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I77" ca="1" si="15">SUMIF($C$7:$C$75,"H",D$7:D$75)+SUMIF($C$7:$C$75,"E",D$7:D$75)</f>
        <v>0</v>
      </c>
      <c r="E77" s="49">
        <f t="shared" ca="1" si="15"/>
        <v>0</v>
      </c>
      <c r="F77" s="49">
        <f t="shared" ca="1" si="15"/>
        <v>0</v>
      </c>
      <c r="G77" s="49">
        <f t="shared" ca="1" si="15"/>
        <v>1304322550.3614676</v>
      </c>
      <c r="H77" s="49">
        <f t="shared" ca="1" si="15"/>
        <v>297441840.93000108</v>
      </c>
      <c r="I77" s="49">
        <f t="shared" ca="1" si="15"/>
        <v>1601764391.2914686</v>
      </c>
      <c r="J77" s="3"/>
      <c r="K77" s="3"/>
      <c r="L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I78" ca="1" si="16">D76+D77</f>
        <v>28029983.329999994</v>
      </c>
      <c r="E78" s="49">
        <f t="shared" ca="1" si="16"/>
        <v>64217028.139998555</v>
      </c>
      <c r="F78" s="49">
        <f t="shared" ca="1" si="16"/>
        <v>124206021.04000001</v>
      </c>
      <c r="G78" s="49">
        <f t="shared" ca="1" si="16"/>
        <v>6114706416.5953484</v>
      </c>
      <c r="H78" s="49">
        <f t="shared" ca="1" si="16"/>
        <v>321782267.76333445</v>
      </c>
      <c r="I78" s="49">
        <f t="shared" ca="1" si="16"/>
        <v>6652941716.8686819</v>
      </c>
      <c r="J78" s="3"/>
      <c r="K78" s="3"/>
      <c r="L78" s="3"/>
      <c r="M78" s="3"/>
      <c r="N78" s="3"/>
      <c r="O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3606059.19</v>
      </c>
      <c r="O7" s="19">
        <f ca="1">+D7+E7+N7</f>
        <v>3606059.19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115141434.17</v>
      </c>
      <c r="E8" s="19">
        <f t="shared" ref="E8:E23" ca="1" si="1">F8+G8+H8+K8</f>
        <v>1356042168.2100053</v>
      </c>
      <c r="F8" s="18">
        <f t="shared" ca="1" si="0"/>
        <v>1710795.4999999995</v>
      </c>
      <c r="G8" s="18">
        <f t="shared" ca="1" si="0"/>
        <v>1942798.8900000011</v>
      </c>
      <c r="H8" s="19">
        <f t="shared" ref="H8:H23" ca="1" si="2">+I8+J8</f>
        <v>177517762.68999997</v>
      </c>
      <c r="I8" s="18">
        <f t="shared" ca="1" si="0"/>
        <v>11410946.149999999</v>
      </c>
      <c r="J8" s="18">
        <f t="shared" ca="1" si="0"/>
        <v>166106816.53999996</v>
      </c>
      <c r="K8" s="19">
        <f t="shared" ref="K8:K23" ca="1" si="3">+L8+M8</f>
        <v>1174870811.1300054</v>
      </c>
      <c r="L8" s="18">
        <f t="shared" ca="1" si="0"/>
        <v>236789690.71999994</v>
      </c>
      <c r="M8" s="18">
        <f t="shared" ca="1" si="0"/>
        <v>938081120.41000533</v>
      </c>
      <c r="N8" s="18">
        <f t="shared" ca="1" si="0"/>
        <v>35920121.030000001</v>
      </c>
      <c r="O8" s="19">
        <f t="shared" ref="O8:O23" ca="1" si="4">+D8+E8+N8</f>
        <v>1507103723.4100053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14983633962.23</v>
      </c>
      <c r="F9" s="18">
        <f t="shared" ca="1" si="0"/>
        <v>0</v>
      </c>
      <c r="G9" s="18">
        <f t="shared" ca="1" si="0"/>
        <v>12313373.219999995</v>
      </c>
      <c r="H9" s="19">
        <f t="shared" ca="1" si="2"/>
        <v>3373528385.1983209</v>
      </c>
      <c r="I9" s="18">
        <f t="shared" ca="1" si="0"/>
        <v>178659960.94999975</v>
      </c>
      <c r="J9" s="18">
        <f t="shared" ca="1" si="0"/>
        <v>3194868424.2483211</v>
      </c>
      <c r="K9" s="19">
        <f t="shared" ca="1" si="3"/>
        <v>11597792203.81168</v>
      </c>
      <c r="L9" s="18">
        <f t="shared" ca="1" si="0"/>
        <v>2808593393.8800116</v>
      </c>
      <c r="M9" s="18">
        <f t="shared" ca="1" si="0"/>
        <v>8789198809.9316692</v>
      </c>
      <c r="N9" s="18">
        <f t="shared" ca="1" si="0"/>
        <v>68439853.680000007</v>
      </c>
      <c r="O9" s="19">
        <f t="shared" ca="1" si="4"/>
        <v>15052073815.91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3008114.5399999302</v>
      </c>
      <c r="E10" s="19">
        <f t="shared" ca="1" si="1"/>
        <v>3012519633.6189222</v>
      </c>
      <c r="F10" s="18">
        <f t="shared" ca="1" si="0"/>
        <v>291605.65000009997</v>
      </c>
      <c r="G10" s="18">
        <f t="shared" ca="1" si="0"/>
        <v>4439455.3900001002</v>
      </c>
      <c r="H10" s="19">
        <f t="shared" ca="1" si="2"/>
        <v>921674426.77950954</v>
      </c>
      <c r="I10" s="18">
        <f t="shared" ca="1" si="0"/>
        <v>368404139.98207128</v>
      </c>
      <c r="J10" s="18">
        <f t="shared" ca="1" si="0"/>
        <v>553270286.79743826</v>
      </c>
      <c r="K10" s="19">
        <f t="shared" ca="1" si="3"/>
        <v>2086114145.7994127</v>
      </c>
      <c r="L10" s="18">
        <f t="shared" ca="1" si="0"/>
        <v>828852004.27723622</v>
      </c>
      <c r="M10" s="18">
        <f t="shared" ca="1" si="0"/>
        <v>1257262141.5221765</v>
      </c>
      <c r="N10" s="18">
        <f t="shared" ca="1" si="0"/>
        <v>24409193.180000599</v>
      </c>
      <c r="O10" s="19">
        <f t="shared" ca="1" si="4"/>
        <v>3039936941.338923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929.07</v>
      </c>
      <c r="E11" s="19">
        <f t="shared" ca="1" si="1"/>
        <v>465494296.81999999</v>
      </c>
      <c r="F11" s="18">
        <f t="shared" ca="1" si="0"/>
        <v>0</v>
      </c>
      <c r="G11" s="18">
        <f t="shared" ca="1" si="0"/>
        <v>326887407.63</v>
      </c>
      <c r="H11" s="19">
        <f t="shared" ca="1" si="2"/>
        <v>9145091.8699999992</v>
      </c>
      <c r="I11" s="18">
        <f t="shared" ca="1" si="0"/>
        <v>0</v>
      </c>
      <c r="J11" s="18">
        <f t="shared" ca="1" si="0"/>
        <v>9145091.8699999992</v>
      </c>
      <c r="K11" s="19">
        <f t="shared" ca="1" si="3"/>
        <v>129461797.31999999</v>
      </c>
      <c r="L11" s="18">
        <f t="shared" ca="1" si="0"/>
        <v>0</v>
      </c>
      <c r="M11" s="18">
        <f t="shared" ca="1" si="0"/>
        <v>129461797.31999999</v>
      </c>
      <c r="N11" s="18">
        <f t="shared" ca="1" si="0"/>
        <v>6279442.2675999999</v>
      </c>
      <c r="O11" s="19">
        <f t="shared" ca="1" si="4"/>
        <v>471774668.15759999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1054557.8999999997</v>
      </c>
      <c r="F13" s="18">
        <f t="shared" ca="1" si="0"/>
        <v>0</v>
      </c>
      <c r="G13" s="18">
        <f t="shared" ca="1" si="0"/>
        <v>-378.7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1054944.9399999997</v>
      </c>
      <c r="L13" s="18">
        <f t="shared" ca="1" si="0"/>
        <v>0</v>
      </c>
      <c r="M13" s="18">
        <f t="shared" ca="1" si="0"/>
        <v>1054944.9399999997</v>
      </c>
      <c r="N13" s="18">
        <f t="shared" ca="1" si="0"/>
        <v>11946107.91</v>
      </c>
      <c r="O13" s="19">
        <f t="shared" ca="1" si="4"/>
        <v>13000665.810000001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118340.73</v>
      </c>
      <c r="E14" s="19">
        <f t="shared" ca="1" si="1"/>
        <v>2104409816.0899973</v>
      </c>
      <c r="F14" s="18">
        <f t="shared" ca="1" si="0"/>
        <v>129129.91999730101</v>
      </c>
      <c r="G14" s="18">
        <f t="shared" ca="1" si="0"/>
        <v>8030039.2800000003</v>
      </c>
      <c r="H14" s="19">
        <f t="shared" ca="1" si="2"/>
        <v>1591335370.6300001</v>
      </c>
      <c r="I14" s="18">
        <f t="shared" ca="1" si="0"/>
        <v>42411192.630000003</v>
      </c>
      <c r="J14" s="18">
        <f t="shared" ca="1" si="0"/>
        <v>1548924178</v>
      </c>
      <c r="K14" s="19">
        <f t="shared" ca="1" si="3"/>
        <v>504915276.25999999</v>
      </c>
      <c r="L14" s="18">
        <f t="shared" ca="1" si="0"/>
        <v>288593666.56</v>
      </c>
      <c r="M14" s="18">
        <f t="shared" ca="1" si="0"/>
        <v>216321609.69999999</v>
      </c>
      <c r="N14" s="18">
        <f t="shared" ca="1" si="0"/>
        <v>36211224.479999997</v>
      </c>
      <c r="O14" s="19">
        <f t="shared" ca="1" si="4"/>
        <v>2140739381.2999973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169740</v>
      </c>
      <c r="O17" s="19">
        <f t="shared" ca="1" si="4"/>
        <v>169740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5095421.33</v>
      </c>
      <c r="O18" s="19">
        <f t="shared" ca="1" si="4"/>
        <v>5095421.33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564002.55999999994</v>
      </c>
      <c r="E20" s="19">
        <f t="shared" ca="1" si="1"/>
        <v>429493677.40999997</v>
      </c>
      <c r="F20" s="18">
        <f t="shared" ca="1" si="0"/>
        <v>2820319.63</v>
      </c>
      <c r="G20" s="18">
        <f t="shared" ca="1" si="0"/>
        <v>0</v>
      </c>
      <c r="H20" s="19">
        <f t="shared" ca="1" si="2"/>
        <v>42110839.220000006</v>
      </c>
      <c r="I20" s="18">
        <f t="shared" ca="1" si="0"/>
        <v>6839011.4600000009</v>
      </c>
      <c r="J20" s="18">
        <f t="shared" ca="1" si="0"/>
        <v>35271827.760000005</v>
      </c>
      <c r="K20" s="19">
        <f t="shared" ca="1" si="3"/>
        <v>384562518.55999994</v>
      </c>
      <c r="L20" s="18">
        <f t="shared" ca="1" si="0"/>
        <v>16577026.08</v>
      </c>
      <c r="M20" s="18">
        <f t="shared" ca="1" si="0"/>
        <v>367985492.47999996</v>
      </c>
      <c r="N20" s="18">
        <f t="shared" ca="1" si="0"/>
        <v>9625628.8099999987</v>
      </c>
      <c r="O20" s="19">
        <f t="shared" ca="1" si="4"/>
        <v>439683308.77999997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21279415.579999998</v>
      </c>
      <c r="F21" s="18">
        <f t="shared" ca="1" si="0"/>
        <v>0</v>
      </c>
      <c r="G21" s="18">
        <f t="shared" ca="1" si="0"/>
        <v>0</v>
      </c>
      <c r="H21" s="19">
        <f t="shared" ca="1" si="2"/>
        <v>21159411.579999998</v>
      </c>
      <c r="I21" s="18">
        <f t="shared" ca="1" si="0"/>
        <v>21159411.579999998</v>
      </c>
      <c r="J21" s="18">
        <f t="shared" ca="1" si="0"/>
        <v>0</v>
      </c>
      <c r="K21" s="19">
        <f t="shared" ca="1" si="3"/>
        <v>120004</v>
      </c>
      <c r="L21" s="18">
        <f t="shared" ca="1" si="0"/>
        <v>120004</v>
      </c>
      <c r="M21" s="18">
        <f t="shared" ca="1" si="0"/>
        <v>0</v>
      </c>
      <c r="N21" s="18">
        <f t="shared" ca="1" si="0"/>
        <v>16526766.15</v>
      </c>
      <c r="O21" s="19">
        <f t="shared" ca="1" si="4"/>
        <v>37806181.729999997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713300969.00999999</v>
      </c>
      <c r="F22" s="18">
        <f t="shared" ca="1" si="0"/>
        <v>66400</v>
      </c>
      <c r="G22" s="18">
        <f t="shared" ca="1" si="0"/>
        <v>1735565.14</v>
      </c>
      <c r="H22" s="19">
        <f t="shared" ca="1" si="2"/>
        <v>119925277.95</v>
      </c>
      <c r="I22" s="18">
        <f t="shared" ca="1" si="0"/>
        <v>3745287.16</v>
      </c>
      <c r="J22" s="18">
        <f t="shared" ca="1" si="0"/>
        <v>116179990.79000001</v>
      </c>
      <c r="K22" s="19">
        <f t="shared" ca="1" si="3"/>
        <v>591573725.91999996</v>
      </c>
      <c r="L22" s="18">
        <f t="shared" ca="1" si="0"/>
        <v>233879517.29999998</v>
      </c>
      <c r="M22" s="18">
        <f t="shared" ca="1" si="0"/>
        <v>357694208.62</v>
      </c>
      <c r="N22" s="18">
        <f t="shared" ca="1" si="0"/>
        <v>1843692.37</v>
      </c>
      <c r="O22" s="19">
        <f t="shared" ca="1" si="4"/>
        <v>715144661.38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1624596976.8200002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82566001.680000007</v>
      </c>
      <c r="G23" s="18">
        <f t="shared" ca="1" si="6"/>
        <v>3702393.62</v>
      </c>
      <c r="H23" s="19">
        <f t="shared" ca="1" si="2"/>
        <v>642184233.46000004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34388474.229999997</v>
      </c>
      <c r="J23" s="18">
        <f t="shared" ca="1" si="7"/>
        <v>607795759.23000002</v>
      </c>
      <c r="K23" s="19">
        <f t="shared" ca="1" si="3"/>
        <v>896144348.06000006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62364410.400000006</v>
      </c>
      <c r="M23" s="18">
        <f t="shared" ca="1" si="8"/>
        <v>833779937.66000009</v>
      </c>
      <c r="N23" s="18">
        <f t="shared" ca="1" si="8"/>
        <v>20373203</v>
      </c>
      <c r="O23" s="19">
        <f t="shared" ca="1" si="4"/>
        <v>1644970179.8200002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287735585.31000006</v>
      </c>
      <c r="F24" s="18">
        <f t="shared" ca="1" si="6"/>
        <v>3080568.8199999961</v>
      </c>
      <c r="G24" s="18">
        <f t="shared" ca="1" si="6"/>
        <v>165734.14000000001</v>
      </c>
      <c r="H24" s="19">
        <f ca="1">+I24+J24</f>
        <v>83257315.955000132</v>
      </c>
      <c r="I24" s="18">
        <f t="shared" ca="1" si="7"/>
        <v>28925252.760000147</v>
      </c>
      <c r="J24" s="18">
        <f t="shared" ca="1" si="7"/>
        <v>54332063.194999993</v>
      </c>
      <c r="K24" s="19">
        <f ca="1">+L24+M24</f>
        <v>201231966.39499992</v>
      </c>
      <c r="L24" s="18">
        <f t="shared" ca="1" si="8"/>
        <v>138365632.44999993</v>
      </c>
      <c r="M24" s="18">
        <f t="shared" ca="1" si="8"/>
        <v>62866333.945</v>
      </c>
      <c r="N24" s="18">
        <f t="shared" ca="1" si="8"/>
        <v>59948898.279999994</v>
      </c>
      <c r="O24" s="19">
        <f ca="1">+D24+E24+N24</f>
        <v>347684483.59000003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2646382.9300000002</v>
      </c>
      <c r="E25" s="19">
        <f ca="1">F25+G25+H25+K25</f>
        <v>29580369.5</v>
      </c>
      <c r="F25" s="18">
        <f t="shared" ca="1" si="6"/>
        <v>0</v>
      </c>
      <c r="G25" s="18">
        <f t="shared" ca="1" si="6"/>
        <v>0</v>
      </c>
      <c r="H25" s="19">
        <f ca="1">+I25+J25</f>
        <v>29580369.5</v>
      </c>
      <c r="I25" s="18">
        <f t="shared" ca="1" si="7"/>
        <v>0</v>
      </c>
      <c r="J25" s="18">
        <f t="shared" ca="1" si="7"/>
        <v>29580369.5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676854.42</v>
      </c>
      <c r="O25" s="19">
        <f ca="1">+D25+E25+N25</f>
        <v>32903606.850000001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518413.87</v>
      </c>
      <c r="E26" s="19">
        <f t="shared" ref="E26:E75" ca="1" si="9">F26+G26+H26+K26</f>
        <v>129553728.97</v>
      </c>
      <c r="F26" s="18">
        <f t="shared" ca="1" si="6"/>
        <v>0</v>
      </c>
      <c r="G26" s="18">
        <f t="shared" ca="1" si="6"/>
        <v>10249369.930000002</v>
      </c>
      <c r="H26" s="19">
        <f t="shared" ref="H26:H75" ca="1" si="10">+I26+J26</f>
        <v>112232667.66</v>
      </c>
      <c r="I26" s="18">
        <f t="shared" ca="1" si="7"/>
        <v>450079.7</v>
      </c>
      <c r="J26" s="18">
        <f t="shared" ca="1" si="7"/>
        <v>111782587.95999999</v>
      </c>
      <c r="K26" s="19">
        <f t="shared" ref="K26:K75" ca="1" si="11">+L26+M26</f>
        <v>7071691.3799999999</v>
      </c>
      <c r="L26" s="18">
        <f t="shared" ca="1" si="8"/>
        <v>183595.56</v>
      </c>
      <c r="M26" s="18">
        <f t="shared" ca="1" si="8"/>
        <v>6888095.8200000003</v>
      </c>
      <c r="N26" s="18">
        <f t="shared" ca="1" si="8"/>
        <v>575782.32372499991</v>
      </c>
      <c r="O26" s="19">
        <f t="shared" ref="O26:O75" ca="1" si="12">+D26+E26+N26</f>
        <v>130647925.163725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2271022740.5700002</v>
      </c>
      <c r="F27" s="18">
        <f t="shared" ca="1" si="6"/>
        <v>25886.400000000005</v>
      </c>
      <c r="G27" s="18">
        <f t="shared" ca="1" si="6"/>
        <v>381202.23</v>
      </c>
      <c r="H27" s="19">
        <f t="shared" ca="1" si="10"/>
        <v>376261129.2201528</v>
      </c>
      <c r="I27" s="18">
        <f t="shared" ca="1" si="7"/>
        <v>10361001.319999985</v>
      </c>
      <c r="J27" s="18">
        <f t="shared" ca="1" si="7"/>
        <v>365900127.9001528</v>
      </c>
      <c r="K27" s="19">
        <f t="shared" ca="1" si="11"/>
        <v>1894354522.7198472</v>
      </c>
      <c r="L27" s="18">
        <f t="shared" ca="1" si="8"/>
        <v>351259197.45997995</v>
      </c>
      <c r="M27" s="18">
        <f t="shared" ca="1" si="8"/>
        <v>1543095325.2598672</v>
      </c>
      <c r="N27" s="18">
        <f t="shared" ca="1" si="8"/>
        <v>4001655.3100000066</v>
      </c>
      <c r="O27" s="19">
        <f t="shared" ca="1" si="12"/>
        <v>2275024395.8800001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174991271.66</v>
      </c>
      <c r="F28" s="18">
        <f t="shared" ca="1" si="6"/>
        <v>0</v>
      </c>
      <c r="G28" s="18">
        <f t="shared" ca="1" si="6"/>
        <v>0</v>
      </c>
      <c r="H28" s="19">
        <f t="shared" ca="1" si="10"/>
        <v>7244818.6100000003</v>
      </c>
      <c r="I28" s="18">
        <f t="shared" ca="1" si="7"/>
        <v>37741.61</v>
      </c>
      <c r="J28" s="18">
        <f t="shared" ca="1" si="7"/>
        <v>7207077</v>
      </c>
      <c r="K28" s="19">
        <f t="shared" ca="1" si="11"/>
        <v>167746453.04999998</v>
      </c>
      <c r="L28" s="18">
        <f t="shared" ca="1" si="8"/>
        <v>0</v>
      </c>
      <c r="M28" s="18">
        <f t="shared" ca="1" si="8"/>
        <v>167746453.04999998</v>
      </c>
      <c r="N28" s="18">
        <f t="shared" ca="1" si="8"/>
        <v>882720.53</v>
      </c>
      <c r="O28" s="19">
        <f t="shared" ca="1" si="12"/>
        <v>175873992.19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1486476.99</v>
      </c>
      <c r="O29" s="19">
        <f t="shared" ca="1" si="12"/>
        <v>1486476.99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134271593.94</v>
      </c>
      <c r="F30" s="18">
        <f t="shared" ca="1" si="6"/>
        <v>636582.64</v>
      </c>
      <c r="G30" s="18">
        <f t="shared" ca="1" si="6"/>
        <v>42067060.039999999</v>
      </c>
      <c r="H30" s="19">
        <f t="shared" ca="1" si="10"/>
        <v>48761723.780000001</v>
      </c>
      <c r="I30" s="18">
        <f t="shared" ca="1" si="7"/>
        <v>721016.08</v>
      </c>
      <c r="J30" s="18">
        <f t="shared" ca="1" si="7"/>
        <v>48040707.700000003</v>
      </c>
      <c r="K30" s="19">
        <f t="shared" ca="1" si="11"/>
        <v>42806227.480000004</v>
      </c>
      <c r="L30" s="18">
        <f t="shared" ca="1" si="8"/>
        <v>7795560.21</v>
      </c>
      <c r="M30" s="18">
        <f t="shared" ca="1" si="8"/>
        <v>35010667.270000003</v>
      </c>
      <c r="N30" s="18">
        <f t="shared" ca="1" si="8"/>
        <v>4745856.91</v>
      </c>
      <c r="O30" s="19">
        <f t="shared" ca="1" si="12"/>
        <v>139017450.84999999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76657711.180000007</v>
      </c>
      <c r="F31" s="18">
        <f t="shared" ca="1" si="6"/>
        <v>0</v>
      </c>
      <c r="G31" s="18">
        <f t="shared" ca="1" si="6"/>
        <v>0</v>
      </c>
      <c r="H31" s="19">
        <f t="shared" ca="1" si="10"/>
        <v>76657711.180000007</v>
      </c>
      <c r="I31" s="18">
        <f t="shared" ca="1" si="7"/>
        <v>0</v>
      </c>
      <c r="J31" s="18">
        <f t="shared" ca="1" si="7"/>
        <v>76657711.180000007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76657711.180000007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1037010.0700000001</v>
      </c>
      <c r="E32" s="19">
        <f t="shared" ca="1" si="9"/>
        <v>264484182.88</v>
      </c>
      <c r="F32" s="18">
        <f t="shared" ca="1" si="6"/>
        <v>2322161.42</v>
      </c>
      <c r="G32" s="18">
        <f t="shared" ca="1" si="6"/>
        <v>63364089.59000399</v>
      </c>
      <c r="H32" s="19">
        <f t="shared" ca="1" si="10"/>
        <v>198262933.61000001</v>
      </c>
      <c r="I32" s="18">
        <f t="shared" ca="1" si="7"/>
        <v>9784843.3500000015</v>
      </c>
      <c r="J32" s="18">
        <f t="shared" ca="1" si="7"/>
        <v>188478090.26000002</v>
      </c>
      <c r="K32" s="19">
        <f t="shared" ca="1" si="11"/>
        <v>534998.25999599998</v>
      </c>
      <c r="L32" s="18">
        <f t="shared" ca="1" si="8"/>
        <v>338498.67999599996</v>
      </c>
      <c r="M32" s="18">
        <f t="shared" ca="1" si="8"/>
        <v>196499.58000000002</v>
      </c>
      <c r="N32" s="18">
        <f t="shared" ca="1" si="8"/>
        <v>44514908.979999997</v>
      </c>
      <c r="O32" s="19">
        <f t="shared" ca="1" si="12"/>
        <v>310036101.93000001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7679826.290000001</v>
      </c>
      <c r="E33" s="19">
        <f t="shared" ca="1" si="9"/>
        <v>243859752.53999984</v>
      </c>
      <c r="F33" s="18">
        <f t="shared" ca="1" si="6"/>
        <v>35967677.239999771</v>
      </c>
      <c r="G33" s="18">
        <f t="shared" ca="1" si="6"/>
        <v>3413768.1399999983</v>
      </c>
      <c r="H33" s="19">
        <f t="shared" ca="1" si="10"/>
        <v>204478307.16000009</v>
      </c>
      <c r="I33" s="18">
        <f t="shared" ca="1" si="7"/>
        <v>6549772.6399999978</v>
      </c>
      <c r="J33" s="18">
        <f t="shared" ca="1" si="7"/>
        <v>197928534.5200001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5137024.370000001</v>
      </c>
      <c r="O33" s="19">
        <f t="shared" ca="1" si="12"/>
        <v>256676603.19999984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13298062.980000228</v>
      </c>
      <c r="O34" s="19">
        <f t="shared" ca="1" si="12"/>
        <v>13298062.980000228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1135375.43</v>
      </c>
      <c r="E35" s="19">
        <f t="shared" ca="1" si="9"/>
        <v>59739239.149999999</v>
      </c>
      <c r="F35" s="18">
        <f t="shared" ca="1" si="6"/>
        <v>171791.6</v>
      </c>
      <c r="G35" s="18">
        <f t="shared" ca="1" si="6"/>
        <v>59567447.549999997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24782402.489999998</v>
      </c>
      <c r="O35" s="19">
        <f t="shared" ca="1" si="12"/>
        <v>85657017.069999993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383211055.69000006</v>
      </c>
      <c r="F36" s="18">
        <f t="shared" ca="1" si="6"/>
        <v>0</v>
      </c>
      <c r="G36" s="18">
        <f t="shared" ca="1" si="6"/>
        <v>210334430.61000001</v>
      </c>
      <c r="H36" s="19">
        <f t="shared" ca="1" si="10"/>
        <v>172876625.08000004</v>
      </c>
      <c r="I36" s="18">
        <f t="shared" ca="1" si="7"/>
        <v>0</v>
      </c>
      <c r="J36" s="18">
        <f t="shared" ca="1" si="7"/>
        <v>172876625.08000004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10847524.279999999</v>
      </c>
      <c r="O36" s="19">
        <f t="shared" ca="1" si="12"/>
        <v>394058579.97000003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76194344.580017</v>
      </c>
      <c r="F38" s="18">
        <f t="shared" ca="1" si="6"/>
        <v>14229.97</v>
      </c>
      <c r="G38" s="18">
        <f t="shared" ca="1" si="6"/>
        <v>0</v>
      </c>
      <c r="H38" s="19">
        <f t="shared" ca="1" si="10"/>
        <v>57663782.070000201</v>
      </c>
      <c r="I38" s="18">
        <f t="shared" ca="1" si="7"/>
        <v>17101252.690000001</v>
      </c>
      <c r="J38" s="18">
        <f t="shared" ca="1" si="7"/>
        <v>40562529.380000196</v>
      </c>
      <c r="K38" s="19">
        <f t="shared" ca="1" si="11"/>
        <v>18516332.5400168</v>
      </c>
      <c r="L38" s="18">
        <f t="shared" ca="1" si="8"/>
        <v>0</v>
      </c>
      <c r="M38" s="18">
        <f t="shared" ca="1" si="8"/>
        <v>18516332.5400168</v>
      </c>
      <c r="N38" s="18">
        <f t="shared" ca="1" si="8"/>
        <v>1128878.47</v>
      </c>
      <c r="O38" s="19">
        <f t="shared" ca="1" si="12"/>
        <v>77323223.050016999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95888250.350000009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95888250.350000009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1539879.56</v>
      </c>
      <c r="J39" s="18">
        <f t="shared" ca="1" si="14"/>
        <v>94348370.790000007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1097763.25</v>
      </c>
      <c r="O39" s="19">
        <f t="shared" ca="1" si="12"/>
        <v>96986013.600000009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2117.38</v>
      </c>
      <c r="E40" s="19">
        <f t="shared" ca="1" si="9"/>
        <v>67629075.390000001</v>
      </c>
      <c r="F40" s="18">
        <f t="shared" ca="1" si="13"/>
        <v>0</v>
      </c>
      <c r="G40" s="18">
        <f t="shared" ca="1" si="13"/>
        <v>0</v>
      </c>
      <c r="H40" s="19">
        <f t="shared" ca="1" si="10"/>
        <v>67629075.390000001</v>
      </c>
      <c r="I40" s="18">
        <f t="shared" ca="1" si="14"/>
        <v>0</v>
      </c>
      <c r="J40" s="18">
        <f t="shared" ca="1" si="14"/>
        <v>67629075.390000001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18501605.699723002</v>
      </c>
      <c r="O40" s="19">
        <f t="shared" ca="1" si="12"/>
        <v>86132798.469723001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37171169.840000011</v>
      </c>
      <c r="F44" s="18">
        <f t="shared" ca="1" si="13"/>
        <v>0</v>
      </c>
      <c r="G44" s="18">
        <f t="shared" ca="1" si="13"/>
        <v>852277.16</v>
      </c>
      <c r="H44" s="19">
        <f t="shared" ca="1" si="10"/>
        <v>36318892.680000015</v>
      </c>
      <c r="I44" s="18">
        <f t="shared" ca="1" si="14"/>
        <v>919729.79999999993</v>
      </c>
      <c r="J44" s="18">
        <f t="shared" ca="1" si="14"/>
        <v>35399162.880000018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1510652.2100000179</v>
      </c>
      <c r="O44" s="19">
        <f t="shared" ca="1" si="12"/>
        <v>38681822.050000027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276480</v>
      </c>
      <c r="E46" s="19">
        <f t="shared" ca="1" si="9"/>
        <v>19154554.899999999</v>
      </c>
      <c r="F46" s="18">
        <f t="shared" ca="1" si="13"/>
        <v>0</v>
      </c>
      <c r="G46" s="18">
        <f t="shared" ca="1" si="13"/>
        <v>19154554.899999999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10723674.42</v>
      </c>
      <c r="O46" s="19">
        <f t="shared" ca="1" si="12"/>
        <v>30154709.32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1689967.47</v>
      </c>
      <c r="F47" s="18">
        <f t="shared" ca="1" si="13"/>
        <v>0</v>
      </c>
      <c r="G47" s="18">
        <f t="shared" ca="1" si="13"/>
        <v>216930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1473037.47</v>
      </c>
      <c r="L47" s="18">
        <f t="shared" ca="1" si="15"/>
        <v>0</v>
      </c>
      <c r="M47" s="18">
        <f t="shared" ca="1" si="15"/>
        <v>1473037.47</v>
      </c>
      <c r="N47" s="18">
        <f t="shared" ca="1" si="15"/>
        <v>72864.429999999993</v>
      </c>
      <c r="O47" s="19">
        <f t="shared" ca="1" si="12"/>
        <v>1762831.9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67837499</v>
      </c>
      <c r="F48" s="18">
        <f t="shared" ca="1" si="13"/>
        <v>0</v>
      </c>
      <c r="G48" s="18">
        <f t="shared" ca="1" si="13"/>
        <v>31011110.120000001</v>
      </c>
      <c r="H48" s="19">
        <f t="shared" ca="1" si="10"/>
        <v>36826388.880000003</v>
      </c>
      <c r="I48" s="18">
        <f t="shared" ca="1" si="14"/>
        <v>661832.94999999995</v>
      </c>
      <c r="J48" s="18">
        <f t="shared" ca="1" si="14"/>
        <v>36164555.93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9366785.7599999998</v>
      </c>
      <c r="O48" s="19">
        <f t="shared" ca="1" si="12"/>
        <v>77204284.760000005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55395207.110000014</v>
      </c>
      <c r="F49" s="18">
        <f t="shared" ca="1" si="13"/>
        <v>4017</v>
      </c>
      <c r="G49" s="18">
        <f t="shared" ca="1" si="13"/>
        <v>1570312.08</v>
      </c>
      <c r="H49" s="19">
        <f t="shared" ca="1" si="10"/>
        <v>53820878.030000016</v>
      </c>
      <c r="I49" s="18">
        <f t="shared" ca="1" si="14"/>
        <v>0</v>
      </c>
      <c r="J49" s="18">
        <f t="shared" ca="1" si="14"/>
        <v>53820878.030000016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3645707.3999999971</v>
      </c>
      <c r="O49" s="19">
        <f t="shared" ca="1" si="12"/>
        <v>59040914.510000013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8040717.0000000084</v>
      </c>
      <c r="F50" s="18">
        <f t="shared" ca="1" si="13"/>
        <v>0</v>
      </c>
      <c r="G50" s="18">
        <f t="shared" ca="1" si="13"/>
        <v>0</v>
      </c>
      <c r="H50" s="19">
        <f t="shared" ca="1" si="10"/>
        <v>8040717.0000000084</v>
      </c>
      <c r="I50" s="18">
        <f t="shared" ca="1" si="14"/>
        <v>0</v>
      </c>
      <c r="J50" s="18">
        <f t="shared" ca="1" si="14"/>
        <v>8040717.0000000084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17531459.59</v>
      </c>
      <c r="O50" s="19">
        <f t="shared" ca="1" si="12"/>
        <v>25572176.590000007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94300</v>
      </c>
      <c r="F51" s="18">
        <f t="shared" ca="1" si="13"/>
        <v>0</v>
      </c>
      <c r="G51" s="18">
        <f t="shared" ca="1" si="13"/>
        <v>94300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954088816.73000002</v>
      </c>
      <c r="O51" s="19">
        <f t="shared" ca="1" si="12"/>
        <v>954183116.73000002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59622.42</v>
      </c>
      <c r="O52" s="19">
        <f t="shared" ca="1" si="12"/>
        <v>59622.42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8">
        <f t="shared" ca="1" si="15"/>
        <v>0</v>
      </c>
      <c r="O53" s="19">
        <f t="shared" ca="1" si="12"/>
        <v>0</v>
      </c>
      <c r="P53" s="35"/>
      <c r="Q53" s="35"/>
      <c r="R53" s="35"/>
      <c r="S53" s="35"/>
      <c r="T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13992549.439999999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13992549.439999999</v>
      </c>
      <c r="P54" s="35"/>
      <c r="Q54" s="35"/>
      <c r="R54" s="35"/>
      <c r="S54" s="35"/>
      <c r="T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9">
        <f t="shared" ca="1" si="9"/>
        <v>8453789597.5118694</v>
      </c>
      <c r="F55" s="18">
        <f t="shared" ref="F55:G75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3136130.9075000002</v>
      </c>
      <c r="G55" s="18">
        <f t="shared" ca="1" si="16"/>
        <v>48817.349699999839</v>
      </c>
      <c r="H55" s="19">
        <f t="shared" ca="1" si="10"/>
        <v>1470995303.7259455</v>
      </c>
      <c r="I55" s="18">
        <f t="shared" ref="I55:J75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23707212.758000385</v>
      </c>
      <c r="J55" s="18">
        <f t="shared" ca="1" si="17"/>
        <v>1447288090.9679451</v>
      </c>
      <c r="K55" s="19">
        <f t="shared" ca="1" si="11"/>
        <v>6979609345.5287237</v>
      </c>
      <c r="L55" s="18">
        <f t="shared" ref="L55:N75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583753382.26750159</v>
      </c>
      <c r="M55" s="18">
        <f t="shared" ca="1" si="18"/>
        <v>6395855963.2612219</v>
      </c>
      <c r="N55" s="18">
        <f t="shared" ca="1" si="18"/>
        <v>662035.53000000014</v>
      </c>
      <c r="O55" s="19">
        <f t="shared" ca="1" si="12"/>
        <v>8454451633.0418692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363.48571428571427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363.48571428571427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9">
        <f t="shared" ca="1" si="9"/>
        <v>418306745.54999483</v>
      </c>
      <c r="F57" s="18">
        <f t="shared" ca="1" si="16"/>
        <v>20644.270000000004</v>
      </c>
      <c r="G57" s="18">
        <f t="shared" ca="1" si="16"/>
        <v>118323620.89999592</v>
      </c>
      <c r="H57" s="19">
        <f t="shared" ca="1" si="10"/>
        <v>169006916.43999925</v>
      </c>
      <c r="I57" s="18">
        <f t="shared" ca="1" si="17"/>
        <v>640247.75000000058</v>
      </c>
      <c r="J57" s="18">
        <f t="shared" ca="1" si="17"/>
        <v>168366668.68999925</v>
      </c>
      <c r="K57" s="19">
        <f t="shared" ca="1" si="11"/>
        <v>130955563.93999964</v>
      </c>
      <c r="L57" s="18">
        <f t="shared" ca="1" si="18"/>
        <v>14847124.710000012</v>
      </c>
      <c r="M57" s="18">
        <f t="shared" ca="1" si="18"/>
        <v>116108439.22999963</v>
      </c>
      <c r="N57" s="18">
        <f t="shared" ca="1" si="18"/>
        <v>69846211.769941419</v>
      </c>
      <c r="O57" s="19">
        <f t="shared" ca="1" si="12"/>
        <v>488152957.31993628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8">
        <f t="shared" ca="1" si="18"/>
        <v>0</v>
      </c>
      <c r="O58" s="19">
        <f t="shared" ca="1" si="12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9">
        <f t="shared" ca="1" si="9"/>
        <v>13370697.646499999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13370697.646499999</v>
      </c>
      <c r="L60" s="18">
        <f t="shared" ca="1" si="18"/>
        <v>0.1</v>
      </c>
      <c r="M60" s="18">
        <f t="shared" ca="1" si="18"/>
        <v>13370697.546499999</v>
      </c>
      <c r="N60" s="18">
        <f t="shared" ca="1" si="18"/>
        <v>0</v>
      </c>
      <c r="O60" s="19">
        <f t="shared" ca="1" si="12"/>
        <v>13370697.646499999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9">
        <f t="shared" ca="1" si="9"/>
        <v>8706850.4800000004</v>
      </c>
      <c r="F64" s="18">
        <f t="shared" ca="1" si="16"/>
        <v>0</v>
      </c>
      <c r="G64" s="18">
        <f t="shared" ca="1" si="16"/>
        <v>0</v>
      </c>
      <c r="H64" s="19">
        <f t="shared" ca="1" si="10"/>
        <v>8706850.4800000004</v>
      </c>
      <c r="I64" s="18">
        <f t="shared" ca="1" si="17"/>
        <v>8706850.4800000004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8706850.4800000004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9">
        <f t="shared" ca="1" si="9"/>
        <v>178276096.77999973</v>
      </c>
      <c r="F68" s="18">
        <f t="shared" ca="1" si="16"/>
        <v>0</v>
      </c>
      <c r="G68" s="18">
        <f t="shared" ca="1" si="16"/>
        <v>0</v>
      </c>
      <c r="H68" s="19">
        <f t="shared" ca="1" si="10"/>
        <v>178276096.77999973</v>
      </c>
      <c r="I68" s="18">
        <f t="shared" ca="1" si="17"/>
        <v>26067340.590000004</v>
      </c>
      <c r="J68" s="18">
        <f t="shared" ca="1" si="17"/>
        <v>152208756.18999973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178276096.77999973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9">
        <f t="shared" ca="1" si="9"/>
        <v>7975720.9200000046</v>
      </c>
      <c r="F69" s="18">
        <f t="shared" ca="1" si="16"/>
        <v>0</v>
      </c>
      <c r="G69" s="18">
        <f t="shared" ca="1" si="16"/>
        <v>0</v>
      </c>
      <c r="H69" s="19">
        <f t="shared" ca="1" si="10"/>
        <v>7978557.650000005</v>
      </c>
      <c r="I69" s="18">
        <f t="shared" ca="1" si="17"/>
        <v>45694.97</v>
      </c>
      <c r="J69" s="18">
        <f t="shared" ca="1" si="17"/>
        <v>7932862.6800000053</v>
      </c>
      <c r="K69" s="19">
        <f t="shared" ca="1" si="11"/>
        <v>-2836.73</v>
      </c>
      <c r="L69" s="18">
        <f t="shared" ca="1" si="18"/>
        <v>0</v>
      </c>
      <c r="M69" s="18">
        <f t="shared" ca="1" si="18"/>
        <v>-2836.73</v>
      </c>
      <c r="N69" s="18">
        <f t="shared" ca="1" si="18"/>
        <v>0</v>
      </c>
      <c r="O69" s="19">
        <f t="shared" ca="1" si="12"/>
        <v>7975720.9200000046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9">
        <f t="shared" ca="1" si="9"/>
        <v>12178969.349999953</v>
      </c>
      <c r="F70" s="18">
        <f t="shared" ca="1" si="16"/>
        <v>0</v>
      </c>
      <c r="G70" s="18">
        <f t="shared" ca="1" si="16"/>
        <v>0</v>
      </c>
      <c r="H70" s="19">
        <f t="shared" ca="1" si="10"/>
        <v>12178969.349999953</v>
      </c>
      <c r="I70" s="18">
        <f t="shared" ca="1" si="17"/>
        <v>2859157.249999973</v>
      </c>
      <c r="J70" s="18">
        <f t="shared" ca="1" si="17"/>
        <v>9319812.0999999791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12178969.349999953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8">
        <f t="shared" ca="1" si="18"/>
        <v>0</v>
      </c>
      <c r="O71" s="19">
        <f t="shared" ca="1" si="12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9">
        <f t="shared" ca="1" si="9"/>
        <v>54286701.550000019</v>
      </c>
      <c r="F72" s="18">
        <f t="shared" ca="1" si="16"/>
        <v>0</v>
      </c>
      <c r="G72" s="18">
        <f t="shared" ca="1" si="16"/>
        <v>0</v>
      </c>
      <c r="H72" s="19">
        <f t="shared" ca="1" si="10"/>
        <v>54286701.550000019</v>
      </c>
      <c r="I72" s="18">
        <f t="shared" ca="1" si="17"/>
        <v>0</v>
      </c>
      <c r="J72" s="18">
        <f t="shared" ca="1" si="17"/>
        <v>54286701.550000019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54286701.550000019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9">
        <f t="shared" ca="1" si="9"/>
        <v>662309904.48001528</v>
      </c>
      <c r="F73" s="18">
        <f t="shared" ca="1" si="16"/>
        <v>77251.25</v>
      </c>
      <c r="G73" s="18">
        <f t="shared" ca="1" si="16"/>
        <v>380100.43</v>
      </c>
      <c r="H73" s="19">
        <f t="shared" ca="1" si="10"/>
        <v>135207023.99000001</v>
      </c>
      <c r="I73" s="18">
        <f t="shared" ca="1" si="17"/>
        <v>697264.63</v>
      </c>
      <c r="J73" s="18">
        <f t="shared" ca="1" si="17"/>
        <v>134509759.36000001</v>
      </c>
      <c r="K73" s="19">
        <f t="shared" ca="1" si="11"/>
        <v>526645528.81001532</v>
      </c>
      <c r="L73" s="18">
        <f t="shared" ca="1" si="18"/>
        <v>1545863.3199999998</v>
      </c>
      <c r="M73" s="18">
        <f t="shared" ca="1" si="18"/>
        <v>525099665.49001533</v>
      </c>
      <c r="N73" s="18">
        <f t="shared" ca="1" si="18"/>
        <v>3002667.0900017102</v>
      </c>
      <c r="O73" s="19">
        <f t="shared" ca="1" si="12"/>
        <v>665312571.57001698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9">
        <f t="shared" ca="1" si="9"/>
        <v>2127257.2200000002</v>
      </c>
      <c r="F74" s="18">
        <f t="shared" ca="1" si="16"/>
        <v>0</v>
      </c>
      <c r="G74" s="18">
        <f t="shared" ca="1" si="16"/>
        <v>0</v>
      </c>
      <c r="H74" s="19">
        <f t="shared" ca="1" si="10"/>
        <v>2127257.2200000002</v>
      </c>
      <c r="I74" s="18">
        <f t="shared" ca="1" si="17"/>
        <v>88770.62</v>
      </c>
      <c r="J74" s="18">
        <f t="shared" ca="1" si="17"/>
        <v>2038486.6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8">
        <f t="shared" ca="1" si="18"/>
        <v>0</v>
      </c>
      <c r="O74" s="19">
        <f t="shared" ca="1" si="12"/>
        <v>2127257.2200000002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9">
        <f t="shared" ca="1" si="9"/>
        <v>0</v>
      </c>
      <c r="F75" s="18">
        <f t="shared" ca="1" si="16"/>
        <v>0</v>
      </c>
      <c r="G75" s="18">
        <f t="shared" ca="1" si="16"/>
        <v>0</v>
      </c>
      <c r="H75" s="19">
        <f t="shared" ca="1" si="10"/>
        <v>0</v>
      </c>
      <c r="I75" s="18">
        <f t="shared" ca="1" si="17"/>
        <v>0</v>
      </c>
      <c r="J75" s="18">
        <f t="shared" ca="1" si="17"/>
        <v>0</v>
      </c>
      <c r="K75" s="19">
        <f t="shared" ca="1" si="11"/>
        <v>0</v>
      </c>
      <c r="L75" s="18">
        <f t="shared" ca="1" si="18"/>
        <v>0</v>
      </c>
      <c r="M75" s="18">
        <f t="shared" ca="1" si="18"/>
        <v>0</v>
      </c>
      <c r="N75" s="18">
        <f t="shared" ca="1" si="18"/>
        <v>0</v>
      </c>
      <c r="O75" s="19">
        <f t="shared" ca="1" si="12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O76" ca="1" si="19">SUMIF($C$7:$C$75,"HD",D$7:D$75)</f>
        <v>146121105.07047614</v>
      </c>
      <c r="E76" s="49">
        <f t="shared" ca="1" si="19"/>
        <v>37649817388.230812</v>
      </c>
      <c r="F76" s="49">
        <f t="shared" ca="1" si="19"/>
        <v>132943298.37749717</v>
      </c>
      <c r="G76" s="49">
        <f t="shared" ca="1" si="19"/>
        <v>801542058.30970407</v>
      </c>
      <c r="H76" s="49">
        <f t="shared" ca="1" si="19"/>
        <v>10035377680.91893</v>
      </c>
      <c r="I76" s="49">
        <f t="shared" ca="1" si="19"/>
        <v>767778039.36007166</v>
      </c>
      <c r="J76" s="49">
        <f t="shared" ca="1" si="19"/>
        <v>9267599641.5588589</v>
      </c>
      <c r="K76" s="49">
        <f t="shared" ca="1" si="19"/>
        <v>26679954350.624683</v>
      </c>
      <c r="L76" s="49">
        <f t="shared" ca="1" si="19"/>
        <v>5557465579.8447247</v>
      </c>
      <c r="M76" s="49">
        <f t="shared" ca="1" si="19"/>
        <v>21122488770.779957</v>
      </c>
      <c r="N76" s="49">
        <f t="shared" ca="1" si="19"/>
        <v>1429734487.1710489</v>
      </c>
      <c r="O76" s="49">
        <f t="shared" ca="1" si="19"/>
        <v>39225672980.472336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O77" ca="1" si="20">SUMIF($C$7:$C$75,"H",D$7:D$75)+SUMIF($C$7:$C$75,"E",D$7:D$75)</f>
        <v>363.48571428571427</v>
      </c>
      <c r="E77" s="49">
        <f t="shared" ca="1" si="20"/>
        <v>1357538943.97651</v>
      </c>
      <c r="F77" s="49">
        <f t="shared" ca="1" si="20"/>
        <v>97895.52</v>
      </c>
      <c r="G77" s="49">
        <f t="shared" ca="1" si="20"/>
        <v>118703721.32999593</v>
      </c>
      <c r="H77" s="49">
        <f t="shared" ca="1" si="20"/>
        <v>567768373.45999897</v>
      </c>
      <c r="I77" s="49">
        <f t="shared" ca="1" si="20"/>
        <v>39105326.289999977</v>
      </c>
      <c r="J77" s="49">
        <f t="shared" ca="1" si="20"/>
        <v>528663047.169999</v>
      </c>
      <c r="K77" s="49">
        <f t="shared" ca="1" si="20"/>
        <v>670968953.66651487</v>
      </c>
      <c r="L77" s="49">
        <f t="shared" ca="1" si="20"/>
        <v>16392988.130000012</v>
      </c>
      <c r="M77" s="49">
        <f t="shared" ca="1" si="20"/>
        <v>654575965.536515</v>
      </c>
      <c r="N77" s="49">
        <f t="shared" ca="1" si="20"/>
        <v>72848878.859943137</v>
      </c>
      <c r="O77" s="49">
        <f t="shared" ca="1" si="20"/>
        <v>1430388186.3221672</v>
      </c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O78" ca="1" si="21">D76+D77</f>
        <v>146121468.55619043</v>
      </c>
      <c r="E78" s="49">
        <f t="shared" ca="1" si="21"/>
        <v>39007356332.207321</v>
      </c>
      <c r="F78" s="49">
        <f t="shared" ca="1" si="21"/>
        <v>133041193.89749716</v>
      </c>
      <c r="G78" s="49">
        <f t="shared" ca="1" si="21"/>
        <v>920245779.63969994</v>
      </c>
      <c r="H78" s="49">
        <f t="shared" ca="1" si="21"/>
        <v>10603146054.378929</v>
      </c>
      <c r="I78" s="49">
        <f t="shared" ca="1" si="21"/>
        <v>806883365.65007162</v>
      </c>
      <c r="J78" s="49">
        <f t="shared" ca="1" si="21"/>
        <v>9796262688.728857</v>
      </c>
      <c r="K78" s="49">
        <f t="shared" ca="1" si="21"/>
        <v>27350923304.291199</v>
      </c>
      <c r="L78" s="49">
        <f t="shared" ca="1" si="21"/>
        <v>5573858567.9747248</v>
      </c>
      <c r="M78" s="49">
        <f t="shared" ca="1" si="21"/>
        <v>21777064736.316471</v>
      </c>
      <c r="N78" s="49">
        <f t="shared" ca="1" si="21"/>
        <v>1502583366.030992</v>
      </c>
      <c r="O78" s="49">
        <f t="shared" ca="1" si="21"/>
        <v>40656061166.794502</v>
      </c>
      <c r="P78" s="3"/>
      <c r="Q78" s="3"/>
      <c r="R78" s="3"/>
      <c r="S78" s="3"/>
      <c r="T78" s="3"/>
      <c r="U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 s="35" customFormat="1">
      <c r="A86" s="53"/>
      <c r="B86" s="53"/>
      <c r="C86" s="53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</row>
    <row r="88" spans="1:230">
      <c r="A88" s="53"/>
      <c r="B88" s="53"/>
      <c r="C88" s="53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3502300524.4699998</v>
      </c>
      <c r="E8" s="18">
        <f t="shared" ca="1" si="0"/>
        <v>0</v>
      </c>
      <c r="F8" s="19">
        <f t="shared" ca="1" si="1"/>
        <v>3502300524.4699998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4985545008.71</v>
      </c>
      <c r="E9" s="18">
        <f t="shared" ca="1" si="0"/>
        <v>0</v>
      </c>
      <c r="F9" s="19">
        <f t="shared" ca="1" si="1"/>
        <v>4985545008.71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6633432401.5099993</v>
      </c>
      <c r="E10" s="18">
        <f t="shared" ca="1" si="0"/>
        <v>0</v>
      </c>
      <c r="F10" s="19">
        <f t="shared" ca="1" si="1"/>
        <v>6633432401.5099993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354742944.06199998</v>
      </c>
      <c r="E11" s="18">
        <f t="shared" ca="1" si="0"/>
        <v>0</v>
      </c>
      <c r="F11" s="19">
        <f t="shared" ca="1" si="1"/>
        <v>354742944.06199998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1188986383.3999999</v>
      </c>
      <c r="E13" s="18">
        <f t="shared" ca="1" si="0"/>
        <v>0</v>
      </c>
      <c r="F13" s="19">
        <f t="shared" ca="1" si="1"/>
        <v>1188986383.3999999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3941176901.5599999</v>
      </c>
      <c r="E14" s="18">
        <f t="shared" ca="1" si="0"/>
        <v>0</v>
      </c>
      <c r="F14" s="19">
        <f t="shared" ca="1" si="1"/>
        <v>3941176901.5599999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186068222.66</v>
      </c>
      <c r="E17" s="18">
        <f t="shared" ca="1" si="0"/>
        <v>0</v>
      </c>
      <c r="F17" s="19">
        <f t="shared" ca="1" si="1"/>
        <v>186068222.66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1235708707.3799999</v>
      </c>
      <c r="E20" s="18">
        <f t="shared" ca="1" si="0"/>
        <v>0</v>
      </c>
      <c r="F20" s="19">
        <f t="shared" ca="1" si="1"/>
        <v>1235708707.3799999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147371512.59</v>
      </c>
      <c r="E21" s="18">
        <f t="shared" ca="1" si="0"/>
        <v>0</v>
      </c>
      <c r="F21" s="19">
        <f t="shared" ca="1" si="1"/>
        <v>147371512.59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999644336.37</v>
      </c>
      <c r="E22" s="18">
        <f t="shared" ca="1" si="0"/>
        <v>0</v>
      </c>
      <c r="F22" s="19">
        <f t="shared" ca="1" si="1"/>
        <v>999644336.37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3952280729.3099999</v>
      </c>
      <c r="E23" s="18">
        <f t="shared" ca="1" si="2"/>
        <v>0</v>
      </c>
      <c r="F23" s="19">
        <f t="shared" ca="1" si="1"/>
        <v>3952280729.3099999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7248868958.0999994</v>
      </c>
      <c r="E24" s="18">
        <f t="shared" ca="1" si="2"/>
        <v>0</v>
      </c>
      <c r="F24" s="19">
        <f ca="1">+SUM(D24:E24)</f>
        <v>7248868958.0999994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531360654.66000015</v>
      </c>
      <c r="E25" s="18">
        <f t="shared" ca="1" si="2"/>
        <v>0</v>
      </c>
      <c r="F25" s="19">
        <f ca="1">+SUM(D25:E25)</f>
        <v>531360654.66000015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422393336.18000001</v>
      </c>
      <c r="E26" s="18">
        <f t="shared" ca="1" si="2"/>
        <v>0</v>
      </c>
      <c r="F26" s="19">
        <f t="shared" ref="F26:F47" ca="1" si="3">+SUM(D26:E26)</f>
        <v>422393336.18000001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538665857.63999999</v>
      </c>
      <c r="E27" s="18">
        <f t="shared" ca="1" si="2"/>
        <v>0</v>
      </c>
      <c r="F27" s="19">
        <f t="shared" ca="1" si="3"/>
        <v>538665857.63999999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1523407632.76</v>
      </c>
      <c r="E28" s="18">
        <f t="shared" ca="1" si="2"/>
        <v>0</v>
      </c>
      <c r="F28" s="19">
        <f t="shared" ca="1" si="3"/>
        <v>1523407632.76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276927717.31999999</v>
      </c>
      <c r="E29" s="18">
        <f t="shared" ca="1" si="2"/>
        <v>0</v>
      </c>
      <c r="F29" s="19">
        <f t="shared" ca="1" si="3"/>
        <v>276927717.31999999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1380480111.4078</v>
      </c>
      <c r="E30" s="18">
        <f t="shared" ca="1" si="2"/>
        <v>0</v>
      </c>
      <c r="F30" s="19">
        <f t="shared" ca="1" si="3"/>
        <v>1380480111.4078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26403995.5</v>
      </c>
      <c r="E31" s="18">
        <f t="shared" ca="1" si="2"/>
        <v>0</v>
      </c>
      <c r="F31" s="19">
        <f t="shared" ca="1" si="3"/>
        <v>26403995.5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3166216730.0900002</v>
      </c>
      <c r="E32" s="18">
        <f t="shared" ca="1" si="2"/>
        <v>0</v>
      </c>
      <c r="F32" s="19">
        <f t="shared" ca="1" si="3"/>
        <v>3166216730.0900002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821724691.47000968</v>
      </c>
      <c r="E33" s="18">
        <f t="shared" ca="1" si="2"/>
        <v>0</v>
      </c>
      <c r="F33" s="19">
        <f t="shared" ca="1" si="3"/>
        <v>821724691.47000968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367588463.15996599</v>
      </c>
      <c r="E34" s="18">
        <f t="shared" ca="1" si="2"/>
        <v>0</v>
      </c>
      <c r="F34" s="19">
        <f t="shared" ca="1" si="3"/>
        <v>367588463.15996599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52139498.509999998</v>
      </c>
      <c r="E35" s="18">
        <f t="shared" ca="1" si="2"/>
        <v>0</v>
      </c>
      <c r="F35" s="19">
        <f t="shared" ca="1" si="3"/>
        <v>52139498.509999998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421374337.45999998</v>
      </c>
      <c r="E36" s="18">
        <f t="shared" ca="1" si="2"/>
        <v>0</v>
      </c>
      <c r="F36" s="19">
        <f t="shared" ca="1" si="3"/>
        <v>421374337.45999998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897678054.08000004</v>
      </c>
      <c r="E38" s="18">
        <f t="shared" ca="1" si="2"/>
        <v>0</v>
      </c>
      <c r="F38" s="19">
        <f t="shared" ca="1" si="3"/>
        <v>897678054.08000004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210127069.96000001</v>
      </c>
      <c r="E39" s="18">
        <f t="shared" ca="1" si="4"/>
        <v>0</v>
      </c>
      <c r="F39" s="19">
        <f t="shared" ca="1" si="3"/>
        <v>210127069.96000001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15461925.33</v>
      </c>
      <c r="E40" s="18">
        <f t="shared" ca="1" si="4"/>
        <v>0</v>
      </c>
      <c r="F40" s="19">
        <f t="shared" ca="1" si="3"/>
        <v>15461925.33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464333181.05000001</v>
      </c>
      <c r="E41" s="18">
        <f t="shared" ca="1" si="4"/>
        <v>0</v>
      </c>
      <c r="F41" s="19">
        <f t="shared" ca="1" si="3"/>
        <v>464333181.05000001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40465756.910000212</v>
      </c>
      <c r="E42" s="18">
        <f t="shared" ca="1" si="4"/>
        <v>0</v>
      </c>
      <c r="F42" s="19">
        <f t="shared" ca="1" si="3"/>
        <v>40465756.910000212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60837953</v>
      </c>
      <c r="E43" s="18">
        <f t="shared" ca="1" si="4"/>
        <v>0</v>
      </c>
      <c r="F43" s="19">
        <f t="shared" ref="F43" ca="1" si="5">+SUM(D43:E43)</f>
        <v>60837953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409538903.9200176</v>
      </c>
      <c r="E44" s="18">
        <f t="shared" ca="1" si="4"/>
        <v>0</v>
      </c>
      <c r="F44" s="19">
        <f t="shared" ca="1" si="3"/>
        <v>409538903.9200176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626879982.56997275</v>
      </c>
      <c r="E45" s="18">
        <f t="shared" ca="1" si="4"/>
        <v>0</v>
      </c>
      <c r="F45" s="19">
        <f t="shared" ca="1" si="3"/>
        <v>626879982.56997275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56914026.609999999</v>
      </c>
      <c r="E46" s="18">
        <f t="shared" ca="1" si="4"/>
        <v>0</v>
      </c>
      <c r="F46" s="19">
        <f t="shared" ca="1" si="3"/>
        <v>56914026.609999999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437079.10000000033</v>
      </c>
      <c r="E47" s="18">
        <f t="shared" ca="1" si="4"/>
        <v>0</v>
      </c>
      <c r="F47" s="19">
        <f t="shared" ca="1" si="3"/>
        <v>437079.10000000033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939592665.06299996</v>
      </c>
      <c r="E48" s="18">
        <f t="shared" ca="1" si="4"/>
        <v>0</v>
      </c>
      <c r="F48" s="19">
        <f t="shared" ref="F48:F58" ca="1" si="6">+SUM(D48:E48)</f>
        <v>939592665.06299996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815675022.72000003</v>
      </c>
      <c r="E49" s="18">
        <f t="shared" ca="1" si="4"/>
        <v>0</v>
      </c>
      <c r="F49" s="19">
        <f t="shared" ca="1" si="6"/>
        <v>815675022.72000003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1209357139.49</v>
      </c>
      <c r="E50" s="18">
        <f t="shared" ca="1" si="4"/>
        <v>0</v>
      </c>
      <c r="F50" s="19">
        <f t="shared" ca="1" si="6"/>
        <v>1209357139.49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220115188.44000024</v>
      </c>
      <c r="E52" s="18">
        <f t="shared" ca="1" si="4"/>
        <v>0</v>
      </c>
      <c r="F52" s="19">
        <f t="shared" ca="1" si="6"/>
        <v>220115188.44000024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2099962.5699999998</v>
      </c>
      <c r="E53" s="18">
        <f t="shared" ca="1" si="4"/>
        <v>0</v>
      </c>
      <c r="F53" s="19">
        <f t="shared" ref="F53:F54" ca="1" si="7">+SUM(D53:E53)</f>
        <v>2099962.5699999998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9">
        <f t="shared" ca="1" si="7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9">
        <f t="shared" ca="1" si="6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9">
        <f t="shared" ca="1" si="6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9">
        <f t="shared" ref="F59" ca="1" si="9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9">
        <f t="shared" ref="F60:F75" ca="1" si="10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9">
        <f t="shared" ca="1" si="10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9">
        <f t="shared" ca="1" si="10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9">
        <f t="shared" ca="1" si="10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9">
        <f t="shared" ca="1" si="10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9">
        <f t="shared" ca="1" si="10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9">
        <f t="shared" ca="1" si="10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9">
        <f t="shared" ca="1" si="10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9">
        <f t="shared" ca="1" si="10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9">
        <f t="shared" ca="1" si="10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9">
        <f t="shared" ca="1" si="10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8"/>
        <v>0</v>
      </c>
      <c r="E71" s="18">
        <f t="shared" ca="1" si="8"/>
        <v>0</v>
      </c>
      <c r="F71" s="19">
        <f t="shared" ca="1" si="10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8"/>
        <v>0</v>
      </c>
      <c r="E72" s="18">
        <f t="shared" ca="1" si="8"/>
        <v>0</v>
      </c>
      <c r="F72" s="19">
        <f t="shared" ca="1" si="10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0</v>
      </c>
      <c r="F73" s="19">
        <f t="shared" ca="1" si="10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0</v>
      </c>
      <c r="F74" s="19">
        <f t="shared" ca="1" si="10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0</v>
      </c>
      <c r="F75" s="19">
        <f t="shared" ca="1" si="10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49874323567.092789</v>
      </c>
      <c r="E76" s="49">
        <f ca="1">SUMIF($C$7:$C$75,"HD",E$7:E$75)</f>
        <v>0</v>
      </c>
      <c r="F76" s="49">
        <f ca="1">SUMIF($C$7:$C$75,"HD",F$7:F$75)</f>
        <v>49874323567.092789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49874323567.092789</v>
      </c>
      <c r="E78" s="49">
        <f ca="1">E76+E77</f>
        <v>0</v>
      </c>
      <c r="F78" s="49">
        <f ca="1">F76+F77</f>
        <v>49874323567.092789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3502300524.4699998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4985545008.71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6633432401.5099993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354742944.06199998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1188986383.3999999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3941176901.5599999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186068222.66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1235708707.3799999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147371512.59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999644336.37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3952280729.3099999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7248868958.0999994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531360654.66000015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422393336.18000001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538665857.63999999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1523407632.76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276927717.31999999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1380480111.4078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26403995.5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3166216730.0900002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821724691.47000968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367588463.15996599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52139498.509999998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421374337.45999998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897678054.08000004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210127069.96000001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15461925.33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464333181.05000001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40465756.910000212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60837953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409538903.9200176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626879982.56997275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56914026.609999999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437079.10000000033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939592665.06299996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815675022.72000003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1209357139.49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220115188.44000024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2099962.5699999998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49874323567.092789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49874323567.092789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0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59968069.460000001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4543406.67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458665340.52999997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1663347.6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871306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592336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6955520.0299999993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2561840.6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226943479.24000001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433403.09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2076043.4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8123078.2199999997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2060455.19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886518.7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5773987.3200000003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-13965494.65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768152637.40000021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768152637.40000021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333</v>
      </c>
      <c r="B2" s="4" t="s">
        <v>6</v>
      </c>
      <c r="C2" s="4" t="s">
        <v>6</v>
      </c>
      <c r="E2" s="90" t="s">
        <v>137</v>
      </c>
      <c r="F2" s="91"/>
      <c r="G2" s="92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8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188786095.05000001</v>
      </c>
      <c r="E8" s="18">
        <f t="shared" ca="1" si="0"/>
        <v>0</v>
      </c>
      <c r="F8" s="18">
        <f t="shared" ca="1" si="0"/>
        <v>0</v>
      </c>
      <c r="G8" s="19">
        <f t="shared" ca="1" si="1"/>
        <v>188786095.05000001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135094039.06999999</v>
      </c>
      <c r="E9" s="18">
        <f t="shared" ca="1" si="0"/>
        <v>0</v>
      </c>
      <c r="F9" s="18">
        <f t="shared" ca="1" si="0"/>
        <v>0</v>
      </c>
      <c r="G9" s="19">
        <f t="shared" ca="1" si="1"/>
        <v>135094039.06999999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734288537.36000204</v>
      </c>
      <c r="E10" s="18">
        <f t="shared" ca="1" si="0"/>
        <v>0</v>
      </c>
      <c r="F10" s="18">
        <f t="shared" ca="1" si="0"/>
        <v>0</v>
      </c>
      <c r="G10" s="19">
        <f t="shared" ca="1" si="1"/>
        <v>734288537.36000204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2084223.89</v>
      </c>
      <c r="E11" s="18">
        <f t="shared" ca="1" si="0"/>
        <v>0</v>
      </c>
      <c r="F11" s="18">
        <f t="shared" ca="1" si="0"/>
        <v>0</v>
      </c>
      <c r="G11" s="19">
        <f t="shared" ca="1" si="1"/>
        <v>2084223.89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6536626.0299999993</v>
      </c>
      <c r="E13" s="18">
        <f t="shared" ca="1" si="0"/>
        <v>0</v>
      </c>
      <c r="F13" s="18">
        <f t="shared" ca="1" si="0"/>
        <v>0</v>
      </c>
      <c r="G13" s="19">
        <f t="shared" ca="1" si="1"/>
        <v>6536626.0299999993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55324475.439999998</v>
      </c>
      <c r="E14" s="18">
        <f t="shared" ca="1" si="0"/>
        <v>0</v>
      </c>
      <c r="F14" s="18">
        <f t="shared" ca="1" si="0"/>
        <v>0</v>
      </c>
      <c r="G14" s="19">
        <f t="shared" ca="1" si="1"/>
        <v>55324475.439999998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106547698</v>
      </c>
      <c r="E17" s="18">
        <f t="shared" ca="1" si="0"/>
        <v>0</v>
      </c>
      <c r="F17" s="18">
        <f t="shared" ca="1" si="0"/>
        <v>0</v>
      </c>
      <c r="G17" s="19">
        <f t="shared" ca="1" si="1"/>
        <v>106547698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1912945.84</v>
      </c>
      <c r="E18" s="18">
        <f t="shared" ca="1" si="0"/>
        <v>0</v>
      </c>
      <c r="F18" s="18">
        <f t="shared" ca="1" si="0"/>
        <v>0</v>
      </c>
      <c r="G18" s="19">
        <f t="shared" ca="1" si="1"/>
        <v>1912945.84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77495967.499999985</v>
      </c>
      <c r="E20" s="18">
        <f t="shared" ca="1" si="0"/>
        <v>0</v>
      </c>
      <c r="F20" s="18">
        <f t="shared" ca="1" si="0"/>
        <v>0</v>
      </c>
      <c r="G20" s="19">
        <f t="shared" ca="1" si="1"/>
        <v>77495967.499999985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125625.35</v>
      </c>
      <c r="E21" s="18">
        <f t="shared" ca="1" si="0"/>
        <v>0</v>
      </c>
      <c r="F21" s="18">
        <f t="shared" ca="1" si="0"/>
        <v>0</v>
      </c>
      <c r="G21" s="19">
        <f t="shared" ca="1" si="1"/>
        <v>125625.35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28645245.560000002</v>
      </c>
      <c r="E22" s="18">
        <f t="shared" ca="1" si="0"/>
        <v>0</v>
      </c>
      <c r="F22" s="18">
        <f t="shared" ca="1" si="0"/>
        <v>0</v>
      </c>
      <c r="G22" s="19">
        <f t="shared" ca="1" si="1"/>
        <v>28645245.560000002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275452762.62</v>
      </c>
      <c r="E23" s="18">
        <f t="shared" ca="1" si="2"/>
        <v>0</v>
      </c>
      <c r="F23" s="18">
        <f t="shared" ca="1" si="2"/>
        <v>0</v>
      </c>
      <c r="G23" s="19">
        <f t="shared" ca="1" si="1"/>
        <v>275452762.62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90462696.510000005</v>
      </c>
      <c r="E24" s="18">
        <f t="shared" ca="1" si="2"/>
        <v>0</v>
      </c>
      <c r="F24" s="18">
        <f t="shared" ca="1" si="2"/>
        <v>0</v>
      </c>
      <c r="G24" s="19">
        <f t="shared" ca="1" si="1"/>
        <v>90462696.510000005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8286209.6799999997</v>
      </c>
      <c r="E25" s="18">
        <f t="shared" ca="1" si="2"/>
        <v>0</v>
      </c>
      <c r="F25" s="18">
        <f t="shared" ca="1" si="2"/>
        <v>0</v>
      </c>
      <c r="G25" s="19">
        <f t="shared" ca="1" si="1"/>
        <v>8286209.6799999997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2751856.91</v>
      </c>
      <c r="E26" s="18">
        <f t="shared" ca="1" si="2"/>
        <v>0</v>
      </c>
      <c r="F26" s="18">
        <f t="shared" ca="1" si="2"/>
        <v>0</v>
      </c>
      <c r="G26" s="19">
        <f t="shared" ca="1" si="1"/>
        <v>2751856.91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100078161.01000001</v>
      </c>
      <c r="E27" s="18">
        <f t="shared" ca="1" si="2"/>
        <v>0</v>
      </c>
      <c r="F27" s="18">
        <f t="shared" ca="1" si="2"/>
        <v>0</v>
      </c>
      <c r="G27" s="19">
        <f t="shared" ca="1" si="1"/>
        <v>100078161.01000001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429186.29</v>
      </c>
      <c r="E28" s="18">
        <f t="shared" ca="1" si="2"/>
        <v>0</v>
      </c>
      <c r="F28" s="18">
        <f t="shared" ca="1" si="2"/>
        <v>0</v>
      </c>
      <c r="G28" s="19">
        <f t="shared" ca="1" si="1"/>
        <v>429186.29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3073.31</v>
      </c>
      <c r="E29" s="18">
        <f t="shared" ca="1" si="2"/>
        <v>0</v>
      </c>
      <c r="F29" s="18">
        <f t="shared" ca="1" si="2"/>
        <v>0</v>
      </c>
      <c r="G29" s="19">
        <f t="shared" ca="1" si="1"/>
        <v>3073.31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44527224.228499994</v>
      </c>
      <c r="E30" s="18">
        <f t="shared" ca="1" si="2"/>
        <v>0</v>
      </c>
      <c r="F30" s="18">
        <f t="shared" ca="1" si="2"/>
        <v>0</v>
      </c>
      <c r="G30" s="19">
        <f t="shared" ca="1" si="1"/>
        <v>44527224.228499994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1584750.9299999997</v>
      </c>
      <c r="E31" s="18">
        <f t="shared" ca="1" si="2"/>
        <v>0</v>
      </c>
      <c r="F31" s="18">
        <f t="shared" ca="1" si="2"/>
        <v>0</v>
      </c>
      <c r="G31" s="19">
        <f t="shared" ca="1" si="1"/>
        <v>1584750.9299999997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67598766.487416998</v>
      </c>
      <c r="E32" s="18">
        <f t="shared" ca="1" si="2"/>
        <v>0</v>
      </c>
      <c r="F32" s="18">
        <f t="shared" ca="1" si="2"/>
        <v>0</v>
      </c>
      <c r="G32" s="19">
        <f t="shared" ca="1" si="1"/>
        <v>67598766.487416998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63645.54</v>
      </c>
      <c r="E33" s="18">
        <f t="shared" ca="1" si="2"/>
        <v>0</v>
      </c>
      <c r="F33" s="18">
        <f t="shared" ca="1" si="2"/>
        <v>0</v>
      </c>
      <c r="G33" s="19">
        <f t="shared" ca="1" si="1"/>
        <v>63645.54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22357.66</v>
      </c>
      <c r="E34" s="18">
        <f t="shared" ca="1" si="2"/>
        <v>0</v>
      </c>
      <c r="F34" s="18">
        <f t="shared" ca="1" si="2"/>
        <v>0</v>
      </c>
      <c r="G34" s="19">
        <f t="shared" ca="1" si="1"/>
        <v>22357.66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14260851.460000001</v>
      </c>
      <c r="E35" s="18">
        <f t="shared" ca="1" si="2"/>
        <v>0</v>
      </c>
      <c r="F35" s="18">
        <f t="shared" ca="1" si="2"/>
        <v>0</v>
      </c>
      <c r="G35" s="19">
        <f t="shared" ca="1" si="1"/>
        <v>14260851.460000001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21848</v>
      </c>
      <c r="E36" s="18">
        <f t="shared" ca="1" si="2"/>
        <v>0</v>
      </c>
      <c r="F36" s="18">
        <f t="shared" ca="1" si="2"/>
        <v>0</v>
      </c>
      <c r="G36" s="19">
        <f t="shared" ca="1" si="1"/>
        <v>21848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643064186.92999995</v>
      </c>
      <c r="E37" s="18">
        <f t="shared" ca="1" si="2"/>
        <v>0</v>
      </c>
      <c r="F37" s="18">
        <f t="shared" ca="1" si="2"/>
        <v>0</v>
      </c>
      <c r="G37" s="19">
        <f t="shared" ca="1" si="1"/>
        <v>643064186.92999995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9093266.379999999</v>
      </c>
      <c r="E38" s="18">
        <f t="shared" ca="1" si="2"/>
        <v>0</v>
      </c>
      <c r="F38" s="18">
        <f t="shared" ca="1" si="2"/>
        <v>0</v>
      </c>
      <c r="G38" s="19">
        <f t="shared" ca="1" si="1"/>
        <v>9093266.379999999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3180670.9913609996</v>
      </c>
      <c r="E40" s="18">
        <f t="shared" ca="1" si="3"/>
        <v>0</v>
      </c>
      <c r="F40" s="18">
        <f t="shared" ca="1" si="3"/>
        <v>0</v>
      </c>
      <c r="G40" s="19">
        <f t="shared" ca="1" si="1"/>
        <v>3180670.9913609996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119696</v>
      </c>
      <c r="E43" s="18">
        <f t="shared" ca="1" si="3"/>
        <v>0</v>
      </c>
      <c r="F43" s="18">
        <f t="shared" ca="1" si="3"/>
        <v>0</v>
      </c>
      <c r="G43" s="19">
        <f t="shared" ca="1" si="1"/>
        <v>119696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4794859.21</v>
      </c>
      <c r="E46" s="18">
        <f t="shared" ca="1" si="3"/>
        <v>0</v>
      </c>
      <c r="F46" s="18">
        <f t="shared" ca="1" si="3"/>
        <v>0</v>
      </c>
      <c r="G46" s="19">
        <f t="shared" ca="1" si="1"/>
        <v>4794859.21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2858.28</v>
      </c>
      <c r="E47" s="18">
        <f t="shared" ca="1" si="3"/>
        <v>0</v>
      </c>
      <c r="F47" s="18">
        <f t="shared" ca="1" si="3"/>
        <v>0</v>
      </c>
      <c r="G47" s="19">
        <f t="shared" ca="1" si="1"/>
        <v>2858.28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30233.200000000001</v>
      </c>
      <c r="E49" s="18">
        <f t="shared" ca="1" si="3"/>
        <v>0</v>
      </c>
      <c r="F49" s="18">
        <f t="shared" ca="1" si="3"/>
        <v>0</v>
      </c>
      <c r="G49" s="19">
        <f t="shared" ca="1" si="1"/>
        <v>30233.200000000001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53983.350000000006</v>
      </c>
      <c r="E52" s="18">
        <f t="shared" ca="1" si="3"/>
        <v>0</v>
      </c>
      <c r="F52" s="18">
        <f t="shared" ca="1" si="3"/>
        <v>0</v>
      </c>
      <c r="G52" s="19">
        <f t="shared" ca="1" si="1"/>
        <v>53983.350000000006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ref="G53:G54" ca="1" si="4">+SUM(D53:F53)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F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9">
        <f t="shared" ref="G59" ca="1" si="6">+SUM(D59:F59)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9">
        <f t="shared" ref="G60:G75" ca="1" si="7">+SUM(D60:F60)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8">
        <f t="shared" ca="1" si="5"/>
        <v>0</v>
      </c>
      <c r="G75" s="19">
        <f t="shared" ca="1" si="7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2602724624.0672803</v>
      </c>
      <c r="E76" s="49">
        <f ca="1">SUMIF($C$7:$C$75,"HD",E$7:E$75)</f>
        <v>0</v>
      </c>
      <c r="F76" s="49">
        <f ca="1">SUMIF($C$7:$C$75,"HD",F$7:F$75)</f>
        <v>0</v>
      </c>
      <c r="G76" s="49">
        <f ca="1">SUMIF($C$7:$C$75,"HD",G$7:G$75)</f>
        <v>2602724624.0672803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2602724624.0672803</v>
      </c>
      <c r="E78" s="49">
        <f ca="1">E76+E77</f>
        <v>0</v>
      </c>
      <c r="F78" s="49">
        <f ca="1">F76+F77</f>
        <v>0</v>
      </c>
      <c r="G78" s="49">
        <f ca="1">G76+G77</f>
        <v>2602724624.0672803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97267423.150000006</v>
      </c>
      <c r="E7" s="18">
        <f t="shared" ca="1" si="0"/>
        <v>0</v>
      </c>
      <c r="F7" s="19">
        <f t="shared" ref="F7:F58" ca="1" si="1">+SUM(D7:E7)</f>
        <v>97267423.150000006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257177896.19</v>
      </c>
      <c r="E8" s="18">
        <f t="shared" ca="1" si="0"/>
        <v>0</v>
      </c>
      <c r="F8" s="19">
        <f t="shared" ca="1" si="1"/>
        <v>257177896.19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194920282.30000001</v>
      </c>
      <c r="E9" s="18">
        <f t="shared" ca="1" si="0"/>
        <v>0</v>
      </c>
      <c r="F9" s="19">
        <f t="shared" ca="1" si="1"/>
        <v>194920282.30000001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561072139.98000097</v>
      </c>
      <c r="E10" s="18">
        <f t="shared" ca="1" si="0"/>
        <v>42696.67</v>
      </c>
      <c r="F10" s="19">
        <f t="shared" ca="1" si="1"/>
        <v>561114836.65000093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10162450.0297</v>
      </c>
      <c r="E11" s="18">
        <f t="shared" ca="1" si="0"/>
        <v>0</v>
      </c>
      <c r="F11" s="19">
        <f t="shared" ca="1" si="1"/>
        <v>10162450.0297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53076030.619999997</v>
      </c>
      <c r="E13" s="18">
        <f t="shared" ca="1" si="0"/>
        <v>0</v>
      </c>
      <c r="F13" s="19">
        <f t="shared" ca="1" si="1"/>
        <v>53076030.619999997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307885756.83999997</v>
      </c>
      <c r="E14" s="18">
        <f t="shared" ca="1" si="0"/>
        <v>0</v>
      </c>
      <c r="F14" s="19">
        <f t="shared" ca="1" si="1"/>
        <v>307885756.83999997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58185052</v>
      </c>
      <c r="E17" s="18">
        <f t="shared" ca="1" si="0"/>
        <v>0</v>
      </c>
      <c r="F17" s="19">
        <f t="shared" ca="1" si="1"/>
        <v>58185052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36244997.68</v>
      </c>
      <c r="E18" s="18">
        <f t="shared" ca="1" si="0"/>
        <v>0</v>
      </c>
      <c r="F18" s="19">
        <f t="shared" ca="1" si="1"/>
        <v>36244997.68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137056566.35000002</v>
      </c>
      <c r="E20" s="18">
        <f t="shared" ca="1" si="0"/>
        <v>154592.4</v>
      </c>
      <c r="F20" s="19">
        <f t="shared" ca="1" si="1"/>
        <v>137211158.75000003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7010932.6500000004</v>
      </c>
      <c r="E21" s="18">
        <f t="shared" ca="1" si="0"/>
        <v>0</v>
      </c>
      <c r="F21" s="19">
        <f t="shared" ca="1" si="1"/>
        <v>7010932.6500000004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40989104.579999998</v>
      </c>
      <c r="E22" s="18">
        <f t="shared" ca="1" si="0"/>
        <v>0</v>
      </c>
      <c r="F22" s="19">
        <f t="shared" ca="1" si="1"/>
        <v>40989104.579999998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124006746.05</v>
      </c>
      <c r="E23" s="18">
        <f t="shared" ca="1" si="2"/>
        <v>4648.8099999999995</v>
      </c>
      <c r="F23" s="19">
        <f t="shared" ca="1" si="1"/>
        <v>124011394.86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785899700.23000002</v>
      </c>
      <c r="E24" s="18">
        <f t="shared" ca="1" si="2"/>
        <v>0</v>
      </c>
      <c r="F24" s="19">
        <f t="shared" ca="1" si="1"/>
        <v>785899700.23000002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30345584.210000001</v>
      </c>
      <c r="E25" s="18">
        <f t="shared" ca="1" si="2"/>
        <v>0</v>
      </c>
      <c r="F25" s="19">
        <f t="shared" ca="1" si="1"/>
        <v>30345584.210000001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17982049.300000001</v>
      </c>
      <c r="E26" s="18">
        <f t="shared" ca="1" si="2"/>
        <v>0</v>
      </c>
      <c r="F26" s="19">
        <f t="shared" ca="1" si="1"/>
        <v>17982049.300000001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157809228.31</v>
      </c>
      <c r="E27" s="18">
        <f t="shared" ca="1" si="2"/>
        <v>0</v>
      </c>
      <c r="F27" s="19">
        <f t="shared" ca="1" si="1"/>
        <v>157809228.31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8763912.4000000004</v>
      </c>
      <c r="E28" s="18">
        <f t="shared" ca="1" si="2"/>
        <v>3681991.41</v>
      </c>
      <c r="F28" s="19">
        <f t="shared" ca="1" si="1"/>
        <v>12445903.810000001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8048325.2400000002</v>
      </c>
      <c r="E29" s="18">
        <f t="shared" ca="1" si="2"/>
        <v>0</v>
      </c>
      <c r="F29" s="19">
        <f t="shared" ca="1" si="1"/>
        <v>8048325.2400000002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292163953.50889999</v>
      </c>
      <c r="E30" s="18">
        <f t="shared" ca="1" si="2"/>
        <v>0</v>
      </c>
      <c r="F30" s="19">
        <f t="shared" ca="1" si="1"/>
        <v>292163953.50889999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5562562.5700000003</v>
      </c>
      <c r="E31" s="18">
        <f t="shared" ca="1" si="2"/>
        <v>0</v>
      </c>
      <c r="F31" s="19">
        <f t="shared" ca="1" si="1"/>
        <v>5562562.5700000003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171018546.00109899</v>
      </c>
      <c r="E32" s="18">
        <f t="shared" ca="1" si="2"/>
        <v>0</v>
      </c>
      <c r="F32" s="19">
        <f t="shared" ca="1" si="1"/>
        <v>171018546.00109899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210073607.00000083</v>
      </c>
      <c r="E33" s="18">
        <f t="shared" ca="1" si="2"/>
        <v>0</v>
      </c>
      <c r="F33" s="19">
        <f t="shared" ca="1" si="1"/>
        <v>210073607.00000083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9345424.0799999945</v>
      </c>
      <c r="E34" s="18">
        <f t="shared" ca="1" si="2"/>
        <v>7361192.6499999994</v>
      </c>
      <c r="F34" s="19">
        <f t="shared" ca="1" si="1"/>
        <v>16706616.729999993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149212828.36000001</v>
      </c>
      <c r="E35" s="18">
        <f t="shared" ca="1" si="2"/>
        <v>0</v>
      </c>
      <c r="F35" s="19">
        <f t="shared" ca="1" si="1"/>
        <v>149212828.36000001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21391898</v>
      </c>
      <c r="E36" s="18">
        <f t="shared" ca="1" si="2"/>
        <v>0</v>
      </c>
      <c r="F36" s="19">
        <f t="shared" ca="1" si="1"/>
        <v>21391898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108473253.80999999</v>
      </c>
      <c r="E38" s="18">
        <f t="shared" ca="1" si="2"/>
        <v>429892.83999999997</v>
      </c>
      <c r="F38" s="19">
        <f t="shared" ca="1" si="1"/>
        <v>108903146.64999999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67064008.456759997</v>
      </c>
      <c r="E40" s="18">
        <f t="shared" ca="1" si="3"/>
        <v>0</v>
      </c>
      <c r="F40" s="19">
        <f t="shared" ca="1" si="1"/>
        <v>67064008.456759997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23492287.199999999</v>
      </c>
      <c r="E41" s="18">
        <f t="shared" ca="1" si="3"/>
        <v>0</v>
      </c>
      <c r="F41" s="19">
        <f t="shared" ca="1" si="1"/>
        <v>23492287.199999999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9038.56</v>
      </c>
      <c r="E42" s="18">
        <f t="shared" ca="1" si="3"/>
        <v>0</v>
      </c>
      <c r="F42" s="19">
        <f t="shared" ca="1" si="1"/>
        <v>9038.56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1454795</v>
      </c>
      <c r="E43" s="18">
        <f t="shared" ca="1" si="3"/>
        <v>0</v>
      </c>
      <c r="F43" s="19">
        <f t="shared" ca="1" si="1"/>
        <v>1454795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3017619.9799999888</v>
      </c>
      <c r="E44" s="18">
        <f t="shared" ca="1" si="3"/>
        <v>0</v>
      </c>
      <c r="F44" s="19">
        <f t="shared" ca="1" si="1"/>
        <v>3017619.9799999888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17942292.300000001</v>
      </c>
      <c r="E46" s="18">
        <f t="shared" ca="1" si="3"/>
        <v>0</v>
      </c>
      <c r="F46" s="19">
        <f t="shared" ca="1" si="1"/>
        <v>17942292.300000001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211966.7</v>
      </c>
      <c r="E47" s="18">
        <f t="shared" ca="1" si="3"/>
        <v>0</v>
      </c>
      <c r="F47" s="19">
        <f t="shared" ca="1" si="1"/>
        <v>211966.7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76871.87000000001</v>
      </c>
      <c r="E49" s="18">
        <f t="shared" ca="1" si="3"/>
        <v>0</v>
      </c>
      <c r="F49" s="19">
        <f t="shared" ca="1" si="1"/>
        <v>76871.87000000001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54537763.420000002</v>
      </c>
      <c r="E50" s="18">
        <f t="shared" ca="1" si="3"/>
        <v>0</v>
      </c>
      <c r="F50" s="19">
        <f t="shared" ca="1" si="1"/>
        <v>54537763.420000002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2358665.1399999997</v>
      </c>
      <c r="E52" s="18">
        <f t="shared" ca="1" si="3"/>
        <v>0</v>
      </c>
      <c r="F52" s="19">
        <f t="shared" ca="1" si="1"/>
        <v>2358665.1399999997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60</v>
      </c>
      <c r="E53" s="18">
        <f t="shared" ca="1" si="3"/>
        <v>0</v>
      </c>
      <c r="F53" s="19">
        <f t="shared" ref="F53:F54" ca="1" si="4">+SUM(D53:E53)</f>
        <v>60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9">
        <f t="shared" ref="F59" ca="1" si="6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9">
        <f t="shared" ref="F60:F75" ca="1" si="7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9">
        <f t="shared" ca="1" si="7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4031311620.0664611</v>
      </c>
      <c r="E76" s="49">
        <f ca="1">SUMIF($C$7:$C$75,"HD",E$7:E$75)</f>
        <v>11675014.779999999</v>
      </c>
      <c r="F76" s="49">
        <f ca="1">SUMIF($C$7:$C$75,"HD",F$7:F$75)</f>
        <v>4042986634.8464608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4031311620.0664611</v>
      </c>
      <c r="E78" s="49">
        <f ca="1">E76+E77</f>
        <v>11675014.779999999</v>
      </c>
      <c r="F78" s="49">
        <f ca="1">F76+F77</f>
        <v>4042986634.8464608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278306891.30000001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278306891.30000001</v>
      </c>
      <c r="H7" s="18">
        <f t="shared" ca="1" si="0"/>
        <v>0</v>
      </c>
      <c r="I7" s="18">
        <f t="shared" ca="1" si="0"/>
        <v>9878666.8599999994</v>
      </c>
      <c r="J7" s="18">
        <f t="shared" ca="1" si="0"/>
        <v>2002664.4300000002</v>
      </c>
      <c r="K7" s="18">
        <f t="shared" ca="1" si="0"/>
        <v>-717973.85000000009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289470248.74000001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3026965247.2600002</v>
      </c>
      <c r="E8" s="18">
        <f t="shared" ca="1" si="0"/>
        <v>328767633.66022599</v>
      </c>
      <c r="F8" s="18">
        <f t="shared" ca="1" si="0"/>
        <v>1704562177.38992</v>
      </c>
      <c r="G8" s="18">
        <f t="shared" ca="1" si="0"/>
        <v>993635436.20985401</v>
      </c>
      <c r="H8" s="18">
        <f t="shared" ca="1" si="0"/>
        <v>321635078.85000002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3348600326.1100001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1423046272.5199997</v>
      </c>
      <c r="E9" s="18">
        <f t="shared" ca="1" si="0"/>
        <v>559176832.51999974</v>
      </c>
      <c r="F9" s="18">
        <f t="shared" ca="1" si="0"/>
        <v>767982497.72000003</v>
      </c>
      <c r="G9" s="18">
        <f t="shared" ca="1" si="0"/>
        <v>95886942.279999971</v>
      </c>
      <c r="H9" s="18">
        <f t="shared" ca="1" si="0"/>
        <v>260003083.68000001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1683049356.1999998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4806186902.8787861</v>
      </c>
      <c r="E10" s="18">
        <f t="shared" ca="1" si="0"/>
        <v>818889313.16988742</v>
      </c>
      <c r="F10" s="18">
        <f t="shared" ca="1" si="0"/>
        <v>2126553107.3044415</v>
      </c>
      <c r="G10" s="18">
        <f t="shared" ca="1" si="0"/>
        <v>1860744482.4044566</v>
      </c>
      <c r="H10" s="18">
        <f t="shared" ca="1" si="0"/>
        <v>296791324.16000903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5102978227.0387955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25882749.212499999</v>
      </c>
      <c r="E11" s="18">
        <f t="shared" ca="1" si="0"/>
        <v>14016632.8188</v>
      </c>
      <c r="F11" s="18">
        <f t="shared" ca="1" si="0"/>
        <v>10258716.3968</v>
      </c>
      <c r="G11" s="18">
        <f t="shared" ca="1" si="0"/>
        <v>1607399.9968999999</v>
      </c>
      <c r="H11" s="18">
        <f t="shared" ca="1" si="0"/>
        <v>93958640.040000007</v>
      </c>
      <c r="I11" s="18">
        <f t="shared" ca="1" si="0"/>
        <v>48264374.291699998</v>
      </c>
      <c r="J11" s="18">
        <f t="shared" ca="1" si="0"/>
        <v>650876.09649999999</v>
      </c>
      <c r="K11" s="18">
        <f t="shared" ca="1" si="0"/>
        <v>1234960.3705</v>
      </c>
      <c r="L11" s="18">
        <f t="shared" ca="1" si="0"/>
        <v>0</v>
      </c>
      <c r="M11" s="18">
        <f t="shared" ca="1" si="0"/>
        <v>417824.4792</v>
      </c>
      <c r="N11" s="18">
        <f t="shared" ca="1" si="0"/>
        <v>0</v>
      </c>
      <c r="O11" s="19">
        <f t="shared" ca="1" si="2"/>
        <v>170409424.49040002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188490849.99000001</v>
      </c>
      <c r="E13" s="18">
        <f t="shared" ca="1" si="0"/>
        <v>29095691.09</v>
      </c>
      <c r="F13" s="18">
        <f t="shared" ca="1" si="0"/>
        <v>95157123.590000004</v>
      </c>
      <c r="G13" s="18">
        <f t="shared" ca="1" si="0"/>
        <v>64238035.310000002</v>
      </c>
      <c r="H13" s="18">
        <f t="shared" ca="1" si="0"/>
        <v>24677606.890000001</v>
      </c>
      <c r="I13" s="18">
        <f t="shared" ca="1" si="0"/>
        <v>0</v>
      </c>
      <c r="J13" s="18">
        <f t="shared" ca="1" si="0"/>
        <v>3496064.8600000003</v>
      </c>
      <c r="K13" s="18">
        <f t="shared" ca="1" si="0"/>
        <v>1188607.42</v>
      </c>
      <c r="L13" s="18">
        <f t="shared" ca="1" si="0"/>
        <v>0</v>
      </c>
      <c r="M13" s="18">
        <f t="shared" ca="1" si="0"/>
        <v>1274256.69</v>
      </c>
      <c r="N13" s="18">
        <f t="shared" ca="1" si="0"/>
        <v>0</v>
      </c>
      <c r="O13" s="19">
        <f t="shared" ca="1" si="2"/>
        <v>219127385.85000002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3272563326.6000013</v>
      </c>
      <c r="E14" s="18">
        <f t="shared" ca="1" si="0"/>
        <v>376753702.57000017</v>
      </c>
      <c r="F14" s="18">
        <f t="shared" ca="1" si="0"/>
        <v>439554894.44320083</v>
      </c>
      <c r="G14" s="18">
        <f t="shared" ca="1" si="0"/>
        <v>2456254729.5868001</v>
      </c>
      <c r="H14" s="18">
        <f t="shared" ca="1" si="0"/>
        <v>209849963.06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3482413289.6600013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79806175</v>
      </c>
      <c r="E17" s="18">
        <f t="shared" ca="1" si="0"/>
        <v>1437681</v>
      </c>
      <c r="F17" s="18">
        <f t="shared" ca="1" si="0"/>
        <v>35138397</v>
      </c>
      <c r="G17" s="18">
        <f t="shared" ca="1" si="0"/>
        <v>43230097</v>
      </c>
      <c r="H17" s="18">
        <f t="shared" ca="1" si="0"/>
        <v>3975319</v>
      </c>
      <c r="I17" s="18">
        <f t="shared" ca="1" si="0"/>
        <v>199710117</v>
      </c>
      <c r="J17" s="18">
        <f t="shared" ca="1" si="0"/>
        <v>15223970</v>
      </c>
      <c r="K17" s="18">
        <f t="shared" ca="1" si="0"/>
        <v>23381629</v>
      </c>
      <c r="L17" s="18">
        <f t="shared" ca="1" si="0"/>
        <v>0</v>
      </c>
      <c r="M17" s="18">
        <f t="shared" ca="1" si="0"/>
        <v>13906397</v>
      </c>
      <c r="N17" s="18">
        <f t="shared" ca="1" si="0"/>
        <v>0</v>
      </c>
      <c r="O17" s="19">
        <f t="shared" ca="1" si="2"/>
        <v>336003607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92214993.545700014</v>
      </c>
      <c r="E18" s="18">
        <f t="shared" ca="1" si="0"/>
        <v>301470.17000000004</v>
      </c>
      <c r="F18" s="18">
        <f t="shared" ca="1" si="0"/>
        <v>57988234.854000002</v>
      </c>
      <c r="G18" s="18">
        <f t="shared" ca="1" si="0"/>
        <v>33925288.521700002</v>
      </c>
      <c r="H18" s="18">
        <f t="shared" ca="1" si="0"/>
        <v>57944.1</v>
      </c>
      <c r="I18" s="18">
        <f t="shared" ca="1" si="0"/>
        <v>174026863.78999999</v>
      </c>
      <c r="J18" s="18">
        <f t="shared" ca="1" si="0"/>
        <v>9821497.1699999999</v>
      </c>
      <c r="K18" s="18">
        <f t="shared" ca="1" si="0"/>
        <v>41001.210000000006</v>
      </c>
      <c r="L18" s="18">
        <f t="shared" ca="1" si="0"/>
        <v>0</v>
      </c>
      <c r="M18" s="18">
        <f t="shared" ca="1" si="0"/>
        <v>12695639.299999999</v>
      </c>
      <c r="N18" s="18">
        <f t="shared" ca="1" si="0"/>
        <v>0</v>
      </c>
      <c r="O18" s="19">
        <f t="shared" ca="1" si="2"/>
        <v>288857939.11570001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2174679697.4200006</v>
      </c>
      <c r="E20" s="18">
        <f t="shared" ca="1" si="0"/>
        <v>435916132.83000028</v>
      </c>
      <c r="F20" s="18">
        <f t="shared" ca="1" si="0"/>
        <v>566331985.11999989</v>
      </c>
      <c r="G20" s="18">
        <f t="shared" ca="1" si="0"/>
        <v>1172431579.4700003</v>
      </c>
      <c r="H20" s="18">
        <f t="shared" ca="1" si="0"/>
        <v>103593976.22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2278273673.6400003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136409574</v>
      </c>
      <c r="E21" s="18">
        <f t="shared" ca="1" si="0"/>
        <v>29975428.079999998</v>
      </c>
      <c r="F21" s="18">
        <f t="shared" ca="1" si="0"/>
        <v>66811744.869999997</v>
      </c>
      <c r="G21" s="18">
        <f t="shared" ca="1" si="0"/>
        <v>39622401.050000012</v>
      </c>
      <c r="H21" s="18">
        <f t="shared" ca="1" si="0"/>
        <v>18577889.68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154987463.68000001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297127381.69999999</v>
      </c>
      <c r="E22" s="18">
        <f t="shared" ca="1" si="0"/>
        <v>63523067.949999988</v>
      </c>
      <c r="F22" s="18">
        <f t="shared" ca="1" si="0"/>
        <v>121232332.21000001</v>
      </c>
      <c r="G22" s="18">
        <f t="shared" ca="1" si="0"/>
        <v>112371981.53999999</v>
      </c>
      <c r="H22" s="18">
        <f t="shared" ca="1" si="0"/>
        <v>38915037.609999999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336042419.31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3614791437.1999998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1405738296.5799999</v>
      </c>
      <c r="F23" s="18">
        <f t="shared" ca="1" si="4"/>
        <v>1262182682.0099998</v>
      </c>
      <c r="G23" s="18">
        <f t="shared" ca="1" si="4"/>
        <v>946870458.61000013</v>
      </c>
      <c r="H23" s="18">
        <f t="shared" ca="1" si="4"/>
        <v>801577694.92000008</v>
      </c>
      <c r="I23" s="18">
        <f t="shared" ca="1" si="4"/>
        <v>2591166967.7900004</v>
      </c>
      <c r="J23" s="18">
        <f t="shared" ca="1" si="4"/>
        <v>579291837.90999997</v>
      </c>
      <c r="K23" s="18">
        <f t="shared" ca="1" si="4"/>
        <v>-83.74</v>
      </c>
      <c r="L23" s="18">
        <f t="shared" ca="1" si="4"/>
        <v>0</v>
      </c>
      <c r="M23" s="18">
        <f t="shared" ca="1" si="4"/>
        <v>13307.56</v>
      </c>
      <c r="N23" s="18">
        <f t="shared" ca="1" si="4"/>
        <v>0</v>
      </c>
      <c r="O23" s="19">
        <f t="shared" ca="1" si="3"/>
        <v>7586841161.6400003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1633003499.51</v>
      </c>
      <c r="E24" s="18">
        <f t="shared" ca="1" si="4"/>
        <v>322207803.56999946</v>
      </c>
      <c r="F24" s="18">
        <f t="shared" ca="1" si="4"/>
        <v>687610295.50124991</v>
      </c>
      <c r="G24" s="18">
        <f t="shared" ca="1" si="4"/>
        <v>623185400.43875062</v>
      </c>
      <c r="H24" s="18">
        <f t="shared" ca="1" si="4"/>
        <v>195011120.38999999</v>
      </c>
      <c r="I24" s="18">
        <f t="shared" ca="1" si="4"/>
        <v>88304.93</v>
      </c>
      <c r="J24" s="18">
        <f t="shared" ca="1" si="4"/>
        <v>4755.24</v>
      </c>
      <c r="K24" s="18">
        <f t="shared" ca="1" si="4"/>
        <v>7948.44</v>
      </c>
      <c r="L24" s="18">
        <f t="shared" ca="1" si="4"/>
        <v>0</v>
      </c>
      <c r="M24" s="18">
        <f t="shared" ca="1" si="4"/>
        <v>1602.4</v>
      </c>
      <c r="N24" s="18">
        <f t="shared" ca="1" si="4"/>
        <v>0</v>
      </c>
      <c r="O24" s="19">
        <f t="shared" ca="1" si="3"/>
        <v>1828117230.9100001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402154692.88999313</v>
      </c>
      <c r="E25" s="18">
        <f t="shared" ca="1" si="4"/>
        <v>39200593.679999299</v>
      </c>
      <c r="F25" s="18">
        <f t="shared" ca="1" si="4"/>
        <v>273936599.24999392</v>
      </c>
      <c r="G25" s="18">
        <f t="shared" ca="1" si="4"/>
        <v>89017499.959999904</v>
      </c>
      <c r="H25" s="18">
        <f t="shared" ca="1" si="4"/>
        <v>54043279.660001598</v>
      </c>
      <c r="I25" s="18">
        <f t="shared" ca="1" si="4"/>
        <v>326217099.08999658</v>
      </c>
      <c r="J25" s="18">
        <f t="shared" ca="1" si="4"/>
        <v>17933185.3600001</v>
      </c>
      <c r="K25" s="18">
        <f t="shared" ca="1" si="4"/>
        <v>13383463.150000099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813731720.14999151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5" ca="1" si="5">+E26+F26+G26</f>
        <v>12780168.859999999</v>
      </c>
      <c r="E26" s="18">
        <f t="shared" ca="1" si="4"/>
        <v>5765574.75</v>
      </c>
      <c r="F26" s="18">
        <f t="shared" ca="1" si="4"/>
        <v>3398750.59</v>
      </c>
      <c r="G26" s="18">
        <f t="shared" ca="1" si="4"/>
        <v>3615843.5200000005</v>
      </c>
      <c r="H26" s="18">
        <f t="shared" ca="1" si="4"/>
        <v>6464044.7499999991</v>
      </c>
      <c r="I26" s="18">
        <f t="shared" ca="1" si="4"/>
        <v>44218927.309462003</v>
      </c>
      <c r="J26" s="18">
        <f t="shared" ca="1" si="4"/>
        <v>3435854.4181309999</v>
      </c>
      <c r="K26" s="18">
        <f t="shared" ca="1" si="4"/>
        <v>3648577.8</v>
      </c>
      <c r="L26" s="18">
        <f t="shared" ca="1" si="4"/>
        <v>0</v>
      </c>
      <c r="M26" s="18">
        <f t="shared" ca="1" si="4"/>
        <v>1020178.5199999998</v>
      </c>
      <c r="N26" s="18">
        <f t="shared" ca="1" si="4"/>
        <v>0</v>
      </c>
      <c r="O26" s="19">
        <f t="shared" ref="O26:O37" ca="1" si="6">D26+SUM(H26:N26)</f>
        <v>71567751.657593012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1216649147.74</v>
      </c>
      <c r="E27" s="18">
        <f t="shared" ca="1" si="4"/>
        <v>133310021.48300092</v>
      </c>
      <c r="F27" s="18">
        <f t="shared" ca="1" si="4"/>
        <v>900217033.01599908</v>
      </c>
      <c r="G27" s="18">
        <f t="shared" ca="1" si="4"/>
        <v>183122093.24100009</v>
      </c>
      <c r="H27" s="18">
        <f t="shared" ca="1" si="4"/>
        <v>52082154.289999999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1268731302.03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303305917.56583804</v>
      </c>
      <c r="E28" s="18">
        <f t="shared" ca="1" si="4"/>
        <v>66964301.039938748</v>
      </c>
      <c r="F28" s="18">
        <f t="shared" ca="1" si="4"/>
        <v>69592476.317502365</v>
      </c>
      <c r="G28" s="18">
        <f t="shared" ca="1" si="4"/>
        <v>166749140.20839691</v>
      </c>
      <c r="H28" s="18">
        <f t="shared" ca="1" si="4"/>
        <v>100507222.91000001</v>
      </c>
      <c r="I28" s="18">
        <f t="shared" ca="1" si="4"/>
        <v>446983836.09000003</v>
      </c>
      <c r="J28" s="18">
        <f t="shared" ca="1" si="4"/>
        <v>4584315.99</v>
      </c>
      <c r="K28" s="18">
        <f t="shared" ca="1" si="4"/>
        <v>4130669.4600000004</v>
      </c>
      <c r="L28" s="18">
        <f t="shared" ca="1" si="4"/>
        <v>0</v>
      </c>
      <c r="M28" s="18">
        <f t="shared" ca="1" si="4"/>
        <v>4243783.8800000008</v>
      </c>
      <c r="N28" s="18">
        <f t="shared" ca="1" si="4"/>
        <v>0</v>
      </c>
      <c r="O28" s="19">
        <f t="shared" ca="1" si="6"/>
        <v>863755745.89583802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97110416.719999999</v>
      </c>
      <c r="E29" s="18">
        <f t="shared" ca="1" si="4"/>
        <v>11712920.060000001</v>
      </c>
      <c r="F29" s="18">
        <f t="shared" ca="1" si="4"/>
        <v>59678203.979999997</v>
      </c>
      <c r="G29" s="18">
        <f t="shared" ca="1" si="4"/>
        <v>25719292.68</v>
      </c>
      <c r="H29" s="18">
        <f t="shared" ca="1" si="4"/>
        <v>3125427.87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100235844.59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499837797.51930004</v>
      </c>
      <c r="E30" s="18">
        <f t="shared" ca="1" si="4"/>
        <v>41500477.756269813</v>
      </c>
      <c r="F30" s="18">
        <f t="shared" ca="1" si="4"/>
        <v>339564855.34629893</v>
      </c>
      <c r="G30" s="18">
        <f t="shared" ca="1" si="4"/>
        <v>118772464.41673128</v>
      </c>
      <c r="H30" s="18">
        <f t="shared" ca="1" si="4"/>
        <v>111214005.09999999</v>
      </c>
      <c r="I30" s="18">
        <f t="shared" ca="1" si="4"/>
        <v>626378225.67200005</v>
      </c>
      <c r="J30" s="18">
        <f t="shared" ca="1" si="4"/>
        <v>58154904.550800003</v>
      </c>
      <c r="K30" s="18">
        <f t="shared" ca="1" si="4"/>
        <v>114863964.33</v>
      </c>
      <c r="L30" s="18">
        <f t="shared" ca="1" si="4"/>
        <v>0</v>
      </c>
      <c r="M30" s="18">
        <f t="shared" ca="1" si="4"/>
        <v>56021615.474100001</v>
      </c>
      <c r="N30" s="18">
        <f t="shared" ca="1" si="4"/>
        <v>0</v>
      </c>
      <c r="O30" s="19">
        <f t="shared" ca="1" si="6"/>
        <v>1466470512.6462002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22756594.52</v>
      </c>
      <c r="E31" s="18">
        <f t="shared" ca="1" si="4"/>
        <v>2575224.48</v>
      </c>
      <c r="F31" s="18">
        <f t="shared" ca="1" si="4"/>
        <v>7774873.4199999999</v>
      </c>
      <c r="G31" s="18">
        <f t="shared" ca="1" si="4"/>
        <v>12406496.619999999</v>
      </c>
      <c r="H31" s="18">
        <f t="shared" ca="1" si="4"/>
        <v>9914383.4700000007</v>
      </c>
      <c r="I31" s="18">
        <f t="shared" ca="1" si="4"/>
        <v>64310595.990000002</v>
      </c>
      <c r="J31" s="18">
        <f t="shared" ca="1" si="4"/>
        <v>3667471.87</v>
      </c>
      <c r="K31" s="18">
        <f t="shared" ca="1" si="4"/>
        <v>5407075.6000000006</v>
      </c>
      <c r="L31" s="18">
        <f t="shared" ca="1" si="4"/>
        <v>0</v>
      </c>
      <c r="M31" s="18">
        <f t="shared" ca="1" si="4"/>
        <v>2668982.04</v>
      </c>
      <c r="N31" s="18">
        <f t="shared" ca="1" si="4"/>
        <v>0</v>
      </c>
      <c r="O31" s="19">
        <f t="shared" ca="1" si="6"/>
        <v>108725103.49000001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467290766.41138709</v>
      </c>
      <c r="E32" s="18">
        <f t="shared" ca="1" si="4"/>
        <v>63828542.390097007</v>
      </c>
      <c r="F32" s="18">
        <f t="shared" ca="1" si="4"/>
        <v>116162132.37715898</v>
      </c>
      <c r="G32" s="18">
        <f t="shared" ca="1" si="4"/>
        <v>287300091.64413106</v>
      </c>
      <c r="H32" s="18">
        <f t="shared" ca="1" si="4"/>
        <v>82341708.180000007</v>
      </c>
      <c r="I32" s="18">
        <f t="shared" ca="1" si="4"/>
        <v>732278379.90391397</v>
      </c>
      <c r="J32" s="18">
        <f t="shared" ca="1" si="4"/>
        <v>55219039.246808007</v>
      </c>
      <c r="K32" s="18">
        <f t="shared" ca="1" si="4"/>
        <v>38979929.817294002</v>
      </c>
      <c r="L32" s="18">
        <f t="shared" ca="1" si="4"/>
        <v>0</v>
      </c>
      <c r="M32" s="18">
        <f t="shared" ca="1" si="4"/>
        <v>33429916.097239994</v>
      </c>
      <c r="N32" s="18">
        <f t="shared" ca="1" si="4"/>
        <v>0</v>
      </c>
      <c r="O32" s="19">
        <f t="shared" ca="1" si="6"/>
        <v>1409539739.6566432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310473661.36971813</v>
      </c>
      <c r="E33" s="18">
        <f t="shared" ca="1" si="4"/>
        <v>167039944.12971875</v>
      </c>
      <c r="F33" s="18">
        <f t="shared" ca="1" si="4"/>
        <v>53038870.869999811</v>
      </c>
      <c r="G33" s="18">
        <f t="shared" ca="1" si="4"/>
        <v>90394846.369999602</v>
      </c>
      <c r="H33" s="18">
        <f t="shared" ca="1" si="4"/>
        <v>117943519.95000039</v>
      </c>
      <c r="I33" s="18">
        <f t="shared" ca="1" si="4"/>
        <v>438592567.47000021</v>
      </c>
      <c r="J33" s="18">
        <f t="shared" ca="1" si="4"/>
        <v>48892168.710042514</v>
      </c>
      <c r="K33" s="18">
        <f t="shared" ca="1" si="4"/>
        <v>8666735.6900019199</v>
      </c>
      <c r="L33" s="18">
        <f t="shared" ca="1" si="4"/>
        <v>0</v>
      </c>
      <c r="M33" s="18">
        <f t="shared" ca="1" si="4"/>
        <v>8307302.3400054676</v>
      </c>
      <c r="N33" s="18">
        <f t="shared" ca="1" si="4"/>
        <v>0</v>
      </c>
      <c r="O33" s="19">
        <f t="shared" ca="1" si="6"/>
        <v>932875955.52976871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17359905.330000512</v>
      </c>
      <c r="E34" s="18">
        <f t="shared" ca="1" si="4"/>
        <v>12506725.940000491</v>
      </c>
      <c r="F34" s="18">
        <f t="shared" ca="1" si="4"/>
        <v>1009950.32</v>
      </c>
      <c r="G34" s="18">
        <f t="shared" ca="1" si="4"/>
        <v>3843229.0700000222</v>
      </c>
      <c r="H34" s="18">
        <f t="shared" ca="1" si="4"/>
        <v>35635330.260000855</v>
      </c>
      <c r="I34" s="18">
        <f t="shared" ca="1" si="4"/>
        <v>20193579.910000268</v>
      </c>
      <c r="J34" s="18">
        <f t="shared" ca="1" si="4"/>
        <v>323800.80000000179</v>
      </c>
      <c r="K34" s="18">
        <f t="shared" ca="1" si="4"/>
        <v>531519.39999999222</v>
      </c>
      <c r="L34" s="18">
        <f t="shared" ca="1" si="4"/>
        <v>0</v>
      </c>
      <c r="M34" s="18">
        <f t="shared" ca="1" si="4"/>
        <v>574490.6300000021</v>
      </c>
      <c r="N34" s="18">
        <f t="shared" ca="1" si="4"/>
        <v>0</v>
      </c>
      <c r="O34" s="19">
        <f t="shared" ca="1" si="6"/>
        <v>74618626.330001622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77133729.999999985</v>
      </c>
      <c r="E35" s="18">
        <f t="shared" ca="1" si="4"/>
        <v>15732531.029999999</v>
      </c>
      <c r="F35" s="18">
        <f t="shared" ca="1" si="4"/>
        <v>61401198.969999991</v>
      </c>
      <c r="G35" s="18">
        <f t="shared" ca="1" si="4"/>
        <v>0</v>
      </c>
      <c r="H35" s="18">
        <f t="shared" ca="1" si="4"/>
        <v>8566252.2699999996</v>
      </c>
      <c r="I35" s="18">
        <f t="shared" ca="1" si="4"/>
        <v>290925245.37</v>
      </c>
      <c r="J35" s="18">
        <f t="shared" ca="1" si="4"/>
        <v>9341687.6500000004</v>
      </c>
      <c r="K35" s="18">
        <f t="shared" ca="1" si="4"/>
        <v>3516426.9499999997</v>
      </c>
      <c r="L35" s="18">
        <f t="shared" ca="1" si="4"/>
        <v>0</v>
      </c>
      <c r="M35" s="18">
        <f t="shared" ca="1" si="4"/>
        <v>2480916.92</v>
      </c>
      <c r="N35" s="18">
        <f t="shared" ca="1" si="4"/>
        <v>0</v>
      </c>
      <c r="O35" s="19">
        <f t="shared" ca="1" si="6"/>
        <v>391964259.15999997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34076371.500000007</v>
      </c>
      <c r="E36" s="18">
        <f t="shared" ca="1" si="4"/>
        <v>6870161</v>
      </c>
      <c r="F36" s="18">
        <f t="shared" ca="1" si="4"/>
        <v>12899282.500000007</v>
      </c>
      <c r="G36" s="18">
        <f t="shared" ca="1" si="4"/>
        <v>14306928</v>
      </c>
      <c r="H36" s="18">
        <f t="shared" ca="1" si="4"/>
        <v>17426079</v>
      </c>
      <c r="I36" s="18">
        <f t="shared" ca="1" si="4"/>
        <v>38513110</v>
      </c>
      <c r="J36" s="18">
        <f t="shared" ca="1" si="4"/>
        <v>4151847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94167407.5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763147050.2599839</v>
      </c>
      <c r="E38" s="18">
        <f t="shared" ca="1" si="4"/>
        <v>118017788.35997598</v>
      </c>
      <c r="F38" s="18">
        <f t="shared" ca="1" si="4"/>
        <v>453095696.610008</v>
      </c>
      <c r="G38" s="18">
        <f t="shared" ca="1" si="4"/>
        <v>192033565.28999999</v>
      </c>
      <c r="H38" s="18">
        <f t="shared" ca="1" si="4"/>
        <v>24480666.41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787627716.66998386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106370830.711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92574344.340999991</v>
      </c>
      <c r="F39" s="18">
        <f t="shared" ca="1" si="8"/>
        <v>13796486.369999999</v>
      </c>
      <c r="G39" s="18">
        <f t="shared" ca="1" si="8"/>
        <v>0</v>
      </c>
      <c r="H39" s="18">
        <f t="shared" ca="1" si="8"/>
        <v>78183485.659999996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184554316.37099999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33664468.479999997</v>
      </c>
      <c r="E40" s="18">
        <f t="shared" ca="1" si="8"/>
        <v>4239921.7</v>
      </c>
      <c r="F40" s="18">
        <f t="shared" ca="1" si="8"/>
        <v>22010689.619999997</v>
      </c>
      <c r="G40" s="18">
        <f t="shared" ca="1" si="8"/>
        <v>7413857.1600000001</v>
      </c>
      <c r="H40" s="18">
        <f t="shared" ca="1" si="8"/>
        <v>30026065.149999999</v>
      </c>
      <c r="I40" s="18">
        <f t="shared" ca="1" si="8"/>
        <v>84636895.786318004</v>
      </c>
      <c r="J40" s="18">
        <f t="shared" ca="1" si="8"/>
        <v>3981338.7285580002</v>
      </c>
      <c r="K40" s="18">
        <f t="shared" ca="1" si="8"/>
        <v>0</v>
      </c>
      <c r="L40" s="18">
        <f t="shared" ca="1" si="8"/>
        <v>0</v>
      </c>
      <c r="M40" s="18">
        <f t="shared" ca="1" si="8"/>
        <v>3522508.1348459995</v>
      </c>
      <c r="N40" s="18">
        <f t="shared" ca="1" si="8"/>
        <v>0</v>
      </c>
      <c r="O40" s="19">
        <f t="shared" ca="1" si="7"/>
        <v>155831276.27972201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12790119.299999999</v>
      </c>
      <c r="E41" s="18">
        <f t="shared" ca="1" si="8"/>
        <v>1765533.59</v>
      </c>
      <c r="F41" s="18">
        <f t="shared" ca="1" si="8"/>
        <v>5609051.0999999996</v>
      </c>
      <c r="G41" s="18">
        <f t="shared" ca="1" si="8"/>
        <v>5415534.6099999994</v>
      </c>
      <c r="H41" s="18">
        <f t="shared" ca="1" si="8"/>
        <v>1627975.67</v>
      </c>
      <c r="I41" s="18">
        <f t="shared" ca="1" si="8"/>
        <v>32271373.119999997</v>
      </c>
      <c r="J41" s="18">
        <f t="shared" ca="1" si="8"/>
        <v>1369346.5899999999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48058814.679999992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13218070</v>
      </c>
      <c r="E43" s="18">
        <f t="shared" ca="1" si="8"/>
        <v>7330917</v>
      </c>
      <c r="F43" s="18">
        <f t="shared" ca="1" si="8"/>
        <v>304431</v>
      </c>
      <c r="G43" s="18">
        <f t="shared" ca="1" si="8"/>
        <v>5582722</v>
      </c>
      <c r="H43" s="18">
        <f t="shared" ca="1" si="8"/>
        <v>7532684</v>
      </c>
      <c r="I43" s="18">
        <f t="shared" ca="1" si="8"/>
        <v>59445365</v>
      </c>
      <c r="J43" s="18">
        <f t="shared" ca="1" si="8"/>
        <v>3303363</v>
      </c>
      <c r="K43" s="18">
        <f t="shared" ca="1" si="8"/>
        <v>761410</v>
      </c>
      <c r="L43" s="18">
        <f t="shared" ca="1" si="8"/>
        <v>0</v>
      </c>
      <c r="M43" s="18">
        <f t="shared" ca="1" si="8"/>
        <v>656180</v>
      </c>
      <c r="N43" s="18">
        <f t="shared" ca="1" si="8"/>
        <v>0</v>
      </c>
      <c r="O43" s="19">
        <f t="shared" ref="O43" ca="1" si="9">D43+SUM(H43:N43)</f>
        <v>84917072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8917561.7400000133</v>
      </c>
      <c r="E44" s="18">
        <f t="shared" ca="1" si="8"/>
        <v>6991198.6200000104</v>
      </c>
      <c r="F44" s="18">
        <f t="shared" ca="1" si="8"/>
        <v>0</v>
      </c>
      <c r="G44" s="18">
        <f t="shared" ca="1" si="8"/>
        <v>1926363.120000002</v>
      </c>
      <c r="H44" s="18">
        <f t="shared" ca="1" si="8"/>
        <v>18231235.919999957</v>
      </c>
      <c r="I44" s="18">
        <f t="shared" ca="1" si="8"/>
        <v>18757239.400000345</v>
      </c>
      <c r="J44" s="18">
        <f t="shared" ca="1" si="8"/>
        <v>985453.79000000388</v>
      </c>
      <c r="K44" s="18">
        <f t="shared" ca="1" si="8"/>
        <v>889653.75000000338</v>
      </c>
      <c r="L44" s="18">
        <f t="shared" ca="1" si="8"/>
        <v>0</v>
      </c>
      <c r="M44" s="18">
        <f t="shared" ca="1" si="8"/>
        <v>855117.9700000037</v>
      </c>
      <c r="N44" s="18">
        <f t="shared" ca="1" si="8"/>
        <v>0</v>
      </c>
      <c r="O44" s="19">
        <f t="shared" ca="1" si="7"/>
        <v>48636262.570000336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17997749.199999936</v>
      </c>
      <c r="E45" s="18">
        <f t="shared" ca="1" si="8"/>
        <v>4784429.2999999523</v>
      </c>
      <c r="F45" s="18">
        <f t="shared" ca="1" si="8"/>
        <v>8454379.7299999949</v>
      </c>
      <c r="G45" s="18">
        <f t="shared" ca="1" si="8"/>
        <v>4758940.1699999878</v>
      </c>
      <c r="H45" s="18">
        <f t="shared" ca="1" si="8"/>
        <v>13419349.880000159</v>
      </c>
      <c r="I45" s="18">
        <f t="shared" ca="1" si="8"/>
        <v>50903730.480000667</v>
      </c>
      <c r="J45" s="18">
        <f t="shared" ca="1" si="8"/>
        <v>28316314.829999804</v>
      </c>
      <c r="K45" s="18">
        <f t="shared" ca="1" si="8"/>
        <v>238465.32000000053</v>
      </c>
      <c r="L45" s="18">
        <f t="shared" ca="1" si="8"/>
        <v>0</v>
      </c>
      <c r="M45" s="18">
        <f t="shared" ca="1" si="8"/>
        <v>235198.54000000012</v>
      </c>
      <c r="N45" s="18">
        <f t="shared" ca="1" si="8"/>
        <v>0</v>
      </c>
      <c r="O45" s="19">
        <f t="shared" ca="1" si="7"/>
        <v>111110808.25000057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17555182.91</v>
      </c>
      <c r="E46" s="18">
        <f t="shared" ca="1" si="8"/>
        <v>73782.3</v>
      </c>
      <c r="F46" s="18">
        <f t="shared" ca="1" si="8"/>
        <v>10346112.77</v>
      </c>
      <c r="G46" s="18">
        <f t="shared" ca="1" si="8"/>
        <v>7135287.8399999999</v>
      </c>
      <c r="H46" s="18">
        <f t="shared" ca="1" si="8"/>
        <v>619279.34</v>
      </c>
      <c r="I46" s="18">
        <f t="shared" ca="1" si="8"/>
        <v>47309465.740000002</v>
      </c>
      <c r="J46" s="18">
        <f t="shared" ca="1" si="8"/>
        <v>2484292.6500000004</v>
      </c>
      <c r="K46" s="18">
        <f t="shared" ca="1" si="8"/>
        <v>448988.31</v>
      </c>
      <c r="L46" s="18">
        <f t="shared" ca="1" si="8"/>
        <v>0</v>
      </c>
      <c r="M46" s="18">
        <f t="shared" ca="1" si="8"/>
        <v>448312.83999999997</v>
      </c>
      <c r="N46" s="18">
        <f t="shared" ca="1" si="8"/>
        <v>0</v>
      </c>
      <c r="O46" s="19">
        <f t="shared" ca="1" si="7"/>
        <v>68865521.790000007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6279724.4699999988</v>
      </c>
      <c r="E47" s="18">
        <f t="shared" ca="1" si="8"/>
        <v>1589450.6300000001</v>
      </c>
      <c r="F47" s="18">
        <f t="shared" ca="1" si="8"/>
        <v>1113.1300000000001</v>
      </c>
      <c r="G47" s="18">
        <f t="shared" ca="1" si="8"/>
        <v>4689160.709999999</v>
      </c>
      <c r="H47" s="18">
        <f t="shared" ca="1" si="8"/>
        <v>116785.29999999999</v>
      </c>
      <c r="I47" s="18">
        <f t="shared" ca="1" si="8"/>
        <v>22464418.000000004</v>
      </c>
      <c r="J47" s="18">
        <f t="shared" ca="1" si="8"/>
        <v>2953822.8299999991</v>
      </c>
      <c r="K47" s="18">
        <f t="shared" ca="1" si="8"/>
        <v>54.099999999999994</v>
      </c>
      <c r="L47" s="18">
        <f t="shared" ca="1" si="8"/>
        <v>0</v>
      </c>
      <c r="M47" s="18">
        <f t="shared" ca="1" si="8"/>
        <v>54.099999999999994</v>
      </c>
      <c r="N47" s="18">
        <f t="shared" ca="1" si="8"/>
        <v>0</v>
      </c>
      <c r="O47" s="19">
        <f t="shared" ca="1" si="7"/>
        <v>31814858.800000004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4618.01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8" ca="1" si="10">D48+SUM(H48:N48)</f>
        <v>4618.01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13667327.550000003</v>
      </c>
      <c r="E49" s="18">
        <f t="shared" ca="1" si="8"/>
        <v>3491251.9000000032</v>
      </c>
      <c r="F49" s="18">
        <f t="shared" ca="1" si="8"/>
        <v>1049753.7000000002</v>
      </c>
      <c r="G49" s="18">
        <f t="shared" ca="1" si="8"/>
        <v>9126321.9499999993</v>
      </c>
      <c r="H49" s="18">
        <f t="shared" ca="1" si="8"/>
        <v>5237702.4399999958</v>
      </c>
      <c r="I49" s="18">
        <f t="shared" ca="1" si="8"/>
        <v>36318098.400000125</v>
      </c>
      <c r="J49" s="18">
        <f t="shared" ca="1" si="8"/>
        <v>5197922.839999998</v>
      </c>
      <c r="K49" s="18">
        <f t="shared" ca="1" si="8"/>
        <v>1910487.4400000046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62331538.670000128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5932648.9500000002</v>
      </c>
      <c r="E50" s="18">
        <f t="shared" ca="1" si="8"/>
        <v>4178720.77</v>
      </c>
      <c r="F50" s="18">
        <f t="shared" ca="1" si="8"/>
        <v>429245.57</v>
      </c>
      <c r="G50" s="18">
        <f t="shared" ca="1" si="8"/>
        <v>1324682.6100000001</v>
      </c>
      <c r="H50" s="18">
        <f t="shared" ca="1" si="8"/>
        <v>10880224.960000001</v>
      </c>
      <c r="I50" s="18">
        <f t="shared" ca="1" si="8"/>
        <v>25200183.289999999</v>
      </c>
      <c r="J50" s="18">
        <f t="shared" ca="1" si="8"/>
        <v>332740.5</v>
      </c>
      <c r="K50" s="18">
        <f t="shared" ca="1" si="8"/>
        <v>929865.54</v>
      </c>
      <c r="L50" s="18">
        <f t="shared" ca="1" si="8"/>
        <v>0</v>
      </c>
      <c r="M50" s="18">
        <f t="shared" ca="1" si="8"/>
        <v>311409.07</v>
      </c>
      <c r="N50" s="18">
        <f t="shared" ca="1" si="8"/>
        <v>0</v>
      </c>
      <c r="O50" s="19">
        <f t="shared" ca="1" si="10"/>
        <v>43587072.310000002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98112049.070000261</v>
      </c>
      <c r="E52" s="18">
        <f t="shared" ca="1" si="8"/>
        <v>47438506.090000331</v>
      </c>
      <c r="F52" s="18">
        <f t="shared" ca="1" si="8"/>
        <v>40004012.949999921</v>
      </c>
      <c r="G52" s="18">
        <f t="shared" ca="1" si="8"/>
        <v>10669530.030000001</v>
      </c>
      <c r="H52" s="18">
        <f t="shared" ca="1" si="8"/>
        <v>10184283.519999977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108296332.59000024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9">
        <f t="shared" ca="1" si="5"/>
        <v>41736709.009999998</v>
      </c>
      <c r="E53" s="18">
        <f t="shared" ca="1" si="8"/>
        <v>7396.97</v>
      </c>
      <c r="F53" s="18">
        <f t="shared" ca="1" si="8"/>
        <v>41729312.039999999</v>
      </c>
      <c r="G53" s="18">
        <f t="shared" ca="1" si="8"/>
        <v>0</v>
      </c>
      <c r="H53" s="18">
        <f t="shared" ca="1" si="8"/>
        <v>76727.14</v>
      </c>
      <c r="I53" s="18">
        <f t="shared" ca="1" si="8"/>
        <v>11249.49</v>
      </c>
      <c r="J53" s="18">
        <f t="shared" ca="1" si="8"/>
        <v>1493.28</v>
      </c>
      <c r="K53" s="18">
        <f t="shared" ca="1" si="8"/>
        <v>1493.28</v>
      </c>
      <c r="L53" s="18">
        <f t="shared" ca="1" si="8"/>
        <v>0</v>
      </c>
      <c r="M53" s="18">
        <f t="shared" ca="1" si="8"/>
        <v>502.97</v>
      </c>
      <c r="N53" s="18">
        <f t="shared" ca="1" si="8"/>
        <v>0</v>
      </c>
      <c r="O53" s="19">
        <f t="shared" ref="O53:O54" ca="1" si="11">D53+SUM(H53:N53)</f>
        <v>41828175.169999994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1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9">
        <f t="shared" ca="1" si="5"/>
        <v>0</v>
      </c>
      <c r="E55" s="18">
        <f t="shared" ref="E55:N70" ca="1" si="1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2"/>
        <v>0</v>
      </c>
      <c r="G55" s="18">
        <f t="shared" ca="1" si="12"/>
        <v>0</v>
      </c>
      <c r="H55" s="18">
        <f t="shared" ca="1" si="12"/>
        <v>0</v>
      </c>
      <c r="I55" s="18">
        <f t="shared" ca="1" si="12"/>
        <v>0</v>
      </c>
      <c r="J55" s="18">
        <f t="shared" ca="1" si="12"/>
        <v>0</v>
      </c>
      <c r="K55" s="18">
        <f t="shared" ca="1" si="12"/>
        <v>0</v>
      </c>
      <c r="L55" s="18">
        <f t="shared" ca="1" si="12"/>
        <v>0</v>
      </c>
      <c r="M55" s="18">
        <f t="shared" ca="1" si="12"/>
        <v>0</v>
      </c>
      <c r="N55" s="18">
        <f t="shared" ca="1" si="12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9">
        <f t="shared" ca="1" si="5"/>
        <v>0</v>
      </c>
      <c r="E56" s="18">
        <f t="shared" ca="1" si="12"/>
        <v>0</v>
      </c>
      <c r="F56" s="18">
        <f t="shared" ca="1" si="12"/>
        <v>0</v>
      </c>
      <c r="G56" s="18">
        <f t="shared" ca="1" si="12"/>
        <v>0</v>
      </c>
      <c r="H56" s="18">
        <f t="shared" ca="1" si="12"/>
        <v>0</v>
      </c>
      <c r="I56" s="18">
        <f t="shared" ca="1" si="12"/>
        <v>0</v>
      </c>
      <c r="J56" s="18">
        <f t="shared" ca="1" si="12"/>
        <v>0</v>
      </c>
      <c r="K56" s="18">
        <f t="shared" ca="1" si="12"/>
        <v>0</v>
      </c>
      <c r="L56" s="18">
        <f t="shared" ca="1" si="12"/>
        <v>0</v>
      </c>
      <c r="M56" s="18">
        <f t="shared" ca="1" si="12"/>
        <v>0</v>
      </c>
      <c r="N56" s="18">
        <f t="shared" ca="1" si="12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9">
        <f t="shared" ca="1" si="5"/>
        <v>0</v>
      </c>
      <c r="E57" s="18">
        <f t="shared" ca="1" si="12"/>
        <v>0</v>
      </c>
      <c r="F57" s="18">
        <f t="shared" ca="1" si="12"/>
        <v>0</v>
      </c>
      <c r="G57" s="18">
        <f t="shared" ca="1" si="12"/>
        <v>0</v>
      </c>
      <c r="H57" s="18">
        <f t="shared" ca="1" si="12"/>
        <v>0</v>
      </c>
      <c r="I57" s="18">
        <f t="shared" ca="1" si="12"/>
        <v>0</v>
      </c>
      <c r="J57" s="18">
        <f t="shared" ca="1" si="12"/>
        <v>0</v>
      </c>
      <c r="K57" s="18">
        <f t="shared" ca="1" si="12"/>
        <v>0</v>
      </c>
      <c r="L57" s="18">
        <f t="shared" ca="1" si="12"/>
        <v>0</v>
      </c>
      <c r="M57" s="18">
        <f t="shared" ca="1" si="12"/>
        <v>0</v>
      </c>
      <c r="N57" s="18">
        <f t="shared" ca="1" si="12"/>
        <v>0</v>
      </c>
      <c r="O57" s="19">
        <f t="shared" ca="1" si="10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9">
        <f t="shared" ca="1" si="5"/>
        <v>0</v>
      </c>
      <c r="E58" s="18">
        <f t="shared" ca="1" si="12"/>
        <v>0</v>
      </c>
      <c r="F58" s="18">
        <f t="shared" ca="1" si="12"/>
        <v>0</v>
      </c>
      <c r="G58" s="18">
        <f t="shared" ca="1" si="12"/>
        <v>0</v>
      </c>
      <c r="H58" s="18">
        <f t="shared" ca="1" si="12"/>
        <v>0</v>
      </c>
      <c r="I58" s="18">
        <f t="shared" ca="1" si="12"/>
        <v>0</v>
      </c>
      <c r="J58" s="18">
        <f t="shared" ca="1" si="12"/>
        <v>0</v>
      </c>
      <c r="K58" s="18">
        <f t="shared" ca="1" si="12"/>
        <v>0</v>
      </c>
      <c r="L58" s="18">
        <f t="shared" ca="1" si="12"/>
        <v>0</v>
      </c>
      <c r="M58" s="18">
        <f t="shared" ca="1" si="12"/>
        <v>0</v>
      </c>
      <c r="N58" s="18">
        <f t="shared" ca="1" si="12"/>
        <v>0</v>
      </c>
      <c r="O58" s="19">
        <f t="shared" ca="1" si="10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9">
        <f t="shared" ca="1" si="5"/>
        <v>0</v>
      </c>
      <c r="E59" s="18">
        <f t="shared" ca="1" si="12"/>
        <v>0</v>
      </c>
      <c r="F59" s="18">
        <f t="shared" ca="1" si="12"/>
        <v>0</v>
      </c>
      <c r="G59" s="18">
        <f t="shared" ca="1" si="12"/>
        <v>0</v>
      </c>
      <c r="H59" s="18">
        <f t="shared" ca="1" si="12"/>
        <v>0</v>
      </c>
      <c r="I59" s="18">
        <f t="shared" ca="1" si="12"/>
        <v>0</v>
      </c>
      <c r="J59" s="18">
        <f t="shared" ca="1" si="12"/>
        <v>0</v>
      </c>
      <c r="K59" s="18">
        <f t="shared" ca="1" si="12"/>
        <v>0</v>
      </c>
      <c r="L59" s="18">
        <f t="shared" ca="1" si="12"/>
        <v>0</v>
      </c>
      <c r="M59" s="18">
        <f t="shared" ca="1" si="12"/>
        <v>0</v>
      </c>
      <c r="N59" s="18">
        <f t="shared" ca="1" si="12"/>
        <v>0</v>
      </c>
      <c r="O59" s="19">
        <f t="shared" ref="O59" ca="1" si="13">D59+SUM(H59:N59)</f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9">
        <f t="shared" ca="1" si="5"/>
        <v>0</v>
      </c>
      <c r="E60" s="18">
        <f t="shared" ca="1" si="12"/>
        <v>0</v>
      </c>
      <c r="F60" s="18">
        <f t="shared" ca="1" si="12"/>
        <v>0</v>
      </c>
      <c r="G60" s="18">
        <f t="shared" ca="1" si="12"/>
        <v>0</v>
      </c>
      <c r="H60" s="18">
        <f t="shared" ca="1" si="12"/>
        <v>0</v>
      </c>
      <c r="I60" s="18">
        <f t="shared" ca="1" si="12"/>
        <v>0</v>
      </c>
      <c r="J60" s="18">
        <f t="shared" ca="1" si="12"/>
        <v>0</v>
      </c>
      <c r="K60" s="18">
        <f t="shared" ca="1" si="12"/>
        <v>0</v>
      </c>
      <c r="L60" s="18">
        <f t="shared" ca="1" si="12"/>
        <v>0</v>
      </c>
      <c r="M60" s="18">
        <f t="shared" ca="1" si="12"/>
        <v>0</v>
      </c>
      <c r="N60" s="18">
        <f t="shared" ca="1" si="12"/>
        <v>0</v>
      </c>
      <c r="O60" s="19">
        <f t="shared" ref="O60:O75" ca="1" si="14">D60+SUM(H60:N60)</f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9">
        <f t="shared" ca="1" si="5"/>
        <v>0</v>
      </c>
      <c r="E61" s="18">
        <f t="shared" ca="1" si="12"/>
        <v>0</v>
      </c>
      <c r="F61" s="18">
        <f t="shared" ca="1" si="12"/>
        <v>0</v>
      </c>
      <c r="G61" s="18">
        <f t="shared" ca="1" si="12"/>
        <v>0</v>
      </c>
      <c r="H61" s="18">
        <f t="shared" ca="1" si="12"/>
        <v>0</v>
      </c>
      <c r="I61" s="18">
        <f t="shared" ca="1" si="12"/>
        <v>0</v>
      </c>
      <c r="J61" s="18">
        <f t="shared" ca="1" si="12"/>
        <v>0</v>
      </c>
      <c r="K61" s="18">
        <f t="shared" ca="1" si="12"/>
        <v>0</v>
      </c>
      <c r="L61" s="18">
        <f t="shared" ca="1" si="12"/>
        <v>0</v>
      </c>
      <c r="M61" s="18">
        <f t="shared" ca="1" si="12"/>
        <v>0</v>
      </c>
      <c r="N61" s="18">
        <f t="shared" ca="1" si="12"/>
        <v>0</v>
      </c>
      <c r="O61" s="19">
        <f t="shared" ca="1" si="14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9">
        <f t="shared" ca="1" si="5"/>
        <v>0</v>
      </c>
      <c r="E62" s="18">
        <f t="shared" ca="1" si="12"/>
        <v>0</v>
      </c>
      <c r="F62" s="18">
        <f t="shared" ca="1" si="12"/>
        <v>0</v>
      </c>
      <c r="G62" s="18">
        <f t="shared" ca="1" si="12"/>
        <v>0</v>
      </c>
      <c r="H62" s="18">
        <f t="shared" ca="1" si="12"/>
        <v>0</v>
      </c>
      <c r="I62" s="18">
        <f t="shared" ca="1" si="12"/>
        <v>0</v>
      </c>
      <c r="J62" s="18">
        <f t="shared" ca="1" si="12"/>
        <v>0</v>
      </c>
      <c r="K62" s="18">
        <f t="shared" ca="1" si="12"/>
        <v>0</v>
      </c>
      <c r="L62" s="18">
        <f t="shared" ca="1" si="12"/>
        <v>0</v>
      </c>
      <c r="M62" s="18">
        <f t="shared" ca="1" si="12"/>
        <v>0</v>
      </c>
      <c r="N62" s="18">
        <f t="shared" ca="1" si="12"/>
        <v>0</v>
      </c>
      <c r="O62" s="19">
        <f t="shared" ca="1" si="14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9">
        <f t="shared" ca="1" si="5"/>
        <v>0</v>
      </c>
      <c r="E63" s="18">
        <f t="shared" ca="1" si="12"/>
        <v>0</v>
      </c>
      <c r="F63" s="18">
        <f t="shared" ca="1" si="12"/>
        <v>0</v>
      </c>
      <c r="G63" s="18">
        <f t="shared" ca="1" si="12"/>
        <v>0</v>
      </c>
      <c r="H63" s="18">
        <f t="shared" ca="1" si="12"/>
        <v>0</v>
      </c>
      <c r="I63" s="18">
        <f t="shared" ca="1" si="12"/>
        <v>0</v>
      </c>
      <c r="J63" s="18">
        <f t="shared" ca="1" si="12"/>
        <v>0</v>
      </c>
      <c r="K63" s="18">
        <f t="shared" ca="1" si="12"/>
        <v>0</v>
      </c>
      <c r="L63" s="18">
        <f t="shared" ca="1" si="12"/>
        <v>0</v>
      </c>
      <c r="M63" s="18">
        <f t="shared" ca="1" si="12"/>
        <v>0</v>
      </c>
      <c r="N63" s="18">
        <f t="shared" ca="1" si="12"/>
        <v>0</v>
      </c>
      <c r="O63" s="19">
        <f t="shared" ca="1" si="14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9">
        <f t="shared" ca="1" si="5"/>
        <v>0</v>
      </c>
      <c r="E64" s="18">
        <f t="shared" ca="1" si="12"/>
        <v>0</v>
      </c>
      <c r="F64" s="18">
        <f t="shared" ca="1" si="12"/>
        <v>0</v>
      </c>
      <c r="G64" s="18">
        <f t="shared" ca="1" si="12"/>
        <v>0</v>
      </c>
      <c r="H64" s="18">
        <f t="shared" ca="1" si="12"/>
        <v>0</v>
      </c>
      <c r="I64" s="18">
        <f t="shared" ca="1" si="12"/>
        <v>0</v>
      </c>
      <c r="J64" s="18">
        <f t="shared" ca="1" si="12"/>
        <v>0</v>
      </c>
      <c r="K64" s="18">
        <f t="shared" ca="1" si="12"/>
        <v>0</v>
      </c>
      <c r="L64" s="18">
        <f t="shared" ca="1" si="12"/>
        <v>0</v>
      </c>
      <c r="M64" s="18">
        <f t="shared" ca="1" si="12"/>
        <v>0</v>
      </c>
      <c r="N64" s="18">
        <f t="shared" ca="1" si="12"/>
        <v>0</v>
      </c>
      <c r="O64" s="19">
        <f t="shared" ca="1" si="14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9">
        <f t="shared" ca="1" si="5"/>
        <v>0</v>
      </c>
      <c r="E65" s="18">
        <f t="shared" ca="1" si="12"/>
        <v>0</v>
      </c>
      <c r="F65" s="18">
        <f t="shared" ca="1" si="12"/>
        <v>0</v>
      </c>
      <c r="G65" s="18">
        <f t="shared" ca="1" si="12"/>
        <v>0</v>
      </c>
      <c r="H65" s="18">
        <f t="shared" ca="1" si="12"/>
        <v>0</v>
      </c>
      <c r="I65" s="18">
        <f t="shared" ca="1" si="12"/>
        <v>0</v>
      </c>
      <c r="J65" s="18">
        <f t="shared" ca="1" si="12"/>
        <v>0</v>
      </c>
      <c r="K65" s="18">
        <f t="shared" ca="1" si="12"/>
        <v>0</v>
      </c>
      <c r="L65" s="18">
        <f t="shared" ca="1" si="12"/>
        <v>0</v>
      </c>
      <c r="M65" s="18">
        <f t="shared" ca="1" si="12"/>
        <v>0</v>
      </c>
      <c r="N65" s="18">
        <f t="shared" ca="1" si="12"/>
        <v>0</v>
      </c>
      <c r="O65" s="19">
        <f t="shared" ca="1" si="14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9">
        <f t="shared" ca="1" si="5"/>
        <v>0</v>
      </c>
      <c r="E66" s="18">
        <f t="shared" ca="1" si="12"/>
        <v>0</v>
      </c>
      <c r="F66" s="18">
        <f t="shared" ca="1" si="12"/>
        <v>0</v>
      </c>
      <c r="G66" s="18">
        <f t="shared" ca="1" si="12"/>
        <v>0</v>
      </c>
      <c r="H66" s="18">
        <f t="shared" ca="1" si="12"/>
        <v>0</v>
      </c>
      <c r="I66" s="18">
        <f t="shared" ca="1" si="12"/>
        <v>0</v>
      </c>
      <c r="J66" s="18">
        <f t="shared" ca="1" si="12"/>
        <v>0</v>
      </c>
      <c r="K66" s="18">
        <f t="shared" ca="1" si="12"/>
        <v>0</v>
      </c>
      <c r="L66" s="18">
        <f t="shared" ca="1" si="12"/>
        <v>0</v>
      </c>
      <c r="M66" s="18">
        <f t="shared" ca="1" si="12"/>
        <v>0</v>
      </c>
      <c r="N66" s="18">
        <f t="shared" ca="1" si="12"/>
        <v>0</v>
      </c>
      <c r="O66" s="19">
        <f t="shared" ca="1" si="14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9">
        <f t="shared" ca="1" si="5"/>
        <v>0</v>
      </c>
      <c r="E67" s="18">
        <f t="shared" ca="1" si="12"/>
        <v>0</v>
      </c>
      <c r="F67" s="18">
        <f t="shared" ca="1" si="12"/>
        <v>0</v>
      </c>
      <c r="G67" s="18">
        <f t="shared" ca="1" si="12"/>
        <v>0</v>
      </c>
      <c r="H67" s="18">
        <f t="shared" ca="1" si="12"/>
        <v>0</v>
      </c>
      <c r="I67" s="18">
        <f t="shared" ca="1" si="12"/>
        <v>0</v>
      </c>
      <c r="J67" s="18">
        <f t="shared" ca="1" si="12"/>
        <v>0</v>
      </c>
      <c r="K67" s="18">
        <f t="shared" ca="1" si="12"/>
        <v>0</v>
      </c>
      <c r="L67" s="18">
        <f t="shared" ca="1" si="12"/>
        <v>0</v>
      </c>
      <c r="M67" s="18">
        <f t="shared" ca="1" si="12"/>
        <v>0</v>
      </c>
      <c r="N67" s="18">
        <f t="shared" ca="1" si="12"/>
        <v>0</v>
      </c>
      <c r="O67" s="19">
        <f t="shared" ca="1" si="14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9">
        <f t="shared" ca="1" si="5"/>
        <v>0</v>
      </c>
      <c r="E68" s="18">
        <f t="shared" ca="1" si="12"/>
        <v>0</v>
      </c>
      <c r="F68" s="18">
        <f t="shared" ca="1" si="12"/>
        <v>0</v>
      </c>
      <c r="G68" s="18">
        <f t="shared" ca="1" si="12"/>
        <v>0</v>
      </c>
      <c r="H68" s="18">
        <f t="shared" ca="1" si="12"/>
        <v>0</v>
      </c>
      <c r="I68" s="18">
        <f t="shared" ca="1" si="12"/>
        <v>0</v>
      </c>
      <c r="J68" s="18">
        <f t="shared" ca="1" si="12"/>
        <v>0</v>
      </c>
      <c r="K68" s="18">
        <f t="shared" ca="1" si="12"/>
        <v>0</v>
      </c>
      <c r="L68" s="18">
        <f t="shared" ca="1" si="12"/>
        <v>0</v>
      </c>
      <c r="M68" s="18">
        <f t="shared" ca="1" si="12"/>
        <v>0</v>
      </c>
      <c r="N68" s="18">
        <f t="shared" ca="1" si="12"/>
        <v>0</v>
      </c>
      <c r="O68" s="19">
        <f t="shared" ca="1" si="14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9">
        <f t="shared" ca="1" si="5"/>
        <v>0</v>
      </c>
      <c r="E69" s="18">
        <f t="shared" ca="1" si="12"/>
        <v>0</v>
      </c>
      <c r="F69" s="18">
        <f t="shared" ca="1" si="12"/>
        <v>0</v>
      </c>
      <c r="G69" s="18">
        <f t="shared" ca="1" si="12"/>
        <v>0</v>
      </c>
      <c r="H69" s="18">
        <f t="shared" ca="1" si="12"/>
        <v>0</v>
      </c>
      <c r="I69" s="18">
        <f t="shared" ca="1" si="12"/>
        <v>0</v>
      </c>
      <c r="J69" s="18">
        <f t="shared" ca="1" si="12"/>
        <v>0</v>
      </c>
      <c r="K69" s="18">
        <f t="shared" ca="1" si="12"/>
        <v>0</v>
      </c>
      <c r="L69" s="18">
        <f t="shared" ca="1" si="12"/>
        <v>0</v>
      </c>
      <c r="M69" s="18">
        <f t="shared" ca="1" si="12"/>
        <v>0</v>
      </c>
      <c r="N69" s="18">
        <f t="shared" ca="1" si="12"/>
        <v>0</v>
      </c>
      <c r="O69" s="19">
        <f t="shared" ca="1" si="14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9">
        <f t="shared" ca="1" si="5"/>
        <v>0</v>
      </c>
      <c r="E70" s="18">
        <f t="shared" ca="1" si="12"/>
        <v>0</v>
      </c>
      <c r="F70" s="18">
        <f t="shared" ca="1" si="12"/>
        <v>0</v>
      </c>
      <c r="G70" s="18">
        <f t="shared" ca="1" si="12"/>
        <v>0</v>
      </c>
      <c r="H70" s="18">
        <f t="shared" ca="1" si="12"/>
        <v>0</v>
      </c>
      <c r="I70" s="18">
        <f t="shared" ca="1" si="12"/>
        <v>0</v>
      </c>
      <c r="J70" s="18">
        <f t="shared" ca="1" si="12"/>
        <v>0</v>
      </c>
      <c r="K70" s="18">
        <f t="shared" ca="1" si="12"/>
        <v>0</v>
      </c>
      <c r="L70" s="18">
        <f t="shared" ca="1" si="12"/>
        <v>0</v>
      </c>
      <c r="M70" s="18">
        <f t="shared" ca="1" si="12"/>
        <v>0</v>
      </c>
      <c r="N70" s="18">
        <f t="shared" ca="1" si="12"/>
        <v>0</v>
      </c>
      <c r="O70" s="19">
        <f t="shared" ca="1" si="14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9">
        <f t="shared" ca="1" si="5"/>
        <v>0</v>
      </c>
      <c r="E71" s="18">
        <f t="shared" ref="E71:N75" ca="1" si="1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5"/>
        <v>0</v>
      </c>
      <c r="G71" s="18">
        <f t="shared" ca="1" si="15"/>
        <v>0</v>
      </c>
      <c r="H71" s="18">
        <f t="shared" ca="1" si="15"/>
        <v>0</v>
      </c>
      <c r="I71" s="18">
        <f t="shared" ca="1" si="15"/>
        <v>0</v>
      </c>
      <c r="J71" s="18">
        <f t="shared" ca="1" si="15"/>
        <v>0</v>
      </c>
      <c r="K71" s="18">
        <f t="shared" ca="1" si="15"/>
        <v>0</v>
      </c>
      <c r="L71" s="18">
        <f t="shared" ca="1" si="15"/>
        <v>0</v>
      </c>
      <c r="M71" s="18">
        <f t="shared" ca="1" si="15"/>
        <v>0</v>
      </c>
      <c r="N71" s="18">
        <f t="shared" ca="1" si="15"/>
        <v>0</v>
      </c>
      <c r="O71" s="19">
        <f t="shared" ca="1" si="14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9">
        <f t="shared" ca="1" si="5"/>
        <v>0</v>
      </c>
      <c r="E72" s="18">
        <f t="shared" ca="1" si="15"/>
        <v>0</v>
      </c>
      <c r="F72" s="18">
        <f t="shared" ca="1" si="15"/>
        <v>0</v>
      </c>
      <c r="G72" s="18">
        <f t="shared" ca="1" si="15"/>
        <v>0</v>
      </c>
      <c r="H72" s="18">
        <f t="shared" ca="1" si="15"/>
        <v>0</v>
      </c>
      <c r="I72" s="18">
        <f t="shared" ca="1" si="15"/>
        <v>0</v>
      </c>
      <c r="J72" s="18">
        <f t="shared" ca="1" si="15"/>
        <v>0</v>
      </c>
      <c r="K72" s="18">
        <f t="shared" ca="1" si="15"/>
        <v>0</v>
      </c>
      <c r="L72" s="18">
        <f t="shared" ca="1" si="15"/>
        <v>0</v>
      </c>
      <c r="M72" s="18">
        <f t="shared" ca="1" si="15"/>
        <v>0</v>
      </c>
      <c r="N72" s="18">
        <f t="shared" ca="1" si="15"/>
        <v>0</v>
      </c>
      <c r="O72" s="19">
        <f t="shared" ca="1" si="14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9">
        <f t="shared" ca="1" si="5"/>
        <v>0</v>
      </c>
      <c r="E73" s="18">
        <f t="shared" ca="1" si="15"/>
        <v>0</v>
      </c>
      <c r="F73" s="18">
        <f t="shared" ca="1" si="15"/>
        <v>0</v>
      </c>
      <c r="G73" s="18">
        <f t="shared" ca="1" si="15"/>
        <v>0</v>
      </c>
      <c r="H73" s="18">
        <f t="shared" ca="1" si="15"/>
        <v>0</v>
      </c>
      <c r="I73" s="18">
        <f t="shared" ca="1" si="15"/>
        <v>0</v>
      </c>
      <c r="J73" s="18">
        <f t="shared" ca="1" si="15"/>
        <v>0</v>
      </c>
      <c r="K73" s="18">
        <f t="shared" ca="1" si="15"/>
        <v>0</v>
      </c>
      <c r="L73" s="18">
        <f t="shared" ca="1" si="15"/>
        <v>0</v>
      </c>
      <c r="M73" s="18">
        <f t="shared" ca="1" si="15"/>
        <v>0</v>
      </c>
      <c r="N73" s="18">
        <f t="shared" ca="1" si="15"/>
        <v>0</v>
      </c>
      <c r="O73" s="19">
        <f t="shared" ca="1" si="14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9">
        <f t="shared" ca="1" si="5"/>
        <v>0</v>
      </c>
      <c r="E74" s="18">
        <f t="shared" ca="1" si="15"/>
        <v>0</v>
      </c>
      <c r="F74" s="18">
        <f t="shared" ca="1" si="15"/>
        <v>0</v>
      </c>
      <c r="G74" s="18">
        <f t="shared" ca="1" si="15"/>
        <v>0</v>
      </c>
      <c r="H74" s="18">
        <f t="shared" ca="1" si="15"/>
        <v>0</v>
      </c>
      <c r="I74" s="18">
        <f t="shared" ca="1" si="15"/>
        <v>0</v>
      </c>
      <c r="J74" s="18">
        <f t="shared" ca="1" si="15"/>
        <v>0</v>
      </c>
      <c r="K74" s="18">
        <f t="shared" ca="1" si="15"/>
        <v>0</v>
      </c>
      <c r="L74" s="18">
        <f t="shared" ca="1" si="15"/>
        <v>0</v>
      </c>
      <c r="M74" s="18">
        <f t="shared" ca="1" si="15"/>
        <v>0</v>
      </c>
      <c r="N74" s="18">
        <f t="shared" ca="1" si="15"/>
        <v>0</v>
      </c>
      <c r="O74" s="19">
        <f t="shared" ca="1" si="14"/>
        <v>0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9">
        <f t="shared" ca="1" si="5"/>
        <v>0</v>
      </c>
      <c r="E75" s="18">
        <f t="shared" ca="1" si="15"/>
        <v>0</v>
      </c>
      <c r="F75" s="18">
        <f t="shared" ca="1" si="15"/>
        <v>0</v>
      </c>
      <c r="G75" s="18">
        <f t="shared" ca="1" si="15"/>
        <v>0</v>
      </c>
      <c r="H75" s="18">
        <f t="shared" ca="1" si="15"/>
        <v>0</v>
      </c>
      <c r="I75" s="18">
        <f t="shared" ca="1" si="15"/>
        <v>0</v>
      </c>
      <c r="J75" s="18">
        <f t="shared" ca="1" si="15"/>
        <v>0</v>
      </c>
      <c r="K75" s="18">
        <f t="shared" ca="1" si="15"/>
        <v>0</v>
      </c>
      <c r="L75" s="18">
        <f t="shared" ca="1" si="15"/>
        <v>0</v>
      </c>
      <c r="M75" s="18">
        <f t="shared" ca="1" si="15"/>
        <v>0</v>
      </c>
      <c r="N75" s="18">
        <f t="shared" ca="1" si="15"/>
        <v>0</v>
      </c>
      <c r="O75" s="19">
        <f t="shared" ca="1" si="14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O76" ca="1" si="16">SUMIF($C$7:$C$75,"HD",D$7:D$75)</f>
        <v>25649793660.214207</v>
      </c>
      <c r="E76" s="49">
        <f t="shared" ca="1" si="16"/>
        <v>5245289945.3189135</v>
      </c>
      <c r="F76" s="49">
        <f t="shared" ca="1" si="16"/>
        <v>10436868699.956577</v>
      </c>
      <c r="G76" s="49">
        <f t="shared" ca="1" si="16"/>
        <v>9967635014.9387226</v>
      </c>
      <c r="H76" s="49">
        <f t="shared" ca="1" si="16"/>
        <v>3168509169.710011</v>
      </c>
      <c r="I76" s="49">
        <f t="shared" ca="1" si="16"/>
        <v>6429064880.1733923</v>
      </c>
      <c r="J76" s="49">
        <f t="shared" ca="1" si="16"/>
        <v>865122030.34083927</v>
      </c>
      <c r="K76" s="49">
        <f t="shared" ca="1" si="16"/>
        <v>223444868.78779596</v>
      </c>
      <c r="L76" s="49">
        <f t="shared" ca="1" si="16"/>
        <v>0</v>
      </c>
      <c r="M76" s="49">
        <f t="shared" ca="1" si="16"/>
        <v>143085496.95539144</v>
      </c>
      <c r="N76" s="49">
        <f t="shared" ca="1" si="16"/>
        <v>0</v>
      </c>
      <c r="O76" s="49">
        <f t="shared" ca="1" si="16"/>
        <v>36479020106.181656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O77" ca="1" si="17">SUMIF($C$7:$C$75,"H",D$7:D$75)+SUMIF($C$7:$C$75,"E",D$7:D$75)</f>
        <v>0</v>
      </c>
      <c r="E77" s="49">
        <f t="shared" ca="1" si="17"/>
        <v>0</v>
      </c>
      <c r="F77" s="49">
        <f t="shared" ca="1" si="17"/>
        <v>0</v>
      </c>
      <c r="G77" s="49">
        <f t="shared" ca="1" si="17"/>
        <v>0</v>
      </c>
      <c r="H77" s="49">
        <f t="shared" ca="1" si="17"/>
        <v>0</v>
      </c>
      <c r="I77" s="49">
        <f t="shared" ca="1" si="17"/>
        <v>0</v>
      </c>
      <c r="J77" s="49">
        <f t="shared" ca="1" si="17"/>
        <v>0</v>
      </c>
      <c r="K77" s="49">
        <f t="shared" ca="1" si="17"/>
        <v>0</v>
      </c>
      <c r="L77" s="49">
        <f t="shared" ca="1" si="17"/>
        <v>0</v>
      </c>
      <c r="M77" s="49">
        <f t="shared" ca="1" si="17"/>
        <v>0</v>
      </c>
      <c r="N77" s="49">
        <f t="shared" ca="1" si="17"/>
        <v>0</v>
      </c>
      <c r="O77" s="49">
        <f t="shared" ca="1" si="17"/>
        <v>0</v>
      </c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O78" ca="1" si="18">D76+D77</f>
        <v>25649793660.214207</v>
      </c>
      <c r="E78" s="49">
        <f t="shared" ca="1" si="18"/>
        <v>5245289945.3189135</v>
      </c>
      <c r="F78" s="49">
        <f t="shared" ca="1" si="18"/>
        <v>10436868699.956577</v>
      </c>
      <c r="G78" s="49">
        <f t="shared" ca="1" si="18"/>
        <v>9967635014.9387226</v>
      </c>
      <c r="H78" s="49">
        <f t="shared" ca="1" si="18"/>
        <v>3168509169.710011</v>
      </c>
      <c r="I78" s="49">
        <f t="shared" ca="1" si="18"/>
        <v>6429064880.1733923</v>
      </c>
      <c r="J78" s="49">
        <f t="shared" ca="1" si="18"/>
        <v>865122030.34083927</v>
      </c>
      <c r="K78" s="49">
        <f t="shared" ca="1" si="18"/>
        <v>223444868.78779596</v>
      </c>
      <c r="L78" s="49">
        <f t="shared" ca="1" si="18"/>
        <v>0</v>
      </c>
      <c r="M78" s="49">
        <f t="shared" ca="1" si="18"/>
        <v>143085496.95539144</v>
      </c>
      <c r="N78" s="49">
        <f t="shared" ca="1" si="18"/>
        <v>0</v>
      </c>
      <c r="O78" s="49">
        <f t="shared" ca="1" si="18"/>
        <v>36479020106.181656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240737264</v>
      </c>
      <c r="G7" s="18">
        <f t="shared" ca="1" si="0"/>
        <v>2890017.34</v>
      </c>
      <c r="H7" s="18">
        <f t="shared" ca="1" si="0"/>
        <v>181374064.72999999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8" ca="1" si="1">+SUM(D7:T7)</f>
        <v>425001346.06999999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21632551.27</v>
      </c>
      <c r="E8" s="18">
        <f t="shared" ca="1" si="0"/>
        <v>140417146.16</v>
      </c>
      <c r="F8" s="18">
        <f t="shared" ca="1" si="0"/>
        <v>782689636.72000003</v>
      </c>
      <c r="G8" s="18">
        <f t="shared" ca="1" si="0"/>
        <v>44424028.089999996</v>
      </c>
      <c r="H8" s="18">
        <f t="shared" ca="1" si="0"/>
        <v>27996745.73</v>
      </c>
      <c r="I8" s="18">
        <f t="shared" ca="1" si="0"/>
        <v>134855612.34</v>
      </c>
      <c r="J8" s="18">
        <f t="shared" ca="1" si="0"/>
        <v>327132.50999999995</v>
      </c>
      <c r="K8" s="18">
        <f t="shared" ca="1" si="0"/>
        <v>0</v>
      </c>
      <c r="L8" s="18">
        <f t="shared" ca="1" si="0"/>
        <v>0</v>
      </c>
      <c r="M8" s="18">
        <f t="shared" ca="1" si="0"/>
        <v>4219454.33</v>
      </c>
      <c r="N8" s="18">
        <f t="shared" ca="1" si="0"/>
        <v>269019521.50999999</v>
      </c>
      <c r="O8" s="18">
        <f t="shared" ca="1" si="0"/>
        <v>565389.06999999995</v>
      </c>
      <c r="P8" s="18">
        <f t="shared" ca="1" si="0"/>
        <v>37737667.689999998</v>
      </c>
      <c r="Q8" s="18">
        <f t="shared" ca="1" si="0"/>
        <v>319704.97000000003</v>
      </c>
      <c r="R8" s="18">
        <f t="shared" ca="1" si="0"/>
        <v>0</v>
      </c>
      <c r="S8" s="18">
        <f t="shared" ca="1" si="0"/>
        <v>1068098.9299999997</v>
      </c>
      <c r="T8" s="18">
        <f t="shared" ca="1" si="0"/>
        <v>4318501.57</v>
      </c>
      <c r="U8" s="19">
        <f t="shared" ca="1" si="1"/>
        <v>1469591190.8900001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1262544.98</v>
      </c>
      <c r="E9" s="18">
        <f t="shared" ca="1" si="0"/>
        <v>23045578.610000003</v>
      </c>
      <c r="F9" s="18">
        <f t="shared" ca="1" si="0"/>
        <v>187543668.99000001</v>
      </c>
      <c r="G9" s="18">
        <f t="shared" ca="1" si="0"/>
        <v>41612736.700000003</v>
      </c>
      <c r="H9" s="18">
        <f t="shared" ca="1" si="0"/>
        <v>36577216.939999998</v>
      </c>
      <c r="I9" s="18">
        <f t="shared" ca="1" si="0"/>
        <v>72017850.339999989</v>
      </c>
      <c r="J9" s="18">
        <f t="shared" ca="1" si="0"/>
        <v>336460.28</v>
      </c>
      <c r="K9" s="18">
        <f t="shared" ca="1" si="0"/>
        <v>0</v>
      </c>
      <c r="L9" s="18">
        <f t="shared" ca="1" si="0"/>
        <v>0</v>
      </c>
      <c r="M9" s="18">
        <f t="shared" ca="1" si="0"/>
        <v>5336448.75</v>
      </c>
      <c r="N9" s="18">
        <f t="shared" ca="1" si="0"/>
        <v>120794723.33</v>
      </c>
      <c r="O9" s="18">
        <f t="shared" ca="1" si="0"/>
        <v>560317.43999999994</v>
      </c>
      <c r="P9" s="18">
        <f t="shared" ca="1" si="0"/>
        <v>26669261.009999998</v>
      </c>
      <c r="Q9" s="18">
        <f t="shared" ca="1" si="0"/>
        <v>0</v>
      </c>
      <c r="R9" s="18">
        <f t="shared" ca="1" si="0"/>
        <v>0</v>
      </c>
      <c r="S9" s="18">
        <f t="shared" ca="1" si="0"/>
        <v>561116.43000000005</v>
      </c>
      <c r="T9" s="18">
        <f t="shared" ca="1" si="0"/>
        <v>4715886.5</v>
      </c>
      <c r="U9" s="19">
        <f t="shared" ca="1" si="1"/>
        <v>521033810.29999995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39123655.8800181</v>
      </c>
      <c r="E10" s="18">
        <f t="shared" ca="1" si="0"/>
        <v>66846562.050048195</v>
      </c>
      <c r="F10" s="18">
        <f t="shared" ca="1" si="0"/>
        <v>488023199.55995297</v>
      </c>
      <c r="G10" s="18">
        <f t="shared" ca="1" si="0"/>
        <v>39436573.810000002</v>
      </c>
      <c r="H10" s="18">
        <f t="shared" ca="1" si="0"/>
        <v>239925939.51999998</v>
      </c>
      <c r="I10" s="18">
        <f t="shared" ca="1" si="0"/>
        <v>143337748.420001</v>
      </c>
      <c r="J10" s="18">
        <f t="shared" ca="1" si="0"/>
        <v>871178.6</v>
      </c>
      <c r="K10" s="18">
        <f t="shared" ca="1" si="0"/>
        <v>0</v>
      </c>
      <c r="L10" s="18">
        <f t="shared" ca="1" si="0"/>
        <v>71281726.890000001</v>
      </c>
      <c r="M10" s="18">
        <f t="shared" ca="1" si="0"/>
        <v>17152782.710000001</v>
      </c>
      <c r="N10" s="18">
        <f t="shared" ca="1" si="0"/>
        <v>555185041.89999998</v>
      </c>
      <c r="O10" s="18">
        <f t="shared" ca="1" si="0"/>
        <v>1143988.18</v>
      </c>
      <c r="P10" s="18">
        <f t="shared" ca="1" si="0"/>
        <v>137107696.53</v>
      </c>
      <c r="Q10" s="18">
        <f t="shared" ca="1" si="0"/>
        <v>8502326.3000000007</v>
      </c>
      <c r="R10" s="18">
        <f t="shared" ca="1" si="0"/>
        <v>0</v>
      </c>
      <c r="S10" s="18">
        <f t="shared" ca="1" si="0"/>
        <v>2310425.91</v>
      </c>
      <c r="T10" s="18">
        <f t="shared" ca="1" si="0"/>
        <v>13440581.060000001</v>
      </c>
      <c r="U10" s="19">
        <f t="shared" ca="1" si="1"/>
        <v>1823689427.3200202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43827.767500000002</v>
      </c>
      <c r="F11" s="18">
        <f t="shared" ca="1" si="0"/>
        <v>1735609.4482</v>
      </c>
      <c r="G11" s="18">
        <f t="shared" ca="1" si="0"/>
        <v>1498728.99</v>
      </c>
      <c r="H11" s="18">
        <f t="shared" ca="1" si="0"/>
        <v>799187.33</v>
      </c>
      <c r="I11" s="18">
        <f t="shared" ca="1" si="0"/>
        <v>2732545.3308999999</v>
      </c>
      <c r="J11" s="18">
        <f t="shared" ca="1" si="0"/>
        <v>323615.18999999994</v>
      </c>
      <c r="K11" s="18">
        <f t="shared" ca="1" si="0"/>
        <v>0</v>
      </c>
      <c r="L11" s="18">
        <f t="shared" ca="1" si="0"/>
        <v>0</v>
      </c>
      <c r="M11" s="18">
        <f t="shared" ca="1" si="0"/>
        <v>3399802.94</v>
      </c>
      <c r="N11" s="18">
        <f t="shared" ca="1" si="0"/>
        <v>180375864.75</v>
      </c>
      <c r="O11" s="18">
        <f t="shared" ca="1" si="0"/>
        <v>3129680.71</v>
      </c>
      <c r="P11" s="18">
        <f t="shared" ca="1" si="0"/>
        <v>29080550.599999998</v>
      </c>
      <c r="Q11" s="18">
        <f t="shared" ca="1" si="0"/>
        <v>0</v>
      </c>
      <c r="R11" s="18">
        <f t="shared" ca="1" si="0"/>
        <v>0</v>
      </c>
      <c r="S11" s="18">
        <f t="shared" ca="1" si="0"/>
        <v>13720088.370000001</v>
      </c>
      <c r="T11" s="18">
        <f t="shared" ca="1" si="0"/>
        <v>4303929.63</v>
      </c>
      <c r="U11" s="19">
        <f t="shared" ca="1" si="1"/>
        <v>241143431.0566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326856.92000000004</v>
      </c>
      <c r="E13" s="18">
        <f t="shared" ca="1" si="0"/>
        <v>2078840.39</v>
      </c>
      <c r="F13" s="18">
        <f t="shared" ca="1" si="0"/>
        <v>43442317.310000002</v>
      </c>
      <c r="G13" s="18">
        <f t="shared" ca="1" si="0"/>
        <v>786546.78</v>
      </c>
      <c r="H13" s="18">
        <f t="shared" ca="1" si="0"/>
        <v>82047462.229999989</v>
      </c>
      <c r="I13" s="18">
        <f t="shared" ca="1" si="0"/>
        <v>6334611.7899999991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135016635.41999999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23842424.809999999</v>
      </c>
      <c r="E14" s="18">
        <f t="shared" ca="1" si="0"/>
        <v>96018159.140000001</v>
      </c>
      <c r="F14" s="18">
        <f t="shared" ca="1" si="0"/>
        <v>387346197.42000002</v>
      </c>
      <c r="G14" s="18">
        <f t="shared" ca="1" si="0"/>
        <v>57875475.530000001</v>
      </c>
      <c r="H14" s="18">
        <f t="shared" ca="1" si="0"/>
        <v>138954129.00999999</v>
      </c>
      <c r="I14" s="18">
        <f t="shared" ca="1" si="0"/>
        <v>316064677.75999999</v>
      </c>
      <c r="J14" s="18">
        <f t="shared" ca="1" si="0"/>
        <v>20927.5</v>
      </c>
      <c r="K14" s="18">
        <f t="shared" ca="1" si="0"/>
        <v>0</v>
      </c>
      <c r="L14" s="18">
        <f t="shared" ca="1" si="0"/>
        <v>0</v>
      </c>
      <c r="M14" s="18">
        <f t="shared" ca="1" si="0"/>
        <v>2279326.37</v>
      </c>
      <c r="N14" s="18">
        <f t="shared" ca="1" si="0"/>
        <v>163779870.62</v>
      </c>
      <c r="O14" s="18">
        <f t="shared" ca="1" si="0"/>
        <v>191449.32</v>
      </c>
      <c r="P14" s="18">
        <f t="shared" ca="1" si="0"/>
        <v>16330301.359999999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900597.23</v>
      </c>
      <c r="U14" s="19">
        <f t="shared" ca="1" si="1"/>
        <v>1203638882.2099998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2270963.6400000346</v>
      </c>
      <c r="F15" s="18">
        <f t="shared" ca="1" si="0"/>
        <v>60488775.495238289</v>
      </c>
      <c r="G15" s="18">
        <f t="shared" ca="1" si="0"/>
        <v>0</v>
      </c>
      <c r="H15" s="18">
        <f t="shared" ca="1" si="0"/>
        <v>0</v>
      </c>
      <c r="I15" s="18">
        <f t="shared" ca="1" si="0"/>
        <v>1441440599.8238099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1504200338.9590483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512800</v>
      </c>
      <c r="E17" s="18">
        <f t="shared" ca="1" si="0"/>
        <v>8102406</v>
      </c>
      <c r="F17" s="18">
        <f t="shared" ca="1" si="0"/>
        <v>48203452</v>
      </c>
      <c r="G17" s="18">
        <f t="shared" ca="1" si="0"/>
        <v>9749419</v>
      </c>
      <c r="H17" s="18">
        <f t="shared" ca="1" si="0"/>
        <v>178166282</v>
      </c>
      <c r="I17" s="18">
        <f t="shared" ca="1" si="0"/>
        <v>7627633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252361992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682767.41999999993</v>
      </c>
      <c r="E18" s="18">
        <f t="shared" ca="1" si="0"/>
        <v>4110942.24</v>
      </c>
      <c r="F18" s="18">
        <f t="shared" ca="1" si="0"/>
        <v>69185813.519999996</v>
      </c>
      <c r="G18" s="18">
        <f t="shared" ca="1" si="0"/>
        <v>22158514.370000001</v>
      </c>
      <c r="H18" s="18">
        <f t="shared" ca="1" si="0"/>
        <v>94376341.039999992</v>
      </c>
      <c r="I18" s="18">
        <f t="shared" ca="1" si="0"/>
        <v>11125196.950000001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201639575.53999996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15796236.030000001</v>
      </c>
      <c r="E20" s="18">
        <f t="shared" ca="1" si="0"/>
        <v>142141352.70999998</v>
      </c>
      <c r="F20" s="18">
        <f t="shared" ca="1" si="0"/>
        <v>297276915.08000004</v>
      </c>
      <c r="G20" s="18">
        <f t="shared" ca="1" si="0"/>
        <v>33674113</v>
      </c>
      <c r="H20" s="18">
        <f t="shared" ca="1" si="0"/>
        <v>194634064.88</v>
      </c>
      <c r="I20" s="18">
        <f t="shared" ca="1" si="0"/>
        <v>58537975.840000004</v>
      </c>
      <c r="J20" s="18">
        <f t="shared" ca="1" si="0"/>
        <v>0</v>
      </c>
      <c r="K20" s="18">
        <f t="shared" ca="1" si="0"/>
        <v>0</v>
      </c>
      <c r="L20" s="18">
        <f t="shared" ca="1" si="0"/>
        <v>120656933.13</v>
      </c>
      <c r="M20" s="18">
        <f t="shared" ca="1" si="0"/>
        <v>3497785.62</v>
      </c>
      <c r="N20" s="18">
        <f t="shared" ca="1" si="0"/>
        <v>66900076.020000003</v>
      </c>
      <c r="O20" s="18">
        <f t="shared" ca="1" si="0"/>
        <v>0</v>
      </c>
      <c r="P20" s="18">
        <f t="shared" ca="1" si="0"/>
        <v>30877476.91</v>
      </c>
      <c r="Q20" s="18">
        <f t="shared" ca="1" si="0"/>
        <v>0</v>
      </c>
      <c r="R20" s="18">
        <f t="shared" ca="1" si="0"/>
        <v>0</v>
      </c>
      <c r="S20" s="18">
        <f t="shared" ca="1" si="0"/>
        <v>4602438.53</v>
      </c>
      <c r="T20" s="18">
        <f t="shared" ca="1" si="0"/>
        <v>-42521.919999999998</v>
      </c>
      <c r="U20" s="19">
        <f t="shared" ca="1" si="1"/>
        <v>968552845.83000004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796613.08</v>
      </c>
      <c r="E21" s="18">
        <f t="shared" ca="1" si="0"/>
        <v>193316.02</v>
      </c>
      <c r="F21" s="18">
        <f t="shared" ca="1" si="0"/>
        <v>4845916.32</v>
      </c>
      <c r="G21" s="18">
        <f t="shared" ca="1" si="0"/>
        <v>3743353.49</v>
      </c>
      <c r="H21" s="18">
        <f t="shared" ca="1" si="0"/>
        <v>16400097.6</v>
      </c>
      <c r="I21" s="18">
        <f t="shared" ca="1" si="0"/>
        <v>6998922.8600000003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47304.9</v>
      </c>
      <c r="N21" s="18">
        <f t="shared" ca="1" si="0"/>
        <v>5036866.45</v>
      </c>
      <c r="O21" s="18">
        <f t="shared" ca="1" si="0"/>
        <v>0</v>
      </c>
      <c r="P21" s="18">
        <f t="shared" ca="1" si="0"/>
        <v>1207793.1299999999</v>
      </c>
      <c r="Q21" s="18">
        <f t="shared" ca="1" si="0"/>
        <v>0</v>
      </c>
      <c r="R21" s="18">
        <f t="shared" ca="1" si="0"/>
        <v>0</v>
      </c>
      <c r="S21" s="18">
        <f t="shared" ca="1" si="0"/>
        <v>5038364.88</v>
      </c>
      <c r="T21" s="18">
        <f t="shared" ca="1" si="0"/>
        <v>0</v>
      </c>
      <c r="U21" s="19">
        <f t="shared" ca="1" si="1"/>
        <v>44308548.730000004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1442690.4300000002</v>
      </c>
      <c r="F22" s="18">
        <f t="shared" ca="1" si="2"/>
        <v>31211339.419999998</v>
      </c>
      <c r="G22" s="18">
        <f t="shared" ca="1" si="2"/>
        <v>2620250.21</v>
      </c>
      <c r="H22" s="18">
        <f t="shared" ca="1" si="2"/>
        <v>2667385.9200000004</v>
      </c>
      <c r="I22" s="18">
        <f t="shared" ca="1" si="2"/>
        <v>14243324.48</v>
      </c>
      <c r="J22" s="18">
        <f t="shared" ca="1" si="2"/>
        <v>273919.62</v>
      </c>
      <c r="K22" s="18">
        <f t="shared" ca="1" si="2"/>
        <v>0</v>
      </c>
      <c r="L22" s="18">
        <f t="shared" ca="1" si="2"/>
        <v>0</v>
      </c>
      <c r="M22" s="18">
        <f t="shared" ca="1" si="2"/>
        <v>2952429.79</v>
      </c>
      <c r="N22" s="18">
        <f t="shared" ca="1" si="2"/>
        <v>271379591.22000003</v>
      </c>
      <c r="O22" s="18">
        <f t="shared" ca="1" si="2"/>
        <v>3575123.7199999997</v>
      </c>
      <c r="P22" s="18">
        <f t="shared" ca="1" si="2"/>
        <v>24617606.73</v>
      </c>
      <c r="Q22" s="18">
        <f t="shared" ca="1" si="2"/>
        <v>0</v>
      </c>
      <c r="R22" s="18">
        <f t="shared" ca="1" si="2"/>
        <v>0</v>
      </c>
      <c r="S22" s="18">
        <f t="shared" ca="1" si="2"/>
        <v>536574.94999999995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3508905.32</v>
      </c>
      <c r="U22" s="19">
        <f t="shared" ca="1" si="1"/>
        <v>359029141.81000006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1832082.4200000002</v>
      </c>
      <c r="E23" s="18">
        <f t="shared" ca="1" si="2"/>
        <v>140852720.34999999</v>
      </c>
      <c r="F23" s="18">
        <f t="shared" ca="1" si="2"/>
        <v>464375765.46000004</v>
      </c>
      <c r="G23" s="18">
        <f t="shared" ca="1" si="2"/>
        <v>32063575.359999999</v>
      </c>
      <c r="H23" s="18">
        <f t="shared" ca="1" si="2"/>
        <v>345377275.81999993</v>
      </c>
      <c r="I23" s="18">
        <f t="shared" ca="1" si="2"/>
        <v>235572951.72</v>
      </c>
      <c r="J23" s="18">
        <f t="shared" ca="1" si="2"/>
        <v>30553275.380000003</v>
      </c>
      <c r="K23" s="18">
        <f t="shared" ca="1" si="2"/>
        <v>0</v>
      </c>
      <c r="L23" s="18">
        <f t="shared" ca="1" si="2"/>
        <v>0</v>
      </c>
      <c r="M23" s="18">
        <f t="shared" ca="1" si="2"/>
        <v>233843486.52000001</v>
      </c>
      <c r="N23" s="18">
        <f t="shared" ca="1" si="3"/>
        <v>3192773251.2800002</v>
      </c>
      <c r="O23" s="18">
        <f t="shared" ca="1" si="3"/>
        <v>43424188.420000002</v>
      </c>
      <c r="P23" s="18">
        <f t="shared" ca="1" si="3"/>
        <v>2765562821.5600004</v>
      </c>
      <c r="Q23" s="18">
        <f t="shared" ca="1" si="3"/>
        <v>41019.61</v>
      </c>
      <c r="R23" s="18">
        <f t="shared" ca="1" si="3"/>
        <v>0</v>
      </c>
      <c r="S23" s="18">
        <f t="shared" ca="1" si="3"/>
        <v>33353114.990000002</v>
      </c>
      <c r="T23" s="18">
        <f t="shared" ca="1" si="3"/>
        <v>410347681.88999999</v>
      </c>
      <c r="U23" s="19">
        <f t="shared" ca="1" si="1"/>
        <v>7929973210.7800007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52292.83</v>
      </c>
      <c r="E24" s="18">
        <f t="shared" ca="1" si="2"/>
        <v>69552477.399999991</v>
      </c>
      <c r="F24" s="18">
        <f t="shared" ca="1" si="2"/>
        <v>286006866.63</v>
      </c>
      <c r="G24" s="18">
        <f t="shared" ca="1" si="2"/>
        <v>28630659.739999998</v>
      </c>
      <c r="H24" s="18">
        <f t="shared" ca="1" si="2"/>
        <v>74649216.950000003</v>
      </c>
      <c r="I24" s="18">
        <f t="shared" ca="1" si="2"/>
        <v>81682256.549999997</v>
      </c>
      <c r="J24" s="18">
        <f t="shared" ca="1" si="2"/>
        <v>28018.69</v>
      </c>
      <c r="K24" s="18">
        <f t="shared" ca="1" si="2"/>
        <v>0</v>
      </c>
      <c r="L24" s="18">
        <f t="shared" ca="1" si="2"/>
        <v>0</v>
      </c>
      <c r="M24" s="18">
        <f t="shared" ca="1" si="2"/>
        <v>5357040.34</v>
      </c>
      <c r="N24" s="18">
        <f t="shared" ca="1" si="3"/>
        <v>459465076.82999998</v>
      </c>
      <c r="O24" s="18">
        <f t="shared" ca="1" si="3"/>
        <v>407855.65</v>
      </c>
      <c r="P24" s="18">
        <f t="shared" ca="1" si="3"/>
        <v>32626615.199999999</v>
      </c>
      <c r="Q24" s="18">
        <f t="shared" ca="1" si="3"/>
        <v>0</v>
      </c>
      <c r="R24" s="18">
        <f t="shared" ca="1" si="3"/>
        <v>0</v>
      </c>
      <c r="S24" s="18">
        <f t="shared" ca="1" si="3"/>
        <v>1817324.85</v>
      </c>
      <c r="T24" s="18">
        <f t="shared" ca="1" si="3"/>
        <v>1401519.68</v>
      </c>
      <c r="U24" s="19">
        <f t="shared" ca="1" si="1"/>
        <v>1041677221.34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3626875.270000251</v>
      </c>
      <c r="E25" s="18">
        <f t="shared" ca="1" si="2"/>
        <v>3484567.5500000343</v>
      </c>
      <c r="F25" s="18">
        <f t="shared" ca="1" si="2"/>
        <v>81114712.410000101</v>
      </c>
      <c r="G25" s="18">
        <f t="shared" ca="1" si="2"/>
        <v>0</v>
      </c>
      <c r="H25" s="18">
        <f t="shared" ca="1" si="2"/>
        <v>26999308.439999998</v>
      </c>
      <c r="I25" s="18">
        <f t="shared" ca="1" si="2"/>
        <v>12453761.890001243</v>
      </c>
      <c r="J25" s="18">
        <f t="shared" ca="1" si="2"/>
        <v>1823262.97</v>
      </c>
      <c r="K25" s="18">
        <f t="shared" ca="1" si="2"/>
        <v>0</v>
      </c>
      <c r="L25" s="18">
        <f t="shared" ca="1" si="2"/>
        <v>0</v>
      </c>
      <c r="M25" s="18">
        <f t="shared" ca="1" si="2"/>
        <v>21697704.350000001</v>
      </c>
      <c r="N25" s="18">
        <f t="shared" ca="1" si="3"/>
        <v>1802963449.97996</v>
      </c>
      <c r="O25" s="18">
        <f t="shared" ca="1" si="3"/>
        <v>1972914.01</v>
      </c>
      <c r="P25" s="18">
        <f t="shared" ca="1" si="3"/>
        <v>220653155.21000001</v>
      </c>
      <c r="Q25" s="18">
        <f t="shared" ca="1" si="3"/>
        <v>0</v>
      </c>
      <c r="R25" s="18">
        <f t="shared" ca="1" si="3"/>
        <v>0</v>
      </c>
      <c r="S25" s="18">
        <f t="shared" ca="1" si="3"/>
        <v>2419875.81</v>
      </c>
      <c r="T25" s="18">
        <f t="shared" ca="1" si="3"/>
        <v>35784343.519999899</v>
      </c>
      <c r="U25" s="19">
        <f t="shared" ca="1" si="1"/>
        <v>2214993931.4099612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441186.09040099999</v>
      </c>
      <c r="E26" s="18">
        <f t="shared" ca="1" si="2"/>
        <v>633334.43951700011</v>
      </c>
      <c r="F26" s="18">
        <f t="shared" ca="1" si="2"/>
        <v>12074530.381896999</v>
      </c>
      <c r="G26" s="18">
        <f t="shared" ca="1" si="2"/>
        <v>614909.68999999994</v>
      </c>
      <c r="H26" s="18">
        <f t="shared" ca="1" si="2"/>
        <v>6970381.8999999994</v>
      </c>
      <c r="I26" s="18">
        <f t="shared" ca="1" si="2"/>
        <v>6647058.7015820015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19598.87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27401000.073396999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5881062.5899999999</v>
      </c>
      <c r="E27" s="18">
        <f t="shared" ca="1" si="2"/>
        <v>24192870.300000001</v>
      </c>
      <c r="F27" s="18">
        <f t="shared" ca="1" si="2"/>
        <v>252831793.38999999</v>
      </c>
      <c r="G27" s="18">
        <f t="shared" ca="1" si="2"/>
        <v>69520183.879999995</v>
      </c>
      <c r="H27" s="18">
        <f t="shared" ca="1" si="2"/>
        <v>139011379.18000001</v>
      </c>
      <c r="I27" s="18">
        <f t="shared" ca="1" si="2"/>
        <v>170024998.47999999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66477.850000000006</v>
      </c>
      <c r="N27" s="18">
        <f t="shared" ca="1" si="3"/>
        <v>12621895.02</v>
      </c>
      <c r="O27" s="18">
        <f t="shared" ca="1" si="3"/>
        <v>0</v>
      </c>
      <c r="P27" s="18">
        <f t="shared" ca="1" si="3"/>
        <v>5100091.58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679250752.26999998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3259628.8</v>
      </c>
      <c r="E28" s="18">
        <f t="shared" ca="1" si="2"/>
        <v>16730476.310000001</v>
      </c>
      <c r="F28" s="18">
        <f t="shared" ca="1" si="2"/>
        <v>194727619.54000002</v>
      </c>
      <c r="G28" s="18">
        <f t="shared" ca="1" si="2"/>
        <v>4413470.6899999995</v>
      </c>
      <c r="H28" s="18">
        <f t="shared" ca="1" si="2"/>
        <v>112653293.08</v>
      </c>
      <c r="I28" s="18">
        <f t="shared" ca="1" si="2"/>
        <v>140988700.83000001</v>
      </c>
      <c r="J28" s="18">
        <f t="shared" ca="1" si="2"/>
        <v>252314.63999999998</v>
      </c>
      <c r="K28" s="18">
        <f t="shared" ca="1" si="2"/>
        <v>0</v>
      </c>
      <c r="L28" s="18">
        <f t="shared" ca="1" si="2"/>
        <v>0</v>
      </c>
      <c r="M28" s="18">
        <f t="shared" ca="1" si="2"/>
        <v>4179234.32</v>
      </c>
      <c r="N28" s="18">
        <f t="shared" ca="1" si="3"/>
        <v>173960953.16999999</v>
      </c>
      <c r="O28" s="18">
        <f t="shared" ca="1" si="3"/>
        <v>263826.82</v>
      </c>
      <c r="P28" s="18">
        <f t="shared" ca="1" si="3"/>
        <v>19007863.149999999</v>
      </c>
      <c r="Q28" s="18">
        <f t="shared" ca="1" si="3"/>
        <v>0</v>
      </c>
      <c r="R28" s="18">
        <f t="shared" ca="1" si="3"/>
        <v>0</v>
      </c>
      <c r="S28" s="18">
        <f t="shared" ca="1" si="3"/>
        <v>362482.73000000004</v>
      </c>
      <c r="T28" s="18">
        <f t="shared" ca="1" si="3"/>
        <v>3893447.6900000004</v>
      </c>
      <c r="U28" s="19">
        <f t="shared" ca="1" si="1"/>
        <v>674693311.7700001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38705.42</v>
      </c>
      <c r="E29" s="18">
        <f t="shared" ca="1" si="2"/>
        <v>360734.79</v>
      </c>
      <c r="F29" s="18">
        <f t="shared" ca="1" si="2"/>
        <v>3453981.32</v>
      </c>
      <c r="G29" s="18">
        <f t="shared" ca="1" si="2"/>
        <v>62675.259999999995</v>
      </c>
      <c r="H29" s="18">
        <f t="shared" ca="1" si="2"/>
        <v>5162347.1500000004</v>
      </c>
      <c r="I29" s="18">
        <f t="shared" ca="1" si="2"/>
        <v>7229144.5099999998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16307588.449999999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5129130.9589</v>
      </c>
      <c r="E30" s="18">
        <f t="shared" ca="1" si="2"/>
        <v>67181870.002000004</v>
      </c>
      <c r="F30" s="18">
        <f t="shared" ca="1" si="2"/>
        <v>223681460.7103</v>
      </c>
      <c r="G30" s="18">
        <f t="shared" ca="1" si="2"/>
        <v>19205486.140799999</v>
      </c>
      <c r="H30" s="18">
        <f t="shared" ca="1" si="2"/>
        <v>125324119.8052</v>
      </c>
      <c r="I30" s="18">
        <f t="shared" ca="1" si="2"/>
        <v>85749706.964499995</v>
      </c>
      <c r="J30" s="18">
        <f t="shared" ca="1" si="2"/>
        <v>295995.40999999997</v>
      </c>
      <c r="K30" s="18">
        <f t="shared" ca="1" si="2"/>
        <v>0</v>
      </c>
      <c r="L30" s="18">
        <f t="shared" ca="1" si="2"/>
        <v>0</v>
      </c>
      <c r="M30" s="18">
        <f t="shared" ca="1" si="2"/>
        <v>8679426.3399999999</v>
      </c>
      <c r="N30" s="18">
        <f t="shared" ca="1" si="3"/>
        <v>270058743.64999998</v>
      </c>
      <c r="O30" s="18">
        <f t="shared" ca="1" si="3"/>
        <v>11343642.16</v>
      </c>
      <c r="P30" s="18">
        <f t="shared" ca="1" si="3"/>
        <v>3587726.86</v>
      </c>
      <c r="Q30" s="18">
        <f t="shared" ca="1" si="3"/>
        <v>0</v>
      </c>
      <c r="R30" s="18">
        <f t="shared" ca="1" si="3"/>
        <v>635775.12</v>
      </c>
      <c r="S30" s="18">
        <f t="shared" ca="1" si="3"/>
        <v>37157417.32</v>
      </c>
      <c r="T30" s="18">
        <f t="shared" ca="1" si="3"/>
        <v>4113360.87</v>
      </c>
      <c r="U30" s="19">
        <f t="shared" ca="1" si="1"/>
        <v>862143862.31169999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821660.95</v>
      </c>
      <c r="E31" s="18">
        <f t="shared" ca="1" si="2"/>
        <v>10707036.82</v>
      </c>
      <c r="F31" s="18">
        <f t="shared" ca="1" si="2"/>
        <v>13619358.08</v>
      </c>
      <c r="G31" s="18">
        <f t="shared" ca="1" si="2"/>
        <v>133217.4</v>
      </c>
      <c r="H31" s="18">
        <f t="shared" ca="1" si="2"/>
        <v>16701304.9</v>
      </c>
      <c r="I31" s="18">
        <f t="shared" ca="1" si="2"/>
        <v>6535481.8299999991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801883.41</v>
      </c>
      <c r="N31" s="18">
        <f t="shared" ca="1" si="3"/>
        <v>30131623.02</v>
      </c>
      <c r="O31" s="18">
        <f t="shared" ca="1" si="3"/>
        <v>0</v>
      </c>
      <c r="P31" s="18">
        <f t="shared" ca="1" si="3"/>
        <v>930953.77999999991</v>
      </c>
      <c r="Q31" s="18">
        <f t="shared" ca="1" si="3"/>
        <v>0</v>
      </c>
      <c r="R31" s="18">
        <f t="shared" ca="1" si="3"/>
        <v>0</v>
      </c>
      <c r="S31" s="18">
        <f t="shared" ca="1" si="3"/>
        <v>14022</v>
      </c>
      <c r="T31" s="18">
        <f t="shared" ca="1" si="3"/>
        <v>0</v>
      </c>
      <c r="U31" s="19">
        <f t="shared" ca="1" si="1"/>
        <v>80396542.189999998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15443551.75014</v>
      </c>
      <c r="E32" s="18">
        <f t="shared" ca="1" si="2"/>
        <v>55123781.465395004</v>
      </c>
      <c r="F32" s="18">
        <f t="shared" ca="1" si="2"/>
        <v>216474562.88879901</v>
      </c>
      <c r="G32" s="18">
        <f t="shared" ca="1" si="2"/>
        <v>45819936.576710999</v>
      </c>
      <c r="H32" s="18">
        <f t="shared" ca="1" si="2"/>
        <v>162993426.74793202</v>
      </c>
      <c r="I32" s="18">
        <f t="shared" ca="1" si="2"/>
        <v>126172995.899608</v>
      </c>
      <c r="J32" s="18">
        <f t="shared" ca="1" si="2"/>
        <v>313347.53000000003</v>
      </c>
      <c r="K32" s="18">
        <f t="shared" ca="1" si="2"/>
        <v>0</v>
      </c>
      <c r="L32" s="18">
        <f t="shared" ca="1" si="2"/>
        <v>0</v>
      </c>
      <c r="M32" s="18">
        <f t="shared" ca="1" si="2"/>
        <v>5034036.82</v>
      </c>
      <c r="N32" s="18">
        <f t="shared" ca="1" si="3"/>
        <v>145014079.98000002</v>
      </c>
      <c r="O32" s="18">
        <f t="shared" ca="1" si="3"/>
        <v>566797.44999999995</v>
      </c>
      <c r="P32" s="18">
        <f t="shared" ca="1" si="3"/>
        <v>33238467.189999998</v>
      </c>
      <c r="Q32" s="18">
        <f t="shared" ca="1" si="3"/>
        <v>0</v>
      </c>
      <c r="R32" s="18">
        <f t="shared" ca="1" si="3"/>
        <v>0</v>
      </c>
      <c r="S32" s="18">
        <f t="shared" ca="1" si="3"/>
        <v>802520.24</v>
      </c>
      <c r="T32" s="18">
        <f t="shared" ca="1" si="3"/>
        <v>4347148.16</v>
      </c>
      <c r="U32" s="19">
        <f t="shared" ca="1" si="1"/>
        <v>811344652.69858515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3902409.1999998163</v>
      </c>
      <c r="E33" s="18">
        <f t="shared" ca="1" si="2"/>
        <v>29746888.570004586</v>
      </c>
      <c r="F33" s="18">
        <f t="shared" ca="1" si="2"/>
        <v>89429738.569999963</v>
      </c>
      <c r="G33" s="18">
        <f t="shared" ca="1" si="2"/>
        <v>712048.99999999977</v>
      </c>
      <c r="H33" s="18">
        <f t="shared" ca="1" si="2"/>
        <v>8586367.8699999899</v>
      </c>
      <c r="I33" s="18">
        <f t="shared" ca="1" si="2"/>
        <v>17638090.419999976</v>
      </c>
      <c r="J33" s="18">
        <f t="shared" ca="1" si="2"/>
        <v>47944.910000000011</v>
      </c>
      <c r="K33" s="18">
        <f t="shared" ca="1" si="2"/>
        <v>0</v>
      </c>
      <c r="L33" s="18">
        <f t="shared" ca="1" si="2"/>
        <v>0</v>
      </c>
      <c r="M33" s="18">
        <f t="shared" ca="1" si="2"/>
        <v>8091175.4699999979</v>
      </c>
      <c r="N33" s="18">
        <f t="shared" ca="1" si="3"/>
        <v>171936113.61999929</v>
      </c>
      <c r="O33" s="18">
        <f t="shared" ca="1" si="3"/>
        <v>0</v>
      </c>
      <c r="P33" s="18">
        <f t="shared" ca="1" si="3"/>
        <v>16481169.350000001</v>
      </c>
      <c r="Q33" s="18">
        <f t="shared" ca="1" si="3"/>
        <v>0</v>
      </c>
      <c r="R33" s="18">
        <f t="shared" ca="1" si="3"/>
        <v>0</v>
      </c>
      <c r="S33" s="18">
        <f t="shared" ca="1" si="3"/>
        <v>50610</v>
      </c>
      <c r="T33" s="18">
        <f t="shared" ca="1" si="3"/>
        <v>832141.14999999956</v>
      </c>
      <c r="U33" s="19">
        <f t="shared" ca="1" si="1"/>
        <v>347454698.13000357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508821.75000000343</v>
      </c>
      <c r="E34" s="18">
        <f t="shared" ca="1" si="2"/>
        <v>7431409.5899999766</v>
      </c>
      <c r="F34" s="18">
        <f t="shared" ca="1" si="2"/>
        <v>633524.14000000013</v>
      </c>
      <c r="G34" s="18">
        <f t="shared" ca="1" si="2"/>
        <v>0</v>
      </c>
      <c r="H34" s="18">
        <f t="shared" ca="1" si="2"/>
        <v>169681.37999999998</v>
      </c>
      <c r="I34" s="18">
        <f t="shared" ca="1" si="2"/>
        <v>1657080.4900000035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2457190.7299999991</v>
      </c>
      <c r="N34" s="18">
        <f t="shared" ca="1" si="3"/>
        <v>51402220.200000048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64259928.280000031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2337691.5900000003</v>
      </c>
      <c r="E35" s="18">
        <f t="shared" ca="1" si="2"/>
        <v>26728404.91</v>
      </c>
      <c r="F35" s="18">
        <f t="shared" ca="1" si="2"/>
        <v>10850013.67</v>
      </c>
      <c r="G35" s="18">
        <f t="shared" ca="1" si="2"/>
        <v>3053744.73</v>
      </c>
      <c r="H35" s="18">
        <f t="shared" ca="1" si="2"/>
        <v>3784594.75</v>
      </c>
      <c r="I35" s="18">
        <f t="shared" ca="1" si="2"/>
        <v>1548298014.22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1595052463.8700001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1464950</v>
      </c>
      <c r="E36" s="18">
        <f t="shared" ca="1" si="2"/>
        <v>5864496</v>
      </c>
      <c r="F36" s="18">
        <f t="shared" ca="1" si="2"/>
        <v>3385813</v>
      </c>
      <c r="G36" s="18">
        <f t="shared" ca="1" si="2"/>
        <v>595435</v>
      </c>
      <c r="H36" s="18">
        <f t="shared" ca="1" si="2"/>
        <v>5625692</v>
      </c>
      <c r="I36" s="18">
        <f t="shared" ca="1" si="2"/>
        <v>5784184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22720570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6945442.8099999996</v>
      </c>
      <c r="E38" s="18">
        <f t="shared" ca="1" si="4"/>
        <v>29415767.629999999</v>
      </c>
      <c r="F38" s="18">
        <f t="shared" ca="1" si="4"/>
        <v>98182699.140000015</v>
      </c>
      <c r="G38" s="18">
        <f t="shared" ca="1" si="4"/>
        <v>2320132.5</v>
      </c>
      <c r="H38" s="18">
        <f t="shared" ca="1" si="4"/>
        <v>12821378.289999999</v>
      </c>
      <c r="I38" s="18">
        <f t="shared" ca="1" si="4"/>
        <v>28149700.669999998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380347.14</v>
      </c>
      <c r="N38" s="18">
        <f t="shared" ca="1" si="4"/>
        <v>21491853.210000001</v>
      </c>
      <c r="O38" s="18">
        <f t="shared" ca="1" si="4"/>
        <v>0</v>
      </c>
      <c r="P38" s="18">
        <f t="shared" ca="1" si="4"/>
        <v>263355.51</v>
      </c>
      <c r="Q38" s="18">
        <f t="shared" ca="1" si="4"/>
        <v>896493.04999999993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200867169.94999999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6415818.8600000003</v>
      </c>
      <c r="E39" s="18">
        <f t="shared" ca="1" si="4"/>
        <v>11393579.18</v>
      </c>
      <c r="F39" s="18">
        <f t="shared" ca="1" si="4"/>
        <v>123629.51</v>
      </c>
      <c r="G39" s="18">
        <f t="shared" ca="1" si="4"/>
        <v>0</v>
      </c>
      <c r="H39" s="18">
        <f t="shared" ca="1" si="4"/>
        <v>0</v>
      </c>
      <c r="I39" s="18">
        <f t="shared" ca="1" si="4"/>
        <v>1635406.72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19568434.27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726639.61561600002</v>
      </c>
      <c r="E40" s="18">
        <f t="shared" ca="1" si="4"/>
        <v>10836834.93361</v>
      </c>
      <c r="F40" s="18">
        <f t="shared" ca="1" si="4"/>
        <v>43963723.692125998</v>
      </c>
      <c r="G40" s="18">
        <f t="shared" ca="1" si="4"/>
        <v>14644494.060000001</v>
      </c>
      <c r="H40" s="18">
        <f t="shared" ca="1" si="4"/>
        <v>65250312.109999999</v>
      </c>
      <c r="I40" s="18">
        <f t="shared" ca="1" si="4"/>
        <v>6587623.76609</v>
      </c>
      <c r="J40" s="18">
        <f t="shared" ca="1" si="4"/>
        <v>20204.830000000002</v>
      </c>
      <c r="K40" s="18">
        <f t="shared" ca="1" si="4"/>
        <v>0</v>
      </c>
      <c r="L40" s="18">
        <f t="shared" ca="1" si="4"/>
        <v>0</v>
      </c>
      <c r="M40" s="18">
        <f t="shared" ca="1" si="4"/>
        <v>610797.4</v>
      </c>
      <c r="N40" s="18">
        <f t="shared" ca="1" si="5"/>
        <v>25151172.75</v>
      </c>
      <c r="O40" s="18">
        <f t="shared" ca="1" si="5"/>
        <v>0</v>
      </c>
      <c r="P40" s="18">
        <f t="shared" ca="1" si="5"/>
        <v>881202.56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207706.07</v>
      </c>
      <c r="U40" s="19">
        <f t="shared" ca="1" si="1"/>
        <v>168880711.787442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364012.94</v>
      </c>
      <c r="E41" s="18">
        <f t="shared" ca="1" si="4"/>
        <v>1064493.3799999999</v>
      </c>
      <c r="F41" s="18">
        <f t="shared" ca="1" si="4"/>
        <v>1897692.61</v>
      </c>
      <c r="G41" s="18">
        <f t="shared" ca="1" si="4"/>
        <v>0</v>
      </c>
      <c r="H41" s="18">
        <f t="shared" ca="1" si="4"/>
        <v>2389803.7999999998</v>
      </c>
      <c r="I41" s="18">
        <f t="shared" ca="1" si="4"/>
        <v>1406640.33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7122643.0599999996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185394</v>
      </c>
      <c r="E43" s="18">
        <f t="shared" ca="1" si="4"/>
        <v>172142</v>
      </c>
      <c r="F43" s="18">
        <f t="shared" ca="1" si="4"/>
        <v>24075550</v>
      </c>
      <c r="G43" s="18">
        <f t="shared" ca="1" si="4"/>
        <v>0</v>
      </c>
      <c r="H43" s="18">
        <f t="shared" ca="1" si="4"/>
        <v>66397</v>
      </c>
      <c r="I43" s="18">
        <f t="shared" ca="1" si="4"/>
        <v>12658921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30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37158434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929262.59999999835</v>
      </c>
      <c r="E44" s="18">
        <f t="shared" ca="1" si="4"/>
        <v>478346.36999999755</v>
      </c>
      <c r="F44" s="18">
        <f t="shared" ca="1" si="4"/>
        <v>247117.64000000033</v>
      </c>
      <c r="G44" s="18">
        <f t="shared" ca="1" si="4"/>
        <v>0</v>
      </c>
      <c r="H44" s="18">
        <f t="shared" ca="1" si="4"/>
        <v>427.18</v>
      </c>
      <c r="I44" s="18">
        <f t="shared" ca="1" si="4"/>
        <v>763009.25999999756</v>
      </c>
      <c r="J44" s="18">
        <f t="shared" ca="1" si="4"/>
        <v>9399.369999999999</v>
      </c>
      <c r="K44" s="18">
        <f t="shared" ca="1" si="4"/>
        <v>0</v>
      </c>
      <c r="L44" s="18">
        <f t="shared" ca="1" si="4"/>
        <v>0</v>
      </c>
      <c r="M44" s="18">
        <f t="shared" ca="1" si="4"/>
        <v>2655923.0900000008</v>
      </c>
      <c r="N44" s="18">
        <f t="shared" ca="1" si="5"/>
        <v>44186404.509999804</v>
      </c>
      <c r="O44" s="18">
        <f t="shared" ca="1" si="5"/>
        <v>0</v>
      </c>
      <c r="P44" s="18">
        <f t="shared" ca="1" si="5"/>
        <v>595973.92999999993</v>
      </c>
      <c r="Q44" s="18">
        <f t="shared" ca="1" si="5"/>
        <v>0</v>
      </c>
      <c r="R44" s="18">
        <f t="shared" ca="1" si="5"/>
        <v>0</v>
      </c>
      <c r="S44" s="18">
        <f t="shared" ca="1" si="5"/>
        <v>71280</v>
      </c>
      <c r="T44" s="18">
        <f t="shared" ca="1" si="5"/>
        <v>93900.099999999991</v>
      </c>
      <c r="U44" s="19">
        <f t="shared" ca="1" si="1"/>
        <v>50031044.049999803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702363.39000000653</v>
      </c>
      <c r="E45" s="18">
        <f t="shared" ca="1" si="4"/>
        <v>1572524.5899999198</v>
      </c>
      <c r="F45" s="18">
        <f t="shared" ca="1" si="4"/>
        <v>5487449.7599999979</v>
      </c>
      <c r="G45" s="18">
        <f t="shared" ca="1" si="4"/>
        <v>0</v>
      </c>
      <c r="H45" s="18">
        <f t="shared" ca="1" si="4"/>
        <v>17069116.959999997</v>
      </c>
      <c r="I45" s="18">
        <f t="shared" ca="1" si="4"/>
        <v>689195.0299999998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1538411.0900000008</v>
      </c>
      <c r="O45" s="18">
        <f t="shared" ca="1" si="5"/>
        <v>0</v>
      </c>
      <c r="P45" s="18">
        <f t="shared" ca="1" si="5"/>
        <v>-83055.00999999998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100354.84999999998</v>
      </c>
      <c r="U45" s="19">
        <f t="shared" ca="1" si="1"/>
        <v>27079886.819999922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45839</v>
      </c>
      <c r="E46" s="18">
        <f t="shared" ca="1" si="4"/>
        <v>5179617.17</v>
      </c>
      <c r="F46" s="18">
        <f t="shared" ca="1" si="4"/>
        <v>19745136.16</v>
      </c>
      <c r="G46" s="18">
        <f t="shared" ca="1" si="4"/>
        <v>335782.75999999995</v>
      </c>
      <c r="H46" s="18">
        <f t="shared" ca="1" si="4"/>
        <v>39407670.539999999</v>
      </c>
      <c r="I46" s="18">
        <f t="shared" ca="1" si="4"/>
        <v>3181779.4699999997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67895825.099999994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1575.1</v>
      </c>
      <c r="E47" s="18">
        <f t="shared" ca="1" si="4"/>
        <v>19255.089999999997</v>
      </c>
      <c r="F47" s="18">
        <f t="shared" ca="1" si="4"/>
        <v>79572.070000000036</v>
      </c>
      <c r="G47" s="18">
        <f t="shared" ca="1" si="4"/>
        <v>0</v>
      </c>
      <c r="H47" s="18">
        <f t="shared" ca="1" si="4"/>
        <v>14491.980000000001</v>
      </c>
      <c r="I47" s="18">
        <f t="shared" ca="1" si="4"/>
        <v>94100.93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208995.17000000004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535661.92000000039</v>
      </c>
      <c r="E49" s="18">
        <f t="shared" ca="1" si="4"/>
        <v>7402084.6799999801</v>
      </c>
      <c r="F49" s="18">
        <f t="shared" ca="1" si="4"/>
        <v>36899874.299999878</v>
      </c>
      <c r="G49" s="18">
        <f t="shared" ca="1" si="4"/>
        <v>53553.159999999996</v>
      </c>
      <c r="H49" s="18">
        <f t="shared" ca="1" si="4"/>
        <v>147642.13</v>
      </c>
      <c r="I49" s="18">
        <f t="shared" ca="1" si="4"/>
        <v>1283993.6799999997</v>
      </c>
      <c r="J49" s="18">
        <f t="shared" ca="1" si="4"/>
        <v>0</v>
      </c>
      <c r="K49" s="18">
        <f t="shared" ca="1" si="4"/>
        <v>0</v>
      </c>
      <c r="L49" s="18">
        <f t="shared" ca="1" si="4"/>
        <v>321277.17000000004</v>
      </c>
      <c r="M49" s="18">
        <f t="shared" ca="1" si="4"/>
        <v>165387.56000000003</v>
      </c>
      <c r="N49" s="18">
        <f t="shared" ca="1" si="5"/>
        <v>71454159.339999825</v>
      </c>
      <c r="O49" s="18">
        <f t="shared" ca="1" si="5"/>
        <v>686720</v>
      </c>
      <c r="P49" s="18">
        <f t="shared" ca="1" si="5"/>
        <v>2270562.88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25242.75</v>
      </c>
      <c r="U49" s="19">
        <f t="shared" ca="1" si="1"/>
        <v>121249722.06999968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256645.68</v>
      </c>
      <c r="E50" s="18">
        <f t="shared" ca="1" si="4"/>
        <v>684781.82</v>
      </c>
      <c r="F50" s="18">
        <f t="shared" ca="1" si="4"/>
        <v>470633.84</v>
      </c>
      <c r="G50" s="18">
        <f t="shared" ca="1" si="4"/>
        <v>0</v>
      </c>
      <c r="H50" s="18">
        <f t="shared" ca="1" si="4"/>
        <v>626057.26</v>
      </c>
      <c r="I50" s="18">
        <f t="shared" ca="1" si="4"/>
        <v>1128303.8</v>
      </c>
      <c r="J50" s="18">
        <f t="shared" ca="1" si="4"/>
        <v>914.42</v>
      </c>
      <c r="K50" s="18">
        <f t="shared" ca="1" si="4"/>
        <v>0</v>
      </c>
      <c r="L50" s="18">
        <f t="shared" ca="1" si="4"/>
        <v>0</v>
      </c>
      <c r="M50" s="18">
        <f t="shared" ca="1" si="4"/>
        <v>57388.06</v>
      </c>
      <c r="N50" s="18">
        <f t="shared" ca="1" si="5"/>
        <v>1924.36</v>
      </c>
      <c r="O50" s="18">
        <f t="shared" ca="1" si="5"/>
        <v>0</v>
      </c>
      <c r="P50" s="18">
        <f t="shared" ca="1" si="5"/>
        <v>4809.38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3231458.62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4040719.9699998684</v>
      </c>
      <c r="F52" s="18">
        <f t="shared" ca="1" si="4"/>
        <v>51634655.54999999</v>
      </c>
      <c r="G52" s="18">
        <f t="shared" ca="1" si="4"/>
        <v>295391.18000000005</v>
      </c>
      <c r="H52" s="18">
        <f t="shared" ca="1" si="4"/>
        <v>2029804.8599999999</v>
      </c>
      <c r="I52" s="18">
        <f t="shared" ca="1" si="4"/>
        <v>3282698.5699999984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61283270.129999861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74293.850000000006</v>
      </c>
      <c r="E53" s="18">
        <f t="shared" ca="1" si="4"/>
        <v>5474157.7800000003</v>
      </c>
      <c r="F53" s="18">
        <f t="shared" ca="1" si="4"/>
        <v>546.88</v>
      </c>
      <c r="G53" s="18">
        <f t="shared" ca="1" si="4"/>
        <v>0</v>
      </c>
      <c r="H53" s="18">
        <f t="shared" ca="1" si="4"/>
        <v>0</v>
      </c>
      <c r="I53" s="18">
        <f t="shared" ca="1" si="4"/>
        <v>2609878.4900000002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ref="U53:U54" ca="1" si="6">+SUM(D53:T53)</f>
        <v>8158877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ref="D54:S69" ca="1" si="7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7"/>
        <v>0</v>
      </c>
      <c r="F54" s="18">
        <f t="shared" ca="1" si="7"/>
        <v>0</v>
      </c>
      <c r="G54" s="18">
        <f t="shared" ca="1" si="7"/>
        <v>0</v>
      </c>
      <c r="H54" s="18">
        <f t="shared" ca="1" si="7"/>
        <v>0</v>
      </c>
      <c r="I54" s="18">
        <f t="shared" ca="1" si="7"/>
        <v>0</v>
      </c>
      <c r="J54" s="18">
        <f t="shared" ca="1" si="7"/>
        <v>0</v>
      </c>
      <c r="K54" s="18">
        <f t="shared" ca="1" si="7"/>
        <v>0</v>
      </c>
      <c r="L54" s="18">
        <f t="shared" ca="1" si="7"/>
        <v>0</v>
      </c>
      <c r="M54" s="18">
        <f t="shared" ca="1" si="7"/>
        <v>0</v>
      </c>
      <c r="N54" s="18">
        <f t="shared" ca="1" si="7"/>
        <v>0</v>
      </c>
      <c r="O54" s="18">
        <f t="shared" ca="1" si="7"/>
        <v>0</v>
      </c>
      <c r="P54" s="18">
        <f t="shared" ca="1" si="7"/>
        <v>0</v>
      </c>
      <c r="Q54" s="18">
        <f t="shared" ca="1" si="7"/>
        <v>0</v>
      </c>
      <c r="R54" s="18">
        <f t="shared" ca="1" si="7"/>
        <v>0</v>
      </c>
      <c r="S54" s="18">
        <f t="shared" ca="1" si="7"/>
        <v>0</v>
      </c>
      <c r="T54" s="18">
        <f t="shared" ref="N54:T69" ca="1" si="8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6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7"/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8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8">
        <f t="shared" ca="1" si="8"/>
        <v>0</v>
      </c>
      <c r="S56" s="18">
        <f t="shared" ca="1" si="8"/>
        <v>0</v>
      </c>
      <c r="T56" s="18">
        <f t="shared" ca="1" si="8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8">
        <f t="shared" ca="1" si="8"/>
        <v>0</v>
      </c>
      <c r="S57" s="18">
        <f t="shared" ca="1" si="8"/>
        <v>0</v>
      </c>
      <c r="T57" s="18">
        <f t="shared" ca="1" si="8"/>
        <v>0</v>
      </c>
      <c r="U57" s="19">
        <f t="shared" ca="1" si="1"/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8">
        <f t="shared" ca="1" si="8"/>
        <v>0</v>
      </c>
      <c r="S58" s="18">
        <f t="shared" ca="1" si="8"/>
        <v>0</v>
      </c>
      <c r="T58" s="18">
        <f t="shared" ca="1" si="8"/>
        <v>0</v>
      </c>
      <c r="U58" s="19">
        <f t="shared" ca="1" si="1"/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8">
        <f t="shared" ca="1" si="8"/>
        <v>0</v>
      </c>
      <c r="S59" s="18">
        <f t="shared" ca="1" si="8"/>
        <v>0</v>
      </c>
      <c r="T59" s="18">
        <f t="shared" ca="1" si="8"/>
        <v>0</v>
      </c>
      <c r="U59" s="19">
        <f t="shared" ref="U59" ca="1" si="9">+SUM(D59:T59)</f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8">
        <f t="shared" ca="1" si="8"/>
        <v>0</v>
      </c>
      <c r="S60" s="18">
        <f t="shared" ca="1" si="8"/>
        <v>0</v>
      </c>
      <c r="T60" s="18">
        <f t="shared" ca="1" si="8"/>
        <v>0</v>
      </c>
      <c r="U60" s="19">
        <f t="shared" ref="U60:U75" ca="1" si="10">+SUM(D60:T60)</f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8">
        <f t="shared" ca="1" si="8"/>
        <v>0</v>
      </c>
      <c r="S61" s="18">
        <f t="shared" ca="1" si="8"/>
        <v>0</v>
      </c>
      <c r="T61" s="18">
        <f t="shared" ca="1" si="8"/>
        <v>0</v>
      </c>
      <c r="U61" s="19">
        <f t="shared" ca="1" si="10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8">
        <f t="shared" ca="1" si="8"/>
        <v>0</v>
      </c>
      <c r="S62" s="18">
        <f t="shared" ca="1" si="8"/>
        <v>0</v>
      </c>
      <c r="T62" s="18">
        <f t="shared" ca="1" si="8"/>
        <v>0</v>
      </c>
      <c r="U62" s="19">
        <f t="shared" ca="1" si="10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8">
        <f t="shared" ca="1" si="8"/>
        <v>0</v>
      </c>
      <c r="S63" s="18">
        <f t="shared" ca="1" si="8"/>
        <v>0</v>
      </c>
      <c r="T63" s="18">
        <f t="shared" ca="1" si="8"/>
        <v>0</v>
      </c>
      <c r="U63" s="19">
        <f t="shared" ca="1" si="10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8">
        <f t="shared" ca="1" si="8"/>
        <v>0</v>
      </c>
      <c r="S64" s="18">
        <f t="shared" ca="1" si="8"/>
        <v>0</v>
      </c>
      <c r="T64" s="18">
        <f t="shared" ca="1" si="8"/>
        <v>0</v>
      </c>
      <c r="U64" s="19">
        <f t="shared" ca="1" si="10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8">
        <f t="shared" ca="1" si="8"/>
        <v>0</v>
      </c>
      <c r="S65" s="18">
        <f t="shared" ca="1" si="8"/>
        <v>0</v>
      </c>
      <c r="T65" s="18">
        <f t="shared" ca="1" si="8"/>
        <v>0</v>
      </c>
      <c r="U65" s="19">
        <f t="shared" ca="1" si="10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8">
        <f t="shared" ca="1" si="8"/>
        <v>0</v>
      </c>
      <c r="S66" s="18">
        <f t="shared" ca="1" si="8"/>
        <v>0</v>
      </c>
      <c r="T66" s="18">
        <f t="shared" ca="1" si="8"/>
        <v>0</v>
      </c>
      <c r="U66" s="19">
        <f t="shared" ca="1" si="10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8">
        <f t="shared" ca="1" si="8"/>
        <v>0</v>
      </c>
      <c r="S67" s="18">
        <f t="shared" ca="1" si="8"/>
        <v>0</v>
      </c>
      <c r="T67" s="18">
        <f t="shared" ca="1" si="8"/>
        <v>0</v>
      </c>
      <c r="U67" s="19">
        <f t="shared" ca="1" si="10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8">
        <f t="shared" ca="1" si="8"/>
        <v>0</v>
      </c>
      <c r="S68" s="18">
        <f t="shared" ca="1" si="8"/>
        <v>0</v>
      </c>
      <c r="T68" s="18">
        <f t="shared" ca="1" si="8"/>
        <v>0</v>
      </c>
      <c r="U68" s="19">
        <f t="shared" ca="1" si="10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8">
        <f t="shared" ca="1" si="8"/>
        <v>0</v>
      </c>
      <c r="S69" s="18">
        <f t="shared" ca="1" si="8"/>
        <v>0</v>
      </c>
      <c r="T69" s="18">
        <f t="shared" ca="1" si="8"/>
        <v>0</v>
      </c>
      <c r="U69" s="19">
        <f t="shared" ca="1" si="10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ref="D70:S75" ca="1" si="11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8">
        <f t="shared" ca="1" si="11"/>
        <v>0</v>
      </c>
      <c r="P70" s="18">
        <f t="shared" ca="1" si="11"/>
        <v>0</v>
      </c>
      <c r="Q70" s="18">
        <f t="shared" ca="1" si="11"/>
        <v>0</v>
      </c>
      <c r="R70" s="18">
        <f t="shared" ca="1" si="11"/>
        <v>0</v>
      </c>
      <c r="S70" s="18">
        <f t="shared" ca="1" si="11"/>
        <v>0</v>
      </c>
      <c r="T70" s="18">
        <f t="shared" ref="N70:T75" ca="1" si="12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10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11"/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2"/>
        <v>0</v>
      </c>
      <c r="O71" s="18">
        <f t="shared" ca="1" si="12"/>
        <v>0</v>
      </c>
      <c r="P71" s="18">
        <f t="shared" ca="1" si="12"/>
        <v>0</v>
      </c>
      <c r="Q71" s="18">
        <f t="shared" ca="1" si="12"/>
        <v>0</v>
      </c>
      <c r="R71" s="18">
        <f t="shared" ca="1" si="12"/>
        <v>0</v>
      </c>
      <c r="S71" s="18">
        <f t="shared" ca="1" si="12"/>
        <v>0</v>
      </c>
      <c r="T71" s="18">
        <f t="shared" ca="1" si="12"/>
        <v>0</v>
      </c>
      <c r="U71" s="19">
        <f t="shared" ca="1" si="10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2"/>
        <v>0</v>
      </c>
      <c r="O72" s="18">
        <f t="shared" ca="1" si="12"/>
        <v>0</v>
      </c>
      <c r="P72" s="18">
        <f t="shared" ca="1" si="12"/>
        <v>0</v>
      </c>
      <c r="Q72" s="18">
        <f t="shared" ca="1" si="12"/>
        <v>0</v>
      </c>
      <c r="R72" s="18">
        <f t="shared" ca="1" si="12"/>
        <v>0</v>
      </c>
      <c r="S72" s="18">
        <f t="shared" ca="1" si="12"/>
        <v>0</v>
      </c>
      <c r="T72" s="18">
        <f t="shared" ca="1" si="12"/>
        <v>0</v>
      </c>
      <c r="U72" s="19">
        <f t="shared" ca="1" si="10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2"/>
        <v>0</v>
      </c>
      <c r="O73" s="18">
        <f t="shared" ca="1" si="12"/>
        <v>0</v>
      </c>
      <c r="P73" s="18">
        <f t="shared" ca="1" si="12"/>
        <v>0</v>
      </c>
      <c r="Q73" s="18">
        <f t="shared" ca="1" si="12"/>
        <v>0</v>
      </c>
      <c r="R73" s="18">
        <f t="shared" ca="1" si="12"/>
        <v>0</v>
      </c>
      <c r="S73" s="18">
        <f t="shared" ca="1" si="12"/>
        <v>0</v>
      </c>
      <c r="T73" s="18">
        <f t="shared" ca="1" si="12"/>
        <v>0</v>
      </c>
      <c r="U73" s="19">
        <f t="shared" ca="1" si="10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2"/>
        <v>0</v>
      </c>
      <c r="O74" s="18">
        <f t="shared" ca="1" si="12"/>
        <v>0</v>
      </c>
      <c r="P74" s="18">
        <f t="shared" ca="1" si="12"/>
        <v>0</v>
      </c>
      <c r="Q74" s="18">
        <f t="shared" ca="1" si="12"/>
        <v>0</v>
      </c>
      <c r="R74" s="18">
        <f t="shared" ca="1" si="12"/>
        <v>0</v>
      </c>
      <c r="S74" s="18">
        <f t="shared" ca="1" si="12"/>
        <v>0</v>
      </c>
      <c r="T74" s="18">
        <f t="shared" ca="1" si="12"/>
        <v>0</v>
      </c>
      <c r="U74" s="19">
        <f t="shared" ca="1" si="10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8">
        <f t="shared" ca="1" si="11"/>
        <v>0</v>
      </c>
      <c r="L75" s="18">
        <f t="shared" ca="1" si="11"/>
        <v>0</v>
      </c>
      <c r="M75" s="18">
        <f t="shared" ca="1" si="11"/>
        <v>0</v>
      </c>
      <c r="N75" s="18">
        <f t="shared" ca="1" si="12"/>
        <v>0</v>
      </c>
      <c r="O75" s="18">
        <f t="shared" ca="1" si="12"/>
        <v>0</v>
      </c>
      <c r="P75" s="18">
        <f t="shared" ca="1" si="12"/>
        <v>0</v>
      </c>
      <c r="Q75" s="18">
        <f t="shared" ca="1" si="12"/>
        <v>0</v>
      </c>
      <c r="R75" s="18">
        <f t="shared" ca="1" si="12"/>
        <v>0</v>
      </c>
      <c r="S75" s="18">
        <f t="shared" ca="1" si="12"/>
        <v>0</v>
      </c>
      <c r="T75" s="18">
        <f t="shared" ca="1" si="12"/>
        <v>0</v>
      </c>
      <c r="U75" s="19">
        <f t="shared" ca="1" si="10"/>
        <v>0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U76" ca="1" si="13">SUMIF($C$7:$C$75,"HD",D$7:D$75)</f>
        <v>165899449.77507517</v>
      </c>
      <c r="E76" s="49">
        <f t="shared" ca="1" si="13"/>
        <v>1023037158.2480744</v>
      </c>
      <c r="F76" s="49">
        <f t="shared" ca="1" si="13"/>
        <v>4778198126.6265154</v>
      </c>
      <c r="G76" s="49">
        <f t="shared" ca="1" si="13"/>
        <v>482944454.43751103</v>
      </c>
      <c r="H76" s="49">
        <f t="shared" ca="1" si="13"/>
        <v>2367750409.013133</v>
      </c>
      <c r="I76" s="49">
        <f t="shared" ca="1" si="13"/>
        <v>4725222377.1564932</v>
      </c>
      <c r="J76" s="49">
        <f t="shared" ca="1" si="13"/>
        <v>35497911.849999994</v>
      </c>
      <c r="K76" s="49">
        <f t="shared" ca="1" si="13"/>
        <v>0</v>
      </c>
      <c r="L76" s="49">
        <f t="shared" ca="1" si="13"/>
        <v>192259937.18999997</v>
      </c>
      <c r="M76" s="49">
        <f t="shared" ca="1" si="13"/>
        <v>332966360.96999997</v>
      </c>
      <c r="N76" s="49">
        <f t="shared" ca="1" si="13"/>
        <v>8106622917.8099585</v>
      </c>
      <c r="O76" s="49">
        <f t="shared" ca="1" si="13"/>
        <v>67831892.950000003</v>
      </c>
      <c r="P76" s="49">
        <f t="shared" ca="1" si="13"/>
        <v>3404750067.0900006</v>
      </c>
      <c r="Q76" s="49">
        <f t="shared" ca="1" si="13"/>
        <v>9779142.8000000007</v>
      </c>
      <c r="R76" s="49">
        <f t="shared" ca="1" si="13"/>
        <v>635775.12</v>
      </c>
      <c r="S76" s="49">
        <f t="shared" ca="1" si="13"/>
        <v>103924664.58</v>
      </c>
      <c r="T76" s="49">
        <f t="shared" ca="1" si="13"/>
        <v>492292726.11999995</v>
      </c>
      <c r="U76" s="49">
        <f t="shared" ca="1" si="13"/>
        <v>26289613371.736755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U77" ca="1" si="14">SUMIF($C$7:$C$75,"H",D$7:D$75)+SUMIF($C$7:$C$75,"E",D$7:D$75)</f>
        <v>0</v>
      </c>
      <c r="E77" s="49">
        <f t="shared" ca="1" si="14"/>
        <v>0</v>
      </c>
      <c r="F77" s="49">
        <f t="shared" ca="1" si="14"/>
        <v>0</v>
      </c>
      <c r="G77" s="49">
        <f t="shared" ca="1" si="14"/>
        <v>0</v>
      </c>
      <c r="H77" s="49">
        <f t="shared" ca="1" si="14"/>
        <v>0</v>
      </c>
      <c r="I77" s="49">
        <f t="shared" ca="1" si="14"/>
        <v>0</v>
      </c>
      <c r="J77" s="49">
        <f t="shared" ca="1" si="14"/>
        <v>0</v>
      </c>
      <c r="K77" s="49">
        <f t="shared" ca="1" si="14"/>
        <v>0</v>
      </c>
      <c r="L77" s="49">
        <f t="shared" ca="1" si="14"/>
        <v>0</v>
      </c>
      <c r="M77" s="49">
        <f t="shared" ca="1" si="14"/>
        <v>0</v>
      </c>
      <c r="N77" s="49">
        <f t="shared" ca="1" si="14"/>
        <v>0</v>
      </c>
      <c r="O77" s="49">
        <f t="shared" ca="1" si="14"/>
        <v>0</v>
      </c>
      <c r="P77" s="49">
        <f t="shared" ca="1" si="14"/>
        <v>0</v>
      </c>
      <c r="Q77" s="49">
        <f t="shared" ca="1" si="14"/>
        <v>0</v>
      </c>
      <c r="R77" s="49">
        <f t="shared" ca="1" si="14"/>
        <v>0</v>
      </c>
      <c r="S77" s="49">
        <f t="shared" ca="1" si="14"/>
        <v>0</v>
      </c>
      <c r="T77" s="49">
        <f t="shared" ca="1" si="14"/>
        <v>0</v>
      </c>
      <c r="U77" s="49">
        <f t="shared" ca="1" si="14"/>
        <v>0</v>
      </c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U78" ca="1" si="15">D76+D77</f>
        <v>165899449.77507517</v>
      </c>
      <c r="E78" s="49">
        <f t="shared" ca="1" si="15"/>
        <v>1023037158.2480744</v>
      </c>
      <c r="F78" s="49">
        <f ca="1">F76+F77</f>
        <v>4778198126.6265154</v>
      </c>
      <c r="G78" s="49">
        <f ca="1">G76+G77</f>
        <v>482944454.43751103</v>
      </c>
      <c r="H78" s="49">
        <f ca="1">H76+H77</f>
        <v>2367750409.013133</v>
      </c>
      <c r="I78" s="49">
        <f ca="1">I76+I77</f>
        <v>4725222377.1564932</v>
      </c>
      <c r="J78" s="49">
        <f ca="1">J76+J77</f>
        <v>35497911.849999994</v>
      </c>
      <c r="K78" s="49">
        <f t="shared" ca="1" si="15"/>
        <v>0</v>
      </c>
      <c r="L78" s="49">
        <f t="shared" ca="1" si="15"/>
        <v>192259937.18999997</v>
      </c>
      <c r="M78" s="49">
        <f t="shared" ca="1" si="15"/>
        <v>332966360.96999997</v>
      </c>
      <c r="N78" s="49">
        <f t="shared" ca="1" si="15"/>
        <v>8106622917.8099585</v>
      </c>
      <c r="O78" s="49">
        <f t="shared" ca="1" si="15"/>
        <v>67831892.950000003</v>
      </c>
      <c r="P78" s="49">
        <f t="shared" ca="1" si="15"/>
        <v>3404750067.0900006</v>
      </c>
      <c r="Q78" s="49">
        <f t="shared" ca="1" si="15"/>
        <v>9779142.8000000007</v>
      </c>
      <c r="R78" s="49">
        <f t="shared" ca="1" si="15"/>
        <v>635775.12</v>
      </c>
      <c r="S78" s="49">
        <f t="shared" ca="1" si="15"/>
        <v>103924664.58</v>
      </c>
      <c r="T78" s="49">
        <f t="shared" ca="1" si="15"/>
        <v>492292726.11999995</v>
      </c>
      <c r="U78" s="49">
        <f t="shared" ca="1" si="15"/>
        <v>26289613371.736755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8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2966981016.1300001</v>
      </c>
      <c r="F8" s="18">
        <f t="shared" ca="1" si="0"/>
        <v>0</v>
      </c>
      <c r="G8" s="18">
        <f t="shared" ca="1" si="0"/>
        <v>411918301.13</v>
      </c>
      <c r="H8" s="19">
        <f t="shared" ca="1" si="1"/>
        <v>3378899317.2600002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3733130349.4900007</v>
      </c>
      <c r="F9" s="18">
        <f t="shared" ca="1" si="0"/>
        <v>109911248.19</v>
      </c>
      <c r="G9" s="18">
        <f t="shared" ca="1" si="0"/>
        <v>297887890.16999996</v>
      </c>
      <c r="H9" s="19">
        <f t="shared" ca="1" si="1"/>
        <v>4140929487.8500009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3686128334.5451503</v>
      </c>
      <c r="F10" s="18">
        <f t="shared" ca="1" si="0"/>
        <v>379111517.67000002</v>
      </c>
      <c r="G10" s="18">
        <f t="shared" ca="1" si="0"/>
        <v>951395512.0098331</v>
      </c>
      <c r="H10" s="19">
        <f t="shared" ca="1" si="1"/>
        <v>5016635364.2249832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2513834785.8761001</v>
      </c>
      <c r="F11" s="18">
        <f t="shared" ca="1" si="0"/>
        <v>33837132.100999996</v>
      </c>
      <c r="G11" s="18">
        <f t="shared" ca="1" si="0"/>
        <v>56663635.501599997</v>
      </c>
      <c r="H11" s="19">
        <f t="shared" ca="1" si="1"/>
        <v>2604335553.4786997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2512381672.6905746</v>
      </c>
      <c r="F13" s="18">
        <f t="shared" ca="1" si="0"/>
        <v>3998019.4261891469</v>
      </c>
      <c r="G13" s="18">
        <f t="shared" ca="1" si="0"/>
        <v>38505408.019999996</v>
      </c>
      <c r="H13" s="19">
        <f t="shared" ca="1" si="1"/>
        <v>2554885100.1367636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4102976508.3800001</v>
      </c>
      <c r="F14" s="18">
        <f t="shared" ca="1" si="0"/>
        <v>40150453.270000003</v>
      </c>
      <c r="G14" s="18">
        <f t="shared" ca="1" si="0"/>
        <v>442128628.33999997</v>
      </c>
      <c r="H14" s="19">
        <f t="shared" ca="1" si="1"/>
        <v>4585255589.9899998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2151814967.8200002</v>
      </c>
      <c r="F17" s="18">
        <f t="shared" ca="1" si="0"/>
        <v>0</v>
      </c>
      <c r="G17" s="18">
        <f t="shared" ca="1" si="0"/>
        <v>59344991.579999998</v>
      </c>
      <c r="H17" s="19">
        <f t="shared" ca="1" si="1"/>
        <v>2211159959.4000001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928953789.28999996</v>
      </c>
      <c r="F20" s="18">
        <f t="shared" ca="1" si="0"/>
        <v>4565008.3900000006</v>
      </c>
      <c r="G20" s="18">
        <f t="shared" ca="1" si="0"/>
        <v>81761849.899999991</v>
      </c>
      <c r="H20" s="19">
        <f t="shared" ca="1" si="1"/>
        <v>1015280647.5799999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-10198910.199999999</v>
      </c>
      <c r="F21" s="18">
        <f t="shared" ca="1" si="0"/>
        <v>-369326.72</v>
      </c>
      <c r="G21" s="18">
        <f t="shared" ca="1" si="0"/>
        <v>-225336.25</v>
      </c>
      <c r="H21" s="19">
        <f t="shared" ca="1" si="1"/>
        <v>-10793573.17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622513343.84000003</v>
      </c>
      <c r="F22" s="18">
        <f t="shared" ca="1" si="0"/>
        <v>26868443.73</v>
      </c>
      <c r="G22" s="18">
        <f t="shared" ca="1" si="0"/>
        <v>70333798.859999999</v>
      </c>
      <c r="H22" s="19">
        <f t="shared" ca="1" si="1"/>
        <v>719715586.43000007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7903408487.3400002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227299185.51999998</v>
      </c>
      <c r="G23" s="18">
        <f t="shared" ca="1" si="4"/>
        <v>271505003.29000002</v>
      </c>
      <c r="H23" s="19">
        <f t="shared" ca="1" si="1"/>
        <v>8402212676.1500006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1771285077.75</v>
      </c>
      <c r="F24" s="18">
        <f t="shared" ca="1" si="4"/>
        <v>296901805.68000001</v>
      </c>
      <c r="G24" s="18">
        <f t="shared" ca="1" si="4"/>
        <v>435341946.27999997</v>
      </c>
      <c r="H24" s="19">
        <f t="shared" ca="1" si="1"/>
        <v>2503528829.71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1361057818.5901999</v>
      </c>
      <c r="F25" s="18">
        <f t="shared" ca="1" si="4"/>
        <v>1367452.03</v>
      </c>
      <c r="G25" s="18">
        <f t="shared" ca="1" si="4"/>
        <v>82622749.219998106</v>
      </c>
      <c r="H25" s="19">
        <f t="shared" ca="1" si="1"/>
        <v>1445048019.840198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286759243.25</v>
      </c>
      <c r="F26" s="18">
        <f t="shared" ca="1" si="4"/>
        <v>5145973.47</v>
      </c>
      <c r="G26" s="18">
        <f t="shared" ca="1" si="4"/>
        <v>15020565.370000001</v>
      </c>
      <c r="H26" s="19">
        <f t="shared" ca="1" si="1"/>
        <v>306925782.09000003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1426534844.6564078</v>
      </c>
      <c r="F27" s="18">
        <f t="shared" ca="1" si="4"/>
        <v>19069286.823592011</v>
      </c>
      <c r="G27" s="18">
        <f t="shared" ca="1" si="4"/>
        <v>24515558.98</v>
      </c>
      <c r="H27" s="19">
        <f t="shared" ca="1" si="1"/>
        <v>1470119690.4599998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2682497175.02</v>
      </c>
      <c r="F28" s="18">
        <f t="shared" ca="1" si="4"/>
        <v>3376419.75</v>
      </c>
      <c r="G28" s="18">
        <f t="shared" ca="1" si="4"/>
        <v>311189600.24000001</v>
      </c>
      <c r="H28" s="19">
        <f t="shared" ca="1" si="1"/>
        <v>2997063195.0100002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-14134.53</v>
      </c>
      <c r="F29" s="18">
        <f t="shared" ca="1" si="4"/>
        <v>0</v>
      </c>
      <c r="G29" s="18">
        <f t="shared" ca="1" si="4"/>
        <v>0</v>
      </c>
      <c r="H29" s="19">
        <f t="shared" ca="1" si="1"/>
        <v>-14134.53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2469099655.9566998</v>
      </c>
      <c r="F30" s="18">
        <f t="shared" ca="1" si="4"/>
        <v>279365.01679999998</v>
      </c>
      <c r="G30" s="18">
        <f t="shared" ca="1" si="4"/>
        <v>109052016.0275</v>
      </c>
      <c r="H30" s="19">
        <f t="shared" ca="1" si="1"/>
        <v>2578431037.0009999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381835952.41000003</v>
      </c>
      <c r="F31" s="18">
        <f t="shared" ca="1" si="4"/>
        <v>3149939.0800000005</v>
      </c>
      <c r="G31" s="18">
        <f t="shared" ca="1" si="4"/>
        <v>1873056.6900000002</v>
      </c>
      <c r="H31" s="19">
        <f t="shared" ca="1" si="1"/>
        <v>386858948.18000001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4220715558.9500008</v>
      </c>
      <c r="F32" s="18">
        <f t="shared" ca="1" si="4"/>
        <v>0</v>
      </c>
      <c r="G32" s="18">
        <f t="shared" ca="1" si="4"/>
        <v>255408898.41999996</v>
      </c>
      <c r="H32" s="19">
        <f t="shared" ca="1" si="1"/>
        <v>4476124457.3700008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2325792977.2088714</v>
      </c>
      <c r="F33" s="18">
        <f t="shared" ca="1" si="4"/>
        <v>149183699.25999904</v>
      </c>
      <c r="G33" s="18">
        <f t="shared" ca="1" si="4"/>
        <v>47468130.249999724</v>
      </c>
      <c r="H33" s="19">
        <f t="shared" ca="1" si="1"/>
        <v>2522444806.7188697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820299919.19982302</v>
      </c>
      <c r="F34" s="18">
        <f t="shared" ca="1" si="4"/>
        <v>3589906.17</v>
      </c>
      <c r="G34" s="18">
        <f t="shared" ca="1" si="4"/>
        <v>17637103.540000454</v>
      </c>
      <c r="H34" s="19">
        <f t="shared" ca="1" si="1"/>
        <v>841526928.90982342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58738.55</v>
      </c>
      <c r="F35" s="18">
        <f t="shared" ca="1" si="4"/>
        <v>0</v>
      </c>
      <c r="G35" s="18">
        <f t="shared" ca="1" si="4"/>
        <v>0</v>
      </c>
      <c r="H35" s="19">
        <f t="shared" ca="1" si="1"/>
        <v>58738.55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458718242.32999998</v>
      </c>
      <c r="F36" s="18">
        <f t="shared" ca="1" si="4"/>
        <v>5296948</v>
      </c>
      <c r="G36" s="18">
        <f t="shared" ca="1" si="4"/>
        <v>28972623.590000004</v>
      </c>
      <c r="H36" s="19">
        <f t="shared" ca="1" si="1"/>
        <v>492987813.91999996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702184405.77999997</v>
      </c>
      <c r="F38" s="18">
        <f t="shared" ca="1" si="4"/>
        <v>0</v>
      </c>
      <c r="G38" s="18">
        <f t="shared" ca="1" si="4"/>
        <v>78678557.030000001</v>
      </c>
      <c r="H38" s="19">
        <f t="shared" ca="1" si="1"/>
        <v>780862962.80999994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2465077624.0942855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3583559.42</v>
      </c>
      <c r="G39" s="18">
        <f t="shared" ca="1" si="5"/>
        <v>65945017.530000001</v>
      </c>
      <c r="H39" s="19">
        <f t="shared" ca="1" si="1"/>
        <v>2534606201.0442858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10032442755.19113</v>
      </c>
      <c r="F40" s="18">
        <f t="shared" ca="1" si="5"/>
        <v>3588566.96</v>
      </c>
      <c r="G40" s="18">
        <f t="shared" ca="1" si="5"/>
        <v>249365571.24075001</v>
      </c>
      <c r="H40" s="19">
        <f t="shared" ca="1" si="1"/>
        <v>10285396893.391878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94576620.25999999</v>
      </c>
      <c r="F43" s="18">
        <f t="shared" ca="1" si="5"/>
        <v>1712359.93</v>
      </c>
      <c r="G43" s="18">
        <f t="shared" ca="1" si="5"/>
        <v>1949787</v>
      </c>
      <c r="H43" s="19">
        <f t="shared" ca="1" si="1"/>
        <v>98238767.189999998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368990154.3298167</v>
      </c>
      <c r="F44" s="18">
        <f t="shared" ca="1" si="5"/>
        <v>12249038.410000041</v>
      </c>
      <c r="G44" s="18">
        <f t="shared" ca="1" si="5"/>
        <v>51596207.060000211</v>
      </c>
      <c r="H44" s="19">
        <f t="shared" ca="1" si="1"/>
        <v>432835399.79981697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2223470979.1500001</v>
      </c>
      <c r="F48" s="18">
        <f t="shared" ca="1" si="5"/>
        <v>2499925.37</v>
      </c>
      <c r="G48" s="18">
        <f t="shared" ca="1" si="5"/>
        <v>117995327.47</v>
      </c>
      <c r="H48" s="19">
        <f t="shared" ca="1" si="1"/>
        <v>2343966231.9899998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84254390.460000008</v>
      </c>
      <c r="F51" s="18">
        <f t="shared" ca="1" si="5"/>
        <v>20459.11</v>
      </c>
      <c r="G51" s="18">
        <f t="shared" ca="1" si="5"/>
        <v>0</v>
      </c>
      <c r="H51" s="19">
        <f t="shared" ca="1" si="1"/>
        <v>84274849.570000008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ref="H53:H54" ca="1" si="6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6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3"/>
        <v>0</v>
      </c>
      <c r="E55" s="18">
        <f t="shared" ca="1" si="2"/>
        <v>0</v>
      </c>
      <c r="F55" s="18">
        <f t="shared" ref="F55:G75" ca="1" si="7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7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3"/>
        <v>0</v>
      </c>
      <c r="E56" s="18">
        <f t="shared" ca="1" si="2"/>
        <v>0</v>
      </c>
      <c r="F56" s="18">
        <f t="shared" ca="1" si="7"/>
        <v>0</v>
      </c>
      <c r="G56" s="18">
        <f t="shared" ca="1" si="7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3"/>
        <v>0</v>
      </c>
      <c r="E57" s="18">
        <f t="shared" ca="1" si="2"/>
        <v>0</v>
      </c>
      <c r="F57" s="18">
        <f t="shared" ca="1" si="7"/>
        <v>0</v>
      </c>
      <c r="G57" s="18">
        <f t="shared" ca="1" si="7"/>
        <v>0</v>
      </c>
      <c r="H57" s="19">
        <f t="shared" ca="1" si="1"/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3"/>
        <v>0</v>
      </c>
      <c r="E58" s="18">
        <f t="shared" ca="1" si="2"/>
        <v>0</v>
      </c>
      <c r="F58" s="18">
        <f t="shared" ca="1" si="7"/>
        <v>0</v>
      </c>
      <c r="G58" s="18">
        <f t="shared" ca="1" si="7"/>
        <v>0</v>
      </c>
      <c r="H58" s="19">
        <f t="shared" ca="1" si="1"/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3"/>
        <v>0</v>
      </c>
      <c r="E59" s="18">
        <f t="shared" ca="1" si="2"/>
        <v>0</v>
      </c>
      <c r="F59" s="18">
        <f t="shared" ca="1" si="7"/>
        <v>0</v>
      </c>
      <c r="G59" s="18">
        <f t="shared" ca="1" si="7"/>
        <v>0</v>
      </c>
      <c r="H59" s="19">
        <f t="shared" ref="H59" ca="1" si="8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3"/>
        <v>0</v>
      </c>
      <c r="E60" s="18">
        <f t="shared" ca="1" si="2"/>
        <v>0</v>
      </c>
      <c r="F60" s="18">
        <f t="shared" ca="1" si="7"/>
        <v>0</v>
      </c>
      <c r="G60" s="18">
        <f t="shared" ca="1" si="7"/>
        <v>0</v>
      </c>
      <c r="H60" s="19">
        <f t="shared" ref="H60:H75" ca="1" si="9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3"/>
        <v>0</v>
      </c>
      <c r="E61" s="18">
        <f t="shared" ca="1" si="2"/>
        <v>0</v>
      </c>
      <c r="F61" s="18">
        <f t="shared" ca="1" si="7"/>
        <v>0</v>
      </c>
      <c r="G61" s="18">
        <f t="shared" ca="1" si="7"/>
        <v>0</v>
      </c>
      <c r="H61" s="19">
        <f t="shared" ca="1" si="9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3"/>
        <v>0</v>
      </c>
      <c r="E62" s="18">
        <f t="shared" ca="1" si="2"/>
        <v>0</v>
      </c>
      <c r="F62" s="18">
        <f t="shared" ca="1" si="7"/>
        <v>0</v>
      </c>
      <c r="G62" s="18">
        <f t="shared" ca="1" si="7"/>
        <v>0</v>
      </c>
      <c r="H62" s="19">
        <f t="shared" ca="1" si="9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3"/>
        <v>0</v>
      </c>
      <c r="E63" s="18">
        <f t="shared" ca="1" si="2"/>
        <v>0</v>
      </c>
      <c r="F63" s="18">
        <f t="shared" ca="1" si="7"/>
        <v>0</v>
      </c>
      <c r="G63" s="18">
        <f t="shared" ca="1" si="7"/>
        <v>0</v>
      </c>
      <c r="H63" s="19">
        <f t="shared" ca="1" si="9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3"/>
        <v>0</v>
      </c>
      <c r="E64" s="18">
        <f t="shared" ca="1" si="2"/>
        <v>0</v>
      </c>
      <c r="F64" s="18">
        <f t="shared" ca="1" si="7"/>
        <v>0</v>
      </c>
      <c r="G64" s="18">
        <f t="shared" ca="1" si="7"/>
        <v>0</v>
      </c>
      <c r="H64" s="19">
        <f t="shared" ca="1" si="9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3"/>
        <v>0</v>
      </c>
      <c r="E65" s="18">
        <f t="shared" ca="1" si="2"/>
        <v>0</v>
      </c>
      <c r="F65" s="18">
        <f t="shared" ca="1" si="7"/>
        <v>0</v>
      </c>
      <c r="G65" s="18">
        <f t="shared" ca="1" si="7"/>
        <v>0</v>
      </c>
      <c r="H65" s="19">
        <f t="shared" ca="1" si="9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3"/>
        <v>0</v>
      </c>
      <c r="E66" s="18">
        <f t="shared" ca="1" si="2"/>
        <v>0</v>
      </c>
      <c r="F66" s="18">
        <f t="shared" ca="1" si="7"/>
        <v>0</v>
      </c>
      <c r="G66" s="18">
        <f t="shared" ca="1" si="7"/>
        <v>0</v>
      </c>
      <c r="H66" s="19">
        <f t="shared" ca="1" si="9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3"/>
        <v>0</v>
      </c>
      <c r="E67" s="18">
        <f t="shared" ca="1" si="2"/>
        <v>0</v>
      </c>
      <c r="F67" s="18">
        <f t="shared" ca="1" si="7"/>
        <v>0</v>
      </c>
      <c r="G67" s="18">
        <f t="shared" ca="1" si="7"/>
        <v>0</v>
      </c>
      <c r="H67" s="19">
        <f t="shared" ca="1" si="9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3"/>
        <v>0</v>
      </c>
      <c r="E68" s="18">
        <f t="shared" ca="1" si="2"/>
        <v>0</v>
      </c>
      <c r="F68" s="18">
        <f t="shared" ca="1" si="7"/>
        <v>0</v>
      </c>
      <c r="G68" s="18">
        <f t="shared" ca="1" si="7"/>
        <v>0</v>
      </c>
      <c r="H68" s="19">
        <f t="shared" ca="1" si="9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3"/>
        <v>0</v>
      </c>
      <c r="E69" s="18">
        <f t="shared" ca="1" si="2"/>
        <v>0</v>
      </c>
      <c r="F69" s="18">
        <f t="shared" ca="1" si="7"/>
        <v>0</v>
      </c>
      <c r="G69" s="18">
        <f t="shared" ca="1" si="7"/>
        <v>0</v>
      </c>
      <c r="H69" s="19">
        <f t="shared" ca="1" si="9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3"/>
        <v>0</v>
      </c>
      <c r="E70" s="18">
        <f t="shared" ca="1" si="2"/>
        <v>0</v>
      </c>
      <c r="F70" s="18">
        <f t="shared" ca="1" si="7"/>
        <v>0</v>
      </c>
      <c r="G70" s="18">
        <f t="shared" ca="1" si="7"/>
        <v>0</v>
      </c>
      <c r="H70" s="19">
        <f t="shared" ca="1" si="9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3"/>
        <v>0</v>
      </c>
      <c r="E71" s="18">
        <f t="shared" ca="1" si="2"/>
        <v>0</v>
      </c>
      <c r="F71" s="18">
        <f t="shared" ca="1" si="7"/>
        <v>0</v>
      </c>
      <c r="G71" s="18">
        <f t="shared" ca="1" si="7"/>
        <v>0</v>
      </c>
      <c r="H71" s="19">
        <f t="shared" ca="1" si="9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3"/>
        <v>0</v>
      </c>
      <c r="E72" s="18">
        <f t="shared" ref="E72:E75" ca="1" si="10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7"/>
        <v>0</v>
      </c>
      <c r="G72" s="18">
        <f t="shared" ca="1" si="7"/>
        <v>0</v>
      </c>
      <c r="H72" s="19">
        <f t="shared" ca="1" si="9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3"/>
        <v>0</v>
      </c>
      <c r="E73" s="18">
        <f t="shared" ca="1" si="10"/>
        <v>0</v>
      </c>
      <c r="F73" s="18">
        <f t="shared" ca="1" si="7"/>
        <v>0</v>
      </c>
      <c r="G73" s="18">
        <f t="shared" ca="1" si="7"/>
        <v>0</v>
      </c>
      <c r="H73" s="19">
        <f t="shared" ca="1" si="9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3"/>
        <v>0</v>
      </c>
      <c r="E74" s="18">
        <f t="shared" ca="1" si="10"/>
        <v>0</v>
      </c>
      <c r="F74" s="18">
        <f t="shared" ca="1" si="7"/>
        <v>0</v>
      </c>
      <c r="G74" s="18">
        <f t="shared" ca="1" si="7"/>
        <v>0</v>
      </c>
      <c r="H74" s="19">
        <f t="shared" ca="1" si="9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3"/>
        <v>0</v>
      </c>
      <c r="E75" s="18">
        <f t="shared" ca="1" si="10"/>
        <v>0</v>
      </c>
      <c r="F75" s="18">
        <f t="shared" ca="1" si="7"/>
        <v>0</v>
      </c>
      <c r="G75" s="18">
        <f t="shared" ca="1" si="7"/>
        <v>0</v>
      </c>
      <c r="H75" s="19">
        <f t="shared" ca="1" si="9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E76" s="49">
        <f ca="1">SUMIF($C$7:$C$75,"HD",E$7:E$75)</f>
        <v>65287562343.809074</v>
      </c>
      <c r="F76" s="49">
        <f ca="1">SUMIF($C$7:$C$75,"HD",F$7:F$75)</f>
        <v>1336386386.05758</v>
      </c>
      <c r="G76" s="49">
        <f ca="1">SUMIF($C$7:$C$75,"HD",G$7:G$75)</f>
        <v>4575852398.4896822</v>
      </c>
      <c r="H76" s="49">
        <f ca="1">SUMIF($C$7:$C$75,"HD",H$7:H$75)</f>
        <v>71199801128.356339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0</v>
      </c>
      <c r="E78" s="49">
        <f ca="1">E76+E77</f>
        <v>65287562343.809074</v>
      </c>
      <c r="F78" s="49">
        <f ca="1">F76+F77</f>
        <v>1336386386.05758</v>
      </c>
      <c r="G78" s="49">
        <f ca="1">G76+G77</f>
        <v>4575852398.4896822</v>
      </c>
      <c r="H78" s="49">
        <f ca="1">H76+H77</f>
        <v>71199801128.356339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8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2966981016.1300001</v>
      </c>
      <c r="E8" s="18">
        <f t="shared" ca="1" si="0"/>
        <v>0</v>
      </c>
      <c r="F8" s="19">
        <f t="shared" ca="1" si="1"/>
        <v>2966981016.1300001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3733130349.4900007</v>
      </c>
      <c r="E9" s="18">
        <f t="shared" ca="1" si="0"/>
        <v>109911248.19</v>
      </c>
      <c r="F9" s="19">
        <f t="shared" ca="1" si="1"/>
        <v>3843041597.6800008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3686128334.5451503</v>
      </c>
      <c r="E10" s="18">
        <f t="shared" ca="1" si="0"/>
        <v>379111517.67000002</v>
      </c>
      <c r="F10" s="19">
        <f t="shared" ca="1" si="1"/>
        <v>4065239852.2151504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2513834785.8761001</v>
      </c>
      <c r="E11" s="18">
        <f t="shared" ca="1" si="0"/>
        <v>33837132.100999996</v>
      </c>
      <c r="F11" s="19">
        <f t="shared" ca="1" si="1"/>
        <v>2547671917.9770999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2512381672.6905746</v>
      </c>
      <c r="E13" s="18">
        <f t="shared" ca="1" si="0"/>
        <v>3998019.4261891469</v>
      </c>
      <c r="F13" s="19">
        <f t="shared" ca="1" si="1"/>
        <v>2516379692.1167636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4102976508.3800001</v>
      </c>
      <c r="E14" s="18">
        <f t="shared" ca="1" si="0"/>
        <v>40150453.270000003</v>
      </c>
      <c r="F14" s="19">
        <f t="shared" ca="1" si="1"/>
        <v>4143126961.6500001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2151814967.8200002</v>
      </c>
      <c r="E17" s="18">
        <f t="shared" ca="1" si="0"/>
        <v>0</v>
      </c>
      <c r="F17" s="19">
        <f t="shared" ca="1" si="1"/>
        <v>2151814967.8200002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928953789.28999996</v>
      </c>
      <c r="E20" s="18">
        <f t="shared" ca="1" si="0"/>
        <v>4565008.3900000006</v>
      </c>
      <c r="F20" s="19">
        <f t="shared" ca="1" si="1"/>
        <v>933518797.67999995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-10198910.199999999</v>
      </c>
      <c r="E21" s="18">
        <f t="shared" ca="1" si="0"/>
        <v>-369326.72</v>
      </c>
      <c r="F21" s="19">
        <f t="shared" ca="1" si="1"/>
        <v>-10568236.92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622513343.84000003</v>
      </c>
      <c r="E22" s="18">
        <f t="shared" ca="1" si="0"/>
        <v>26868443.73</v>
      </c>
      <c r="F22" s="19">
        <f t="shared" ca="1" si="1"/>
        <v>649381787.57000005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7903408487.3400002</v>
      </c>
      <c r="E23" s="18">
        <f t="shared" ca="1" si="0"/>
        <v>227299185.51999998</v>
      </c>
      <c r="F23" s="19">
        <f t="shared" ca="1" si="1"/>
        <v>8130707672.8600006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1771285077.75</v>
      </c>
      <c r="E24" s="18">
        <f t="shared" ca="1" si="0"/>
        <v>296901805.68000001</v>
      </c>
      <c r="F24" s="19">
        <f t="shared" ca="1" si="1"/>
        <v>2068186883.4300001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1361057818.5901999</v>
      </c>
      <c r="E25" s="18">
        <f t="shared" ca="1" si="0"/>
        <v>1367452.03</v>
      </c>
      <c r="F25" s="19">
        <f t="shared" ca="1" si="1"/>
        <v>1362425270.6201999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286759243.25</v>
      </c>
      <c r="E26" s="18">
        <f t="shared" ca="1" si="0"/>
        <v>5145973.47</v>
      </c>
      <c r="F26" s="19">
        <f t="shared" ca="1" si="1"/>
        <v>291905216.72000003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1426534844.6564078</v>
      </c>
      <c r="E27" s="18">
        <f t="shared" ca="1" si="0"/>
        <v>19069286.823592011</v>
      </c>
      <c r="F27" s="19">
        <f t="shared" ca="1" si="1"/>
        <v>1445604131.4799998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2682497175.02</v>
      </c>
      <c r="E28" s="18">
        <f t="shared" ca="1" si="0"/>
        <v>3376419.75</v>
      </c>
      <c r="F28" s="19">
        <f t="shared" ca="1" si="1"/>
        <v>2685873594.77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-14134.53</v>
      </c>
      <c r="E29" s="18">
        <f t="shared" ca="1" si="0"/>
        <v>0</v>
      </c>
      <c r="F29" s="19">
        <f t="shared" ca="1" si="1"/>
        <v>-14134.53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2469099655.9566998</v>
      </c>
      <c r="E30" s="18">
        <f t="shared" ca="1" si="0"/>
        <v>279365.01679999998</v>
      </c>
      <c r="F30" s="19">
        <f t="shared" ca="1" si="1"/>
        <v>2469379020.9734998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381835952.41000003</v>
      </c>
      <c r="E31" s="18">
        <f t="shared" ca="1" si="0"/>
        <v>3149939.0800000005</v>
      </c>
      <c r="F31" s="19">
        <f t="shared" ca="1" si="1"/>
        <v>384985891.49000001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4220715558.9500008</v>
      </c>
      <c r="E32" s="18">
        <f t="shared" ca="1" si="0"/>
        <v>0</v>
      </c>
      <c r="F32" s="19">
        <f t="shared" ca="1" si="1"/>
        <v>4220715558.9500008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2325792977.2088714</v>
      </c>
      <c r="E33" s="18">
        <f t="shared" ca="1" si="0"/>
        <v>149183699.25999904</v>
      </c>
      <c r="F33" s="19">
        <f t="shared" ca="1" si="1"/>
        <v>2474976676.4688702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820299919.19982302</v>
      </c>
      <c r="E34" s="18">
        <f t="shared" ca="1" si="0"/>
        <v>3589906.17</v>
      </c>
      <c r="F34" s="19">
        <f t="shared" ca="1" si="1"/>
        <v>823889825.36982298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58738.55</v>
      </c>
      <c r="E35" s="18">
        <f t="shared" ca="1" si="0"/>
        <v>0</v>
      </c>
      <c r="F35" s="19">
        <f t="shared" ca="1" si="1"/>
        <v>58738.55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458718242.32999998</v>
      </c>
      <c r="E36" s="18">
        <f t="shared" ca="1" si="0"/>
        <v>5296948</v>
      </c>
      <c r="F36" s="19">
        <f t="shared" ca="1" si="1"/>
        <v>464015190.32999998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702184405.77999997</v>
      </c>
      <c r="E38" s="18">
        <f t="shared" ca="1" si="0"/>
        <v>0</v>
      </c>
      <c r="F38" s="19">
        <f t="shared" ca="1" si="1"/>
        <v>702184405.77999997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2465077624.0942855</v>
      </c>
      <c r="E39" s="18">
        <f t="shared" ca="1" si="0"/>
        <v>3583559.42</v>
      </c>
      <c r="F39" s="19">
        <f t="shared" ca="1" si="1"/>
        <v>2468661183.5142856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10032442755.19113</v>
      </c>
      <c r="E40" s="18">
        <f t="shared" ca="1" si="0"/>
        <v>3588566.96</v>
      </c>
      <c r="F40" s="19">
        <f t="shared" ca="1" si="1"/>
        <v>10036031322.151129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94576620.25999999</v>
      </c>
      <c r="E43" s="18">
        <f t="shared" ca="1" si="0"/>
        <v>1712359.93</v>
      </c>
      <c r="F43" s="19">
        <f t="shared" ca="1" si="1"/>
        <v>96288980.189999998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368990154.3298167</v>
      </c>
      <c r="E44" s="18">
        <f t="shared" ca="1" si="0"/>
        <v>12249038.410000041</v>
      </c>
      <c r="F44" s="19">
        <f t="shared" ca="1" si="1"/>
        <v>381239192.73981673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2223470979.1500001</v>
      </c>
      <c r="E48" s="18">
        <f t="shared" ca="1" si="0"/>
        <v>2499925.37</v>
      </c>
      <c r="F48" s="19">
        <f t="shared" ca="1" si="1"/>
        <v>2225970904.52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84254390.460000008</v>
      </c>
      <c r="E51" s="18">
        <f t="shared" ca="1" si="0"/>
        <v>20459.11</v>
      </c>
      <c r="F51" s="19">
        <f t="shared" ca="1" si="1"/>
        <v>84274849.570000008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ref="F53:F54" ca="1" si="3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2"/>
        <v>0</v>
      </c>
      <c r="E54" s="18">
        <f t="shared" ca="1" si="0"/>
        <v>0</v>
      </c>
      <c r="F54" s="19">
        <f t="shared" ca="1" si="3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2"/>
        <v>0</v>
      </c>
      <c r="E57" s="18">
        <f t="shared" ca="1" si="0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2"/>
        <v>0</v>
      </c>
      <c r="E58" s="18">
        <f t="shared" ca="1" si="0"/>
        <v>0</v>
      </c>
      <c r="F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2"/>
        <v>0</v>
      </c>
      <c r="E59" s="18">
        <f t="shared" ca="1" si="0"/>
        <v>0</v>
      </c>
      <c r="F59" s="19">
        <f t="shared" ref="F59" ca="1" si="4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2"/>
        <v>0</v>
      </c>
      <c r="E60" s="18">
        <f t="shared" ca="1" si="0"/>
        <v>0</v>
      </c>
      <c r="F60" s="19">
        <f t="shared" ref="F60:F75" ca="1" si="5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2"/>
        <v>0</v>
      </c>
      <c r="E61" s="18">
        <f t="shared" ca="1" si="0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2"/>
        <v>0</v>
      </c>
      <c r="E62" s="18">
        <f t="shared" ca="1" si="0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2"/>
        <v>0</v>
      </c>
      <c r="E63" s="18">
        <f t="shared" ca="1" si="0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2"/>
        <v>0</v>
      </c>
      <c r="E64" s="18">
        <f t="shared" ca="1" si="0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2"/>
        <v>0</v>
      </c>
      <c r="E65" s="18">
        <f t="shared" ca="1" si="0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2"/>
        <v>0</v>
      </c>
      <c r="E66" s="18">
        <f t="shared" ca="1" si="0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2"/>
        <v>0</v>
      </c>
      <c r="E67" s="18">
        <f t="shared" ca="1" si="0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2"/>
        <v>0</v>
      </c>
      <c r="E68" s="18">
        <f t="shared" ca="1" si="0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2"/>
        <v>0</v>
      </c>
      <c r="E69" s="18">
        <f t="shared" ca="1" si="0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2"/>
        <v>0</v>
      </c>
      <c r="E70" s="18">
        <f t="shared" ca="1" si="0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2"/>
        <v>0</v>
      </c>
      <c r="E71" s="18">
        <f t="shared" ref="E71:E75" ca="1" si="6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ref="D72:D75" ca="1" si="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6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6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6"/>
        <v>0</v>
      </c>
      <c r="F74" s="19">
        <f t="shared" ca="1" si="5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6"/>
        <v>0</v>
      </c>
      <c r="F75" s="19">
        <f t="shared" ca="1" si="5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65287562343.809074</v>
      </c>
      <c r="E76" s="49">
        <f ca="1">SUMIF($C$7:$C$75,"HD",E$7:E$75)</f>
        <v>1336386386.05758</v>
      </c>
      <c r="F76" s="49">
        <f ca="1">SUMIF($C$7:$C$75,"HD",F$7:F$75)</f>
        <v>66623948729.866646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65287562343.809074</v>
      </c>
      <c r="E78" s="49">
        <f ca="1">E76+E77</f>
        <v>1336386386.05758</v>
      </c>
      <c r="F78" s="49">
        <f ca="1">F76+F77</f>
        <v>66623948729.866646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69653883.890000001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16401336.109999999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255794981.67000002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17069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6215215.1899999995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23248794.119999997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3513354.48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108543018.67999999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127731.84000000001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632643.59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769447.13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6841528.3200000003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7699471.0694220001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499458475.08942199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499458475.08942199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459474.14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2873287.87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361026347.79000002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364359109.80000001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364359109.80000001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6860841.8599999994</v>
      </c>
      <c r="E7" s="18">
        <f t="shared" ca="1" si="0"/>
        <v>245967576.30000001</v>
      </c>
      <c r="F7" s="18">
        <f t="shared" ca="1" si="0"/>
        <v>0</v>
      </c>
      <c r="G7" s="18">
        <f t="shared" ca="1" si="0"/>
        <v>15021584.290000001</v>
      </c>
      <c r="H7" s="18">
        <f t="shared" ca="1" si="0"/>
        <v>0</v>
      </c>
      <c r="I7" s="18">
        <f t="shared" ca="1" si="0"/>
        <v>0</v>
      </c>
      <c r="J7" s="18">
        <f t="shared" ca="1" si="0"/>
        <v>357239.43</v>
      </c>
      <c r="K7" s="18">
        <f t="shared" ca="1" si="0"/>
        <v>0</v>
      </c>
      <c r="L7" s="18">
        <f t="shared" ca="1" si="0"/>
        <v>0</v>
      </c>
      <c r="M7" s="18">
        <f t="shared" ca="1" si="0"/>
        <v>144271870.50999999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26358463.170000002</v>
      </c>
      <c r="R7" s="19">
        <f ca="1">+SUM(D7:Q7)</f>
        <v>438837575.56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154548715.88</v>
      </c>
      <c r="E8" s="18">
        <f t="shared" ca="1" si="0"/>
        <v>273198429.36000001</v>
      </c>
      <c r="F8" s="18">
        <f t="shared" ca="1" si="0"/>
        <v>41939.550000000003</v>
      </c>
      <c r="G8" s="18">
        <f t="shared" ca="1" si="0"/>
        <v>0</v>
      </c>
      <c r="H8" s="18">
        <f t="shared" ca="1" si="0"/>
        <v>0</v>
      </c>
      <c r="I8" s="18">
        <f t="shared" ca="1" si="0"/>
        <v>10269913.35</v>
      </c>
      <c r="J8" s="18">
        <f t="shared" ca="1" si="0"/>
        <v>3675969.49</v>
      </c>
      <c r="K8" s="18">
        <f t="shared" ca="1" si="0"/>
        <v>130846.42</v>
      </c>
      <c r="L8" s="18">
        <f t="shared" ca="1" si="0"/>
        <v>0</v>
      </c>
      <c r="M8" s="18">
        <f t="shared" ca="1" si="0"/>
        <v>196699061.72999999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128289653.72</v>
      </c>
      <c r="R8" s="19">
        <f t="shared" ref="R8:R18" ca="1" si="1">+SUM(D8:Q8)</f>
        <v>766854529.50000012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58422605.019999996</v>
      </c>
      <c r="E9" s="18">
        <f t="shared" ca="1" si="0"/>
        <v>70549134.989999995</v>
      </c>
      <c r="F9" s="18">
        <f t="shared" ca="1" si="0"/>
        <v>107967.31</v>
      </c>
      <c r="G9" s="18">
        <f t="shared" ca="1" si="0"/>
        <v>0</v>
      </c>
      <c r="H9" s="18">
        <f t="shared" ca="1" si="0"/>
        <v>0</v>
      </c>
      <c r="I9" s="18">
        <f t="shared" ca="1" si="0"/>
        <v>30841189.150000002</v>
      </c>
      <c r="J9" s="18">
        <f t="shared" ca="1" si="0"/>
        <v>4838662.66</v>
      </c>
      <c r="K9" s="18">
        <f t="shared" ca="1" si="0"/>
        <v>147028.84</v>
      </c>
      <c r="L9" s="18">
        <f t="shared" ca="1" si="0"/>
        <v>0</v>
      </c>
      <c r="M9" s="18">
        <f t="shared" ca="1" si="0"/>
        <v>31214771.969999999</v>
      </c>
      <c r="N9" s="18">
        <f t="shared" ca="1" si="0"/>
        <v>100942.81</v>
      </c>
      <c r="O9" s="18">
        <f t="shared" ca="1" si="0"/>
        <v>0</v>
      </c>
      <c r="P9" s="18">
        <f t="shared" ca="1" si="0"/>
        <v>0</v>
      </c>
      <c r="Q9" s="18">
        <f t="shared" ca="1" si="0"/>
        <v>57103601.230000004</v>
      </c>
      <c r="R9" s="19">
        <f t="shared" ca="1" si="1"/>
        <v>253325903.98000002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221931733.929997</v>
      </c>
      <c r="E10" s="18">
        <f t="shared" ca="1" si="0"/>
        <v>281163069.31957996</v>
      </c>
      <c r="F10" s="18">
        <f t="shared" ca="1" si="0"/>
        <v>347381.75</v>
      </c>
      <c r="G10" s="18">
        <f t="shared" ca="1" si="0"/>
        <v>0</v>
      </c>
      <c r="H10" s="18">
        <f t="shared" ca="1" si="0"/>
        <v>7356895.3399999999</v>
      </c>
      <c r="I10" s="18">
        <f t="shared" ca="1" si="0"/>
        <v>39139632.590000004</v>
      </c>
      <c r="J10" s="18">
        <f t="shared" ca="1" si="0"/>
        <v>19676368.25</v>
      </c>
      <c r="K10" s="18">
        <f t="shared" ca="1" si="0"/>
        <v>1353670.98</v>
      </c>
      <c r="L10" s="18">
        <f t="shared" ca="1" si="0"/>
        <v>0</v>
      </c>
      <c r="M10" s="18">
        <f t="shared" ca="1" si="0"/>
        <v>83415753.079999804</v>
      </c>
      <c r="N10" s="18">
        <f t="shared" ca="1" si="0"/>
        <v>2168590.5699999998</v>
      </c>
      <c r="O10" s="18">
        <f t="shared" ca="1" si="0"/>
        <v>0</v>
      </c>
      <c r="P10" s="18">
        <f t="shared" ca="1" si="0"/>
        <v>0</v>
      </c>
      <c r="Q10" s="18">
        <f t="shared" ca="1" si="0"/>
        <v>17619436.469999999</v>
      </c>
      <c r="R10" s="19">
        <f t="shared" ca="1" si="1"/>
        <v>674172532.27957678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897408.50439999998</v>
      </c>
      <c r="E11" s="18">
        <f t="shared" ca="1" si="0"/>
        <v>1906051.9948</v>
      </c>
      <c r="F11" s="18">
        <f t="shared" ca="1" si="0"/>
        <v>9116.93</v>
      </c>
      <c r="G11" s="18">
        <f t="shared" ca="1" si="0"/>
        <v>0</v>
      </c>
      <c r="H11" s="18">
        <f t="shared" ca="1" si="0"/>
        <v>0</v>
      </c>
      <c r="I11" s="18">
        <f t="shared" ca="1" si="0"/>
        <v>190936.65</v>
      </c>
      <c r="J11" s="18">
        <f t="shared" ca="1" si="0"/>
        <v>793683.89</v>
      </c>
      <c r="K11" s="18">
        <f t="shared" ca="1" si="0"/>
        <v>62255.42</v>
      </c>
      <c r="L11" s="18">
        <f t="shared" ca="1" si="0"/>
        <v>0</v>
      </c>
      <c r="M11" s="18">
        <f t="shared" ca="1" si="0"/>
        <v>72375210.455400005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76234663.844600007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21607184.48</v>
      </c>
      <c r="E13" s="18">
        <f t="shared" ca="1" si="0"/>
        <v>25692716.450000003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169400.47000000003</v>
      </c>
      <c r="J13" s="18">
        <f t="shared" ca="1" si="0"/>
        <v>427770.8216827705</v>
      </c>
      <c r="K13" s="18">
        <f t="shared" ca="1" si="0"/>
        <v>14107.15</v>
      </c>
      <c r="L13" s="18">
        <f t="shared" ca="1" si="0"/>
        <v>0</v>
      </c>
      <c r="M13" s="18">
        <f t="shared" ca="1" si="0"/>
        <v>5355221.0299999993</v>
      </c>
      <c r="N13" s="18">
        <f t="shared" ca="1" si="0"/>
        <v>167904.78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53434305.18168278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163918637.91999999</v>
      </c>
      <c r="E14" s="18">
        <f t="shared" ca="1" si="0"/>
        <v>169601419.00999999</v>
      </c>
      <c r="F14" s="18">
        <f t="shared" ca="1" si="0"/>
        <v>26770.61</v>
      </c>
      <c r="G14" s="18">
        <f t="shared" ca="1" si="0"/>
        <v>0</v>
      </c>
      <c r="H14" s="18">
        <f t="shared" ca="1" si="0"/>
        <v>45000</v>
      </c>
      <c r="I14" s="18">
        <f t="shared" ca="1" si="0"/>
        <v>3822987.32</v>
      </c>
      <c r="J14" s="18">
        <f t="shared" ca="1" si="0"/>
        <v>3348880.6399999997</v>
      </c>
      <c r="K14" s="18">
        <f t="shared" ca="1" si="0"/>
        <v>0</v>
      </c>
      <c r="L14" s="18">
        <f t="shared" ca="1" si="0"/>
        <v>0</v>
      </c>
      <c r="M14" s="18">
        <f t="shared" ca="1" si="0"/>
        <v>20112387.539999999</v>
      </c>
      <c r="N14" s="18">
        <f t="shared" ca="1" si="0"/>
        <v>95414</v>
      </c>
      <c r="O14" s="18">
        <f t="shared" ca="1" si="0"/>
        <v>0</v>
      </c>
      <c r="P14" s="18">
        <f t="shared" ca="1" si="0"/>
        <v>0</v>
      </c>
      <c r="Q14" s="18">
        <f t="shared" ca="1" si="0"/>
        <v>426254225.19999999</v>
      </c>
      <c r="R14" s="19">
        <f t="shared" ca="1" si="1"/>
        <v>787225722.24000001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1218947.7400000033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284049.62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1502997.3600000031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88820475</v>
      </c>
      <c r="E17" s="18">
        <f t="shared" ca="1" si="0"/>
        <v>98622400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828233</v>
      </c>
      <c r="J17" s="18">
        <f t="shared" ca="1" si="0"/>
        <v>327659</v>
      </c>
      <c r="K17" s="18">
        <f t="shared" ca="1" si="0"/>
        <v>12056</v>
      </c>
      <c r="L17" s="18">
        <f t="shared" ca="1" si="0"/>
        <v>0</v>
      </c>
      <c r="M17" s="18">
        <f t="shared" ca="1" si="0"/>
        <v>17338459</v>
      </c>
      <c r="N17" s="18">
        <f t="shared" ca="1" si="0"/>
        <v>67292</v>
      </c>
      <c r="O17" s="18">
        <f t="shared" ca="1" si="0"/>
        <v>0</v>
      </c>
      <c r="P17" s="18">
        <f t="shared" ca="1" si="0"/>
        <v>0</v>
      </c>
      <c r="Q17" s="18">
        <f t="shared" ca="1" si="0"/>
        <v>14525360</v>
      </c>
      <c r="R17" s="19">
        <f t="shared" ca="1" si="1"/>
        <v>220541934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31960092.939999998</v>
      </c>
      <c r="E18" s="18">
        <f t="shared" ca="1" si="0"/>
        <v>13277571.02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3900339.06</v>
      </c>
      <c r="J18" s="18">
        <f t="shared" ca="1" si="0"/>
        <v>342386.53</v>
      </c>
      <c r="K18" s="18">
        <f t="shared" ca="1" si="0"/>
        <v>73556.820000000007</v>
      </c>
      <c r="L18" s="18">
        <f t="shared" ca="1" si="0"/>
        <v>0</v>
      </c>
      <c r="M18" s="18">
        <f t="shared" ca="1" si="0"/>
        <v>10543997.35</v>
      </c>
      <c r="N18" s="18">
        <f t="shared" ca="1" si="0"/>
        <v>78099.13</v>
      </c>
      <c r="O18" s="18">
        <f t="shared" ca="1" si="0"/>
        <v>0</v>
      </c>
      <c r="P18" s="18">
        <f t="shared" ca="1" si="0"/>
        <v>0</v>
      </c>
      <c r="Q18" s="18">
        <f t="shared" ca="1" si="0"/>
        <v>59204875.25</v>
      </c>
      <c r="R18" s="19">
        <f t="shared" ca="1" si="1"/>
        <v>119380918.09999999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60785936.609999992</v>
      </c>
      <c r="E20" s="18">
        <f t="shared" ca="1" si="0"/>
        <v>50938472.119999997</v>
      </c>
      <c r="F20" s="18">
        <f t="shared" ca="1" si="0"/>
        <v>0</v>
      </c>
      <c r="G20" s="18">
        <f t="shared" ca="1" si="0"/>
        <v>28209.74</v>
      </c>
      <c r="H20" s="18">
        <f t="shared" ca="1" si="0"/>
        <v>0</v>
      </c>
      <c r="I20" s="18">
        <f t="shared" ca="1" si="0"/>
        <v>716318.29</v>
      </c>
      <c r="J20" s="18">
        <f t="shared" ca="1" si="0"/>
        <v>406063.56000000006</v>
      </c>
      <c r="K20" s="18">
        <f t="shared" ca="1" si="0"/>
        <v>0</v>
      </c>
      <c r="L20" s="18">
        <f t="shared" ca="1" si="0"/>
        <v>0</v>
      </c>
      <c r="M20" s="18">
        <f t="shared" ca="1" si="0"/>
        <v>34165430.039999992</v>
      </c>
      <c r="N20" s="18">
        <f t="shared" ca="1" si="0"/>
        <v>225843.24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147266273.59999999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4604615.8499999996</v>
      </c>
      <c r="E21" s="18">
        <f t="shared" ca="1" si="0"/>
        <v>11372628.77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650901.81000000006</v>
      </c>
      <c r="J21" s="18">
        <f t="shared" ca="1" si="0"/>
        <v>325140.18</v>
      </c>
      <c r="K21" s="18">
        <f t="shared" ca="1" si="0"/>
        <v>6409.44</v>
      </c>
      <c r="L21" s="18">
        <f t="shared" ca="1" si="0"/>
        <v>0</v>
      </c>
      <c r="M21" s="18">
        <f t="shared" ca="1" si="0"/>
        <v>3608.66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5649920.7699999996</v>
      </c>
      <c r="R21" s="19">
        <f t="shared" ca="1" si="2"/>
        <v>22613225.48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5717262.71</v>
      </c>
      <c r="E22" s="18">
        <f t="shared" ca="1" si="0"/>
        <v>4496617.34</v>
      </c>
      <c r="F22" s="18">
        <f t="shared" ca="1" si="0"/>
        <v>37200.1</v>
      </c>
      <c r="G22" s="18">
        <f t="shared" ca="1" si="0"/>
        <v>0</v>
      </c>
      <c r="H22" s="18">
        <f t="shared" ca="1" si="0"/>
        <v>37921.03</v>
      </c>
      <c r="I22" s="18">
        <f t="shared" ca="1" si="0"/>
        <v>465132.75</v>
      </c>
      <c r="J22" s="18">
        <f t="shared" ca="1" si="0"/>
        <v>463233.12</v>
      </c>
      <c r="K22" s="18">
        <f t="shared" ca="1" si="0"/>
        <v>33722.97</v>
      </c>
      <c r="L22" s="18">
        <f t="shared" ca="1" si="0"/>
        <v>0</v>
      </c>
      <c r="M22" s="18">
        <f t="shared" ca="1" si="0"/>
        <v>149797.76999999999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11445887.789999999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217841184.34999996</v>
      </c>
      <c r="E23" s="18">
        <f t="shared" ca="1" si="3"/>
        <v>220151366.90999997</v>
      </c>
      <c r="F23" s="18">
        <f t="shared" ca="1" si="3"/>
        <v>8470</v>
      </c>
      <c r="G23" s="18">
        <f t="shared" ca="1" si="3"/>
        <v>0</v>
      </c>
      <c r="H23" s="18">
        <f t="shared" ca="1" si="3"/>
        <v>218219.16</v>
      </c>
      <c r="I23" s="18">
        <f t="shared" ca="1" si="3"/>
        <v>11061355.470000001</v>
      </c>
      <c r="J23" s="18">
        <f t="shared" ca="1" si="3"/>
        <v>15349388.75</v>
      </c>
      <c r="K23" s="18">
        <f t="shared" ca="1" si="3"/>
        <v>238349.94</v>
      </c>
      <c r="L23" s="18">
        <f t="shared" ca="1" si="3"/>
        <v>0</v>
      </c>
      <c r="M23" s="18">
        <f t="shared" ca="1" si="3"/>
        <v>189967104.00999999</v>
      </c>
      <c r="N23" s="18">
        <f t="shared" ca="1" si="3"/>
        <v>894906.48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655730345.06999993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540485418.10000002</v>
      </c>
      <c r="E24" s="18">
        <f t="shared" ca="1" si="3"/>
        <v>361842619.07999998</v>
      </c>
      <c r="F24" s="18">
        <f t="shared" ca="1" si="3"/>
        <v>46063.26</v>
      </c>
      <c r="G24" s="18">
        <f t="shared" ca="1" si="3"/>
        <v>0</v>
      </c>
      <c r="H24" s="18">
        <f t="shared" ca="1" si="3"/>
        <v>134703.12</v>
      </c>
      <c r="I24" s="18">
        <f t="shared" ca="1" si="3"/>
        <v>6293683.4400000004</v>
      </c>
      <c r="J24" s="18">
        <f t="shared" ca="1" si="3"/>
        <v>748014.67</v>
      </c>
      <c r="K24" s="18">
        <f t="shared" ca="1" si="3"/>
        <v>1221242.55</v>
      </c>
      <c r="L24" s="18">
        <f t="shared" ca="1" si="3"/>
        <v>0</v>
      </c>
      <c r="M24" s="18">
        <f t="shared" ca="1" si="3"/>
        <v>9768232.3599999994</v>
      </c>
      <c r="N24" s="18">
        <f t="shared" ca="1" si="3"/>
        <v>0</v>
      </c>
      <c r="O24" s="18">
        <f t="shared" ca="1" si="3"/>
        <v>0</v>
      </c>
      <c r="P24" s="18">
        <f t="shared" ca="1" si="3"/>
        <v>157142.70000000001</v>
      </c>
      <c r="Q24" s="18">
        <f t="shared" ca="1" si="3"/>
        <v>29038808.579999998</v>
      </c>
      <c r="R24" s="19">
        <f t="shared" ca="1" si="2"/>
        <v>949735927.86000013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8524728.4300000109</v>
      </c>
      <c r="E25" s="18">
        <f t="shared" ca="1" si="3"/>
        <v>18325171.319998905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12920424.7899999</v>
      </c>
      <c r="J25" s="18">
        <f t="shared" ca="1" si="3"/>
        <v>1035591.8</v>
      </c>
      <c r="K25" s="18">
        <f t="shared" ca="1" si="3"/>
        <v>29999.32</v>
      </c>
      <c r="L25" s="18">
        <f t="shared" ca="1" si="3"/>
        <v>0</v>
      </c>
      <c r="M25" s="18">
        <f t="shared" ca="1" si="3"/>
        <v>1696758.93</v>
      </c>
      <c r="N25" s="18">
        <f t="shared" ca="1" si="3"/>
        <v>45690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42578364.589998811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1646716.8012720002</v>
      </c>
      <c r="E26" s="18">
        <f t="shared" ca="1" si="3"/>
        <v>7057986.9433799982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1254194.04</v>
      </c>
      <c r="K26" s="18">
        <f t="shared" ca="1" si="3"/>
        <v>16720.54</v>
      </c>
      <c r="L26" s="18">
        <f t="shared" ca="1" si="3"/>
        <v>0</v>
      </c>
      <c r="M26" s="18">
        <f t="shared" ca="1" si="3"/>
        <v>940713.2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57404.53</v>
      </c>
      <c r="R26" s="19">
        <f t="shared" ca="1" si="2"/>
        <v>10973736.054651996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88118577.310000002</v>
      </c>
      <c r="E27" s="18">
        <f t="shared" ca="1" si="3"/>
        <v>57006207.729999997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1938074.74</v>
      </c>
      <c r="J27" s="18">
        <f t="shared" ca="1" si="3"/>
        <v>343597.52</v>
      </c>
      <c r="K27" s="18">
        <f t="shared" ca="1" si="3"/>
        <v>77111.520000000004</v>
      </c>
      <c r="L27" s="18">
        <f t="shared" ca="1" si="3"/>
        <v>0</v>
      </c>
      <c r="M27" s="18">
        <f t="shared" ca="1" si="3"/>
        <v>8324181.2999999998</v>
      </c>
      <c r="N27" s="18">
        <f t="shared" ca="1" si="3"/>
        <v>22935.95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155830686.07000002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52299654.099999994</v>
      </c>
      <c r="E28" s="18">
        <f t="shared" ca="1" si="3"/>
        <v>62355303.329999998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3894696.04</v>
      </c>
      <c r="J28" s="18">
        <f t="shared" ca="1" si="3"/>
        <v>398777.34</v>
      </c>
      <c r="K28" s="18">
        <f t="shared" ca="1" si="3"/>
        <v>11413.71</v>
      </c>
      <c r="L28" s="18">
        <f t="shared" ca="1" si="3"/>
        <v>0</v>
      </c>
      <c r="M28" s="18">
        <f t="shared" ca="1" si="3"/>
        <v>23220026.300000001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142179870.81999999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1708163.64</v>
      </c>
      <c r="E29" s="18">
        <f t="shared" ca="1" si="3"/>
        <v>16296348.630000001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342386.53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18346898.800000001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61791879.036499999</v>
      </c>
      <c r="E30" s="18">
        <f t="shared" ca="1" si="3"/>
        <v>113990079.9137</v>
      </c>
      <c r="F30" s="18">
        <f t="shared" ca="1" si="3"/>
        <v>3418.58</v>
      </c>
      <c r="G30" s="18">
        <f t="shared" ca="1" si="3"/>
        <v>0</v>
      </c>
      <c r="H30" s="18">
        <f t="shared" ca="1" si="3"/>
        <v>7250</v>
      </c>
      <c r="I30" s="18">
        <f t="shared" ca="1" si="3"/>
        <v>9998455.5900999997</v>
      </c>
      <c r="J30" s="18">
        <f t="shared" ca="1" si="3"/>
        <v>1016484.3917</v>
      </c>
      <c r="K30" s="18">
        <f t="shared" ca="1" si="3"/>
        <v>1005183.38</v>
      </c>
      <c r="L30" s="18">
        <f t="shared" ca="1" si="3"/>
        <v>0</v>
      </c>
      <c r="M30" s="18">
        <f t="shared" ca="1" si="3"/>
        <v>517883.0747</v>
      </c>
      <c r="N30" s="18">
        <f t="shared" ca="1" si="3"/>
        <v>695572.46</v>
      </c>
      <c r="O30" s="18">
        <f t="shared" ca="1" si="3"/>
        <v>0</v>
      </c>
      <c r="P30" s="18">
        <f t="shared" ca="1" si="3"/>
        <v>0</v>
      </c>
      <c r="Q30" s="18">
        <f t="shared" ca="1" si="3"/>
        <v>6830781.1200000001</v>
      </c>
      <c r="R30" s="19">
        <f t="shared" ca="1" si="2"/>
        <v>195856987.5467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2142822.31</v>
      </c>
      <c r="E31" s="18">
        <f t="shared" ca="1" si="3"/>
        <v>5004892.419999999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113967.2</v>
      </c>
      <c r="J31" s="18">
        <f t="shared" ca="1" si="3"/>
        <v>284049.62</v>
      </c>
      <c r="K31" s="18">
        <f t="shared" ca="1" si="3"/>
        <v>65257.130000000005</v>
      </c>
      <c r="L31" s="18">
        <f t="shared" ca="1" si="3"/>
        <v>0</v>
      </c>
      <c r="M31" s="18">
        <f t="shared" ca="1" si="3"/>
        <v>219943.83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7830932.5099999988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119845651.98</v>
      </c>
      <c r="E32" s="18">
        <f t="shared" ca="1" si="3"/>
        <v>48638932.390000001</v>
      </c>
      <c r="F32" s="18">
        <f t="shared" ca="1" si="3"/>
        <v>0</v>
      </c>
      <c r="G32" s="18">
        <f t="shared" ca="1" si="3"/>
        <v>0</v>
      </c>
      <c r="H32" s="18">
        <f t="shared" ca="1" si="3"/>
        <v>47851</v>
      </c>
      <c r="I32" s="18">
        <f t="shared" ca="1" si="3"/>
        <v>6808702.5499999989</v>
      </c>
      <c r="J32" s="18">
        <f t="shared" ca="1" si="3"/>
        <v>2052794.6199999999</v>
      </c>
      <c r="K32" s="18">
        <f t="shared" ca="1" si="3"/>
        <v>2094817.34</v>
      </c>
      <c r="L32" s="18">
        <f t="shared" ca="1" si="3"/>
        <v>0</v>
      </c>
      <c r="M32" s="18">
        <f t="shared" ca="1" si="3"/>
        <v>18498558.550000004</v>
      </c>
      <c r="N32" s="18">
        <f t="shared" ca="1" si="3"/>
        <v>709761.64</v>
      </c>
      <c r="O32" s="18">
        <f t="shared" ca="1" si="3"/>
        <v>0</v>
      </c>
      <c r="P32" s="18">
        <f t="shared" ca="1" si="3"/>
        <v>0</v>
      </c>
      <c r="Q32" s="18">
        <f t="shared" ca="1" si="3"/>
        <v>29294776.5</v>
      </c>
      <c r="R32" s="19">
        <f t="shared" ca="1" si="2"/>
        <v>227991846.57000002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80008963.550000116</v>
      </c>
      <c r="E33" s="18">
        <f t="shared" ca="1" si="3"/>
        <v>53101816.100000136</v>
      </c>
      <c r="F33" s="18">
        <f t="shared" ca="1" si="3"/>
        <v>137233.23999999996</v>
      </c>
      <c r="G33" s="18">
        <f t="shared" ca="1" si="3"/>
        <v>0</v>
      </c>
      <c r="H33" s="18">
        <f t="shared" ca="1" si="3"/>
        <v>23687.43</v>
      </c>
      <c r="I33" s="18">
        <f t="shared" ca="1" si="3"/>
        <v>1207912.2499999995</v>
      </c>
      <c r="J33" s="18">
        <f t="shared" ca="1" si="3"/>
        <v>537077.23</v>
      </c>
      <c r="K33" s="18">
        <f t="shared" ca="1" si="3"/>
        <v>180798.33999999994</v>
      </c>
      <c r="L33" s="18">
        <f t="shared" ca="1" si="3"/>
        <v>0</v>
      </c>
      <c r="M33" s="18">
        <f t="shared" ca="1" si="3"/>
        <v>20370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135217858.14000022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4392766.46</v>
      </c>
      <c r="E34" s="18">
        <f t="shared" ca="1" si="3"/>
        <v>9699483.6799999885</v>
      </c>
      <c r="F34" s="18">
        <f t="shared" ca="1" si="3"/>
        <v>3635.5599999999995</v>
      </c>
      <c r="G34" s="18">
        <f t="shared" ca="1" si="3"/>
        <v>0</v>
      </c>
      <c r="H34" s="18">
        <f t="shared" ca="1" si="3"/>
        <v>0</v>
      </c>
      <c r="I34" s="18">
        <f t="shared" ca="1" si="3"/>
        <v>48158.900000000009</v>
      </c>
      <c r="J34" s="18">
        <f t="shared" ca="1" si="3"/>
        <v>473116.89</v>
      </c>
      <c r="K34" s="18">
        <f t="shared" ca="1" si="3"/>
        <v>70286.320000000036</v>
      </c>
      <c r="L34" s="18">
        <f t="shared" ca="1" si="3"/>
        <v>0</v>
      </c>
      <c r="M34" s="18">
        <f t="shared" ca="1" si="3"/>
        <v>1226405.4100000001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15913853.219999991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58283499.569999993</v>
      </c>
      <c r="E35" s="18">
        <f t="shared" ca="1" si="3"/>
        <v>32396196.620000001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2072809.45</v>
      </c>
      <c r="J35" s="18">
        <f t="shared" ca="1" si="3"/>
        <v>469862.02</v>
      </c>
      <c r="K35" s="18">
        <f t="shared" ca="1" si="3"/>
        <v>13155.62</v>
      </c>
      <c r="L35" s="18">
        <f t="shared" ca="1" si="3"/>
        <v>0</v>
      </c>
      <c r="M35" s="18">
        <f t="shared" ca="1" si="3"/>
        <v>110260156.42999999</v>
      </c>
      <c r="N35" s="18">
        <f t="shared" ca="1" si="3"/>
        <v>6734192.5099999998</v>
      </c>
      <c r="O35" s="18">
        <f t="shared" ca="1" si="3"/>
        <v>0</v>
      </c>
      <c r="P35" s="18">
        <f t="shared" ca="1" si="3"/>
        <v>0</v>
      </c>
      <c r="Q35" s="18">
        <f t="shared" ca="1" si="3"/>
        <v>52107819</v>
      </c>
      <c r="R35" s="19">
        <f t="shared" ca="1" si="2"/>
        <v>262337691.21999997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11097459</v>
      </c>
      <c r="E36" s="18">
        <f t="shared" ca="1" si="3"/>
        <v>11352498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142928</v>
      </c>
      <c r="J36" s="18">
        <f t="shared" ca="1" si="3"/>
        <v>1263757</v>
      </c>
      <c r="K36" s="18">
        <f t="shared" ca="1" si="3"/>
        <v>391569</v>
      </c>
      <c r="L36" s="18">
        <f t="shared" ca="1" si="3"/>
        <v>0</v>
      </c>
      <c r="M36" s="18">
        <f t="shared" ca="1" si="3"/>
        <v>5441618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29689829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34609483.659999996</v>
      </c>
      <c r="E38" s="18">
        <f t="shared" ca="1" si="3"/>
        <v>48589337.379999995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5526066.3700000001</v>
      </c>
      <c r="J38" s="18">
        <f t="shared" ca="1" si="3"/>
        <v>688754.03</v>
      </c>
      <c r="K38" s="18">
        <f t="shared" ca="1" si="3"/>
        <v>276840.32000000001</v>
      </c>
      <c r="L38" s="18">
        <f t="shared" ca="1" si="3"/>
        <v>0</v>
      </c>
      <c r="M38" s="18">
        <f t="shared" ca="1" si="3"/>
        <v>159373970.88999999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19950649.130000003</v>
      </c>
      <c r="R38" s="19">
        <f t="shared" ca="1" si="2"/>
        <v>271970487.77999997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41005.31</v>
      </c>
      <c r="E39" s="18">
        <f t="shared" ca="1" si="4"/>
        <v>1321719.94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322775.64571428573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1685500.8957142858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13724265.596484</v>
      </c>
      <c r="E40" s="18">
        <f t="shared" ca="1" si="4"/>
        <v>8551550.6771910004</v>
      </c>
      <c r="F40" s="18">
        <f t="shared" ca="1" si="4"/>
        <v>0</v>
      </c>
      <c r="G40" s="18">
        <f t="shared" ca="1" si="4"/>
        <v>0</v>
      </c>
      <c r="H40" s="18">
        <f t="shared" ca="1" si="4"/>
        <v>2850</v>
      </c>
      <c r="I40" s="18">
        <f t="shared" ca="1" si="4"/>
        <v>697730.19</v>
      </c>
      <c r="J40" s="18">
        <f t="shared" ca="1" si="4"/>
        <v>3399031.52</v>
      </c>
      <c r="K40" s="18">
        <f t="shared" ca="1" si="4"/>
        <v>26837.48</v>
      </c>
      <c r="L40" s="18">
        <f t="shared" ca="1" si="4"/>
        <v>0</v>
      </c>
      <c r="M40" s="18">
        <f t="shared" ca="1" si="4"/>
        <v>971753.48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27374018.943675004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8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396004</v>
      </c>
      <c r="E43" s="18">
        <f t="shared" ca="1" si="4"/>
        <v>658120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284038.8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1338162.8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54407.59</v>
      </c>
      <c r="E44" s="18">
        <f t="shared" ca="1" si="4"/>
        <v>169624.58999999994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323496.52999999997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547528.71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862601.3</v>
      </c>
      <c r="E45" s="18">
        <f t="shared" ca="1" si="4"/>
        <v>5314087.3900007671</v>
      </c>
      <c r="F45" s="18">
        <f t="shared" ca="1" si="4"/>
        <v>7652.87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313049.62</v>
      </c>
      <c r="K45" s="18">
        <f t="shared" ca="1" si="4"/>
        <v>655341.21999999974</v>
      </c>
      <c r="L45" s="18">
        <f t="shared" ca="1" si="4"/>
        <v>0</v>
      </c>
      <c r="M45" s="18">
        <f t="shared" ca="1" si="4"/>
        <v>1403542.65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1984996.19</v>
      </c>
      <c r="R45" s="19">
        <f t="shared" ca="1" si="5"/>
        <v>10541271.240000766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21727787.66</v>
      </c>
      <c r="E46" s="18">
        <f t="shared" ca="1" si="4"/>
        <v>46370296.359999999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533391.51</v>
      </c>
      <c r="J46" s="18">
        <f t="shared" ca="1" si="4"/>
        <v>0</v>
      </c>
      <c r="K46" s="18">
        <f t="shared" ca="1" si="4"/>
        <v>2654.68</v>
      </c>
      <c r="L46" s="18">
        <f t="shared" ca="1" si="4"/>
        <v>0</v>
      </c>
      <c r="M46" s="18">
        <f t="shared" ca="1" si="4"/>
        <v>10850107.34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79484237.550000012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54894.720000000001</v>
      </c>
      <c r="E47" s="18">
        <f t="shared" ca="1" si="4"/>
        <v>344210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284049.62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683154.34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814102.08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212147.55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2751367.08</v>
      </c>
      <c r="R48" s="19">
        <f t="shared" ca="1" si="5"/>
        <v>3777616.71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653983.46000000008</v>
      </c>
      <c r="E49" s="18">
        <f t="shared" ca="1" si="4"/>
        <v>705973.49999999208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19002</v>
      </c>
      <c r="J49" s="18">
        <f t="shared" ca="1" si="4"/>
        <v>32699.21</v>
      </c>
      <c r="K49" s="18">
        <f t="shared" ca="1" si="4"/>
        <v>0</v>
      </c>
      <c r="L49" s="18">
        <f t="shared" ca="1" si="4"/>
        <v>0</v>
      </c>
      <c r="M49" s="18">
        <f t="shared" ca="1" si="4"/>
        <v>53655.7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1465313.869999992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1417500.91</v>
      </c>
      <c r="E50" s="18">
        <f t="shared" ca="1" si="4"/>
        <v>471539.53</v>
      </c>
      <c r="F50" s="18">
        <f t="shared" ca="1" si="4"/>
        <v>9901.59</v>
      </c>
      <c r="G50" s="18">
        <f t="shared" ca="1" si="4"/>
        <v>83440.509999999995</v>
      </c>
      <c r="H50" s="18">
        <f t="shared" ca="1" si="4"/>
        <v>0</v>
      </c>
      <c r="I50" s="18">
        <f t="shared" ca="1" si="4"/>
        <v>19413.830000000002</v>
      </c>
      <c r="J50" s="18">
        <f t="shared" ca="1" si="4"/>
        <v>530727.64999999991</v>
      </c>
      <c r="K50" s="18">
        <f t="shared" ca="1" si="4"/>
        <v>0</v>
      </c>
      <c r="L50" s="18">
        <f t="shared" ca="1" si="4"/>
        <v>0</v>
      </c>
      <c r="M50" s="18">
        <f t="shared" ca="1" si="4"/>
        <v>381893.89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2914417.91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342485.64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342485.64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2808832.8600000003</v>
      </c>
      <c r="E52" s="18">
        <f t="shared" ca="1" si="4"/>
        <v>1281154.0900000001</v>
      </c>
      <c r="F52" s="18">
        <f t="shared" ca="1" si="4"/>
        <v>310.48</v>
      </c>
      <c r="G52" s="18">
        <f t="shared" ca="1" si="4"/>
        <v>0</v>
      </c>
      <c r="H52" s="18">
        <f t="shared" ca="1" si="4"/>
        <v>0</v>
      </c>
      <c r="I52" s="18">
        <f t="shared" ca="1" si="4"/>
        <v>4715.12</v>
      </c>
      <c r="J52" s="18">
        <f t="shared" ca="1" si="4"/>
        <v>0</v>
      </c>
      <c r="K52" s="18">
        <f t="shared" ca="1" si="4"/>
        <v>50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4095062.5500000003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58067665.090000004</v>
      </c>
      <c r="E53" s="18">
        <f t="shared" ca="1" si="4"/>
        <v>61767587.509999998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ref="R53:R54" ca="1" si="7">+SUM(D53:Q53)</f>
        <v>119835252.59999999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190806.07</v>
      </c>
      <c r="K54" s="18">
        <f t="shared" ca="1" si="4"/>
        <v>0</v>
      </c>
      <c r="L54" s="18">
        <f t="shared" ca="1" si="4"/>
        <v>0</v>
      </c>
      <c r="M54" s="18">
        <f t="shared" ca="1" si="4"/>
        <v>5921610.8700000001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7"/>
        <v>6112416.9400000004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Q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8">
        <f t="shared" ca="1" si="8"/>
        <v>0</v>
      </c>
      <c r="L55" s="18">
        <f t="shared" ca="1" si="8"/>
        <v>0</v>
      </c>
      <c r="M55" s="18">
        <f t="shared" ca="1" si="8"/>
        <v>0</v>
      </c>
      <c r="N55" s="18">
        <f t="shared" ca="1" si="8"/>
        <v>0</v>
      </c>
      <c r="O55" s="18">
        <f t="shared" ca="1" si="8"/>
        <v>0</v>
      </c>
      <c r="P55" s="18">
        <f t="shared" ca="1" si="8"/>
        <v>0</v>
      </c>
      <c r="Q55" s="18">
        <f t="shared" ca="1" si="8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8">
        <f t="shared" ca="1" si="8"/>
        <v>0</v>
      </c>
      <c r="L56" s="18">
        <f t="shared" ca="1" si="8"/>
        <v>0</v>
      </c>
      <c r="M56" s="18">
        <f t="shared" ca="1" si="8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8">
        <f t="shared" ca="1" si="8"/>
        <v>0</v>
      </c>
      <c r="L57" s="18">
        <f t="shared" ca="1" si="8"/>
        <v>0</v>
      </c>
      <c r="M57" s="18">
        <f t="shared" ca="1" si="8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9">
        <f t="shared" ca="1" si="5"/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8">
        <f t="shared" ca="1" si="8"/>
        <v>0</v>
      </c>
      <c r="L58" s="18">
        <f t="shared" ca="1" si="8"/>
        <v>0</v>
      </c>
      <c r="M58" s="18">
        <f t="shared" ca="1" si="8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9">
        <f t="shared" ca="1" si="5"/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8">
        <f t="shared" ca="1" si="8"/>
        <v>0</v>
      </c>
      <c r="L59" s="18">
        <f t="shared" ca="1" si="8"/>
        <v>0</v>
      </c>
      <c r="M59" s="18">
        <f t="shared" ca="1" si="8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9">
        <f t="shared" ref="R59" ca="1" si="9">+SUM(D59:Q59)</f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8">
        <f t="shared" ca="1" si="8"/>
        <v>0</v>
      </c>
      <c r="L60" s="18">
        <f t="shared" ca="1" si="8"/>
        <v>0</v>
      </c>
      <c r="M60" s="18">
        <f t="shared" ca="1" si="8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9">
        <f t="shared" ref="R60:R78" ca="1" si="10">+SUM(D60:Q60)</f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8">
        <f t="shared" ca="1" si="8"/>
        <v>0</v>
      </c>
      <c r="L61" s="18">
        <f t="shared" ca="1" si="8"/>
        <v>0</v>
      </c>
      <c r="M61" s="18">
        <f t="shared" ca="1" si="8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9">
        <f t="shared" ca="1" si="10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8">
        <f t="shared" ca="1" si="8"/>
        <v>0</v>
      </c>
      <c r="L62" s="18">
        <f t="shared" ca="1" si="8"/>
        <v>0</v>
      </c>
      <c r="M62" s="18">
        <f t="shared" ca="1" si="8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9">
        <f t="shared" ca="1" si="10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8">
        <f t="shared" ca="1" si="8"/>
        <v>0</v>
      </c>
      <c r="L63" s="18">
        <f t="shared" ca="1" si="8"/>
        <v>0</v>
      </c>
      <c r="M63" s="18">
        <f t="shared" ca="1" si="8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9">
        <f t="shared" ca="1" si="10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8">
        <f t="shared" ca="1" si="8"/>
        <v>0</v>
      </c>
      <c r="L64" s="18">
        <f t="shared" ca="1" si="8"/>
        <v>0</v>
      </c>
      <c r="M64" s="18">
        <f t="shared" ca="1" si="8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9">
        <f t="shared" ca="1" si="10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8">
        <f t="shared" ca="1" si="8"/>
        <v>0</v>
      </c>
      <c r="L65" s="18">
        <f t="shared" ca="1" si="8"/>
        <v>0</v>
      </c>
      <c r="M65" s="18">
        <f t="shared" ca="1" si="8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9">
        <f t="shared" ca="1" si="10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8">
        <f t="shared" ca="1" si="8"/>
        <v>0</v>
      </c>
      <c r="L66" s="18">
        <f t="shared" ca="1" si="8"/>
        <v>0</v>
      </c>
      <c r="M66" s="18">
        <f t="shared" ca="1" si="8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9">
        <f t="shared" ca="1" si="10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8">
        <f t="shared" ca="1" si="8"/>
        <v>0</v>
      </c>
      <c r="L67" s="18">
        <f t="shared" ca="1" si="8"/>
        <v>0</v>
      </c>
      <c r="M67" s="18">
        <f t="shared" ca="1" si="8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9">
        <f t="shared" ca="1" si="10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8">
        <f t="shared" ca="1" si="8"/>
        <v>0</v>
      </c>
      <c r="L68" s="18">
        <f t="shared" ca="1" si="8"/>
        <v>0</v>
      </c>
      <c r="M68" s="18">
        <f t="shared" ca="1" si="8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9">
        <f t="shared" ca="1" si="10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8">
        <f t="shared" ca="1" si="8"/>
        <v>0</v>
      </c>
      <c r="L69" s="18">
        <f t="shared" ca="1" si="8"/>
        <v>0</v>
      </c>
      <c r="M69" s="18">
        <f t="shared" ca="1" si="8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9">
        <f t="shared" ca="1" si="10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8">
        <f t="shared" ca="1" si="8"/>
        <v>0</v>
      </c>
      <c r="L70" s="18">
        <f t="shared" ca="1" si="8"/>
        <v>0</v>
      </c>
      <c r="M70" s="18">
        <f t="shared" ca="1" si="8"/>
        <v>0</v>
      </c>
      <c r="N70" s="18">
        <f t="shared" ca="1" si="8"/>
        <v>0</v>
      </c>
      <c r="O70" s="18">
        <f t="shared" ca="1" si="8"/>
        <v>0</v>
      </c>
      <c r="P70" s="18">
        <f t="shared" ca="1" si="8"/>
        <v>0</v>
      </c>
      <c r="Q70" s="18">
        <f t="shared" ca="1" si="8"/>
        <v>0</v>
      </c>
      <c r="R70" s="19">
        <f t="shared" ca="1" si="10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Q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9">
        <f t="shared" ca="1" si="10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9">
        <f t="shared" ca="1" si="10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9">
        <f t="shared" ca="1" si="10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1"/>
        <v>0</v>
      </c>
      <c r="O74" s="18">
        <f t="shared" ca="1" si="11"/>
        <v>0</v>
      </c>
      <c r="P74" s="18">
        <f t="shared" ca="1" si="11"/>
        <v>0</v>
      </c>
      <c r="Q74" s="18">
        <f t="shared" ca="1" si="11"/>
        <v>0</v>
      </c>
      <c r="R74" s="19">
        <f t="shared" ca="1" si="10"/>
        <v>0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8">
        <f t="shared" ca="1" si="11"/>
        <v>0</v>
      </c>
      <c r="L75" s="18">
        <f t="shared" ca="1" si="11"/>
        <v>0</v>
      </c>
      <c r="M75" s="18">
        <f t="shared" ca="1" si="11"/>
        <v>0</v>
      </c>
      <c r="N75" s="18">
        <f t="shared" ca="1" si="11"/>
        <v>0</v>
      </c>
      <c r="O75" s="18">
        <f t="shared" ca="1" si="11"/>
        <v>0</v>
      </c>
      <c r="P75" s="18">
        <f t="shared" ca="1" si="11"/>
        <v>0</v>
      </c>
      <c r="Q75" s="18">
        <f t="shared" ca="1" si="11"/>
        <v>0</v>
      </c>
      <c r="R75" s="19">
        <f t="shared" ca="1" si="10"/>
        <v>0</v>
      </c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Q76" ca="1" si="12">SUMIF($C$7:$C$75,"HD",D$7:D$75)</f>
        <v>2202681427.4986529</v>
      </c>
      <c r="E76" s="49">
        <f t="shared" ca="1" si="12"/>
        <v>2441583240.5286512</v>
      </c>
      <c r="F76" s="49">
        <f t="shared" ca="1" si="12"/>
        <v>787061.83</v>
      </c>
      <c r="G76" s="49">
        <f t="shared" ca="1" si="12"/>
        <v>15133234.540000001</v>
      </c>
      <c r="H76" s="49">
        <f t="shared" ca="1" si="12"/>
        <v>10829763.08</v>
      </c>
      <c r="I76" s="49">
        <f t="shared" ca="1" si="12"/>
        <v>154296471.88009992</v>
      </c>
      <c r="J76" s="49">
        <f t="shared" ca="1" si="12"/>
        <v>67760261.499097049</v>
      </c>
      <c r="K76" s="49">
        <f t="shared" ca="1" si="12"/>
        <v>8211282.4500000002</v>
      </c>
      <c r="L76" s="49">
        <f t="shared" ca="1" si="12"/>
        <v>0</v>
      </c>
      <c r="M76" s="49">
        <f t="shared" ca="1" si="12"/>
        <v>1164704055.3500996</v>
      </c>
      <c r="N76" s="49">
        <f t="shared" ca="1" si="12"/>
        <v>12052145.57</v>
      </c>
      <c r="O76" s="49">
        <f t="shared" ca="1" si="12"/>
        <v>0</v>
      </c>
      <c r="P76" s="49">
        <f t="shared" ca="1" si="12"/>
        <v>157142.70000000001</v>
      </c>
      <c r="Q76" s="49">
        <f t="shared" ca="1" si="12"/>
        <v>877022137.94000006</v>
      </c>
      <c r="R76" s="49">
        <f t="shared" ca="1" si="10"/>
        <v>6955218224.8666</v>
      </c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Q77" ca="1" si="13">SUMIF($C$7:$C$75,"H",D$7:D$75)+SUMIF($C$7:$C$75,"E",D$7:D$75)</f>
        <v>0</v>
      </c>
      <c r="E77" s="49">
        <f t="shared" ca="1" si="13"/>
        <v>0</v>
      </c>
      <c r="F77" s="49">
        <f t="shared" ca="1" si="13"/>
        <v>0</v>
      </c>
      <c r="G77" s="49">
        <f t="shared" ca="1" si="13"/>
        <v>0</v>
      </c>
      <c r="H77" s="49">
        <f t="shared" ca="1" si="13"/>
        <v>0</v>
      </c>
      <c r="I77" s="49">
        <f t="shared" ca="1" si="13"/>
        <v>0</v>
      </c>
      <c r="J77" s="49">
        <f t="shared" ca="1" si="13"/>
        <v>0</v>
      </c>
      <c r="K77" s="49">
        <f t="shared" ca="1" si="13"/>
        <v>0</v>
      </c>
      <c r="L77" s="49">
        <f t="shared" ca="1" si="13"/>
        <v>0</v>
      </c>
      <c r="M77" s="49">
        <f t="shared" ca="1" si="13"/>
        <v>0</v>
      </c>
      <c r="N77" s="49">
        <f t="shared" ca="1" si="13"/>
        <v>0</v>
      </c>
      <c r="O77" s="49">
        <f t="shared" ca="1" si="13"/>
        <v>0</v>
      </c>
      <c r="P77" s="49">
        <f t="shared" ca="1" si="13"/>
        <v>0</v>
      </c>
      <c r="Q77" s="49">
        <f t="shared" ca="1" si="13"/>
        <v>0</v>
      </c>
      <c r="R77" s="49">
        <f t="shared" ca="1" si="10"/>
        <v>0</v>
      </c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P78" ca="1" si="14">D76+D77</f>
        <v>2202681427.4986529</v>
      </c>
      <c r="E78" s="49">
        <f t="shared" ca="1" si="14"/>
        <v>2441583240.5286512</v>
      </c>
      <c r="F78" s="49">
        <f t="shared" ca="1" si="14"/>
        <v>787061.83</v>
      </c>
      <c r="G78" s="49">
        <f t="shared" ca="1" si="14"/>
        <v>15133234.540000001</v>
      </c>
      <c r="H78" s="49">
        <f t="shared" ca="1" si="14"/>
        <v>10829763.08</v>
      </c>
      <c r="I78" s="49">
        <f t="shared" ca="1" si="14"/>
        <v>154296471.88009992</v>
      </c>
      <c r="J78" s="49">
        <f t="shared" ca="1" si="14"/>
        <v>67760261.499097049</v>
      </c>
      <c r="K78" s="49">
        <f t="shared" ca="1" si="14"/>
        <v>8211282.4500000002</v>
      </c>
      <c r="L78" s="49">
        <f t="shared" ca="1" si="14"/>
        <v>0</v>
      </c>
      <c r="M78" s="49">
        <f t="shared" ca="1" si="14"/>
        <v>1164704055.3500996</v>
      </c>
      <c r="N78" s="49">
        <f t="shared" ca="1" si="14"/>
        <v>12052145.57</v>
      </c>
      <c r="O78" s="49">
        <f t="shared" ca="1" si="14"/>
        <v>0</v>
      </c>
      <c r="P78" s="49">
        <f t="shared" ca="1" si="14"/>
        <v>157142.70000000001</v>
      </c>
      <c r="Q78" s="49">
        <f ca="1">Q76+Q77</f>
        <v>877022137.94000006</v>
      </c>
      <c r="R78" s="49">
        <f t="shared" ca="1" si="10"/>
        <v>6955218224.8666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7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8" ht="15" customHeight="1">
      <c r="A3" s="5" t="s">
        <v>363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349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1619516.05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3725229.05</v>
      </c>
      <c r="I8" s="18">
        <f t="shared" ca="1" si="0"/>
        <v>0</v>
      </c>
      <c r="J8" s="19">
        <f t="shared" ref="J8:J23" ca="1" si="1">+SUM(D8:I8)</f>
        <v>5344745.0999999996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296120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14034083.91</v>
      </c>
      <c r="I10" s="18">
        <f t="shared" ca="1" si="0"/>
        <v>3217423.27</v>
      </c>
      <c r="J10" s="19">
        <f t="shared" ca="1" si="1"/>
        <v>17547627.18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269965092.67258418</v>
      </c>
      <c r="I12" s="18">
        <f t="shared" ca="1" si="0"/>
        <v>0</v>
      </c>
      <c r="J12" s="19">
        <f t="shared" ca="1" si="1"/>
        <v>269965092.67258418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-436915.52</v>
      </c>
      <c r="I13" s="18">
        <f t="shared" ca="1" si="0"/>
        <v>0</v>
      </c>
      <c r="J13" s="19">
        <f t="shared" ca="1" si="1"/>
        <v>-436915.52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1144622.6000000001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1144622.6000000001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185293414.22343338</v>
      </c>
      <c r="I16" s="18">
        <f t="shared" ca="1" si="0"/>
        <v>174136933.17708355</v>
      </c>
      <c r="J16" s="19">
        <f t="shared" ca="1" si="1"/>
        <v>359430347.40051693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-255534.16</v>
      </c>
      <c r="J18" s="19">
        <f t="shared" ca="1" si="1"/>
        <v>-255534.16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193770339.14120662</v>
      </c>
      <c r="I19" s="18">
        <f t="shared" ca="1" si="0"/>
        <v>102438873.10583389</v>
      </c>
      <c r="J19" s="19">
        <f t="shared" ca="1" si="1"/>
        <v>296209212.24704051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2229625</v>
      </c>
      <c r="I20" s="18">
        <f t="shared" ca="1" si="0"/>
        <v>0</v>
      </c>
      <c r="J20" s="19">
        <f t="shared" ca="1" si="1"/>
        <v>2229625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35876622.579999998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14514353.699999999</v>
      </c>
      <c r="I23" s="18">
        <f t="shared" ca="1" si="0"/>
        <v>-72526.790000000037</v>
      </c>
      <c r="J23" s="19">
        <f t="shared" ca="1" si="1"/>
        <v>50318449.490000002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109330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109330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6121327.4900000002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6121327.4900000002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t="shared" ref="J53:J54" ca="1" si="5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t="shared" ca="1" si="5"/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243</v>
      </c>
      <c r="B55" s="17">
        <v>2001</v>
      </c>
      <c r="C55" s="58" t="s">
        <v>146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245</v>
      </c>
      <c r="B56" s="17">
        <v>2002</v>
      </c>
      <c r="C56" s="58" t="s">
        <v>246</v>
      </c>
      <c r="D56" s="18">
        <f t="shared" ref="D56:I71" ca="1" si="6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9">
        <f ca="1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9">
        <f ca="1">+SUM(D59:I59)</f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9">
        <f t="shared" ref="J60:J75" ca="1" si="7">+SUM(D60:I60)</f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9">
        <f t="shared" ca="1" si="7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9">
        <f t="shared" ca="1" si="7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9">
        <f t="shared" ca="1" si="7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9">
        <f t="shared" ca="1" si="7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9">
        <f t="shared" ca="1" si="7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9">
        <f t="shared" ca="1" si="7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9">
        <f t="shared" ca="1" si="7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9">
        <f t="shared" ca="1" si="7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9">
        <f t="shared" ca="1" si="7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0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9">
        <f t="shared" ca="1" si="7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6"/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9">
        <f t="shared" ca="1" si="7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ref="D72:I75" ca="1" si="8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8"/>
        <v>0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9">
        <f t="shared" ca="1" si="7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0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9">
        <f t="shared" ca="1" si="7"/>
        <v>0</v>
      </c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0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9">
        <f t="shared" ca="1" si="7"/>
        <v>0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HW74" s="35"/>
      <c r="HX74" s="35"/>
      <c r="HY74" s="35"/>
      <c r="HZ74" s="35"/>
      <c r="IA74" s="35"/>
    </row>
    <row r="75" spans="1:235" s="35" customForma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0</v>
      </c>
      <c r="F75" s="18">
        <f t="shared" ca="1" si="8"/>
        <v>0</v>
      </c>
      <c r="G75" s="18">
        <f t="shared" ca="1" si="8"/>
        <v>0</v>
      </c>
      <c r="H75" s="18">
        <f t="shared" ca="1" si="8"/>
        <v>0</v>
      </c>
      <c r="I75" s="18">
        <f t="shared" ca="1" si="8"/>
        <v>0</v>
      </c>
      <c r="J75" s="19">
        <f t="shared" ca="1" si="7"/>
        <v>0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</row>
    <row r="76" spans="1:235" s="35" customFormat="1">
      <c r="A76" s="59" t="s">
        <v>287</v>
      </c>
      <c r="B76" s="48">
        <v>9000</v>
      </c>
      <c r="C76" s="58" t="s">
        <v>288</v>
      </c>
      <c r="D76" s="49">
        <f t="shared" ref="D76:J76" ca="1" si="9">SUMIF($C$7:$C$75,"HD",D$7:D$75)</f>
        <v>45197625.490000002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683378272.17722416</v>
      </c>
      <c r="I76" s="49">
        <f t="shared" ca="1" si="9"/>
        <v>279465168.60291743</v>
      </c>
      <c r="J76" s="49">
        <f t="shared" ca="1" si="9"/>
        <v>1008041066.2701417</v>
      </c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J77" ca="1" si="10">SUMIF($C$7:$C$75,"H",D$7:D$75)+SUMIF($C$7:$C$75,"E",D$7:D$75)</f>
        <v>0</v>
      </c>
      <c r="E77" s="49">
        <f t="shared" ca="1" si="10"/>
        <v>0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45197625.490000002</v>
      </c>
      <c r="E78" s="49">
        <f t="shared" ref="E78:J78" ca="1" si="11">E76+E77</f>
        <v>0</v>
      </c>
      <c r="F78" s="49">
        <f t="shared" ca="1" si="11"/>
        <v>0</v>
      </c>
      <c r="G78" s="49">
        <f t="shared" ca="1" si="11"/>
        <v>0</v>
      </c>
      <c r="H78" s="49">
        <f t="shared" ca="1" si="11"/>
        <v>683378272.17722416</v>
      </c>
      <c r="I78" s="49">
        <f t="shared" ca="1" si="11"/>
        <v>279465168.60291743</v>
      </c>
      <c r="J78" s="49">
        <f t="shared" ca="1" si="11"/>
        <v>1008041066.2701417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53"/>
      <c r="B79" s="53"/>
      <c r="C79" s="5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350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1" ht="15" customHeight="1">
      <c r="A3" s="5" t="s">
        <v>363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351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9841625.8900000006</v>
      </c>
      <c r="H7" s="19">
        <f ca="1">+SUM(D7:G7)</f>
        <v>9841625.8900000006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4765380.26</v>
      </c>
      <c r="H8" s="19">
        <f t="shared" ref="H8:H23" ca="1" si="1">+SUM(D8:G8)</f>
        <v>4765380.26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23539741.59</v>
      </c>
      <c r="E10" s="18">
        <f t="shared" ca="1" si="0"/>
        <v>0</v>
      </c>
      <c r="F10" s="18">
        <f t="shared" ca="1" si="0"/>
        <v>0</v>
      </c>
      <c r="G10" s="18">
        <f t="shared" ca="1" si="0"/>
        <v>8603718.2199999392</v>
      </c>
      <c r="H10" s="19">
        <f t="shared" ca="1" si="1"/>
        <v>32143459.809999939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4917502.9725000001</v>
      </c>
      <c r="E11" s="18">
        <f t="shared" ca="1" si="0"/>
        <v>0</v>
      </c>
      <c r="F11" s="18">
        <f t="shared" ca="1" si="0"/>
        <v>0</v>
      </c>
      <c r="G11" s="18">
        <f t="shared" ca="1" si="0"/>
        <v>39801.152399999999</v>
      </c>
      <c r="H11" s="19">
        <f t="shared" ca="1" si="1"/>
        <v>4957304.1249000002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183608.57</v>
      </c>
      <c r="H13" s="19">
        <f t="shared" ca="1" si="1"/>
        <v>183608.57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7355360.4699999997</v>
      </c>
      <c r="H14" s="19">
        <f t="shared" ca="1" si="1"/>
        <v>7355360.4699999997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664561</v>
      </c>
      <c r="H17" s="19">
        <f t="shared" ca="1" si="1"/>
        <v>664561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528161.90999999992</v>
      </c>
      <c r="H18" s="19">
        <f t="shared" ca="1" si="1"/>
        <v>528161.90999999992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101352517.71920836</v>
      </c>
      <c r="F19" s="18">
        <f t="shared" ca="1" si="0"/>
        <v>0</v>
      </c>
      <c r="G19" s="18">
        <f t="shared" ca="1" si="0"/>
        <v>0</v>
      </c>
      <c r="H19" s="19">
        <f t="shared" ca="1" si="1"/>
        <v>101352517.71920836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1500</v>
      </c>
      <c r="F20" s="18">
        <f t="shared" ca="1" si="0"/>
        <v>0</v>
      </c>
      <c r="G20" s="18">
        <f t="shared" ca="1" si="0"/>
        <v>0</v>
      </c>
      <c r="H20" s="19">
        <f t="shared" ca="1" si="1"/>
        <v>1500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360246.48</v>
      </c>
      <c r="H21" s="19">
        <f t="shared" ca="1" si="1"/>
        <v>360246.48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306001.28999999998</v>
      </c>
      <c r="H22" s="19">
        <f t="shared" ca="1" si="1"/>
        <v>306001.28999999998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10425621.859999999</v>
      </c>
      <c r="E23" s="18">
        <f t="shared" ca="1" si="0"/>
        <v>0</v>
      </c>
      <c r="F23" s="18">
        <f t="shared" ca="1" si="0"/>
        <v>0</v>
      </c>
      <c r="G23" s="18">
        <f t="shared" ca="1" si="0"/>
        <v>16784803.449999999</v>
      </c>
      <c r="H23" s="19">
        <f t="shared" ca="1" si="1"/>
        <v>27210425.309999999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1779483.41</v>
      </c>
      <c r="E24" s="18">
        <f t="shared" ca="1" si="2"/>
        <v>0</v>
      </c>
      <c r="F24" s="18">
        <f t="shared" ca="1" si="2"/>
        <v>0</v>
      </c>
      <c r="G24" s="18">
        <f t="shared" ca="1" si="2"/>
        <v>75711324.99000001</v>
      </c>
      <c r="H24" s="19">
        <f t="shared" ref="H24:H42" ca="1" si="3">+SUM(D24:G24)</f>
        <v>77490808.400000006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11141643.750000101</v>
      </c>
      <c r="E25" s="18">
        <f t="shared" ca="1" si="2"/>
        <v>0</v>
      </c>
      <c r="F25" s="18">
        <f t="shared" ca="1" si="2"/>
        <v>0</v>
      </c>
      <c r="G25" s="18">
        <f t="shared" ca="1" si="2"/>
        <v>476205.03999999899</v>
      </c>
      <c r="H25" s="19">
        <f t="shared" ca="1" si="3"/>
        <v>11617848.7900001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3695889.34</v>
      </c>
      <c r="H27" s="19">
        <f t="shared" ca="1" si="3"/>
        <v>3695889.34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16601042.93</v>
      </c>
      <c r="H28" s="19">
        <f t="shared" ca="1" si="3"/>
        <v>16601042.93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98159.25</v>
      </c>
      <c r="H29" s="19">
        <f t="shared" ca="1" si="3"/>
        <v>98159.25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5303027.2002999997</v>
      </c>
      <c r="H30" s="19">
        <f t="shared" ca="1" si="3"/>
        <v>5303027.2002999997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42560185.850000001</v>
      </c>
      <c r="H32" s="19">
        <f t="shared" ca="1" si="3"/>
        <v>42560185.850000001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1029923.9299999997</v>
      </c>
      <c r="E33" s="18">
        <f t="shared" ca="1" si="2"/>
        <v>0</v>
      </c>
      <c r="F33" s="18">
        <f t="shared" ca="1" si="2"/>
        <v>0</v>
      </c>
      <c r="G33" s="18">
        <f t="shared" ca="1" si="2"/>
        <v>1447350.3800000006</v>
      </c>
      <c r="H33" s="19">
        <f t="shared" ca="1" si="3"/>
        <v>2477274.3100000005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1595906.819999997</v>
      </c>
      <c r="E34" s="18">
        <f t="shared" ca="1" si="2"/>
        <v>0</v>
      </c>
      <c r="F34" s="18">
        <f t="shared" ca="1" si="2"/>
        <v>0</v>
      </c>
      <c r="G34" s="18">
        <f t="shared" ca="1" si="2"/>
        <v>5375.86</v>
      </c>
      <c r="H34" s="19">
        <f t="shared" ca="1" si="3"/>
        <v>1601282.6799999971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16736888.59</v>
      </c>
      <c r="H35" s="19">
        <f t="shared" ca="1" si="3"/>
        <v>16736888.59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509152</v>
      </c>
      <c r="H36" s="19">
        <f t="shared" ca="1" si="3"/>
        <v>509152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6530846.4799999995</v>
      </c>
      <c r="H38" s="19">
        <f t="shared" ca="1" si="3"/>
        <v>6530846.4799999995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156534.07</v>
      </c>
      <c r="H39" s="19">
        <f t="shared" ca="1" si="3"/>
        <v>156534.07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11737109.439999999</v>
      </c>
      <c r="E40" s="18">
        <f t="shared" ca="1" si="2"/>
        <v>0</v>
      </c>
      <c r="F40" s="18">
        <f t="shared" ca="1" si="2"/>
        <v>373772.51</v>
      </c>
      <c r="G40" s="18">
        <f t="shared" ca="1" si="2"/>
        <v>54001.29</v>
      </c>
      <c r="H40" s="19">
        <f t="shared" ca="1" si="3"/>
        <v>12164883.239999998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107715.75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107715.75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2700</v>
      </c>
      <c r="H43" s="19">
        <f t="shared" ref="H43:H52" ca="1" si="4">+SUM(D43:G43)</f>
        <v>2700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23528.25</v>
      </c>
      <c r="H44" s="19">
        <f t="shared" ca="1" si="4"/>
        <v>23528.25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110289556.44</v>
      </c>
      <c r="E46" s="18">
        <f t="shared" ca="1" si="5"/>
        <v>0</v>
      </c>
      <c r="F46" s="18">
        <f t="shared" ca="1" si="5"/>
        <v>0</v>
      </c>
      <c r="G46" s="18">
        <f t="shared" ca="1" si="5"/>
        <v>435289.41</v>
      </c>
      <c r="H46" s="19">
        <f t="shared" ca="1" si="4"/>
        <v>110724845.84999999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1219.79</v>
      </c>
      <c r="H47" s="19">
        <f t="shared" ca="1" si="4"/>
        <v>1219.79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2628.25</v>
      </c>
      <c r="H49" s="19">
        <f t="shared" ca="1" si="4"/>
        <v>2628.25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108060.02000000002</v>
      </c>
      <c r="H52" s="19">
        <f t="shared" ca="1" si="4"/>
        <v>108060.02000000002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2776979.97</v>
      </c>
      <c r="H53" s="19">
        <f t="shared" ref="H53:H54" ca="1" si="6">+SUM(D53:G53)</f>
        <v>2776979.97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t="shared" ca="1" si="6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254</v>
      </c>
      <c r="B60" s="17">
        <v>3001</v>
      </c>
      <c r="C60" s="58" t="s">
        <v>255</v>
      </c>
      <c r="D60" s="18">
        <f t="shared" ref="D60:G75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ref="H60:H75" ca="1" si="8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3002</v>
      </c>
      <c r="C61" s="58" t="s">
        <v>255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3003</v>
      </c>
      <c r="C62" s="58" t="s">
        <v>255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3004</v>
      </c>
      <c r="C63" s="58" t="s">
        <v>255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3005</v>
      </c>
      <c r="C64" s="58" t="s">
        <v>255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7"/>
        <v>0</v>
      </c>
      <c r="F74" s="18">
        <f t="shared" ca="1" si="7"/>
        <v>0</v>
      </c>
      <c r="G74" s="18">
        <f t="shared" ca="1" si="7"/>
        <v>0</v>
      </c>
      <c r="H74" s="19">
        <f t="shared" ca="1" si="8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7"/>
        <v>0</v>
      </c>
      <c r="F75" s="18">
        <f t="shared" ca="1" si="7"/>
        <v>0</v>
      </c>
      <c r="G75" s="18">
        <f t="shared" ca="1" si="7"/>
        <v>0</v>
      </c>
      <c r="H75" s="19">
        <f t="shared" ca="1" si="8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176564205.9625001</v>
      </c>
      <c r="E76" s="49">
        <f ca="1">SUMIF($C$7:$C$75,"HD",E$7:E$75)</f>
        <v>101354017.71920836</v>
      </c>
      <c r="F76" s="49">
        <f ca="1">SUMIF($C$7:$C$75,"HD",F$7:F$75)</f>
        <v>373772.51</v>
      </c>
      <c r="G76" s="49">
        <f ca="1">SUMIF($C$7:$C$75,"HD",G$7:G$75)</f>
        <v>222669657.65269992</v>
      </c>
      <c r="H76" s="49">
        <f ca="1">SUMIF($C$7:$C$75,"HD",H$7:H$75)</f>
        <v>500961653.84440845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176564205.9625001</v>
      </c>
      <c r="E78" s="49">
        <f ca="1">E76+E77</f>
        <v>101354017.71920836</v>
      </c>
      <c r="F78" s="49">
        <f ca="1">F76+F77</f>
        <v>373772.51</v>
      </c>
      <c r="G78" s="49">
        <f ca="1">G76+G77</f>
        <v>222669657.65269992</v>
      </c>
      <c r="H78" s="49">
        <f ca="1">H76+H77</f>
        <v>500961653.84440845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353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63409471.68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63409471.68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647771572.20000005</v>
      </c>
      <c r="E8" s="18">
        <f t="shared" ca="1" si="0"/>
        <v>53849205.240000002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112864494.44</v>
      </c>
      <c r="M8" s="19">
        <f t="shared" ca="1" si="1"/>
        <v>814485271.88000011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114426348.13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18654698.219999999</v>
      </c>
      <c r="M9" s="19">
        <f t="shared" ca="1" si="1"/>
        <v>133081046.34999999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115524363.31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93269689.90999791</v>
      </c>
      <c r="M10" s="19">
        <f t="shared" ca="1" si="1"/>
        <v>208794053.21999791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58192.616499999996</v>
      </c>
      <c r="L11" s="18">
        <f t="shared" ca="1" si="0"/>
        <v>0</v>
      </c>
      <c r="M11" s="19">
        <f t="shared" ca="1" si="1"/>
        <v>58192.616499999996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17040106.32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17040106.32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678833102.55999994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678833102.55999994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-1544366.5790380919</v>
      </c>
      <c r="L15" s="18">
        <f t="shared" ca="1" si="0"/>
        <v>31049636.979365103</v>
      </c>
      <c r="M15" s="19">
        <f t="shared" ca="1" si="1"/>
        <v>29505270.400327012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16910760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16910760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19564693.07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19564693.07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583207617.96000004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668539.88</v>
      </c>
      <c r="M20" s="19">
        <f t="shared" ca="1" si="1"/>
        <v>583876157.84000003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249</v>
      </c>
      <c r="M21" s="19">
        <f t="shared" ca="1" si="1"/>
        <v>249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8357429.5099999998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7374756.3399999999</v>
      </c>
      <c r="L22" s="18">
        <f t="shared" ca="1" si="0"/>
        <v>0</v>
      </c>
      <c r="M22" s="19">
        <f t="shared" ca="1" si="1"/>
        <v>15732185.85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32008875.050000001</v>
      </c>
      <c r="E23" s="18">
        <f t="shared" ca="1" si="2"/>
        <v>0</v>
      </c>
      <c r="F23" s="18">
        <f t="shared" ca="1" si="2"/>
        <v>3345832.16</v>
      </c>
      <c r="G23" s="18">
        <f t="shared" ca="1" si="2"/>
        <v>0</v>
      </c>
      <c r="H23" s="18">
        <f t="shared" ca="1" si="2"/>
        <v>0</v>
      </c>
      <c r="I23" s="18">
        <f t="shared" ca="1" si="2"/>
        <v>1006523.69</v>
      </c>
      <c r="J23" s="18">
        <f t="shared" ca="1" si="2"/>
        <v>0</v>
      </c>
      <c r="K23" s="18">
        <f t="shared" ca="1" si="2"/>
        <v>7586839.0600000015</v>
      </c>
      <c r="L23" s="18">
        <f t="shared" ca="1" si="2"/>
        <v>0</v>
      </c>
      <c r="M23" s="19">
        <f t="shared" ca="1" si="1"/>
        <v>43948069.960000001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528890569.02999997</v>
      </c>
      <c r="M24" s="19">
        <f t="shared" ca="1" si="1"/>
        <v>528890569.02999997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5406728.5700000003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5406728.5700000003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17343.463879999999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1468236.71</v>
      </c>
      <c r="M26" s="19">
        <f t="shared" ca="1" si="1"/>
        <v>1485580.1738799999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6896911.5899999999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6896911.5899999999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5567254.9800000004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5567254.9800000004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75600.320000000007</v>
      </c>
      <c r="E29" s="18">
        <f t="shared" ca="1" si="2"/>
        <v>16991.37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14462123.720000001</v>
      </c>
      <c r="M29" s="19">
        <f t="shared" ca="1" si="1"/>
        <v>14554715.41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115090854.1197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115090854.1197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3994990.28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146170.41</v>
      </c>
      <c r="L31" s="18">
        <f t="shared" ca="1" si="2"/>
        <v>0</v>
      </c>
      <c r="M31" s="19">
        <f t="shared" ca="1" si="1"/>
        <v>4141160.69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49717000.384639002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2123864.5699999998</v>
      </c>
      <c r="L32" s="18">
        <f t="shared" ca="1" si="2"/>
        <v>0</v>
      </c>
      <c r="M32" s="19">
        <f t="shared" ca="1" si="1"/>
        <v>51840864.954639003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9109246.769999994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9109246.769999994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3573.54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3573.54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187249260.90000001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187249261.80000001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25266115.23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161696.72</v>
      </c>
      <c r="L38" s="18">
        <f t="shared" ca="1" si="2"/>
        <v>16930.060000000001</v>
      </c>
      <c r="M38" s="19">
        <f t="shared" ca="1" si="1"/>
        <v>25444742.009999998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1366292.604845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1366292.604845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43114.149999999994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43114.149999999994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98390</v>
      </c>
      <c r="L43" s="18">
        <f t="shared" ca="1" si="3"/>
        <v>0</v>
      </c>
      <c r="M43" s="19">
        <f t="shared" ca="1" si="1"/>
        <v>98390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86545.049999999988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3409.01</v>
      </c>
      <c r="L46" s="18">
        <f t="shared" ca="1" si="3"/>
        <v>0</v>
      </c>
      <c r="M46" s="19">
        <f t="shared" ca="1" si="1"/>
        <v>89954.059999999983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406975.25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406975.25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241351.97999999998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241351.97999999998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3661.5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3661.5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143464461.75</v>
      </c>
      <c r="M53" s="19">
        <f t="shared" ref="M53:M54" ca="1" si="4">+SUM(D53:L53)</f>
        <v>143464461.75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5921610.8700000001</v>
      </c>
      <c r="L54" s="18">
        <f t="shared" ca="1" si="3"/>
        <v>7005990.2599999998</v>
      </c>
      <c r="M54" s="19">
        <f t="shared" ca="1" si="4"/>
        <v>12927601.129999999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L70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8">
        <f t="shared" ca="1" si="5"/>
        <v>0</v>
      </c>
      <c r="I55" s="18">
        <f t="shared" ca="1" si="5"/>
        <v>0</v>
      </c>
      <c r="J55" s="18">
        <f t="shared" ca="1" si="5"/>
        <v>0</v>
      </c>
      <c r="K55" s="18">
        <f t="shared" ca="1" si="5"/>
        <v>0</v>
      </c>
      <c r="L55" s="18">
        <f t="shared" ca="1" si="5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8">
        <f t="shared" ca="1" si="5"/>
        <v>0</v>
      </c>
      <c r="K56" s="18">
        <f t="shared" ca="1" si="5"/>
        <v>0</v>
      </c>
      <c r="L56" s="18">
        <f t="shared" ca="1" si="5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8">
        <f t="shared" ca="1" si="5"/>
        <v>0</v>
      </c>
      <c r="K57" s="18">
        <f t="shared" ca="1" si="5"/>
        <v>0</v>
      </c>
      <c r="L57" s="18">
        <f t="shared" ca="1" si="5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8">
        <f t="shared" ca="1" si="5"/>
        <v>0</v>
      </c>
      <c r="K58" s="18">
        <f t="shared" ca="1" si="5"/>
        <v>0</v>
      </c>
      <c r="L58" s="18">
        <f t="shared" ca="1" si="5"/>
        <v>0</v>
      </c>
      <c r="M58" s="19">
        <f ca="1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8">
        <f t="shared" ca="1" si="5"/>
        <v>0</v>
      </c>
      <c r="K59" s="18">
        <f t="shared" ca="1" si="5"/>
        <v>0</v>
      </c>
      <c r="L59" s="18">
        <f t="shared" ca="1" si="5"/>
        <v>0</v>
      </c>
      <c r="M59" s="19">
        <f ca="1">+SUM(D59:L59)</f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8">
        <f t="shared" ca="1" si="5"/>
        <v>0</v>
      </c>
      <c r="K60" s="18">
        <f t="shared" ca="1" si="5"/>
        <v>0</v>
      </c>
      <c r="L60" s="18">
        <f t="shared" ca="1" si="5"/>
        <v>0</v>
      </c>
      <c r="M60" s="19">
        <f t="shared" ref="M60:M75" ca="1" si="6">+SUM(D60:L60)</f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8">
        <f t="shared" ca="1" si="5"/>
        <v>0</v>
      </c>
      <c r="K61" s="18">
        <f t="shared" ca="1" si="5"/>
        <v>0</v>
      </c>
      <c r="L61" s="18">
        <f t="shared" ca="1" si="5"/>
        <v>0</v>
      </c>
      <c r="M61" s="19">
        <f t="shared" ca="1" si="6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8">
        <f t="shared" ca="1" si="5"/>
        <v>0</v>
      </c>
      <c r="K62" s="18">
        <f t="shared" ca="1" si="5"/>
        <v>0</v>
      </c>
      <c r="L62" s="18">
        <f t="shared" ca="1" si="5"/>
        <v>0</v>
      </c>
      <c r="M62" s="19">
        <f t="shared" ca="1" si="6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8">
        <f t="shared" ca="1" si="5"/>
        <v>0</v>
      </c>
      <c r="K63" s="18">
        <f t="shared" ca="1" si="5"/>
        <v>0</v>
      </c>
      <c r="L63" s="18">
        <f t="shared" ca="1" si="5"/>
        <v>0</v>
      </c>
      <c r="M63" s="19">
        <f t="shared" ca="1" si="6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8">
        <f t="shared" ca="1" si="5"/>
        <v>0</v>
      </c>
      <c r="K64" s="18">
        <f t="shared" ca="1" si="5"/>
        <v>0</v>
      </c>
      <c r="L64" s="18">
        <f t="shared" ca="1" si="5"/>
        <v>0</v>
      </c>
      <c r="M64" s="19">
        <f t="shared" ca="1" si="6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8">
        <f t="shared" ca="1" si="5"/>
        <v>0</v>
      </c>
      <c r="K65" s="18">
        <f t="shared" ca="1" si="5"/>
        <v>0</v>
      </c>
      <c r="L65" s="18">
        <f t="shared" ca="1" si="5"/>
        <v>0</v>
      </c>
      <c r="M65" s="19">
        <f t="shared" ca="1" si="6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8">
        <f t="shared" ca="1" si="5"/>
        <v>0</v>
      </c>
      <c r="K66" s="18">
        <f t="shared" ca="1" si="5"/>
        <v>0</v>
      </c>
      <c r="L66" s="18">
        <f t="shared" ca="1" si="5"/>
        <v>0</v>
      </c>
      <c r="M66" s="19">
        <f t="shared" ca="1" si="6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8">
        <f t="shared" ca="1" si="5"/>
        <v>0</v>
      </c>
      <c r="K67" s="18">
        <f t="shared" ca="1" si="5"/>
        <v>0</v>
      </c>
      <c r="L67" s="18">
        <f t="shared" ca="1" si="5"/>
        <v>0</v>
      </c>
      <c r="M67" s="19">
        <f t="shared" ca="1" si="6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8">
        <f t="shared" ca="1" si="5"/>
        <v>0</v>
      </c>
      <c r="K68" s="18">
        <f t="shared" ca="1" si="5"/>
        <v>0</v>
      </c>
      <c r="L68" s="18">
        <f t="shared" ca="1" si="5"/>
        <v>0</v>
      </c>
      <c r="M68" s="19">
        <f t="shared" ca="1" si="6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8">
        <f t="shared" ca="1" si="5"/>
        <v>0</v>
      </c>
      <c r="K69" s="18">
        <f t="shared" ca="1" si="5"/>
        <v>0</v>
      </c>
      <c r="L69" s="18">
        <f t="shared" ca="1" si="5"/>
        <v>0</v>
      </c>
      <c r="M69" s="19">
        <f t="shared" ca="1" si="6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8">
        <f t="shared" ca="1" si="5"/>
        <v>0</v>
      </c>
      <c r="K70" s="18">
        <f t="shared" ca="1" si="5"/>
        <v>0</v>
      </c>
      <c r="L70" s="18">
        <f t="shared" ca="1" si="5"/>
        <v>0</v>
      </c>
      <c r="M70" s="19">
        <f t="shared" ca="1" si="6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L75" ca="1" si="7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8">
        <f t="shared" ca="1" si="7"/>
        <v>0</v>
      </c>
      <c r="I71" s="18">
        <f t="shared" ca="1" si="7"/>
        <v>0</v>
      </c>
      <c r="J71" s="18">
        <f t="shared" ca="1" si="7"/>
        <v>0</v>
      </c>
      <c r="K71" s="18">
        <f t="shared" ca="1" si="7"/>
        <v>0</v>
      </c>
      <c r="L71" s="18">
        <f t="shared" ca="1" si="7"/>
        <v>0</v>
      </c>
      <c r="M71" s="19">
        <f t="shared" ca="1" si="6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8">
        <f t="shared" ca="1" si="7"/>
        <v>0</v>
      </c>
      <c r="K72" s="18">
        <f t="shared" ca="1" si="7"/>
        <v>0</v>
      </c>
      <c r="L72" s="18">
        <f t="shared" ca="1" si="7"/>
        <v>0</v>
      </c>
      <c r="M72" s="19">
        <f t="shared" ca="1" si="6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8">
        <f t="shared" ca="1" si="7"/>
        <v>0</v>
      </c>
      <c r="K73" s="18">
        <f t="shared" ca="1" si="7"/>
        <v>0</v>
      </c>
      <c r="L73" s="18">
        <f t="shared" ca="1" si="7"/>
        <v>0</v>
      </c>
      <c r="M73" s="19">
        <f t="shared" ca="1" si="6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7"/>
        <v>0</v>
      </c>
      <c r="F74" s="18">
        <f t="shared" ca="1" si="7"/>
        <v>0</v>
      </c>
      <c r="G74" s="18">
        <f t="shared" ca="1" si="7"/>
        <v>0</v>
      </c>
      <c r="H74" s="18">
        <f t="shared" ca="1" si="7"/>
        <v>0</v>
      </c>
      <c r="I74" s="18">
        <f t="shared" ca="1" si="7"/>
        <v>0</v>
      </c>
      <c r="J74" s="18">
        <f t="shared" ca="1" si="7"/>
        <v>0</v>
      </c>
      <c r="K74" s="18">
        <f t="shared" ca="1" si="7"/>
        <v>0</v>
      </c>
      <c r="L74" s="18">
        <f t="shared" ca="1" si="7"/>
        <v>0</v>
      </c>
      <c r="M74" s="19">
        <f t="shared" ca="1" si="6"/>
        <v>0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7"/>
        <v>0</v>
      </c>
      <c r="F75" s="18">
        <f t="shared" ca="1" si="7"/>
        <v>0</v>
      </c>
      <c r="G75" s="18">
        <f t="shared" ca="1" si="7"/>
        <v>0</v>
      </c>
      <c r="H75" s="18">
        <f t="shared" ca="1" si="7"/>
        <v>0</v>
      </c>
      <c r="I75" s="18">
        <f t="shared" ca="1" si="7"/>
        <v>0</v>
      </c>
      <c r="J75" s="18">
        <f t="shared" ca="1" si="7"/>
        <v>0</v>
      </c>
      <c r="K75" s="18">
        <f t="shared" ca="1" si="7"/>
        <v>0</v>
      </c>
      <c r="L75" s="18">
        <f t="shared" ca="1" si="7"/>
        <v>0</v>
      </c>
      <c r="M75" s="19">
        <f t="shared" ca="1" si="6"/>
        <v>0</v>
      </c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M76" ca="1" si="8">SUMIF($C$7:$C$75,"HD",D$7:D$75)</f>
        <v>2707597160.4730649</v>
      </c>
      <c r="E76" s="49">
        <f t="shared" ca="1" si="8"/>
        <v>53866196.609999999</v>
      </c>
      <c r="F76" s="49">
        <f t="shared" ca="1" si="8"/>
        <v>3345832.16</v>
      </c>
      <c r="G76" s="49">
        <f t="shared" ca="1" si="8"/>
        <v>0</v>
      </c>
      <c r="H76" s="49">
        <f t="shared" ca="1" si="8"/>
        <v>0</v>
      </c>
      <c r="I76" s="49">
        <f t="shared" ca="1" si="8"/>
        <v>1006523.69</v>
      </c>
      <c r="J76" s="49">
        <f t="shared" ca="1" si="8"/>
        <v>0</v>
      </c>
      <c r="K76" s="49">
        <f t="shared" ca="1" si="8"/>
        <v>21930563.017461911</v>
      </c>
      <c r="L76" s="49">
        <f t="shared" ca="1" si="8"/>
        <v>951815620.85936296</v>
      </c>
      <c r="M76" s="49">
        <f t="shared" ca="1" si="8"/>
        <v>3739561896.8098898</v>
      </c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M77" ca="1" si="9">SUMIF($C$7:$C$75,"H",D$7:D$75)+SUMIF($C$7:$C$75,"E",D$7:D$75)</f>
        <v>0</v>
      </c>
      <c r="E77" s="49">
        <f t="shared" ca="1" si="9"/>
        <v>0</v>
      </c>
      <c r="F77" s="49">
        <f t="shared" ca="1" si="9"/>
        <v>0</v>
      </c>
      <c r="G77" s="49">
        <f t="shared" ca="1" si="9"/>
        <v>0</v>
      </c>
      <c r="H77" s="49">
        <f t="shared" ca="1" si="9"/>
        <v>0</v>
      </c>
      <c r="I77" s="49">
        <f t="shared" ca="1" si="9"/>
        <v>0</v>
      </c>
      <c r="J77" s="49">
        <f t="shared" ca="1" si="9"/>
        <v>0</v>
      </c>
      <c r="K77" s="49">
        <f t="shared" ca="1" si="9"/>
        <v>0</v>
      </c>
      <c r="L77" s="49">
        <f t="shared" ca="1" si="9"/>
        <v>0</v>
      </c>
      <c r="M77" s="49">
        <f t="shared" ca="1" si="9"/>
        <v>0</v>
      </c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M78" ca="1" si="10">D76+D77</f>
        <v>2707597160.4730649</v>
      </c>
      <c r="E78" s="49">
        <f t="shared" ca="1" si="10"/>
        <v>53866196.609999999</v>
      </c>
      <c r="F78" s="49">
        <f t="shared" ca="1" si="10"/>
        <v>3345832.16</v>
      </c>
      <c r="G78" s="49">
        <f t="shared" ca="1" si="10"/>
        <v>0</v>
      </c>
      <c r="H78" s="49">
        <f t="shared" ca="1" si="10"/>
        <v>0</v>
      </c>
      <c r="I78" s="49">
        <f t="shared" ca="1" si="10"/>
        <v>1006523.69</v>
      </c>
      <c r="J78" s="49">
        <f t="shared" ca="1" si="10"/>
        <v>0</v>
      </c>
      <c r="K78" s="49">
        <f t="shared" ca="1" si="10"/>
        <v>21930563.017461911</v>
      </c>
      <c r="L78" s="49">
        <f t="shared" ca="1" si="10"/>
        <v>951815620.85936296</v>
      </c>
      <c r="M78" s="49">
        <f t="shared" ca="1" si="10"/>
        <v>3739561896.8098898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3724235.24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1649872.43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87917237.929942593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5525069.4440000001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97610858.059999987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14003089.58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35351.300000000025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196414.09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4636984.41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217565.23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1268055.3500000003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82828174.170000002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555236058.38999999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61411227.659986168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1058674.9306289998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497088.81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29370615.289999999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1525960.58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10509859.3358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19639.580000000002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49994261.900017999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2072801.1099999452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1155641.9799999853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3342173.18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24333632.690000001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5079724.3429960012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9556425.6400000006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177669.02000000014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300635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6454391.8000002448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53577122.170000002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355143.02999999991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287172.12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1726784.5000000021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9416037.7799999993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204881440.7999984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51970597.880000003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255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1383923686.7533703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1383923686.7533703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355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111808.67000000001</v>
      </c>
      <c r="F32" s="19">
        <f t="shared" ca="1" si="1"/>
        <v>111808.67000000001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798485059.88320899</v>
      </c>
      <c r="E40" s="18">
        <f t="shared" ca="1" si="3"/>
        <v>0</v>
      </c>
      <c r="F40" s="19">
        <f t="shared" ca="1" si="1"/>
        <v>798485059.88320899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751991.35000000009</v>
      </c>
      <c r="F48" s="19">
        <f t="shared" ca="1" si="1"/>
        <v>751991.35000000009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188052</v>
      </c>
      <c r="E51" s="18">
        <f t="shared" ca="1" si="3"/>
        <v>0</v>
      </c>
      <c r="F51" s="19">
        <f t="shared" ca="1" si="1"/>
        <v>188052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:F54" ca="1" si="4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9">
        <f ca="1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9">
        <f ca="1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9">
        <f t="shared" ref="F60:F75" ca="1" si="6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9">
        <f t="shared" ca="1" si="6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9">
        <f t="shared" ca="1" si="6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798673111.88320899</v>
      </c>
      <c r="E76" s="49">
        <f ca="1">SUMIF($C$7:$C$75,"HD",E$7:E$75)</f>
        <v>863800.02000000014</v>
      </c>
      <c r="F76" s="49">
        <f ca="1">SUMIF($C$7:$C$75,"HD",F$7:F$75)</f>
        <v>799536911.90320897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798673111.88320899</v>
      </c>
      <c r="E78" s="49">
        <f ca="1">E76+E77</f>
        <v>863800.02000000014</v>
      </c>
      <c r="F78" s="49">
        <f ca="1">F76+F77</f>
        <v>799536911.90320897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327132.50999999995</v>
      </c>
      <c r="E8" s="18">
        <f t="shared" ca="1" si="0"/>
        <v>4219454.33</v>
      </c>
      <c r="F8" s="18">
        <f t="shared" ca="1" si="0"/>
        <v>269019521.50999999</v>
      </c>
      <c r="G8" s="18">
        <f t="shared" ca="1" si="0"/>
        <v>565389.06999999995</v>
      </c>
      <c r="H8" s="18">
        <f t="shared" ca="1" si="0"/>
        <v>37737667.689999998</v>
      </c>
      <c r="I8" s="18">
        <f t="shared" ca="1" si="0"/>
        <v>1068098.9299999997</v>
      </c>
      <c r="J8" s="18">
        <f t="shared" ca="1" si="0"/>
        <v>4318501.57</v>
      </c>
      <c r="K8" s="19">
        <f t="shared" ca="1" si="1"/>
        <v>317255765.60999995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336460.28</v>
      </c>
      <c r="E9" s="18">
        <f t="shared" ca="1" si="0"/>
        <v>5336448.75</v>
      </c>
      <c r="F9" s="18">
        <f t="shared" ca="1" si="0"/>
        <v>120794723.33</v>
      </c>
      <c r="G9" s="18">
        <f t="shared" ca="1" si="0"/>
        <v>560317.43999999994</v>
      </c>
      <c r="H9" s="18">
        <f t="shared" ca="1" si="0"/>
        <v>26669261.009999998</v>
      </c>
      <c r="I9" s="18">
        <f t="shared" ca="1" si="0"/>
        <v>561116.43000000005</v>
      </c>
      <c r="J9" s="18">
        <f t="shared" ca="1" si="0"/>
        <v>4715886.5</v>
      </c>
      <c r="K9" s="19">
        <f t="shared" ca="1" si="1"/>
        <v>158974213.74000001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871178.6</v>
      </c>
      <c r="E10" s="18">
        <f t="shared" ca="1" si="0"/>
        <v>17152782.710000001</v>
      </c>
      <c r="F10" s="18">
        <f t="shared" ca="1" si="0"/>
        <v>555185041.89999998</v>
      </c>
      <c r="G10" s="18">
        <f t="shared" ca="1" si="0"/>
        <v>1143988.18</v>
      </c>
      <c r="H10" s="18">
        <f t="shared" ca="1" si="0"/>
        <v>137107696.53</v>
      </c>
      <c r="I10" s="18">
        <f t="shared" ca="1" si="0"/>
        <v>2310425.91</v>
      </c>
      <c r="J10" s="18">
        <f t="shared" ca="1" si="0"/>
        <v>13440581.060000001</v>
      </c>
      <c r="K10" s="19">
        <f t="shared" ca="1" si="1"/>
        <v>727211694.88999987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323615.18999999994</v>
      </c>
      <c r="E11" s="18">
        <f t="shared" ca="1" si="0"/>
        <v>3399802.94</v>
      </c>
      <c r="F11" s="18">
        <f t="shared" ca="1" si="0"/>
        <v>180375864.75</v>
      </c>
      <c r="G11" s="18">
        <f t="shared" ca="1" si="0"/>
        <v>3129680.71</v>
      </c>
      <c r="H11" s="18">
        <f t="shared" ca="1" si="0"/>
        <v>29080550.599999998</v>
      </c>
      <c r="I11" s="18">
        <f t="shared" ca="1" si="0"/>
        <v>13720088.370000001</v>
      </c>
      <c r="J11" s="18">
        <f t="shared" ca="1" si="0"/>
        <v>4303929.63</v>
      </c>
      <c r="K11" s="19">
        <f t="shared" ca="1" si="1"/>
        <v>234333532.19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20927.5</v>
      </c>
      <c r="E14" s="18">
        <f t="shared" ca="1" si="0"/>
        <v>2279326.37</v>
      </c>
      <c r="F14" s="18">
        <f t="shared" ca="1" si="0"/>
        <v>163779870.62</v>
      </c>
      <c r="G14" s="18">
        <f t="shared" ca="1" si="0"/>
        <v>191449.32</v>
      </c>
      <c r="H14" s="18">
        <f t="shared" ca="1" si="0"/>
        <v>16330301.359999999</v>
      </c>
      <c r="I14" s="18">
        <f t="shared" ca="1" si="0"/>
        <v>35346.14</v>
      </c>
      <c r="J14" s="18">
        <f t="shared" ca="1" si="0"/>
        <v>900597.23</v>
      </c>
      <c r="K14" s="19">
        <f t="shared" ca="1" si="1"/>
        <v>183537818.53999999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3497785.62</v>
      </c>
      <c r="F20" s="18">
        <f t="shared" ca="1" si="0"/>
        <v>66900076.020000003</v>
      </c>
      <c r="G20" s="18">
        <f t="shared" ca="1" si="0"/>
        <v>0</v>
      </c>
      <c r="H20" s="18">
        <f t="shared" ca="1" si="0"/>
        <v>30877476.91</v>
      </c>
      <c r="I20" s="18">
        <f t="shared" ca="1" si="0"/>
        <v>4602438.53</v>
      </c>
      <c r="J20" s="18">
        <f t="shared" ca="1" si="0"/>
        <v>-42521.919999999998</v>
      </c>
      <c r="K20" s="19">
        <f t="shared" ca="1" si="1"/>
        <v>105835255.16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47304.9</v>
      </c>
      <c r="F21" s="18">
        <f t="shared" ca="1" si="0"/>
        <v>5036866.45</v>
      </c>
      <c r="G21" s="18">
        <f t="shared" ca="1" si="0"/>
        <v>0</v>
      </c>
      <c r="H21" s="18">
        <f t="shared" ca="1" si="0"/>
        <v>1207793.1299999999</v>
      </c>
      <c r="I21" s="18">
        <f t="shared" ca="1" si="0"/>
        <v>5038364.88</v>
      </c>
      <c r="J21" s="18">
        <f t="shared" ca="1" si="0"/>
        <v>0</v>
      </c>
      <c r="K21" s="19">
        <f t="shared" ca="1" si="1"/>
        <v>11330329.359999999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273919.62</v>
      </c>
      <c r="E22" s="18">
        <f t="shared" ca="1" si="0"/>
        <v>2952429.79</v>
      </c>
      <c r="F22" s="18">
        <f t="shared" ca="1" si="0"/>
        <v>271379591.22000003</v>
      </c>
      <c r="G22" s="18">
        <f t="shared" ca="1" si="0"/>
        <v>3575123.7199999997</v>
      </c>
      <c r="H22" s="18">
        <f t="shared" ca="1" si="0"/>
        <v>24617606.73</v>
      </c>
      <c r="I22" s="18">
        <f t="shared" ca="1" si="0"/>
        <v>536574.94999999995</v>
      </c>
      <c r="J22" s="18">
        <f t="shared" ca="1" si="0"/>
        <v>3508905.32</v>
      </c>
      <c r="K22" s="19">
        <f t="shared" ca="1" si="1"/>
        <v>306844151.35000008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30553275.380000003</v>
      </c>
      <c r="E23" s="18">
        <f t="shared" ca="1" si="2"/>
        <v>233843486.52000001</v>
      </c>
      <c r="F23" s="18">
        <f t="shared" ca="1" si="2"/>
        <v>3192773251.2800002</v>
      </c>
      <c r="G23" s="18">
        <f t="shared" ca="1" si="2"/>
        <v>43424188.420000002</v>
      </c>
      <c r="H23" s="18">
        <f t="shared" ca="1" si="2"/>
        <v>2765562821.5600004</v>
      </c>
      <c r="I23" s="18">
        <f t="shared" ca="1" si="2"/>
        <v>33353114.990000002</v>
      </c>
      <c r="J23" s="18">
        <f t="shared" ca="1" si="2"/>
        <v>410347681.88999999</v>
      </c>
      <c r="K23" s="19">
        <f t="shared" ca="1" si="1"/>
        <v>6709857820.0400009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28018.69</v>
      </c>
      <c r="E24" s="18">
        <f t="shared" ca="1" si="2"/>
        <v>5357040.34</v>
      </c>
      <c r="F24" s="18">
        <f t="shared" ca="1" si="2"/>
        <v>459465076.82999998</v>
      </c>
      <c r="G24" s="18">
        <f t="shared" ca="1" si="2"/>
        <v>407855.65</v>
      </c>
      <c r="H24" s="18">
        <f t="shared" ca="1" si="2"/>
        <v>32626615.199999999</v>
      </c>
      <c r="I24" s="18">
        <f t="shared" ca="1" si="2"/>
        <v>1817324.85</v>
      </c>
      <c r="J24" s="18">
        <f t="shared" ca="1" si="2"/>
        <v>1401519.68</v>
      </c>
      <c r="K24" s="19">
        <f ca="1">+SUM(D24:J24)</f>
        <v>501103451.23999995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1823262.97</v>
      </c>
      <c r="E25" s="18">
        <f t="shared" ca="1" si="2"/>
        <v>21697704.350000001</v>
      </c>
      <c r="F25" s="18">
        <f t="shared" ca="1" si="2"/>
        <v>1802963449.97996</v>
      </c>
      <c r="G25" s="18">
        <f t="shared" ca="1" si="2"/>
        <v>1972914.01</v>
      </c>
      <c r="H25" s="18">
        <f t="shared" ca="1" si="2"/>
        <v>220653155.21000001</v>
      </c>
      <c r="I25" s="18">
        <f t="shared" ca="1" si="2"/>
        <v>2419875.81</v>
      </c>
      <c r="J25" s="18">
        <f t="shared" ca="1" si="2"/>
        <v>35784343.519999899</v>
      </c>
      <c r="K25" s="19">
        <f ca="1">+SUM(D25:J25)</f>
        <v>2087314705.8499599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4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66477.850000000006</v>
      </c>
      <c r="F27" s="18">
        <f t="shared" ca="1" si="2"/>
        <v>12621895.02</v>
      </c>
      <c r="G27" s="18">
        <f t="shared" ca="1" si="2"/>
        <v>0</v>
      </c>
      <c r="H27" s="18">
        <f t="shared" ca="1" si="2"/>
        <v>5100091.58</v>
      </c>
      <c r="I27" s="18">
        <f t="shared" ca="1" si="2"/>
        <v>0</v>
      </c>
      <c r="J27" s="18">
        <f t="shared" ca="1" si="2"/>
        <v>0</v>
      </c>
      <c r="K27" s="19">
        <f t="shared" ca="1" si="3"/>
        <v>17788464.449999999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252314.63999999998</v>
      </c>
      <c r="E28" s="18">
        <f t="shared" ca="1" si="2"/>
        <v>4179234.32</v>
      </c>
      <c r="F28" s="18">
        <f t="shared" ca="1" si="2"/>
        <v>173960953.16999999</v>
      </c>
      <c r="G28" s="18">
        <f t="shared" ca="1" si="2"/>
        <v>263826.82</v>
      </c>
      <c r="H28" s="18">
        <f t="shared" ca="1" si="2"/>
        <v>19007863.149999999</v>
      </c>
      <c r="I28" s="18">
        <f t="shared" ca="1" si="2"/>
        <v>362482.73000000004</v>
      </c>
      <c r="J28" s="18">
        <f t="shared" ca="1" si="2"/>
        <v>3893447.6900000004</v>
      </c>
      <c r="K28" s="19">
        <f t="shared" ca="1" si="3"/>
        <v>201920122.51999998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295995.40999999997</v>
      </c>
      <c r="E30" s="18">
        <f t="shared" ca="1" si="2"/>
        <v>8679426.3399999999</v>
      </c>
      <c r="F30" s="18">
        <f t="shared" ca="1" si="2"/>
        <v>270058743.64999998</v>
      </c>
      <c r="G30" s="18">
        <f t="shared" ca="1" si="2"/>
        <v>11343642.16</v>
      </c>
      <c r="H30" s="18">
        <f t="shared" ca="1" si="2"/>
        <v>3587726.86</v>
      </c>
      <c r="I30" s="18">
        <f t="shared" ca="1" si="2"/>
        <v>37157417.32</v>
      </c>
      <c r="J30" s="18">
        <f t="shared" ca="1" si="2"/>
        <v>4113360.87</v>
      </c>
      <c r="K30" s="19">
        <f t="shared" ca="1" si="3"/>
        <v>335236312.61000001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801883.41</v>
      </c>
      <c r="F31" s="18">
        <f t="shared" ca="1" si="2"/>
        <v>30131623.02</v>
      </c>
      <c r="G31" s="18">
        <f t="shared" ca="1" si="2"/>
        <v>0</v>
      </c>
      <c r="H31" s="18">
        <f t="shared" ca="1" si="2"/>
        <v>930953.77999999991</v>
      </c>
      <c r="I31" s="18">
        <f t="shared" ca="1" si="2"/>
        <v>14022</v>
      </c>
      <c r="J31" s="18">
        <f t="shared" ca="1" si="2"/>
        <v>0</v>
      </c>
      <c r="K31" s="19">
        <f t="shared" ca="1" si="3"/>
        <v>31878482.210000001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313347.53000000003</v>
      </c>
      <c r="E32" s="18">
        <f t="shared" ca="1" si="2"/>
        <v>5034036.82</v>
      </c>
      <c r="F32" s="18">
        <f t="shared" ca="1" si="2"/>
        <v>145014079.98000002</v>
      </c>
      <c r="G32" s="18">
        <f t="shared" ca="1" si="2"/>
        <v>566797.44999999995</v>
      </c>
      <c r="H32" s="18">
        <f t="shared" ca="1" si="2"/>
        <v>33238467.189999998</v>
      </c>
      <c r="I32" s="18">
        <f t="shared" ca="1" si="2"/>
        <v>802520.24</v>
      </c>
      <c r="J32" s="18">
        <f t="shared" ca="1" si="2"/>
        <v>4347148.16</v>
      </c>
      <c r="K32" s="19">
        <f t="shared" ca="1" si="3"/>
        <v>189316397.37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47944.910000000011</v>
      </c>
      <c r="E33" s="18">
        <f t="shared" ca="1" si="2"/>
        <v>8091175.4699999979</v>
      </c>
      <c r="F33" s="18">
        <f t="shared" ca="1" si="2"/>
        <v>171936113.61999929</v>
      </c>
      <c r="G33" s="18">
        <f t="shared" ca="1" si="2"/>
        <v>0</v>
      </c>
      <c r="H33" s="18">
        <f t="shared" ca="1" si="2"/>
        <v>16481169.350000001</v>
      </c>
      <c r="I33" s="18">
        <f t="shared" ca="1" si="2"/>
        <v>50610</v>
      </c>
      <c r="J33" s="18">
        <f t="shared" ca="1" si="2"/>
        <v>832141.14999999956</v>
      </c>
      <c r="K33" s="19">
        <f t="shared" ca="1" si="3"/>
        <v>197439154.49999928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2457190.7299999991</v>
      </c>
      <c r="F34" s="18">
        <f t="shared" ca="1" si="2"/>
        <v>51402220.200000048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53859410.930000044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380347.14</v>
      </c>
      <c r="F38" s="18">
        <f t="shared" ca="1" si="2"/>
        <v>21491853.210000001</v>
      </c>
      <c r="G38" s="18">
        <f t="shared" ca="1" si="2"/>
        <v>0</v>
      </c>
      <c r="H38" s="18">
        <f t="shared" ca="1" si="2"/>
        <v>263355.51</v>
      </c>
      <c r="I38" s="18">
        <f t="shared" ca="1" si="2"/>
        <v>0</v>
      </c>
      <c r="J38" s="18">
        <f t="shared" ca="1" si="2"/>
        <v>0</v>
      </c>
      <c r="K38" s="19">
        <f t="shared" ca="1" si="3"/>
        <v>22135555.860000003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0</v>
      </c>
      <c r="K39" s="19">
        <f t="shared" ca="1" si="3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20204.830000000002</v>
      </c>
      <c r="E40" s="18">
        <f t="shared" ca="1" si="4"/>
        <v>610797.4</v>
      </c>
      <c r="F40" s="18">
        <f t="shared" ca="1" si="4"/>
        <v>25151172.75</v>
      </c>
      <c r="G40" s="18">
        <f t="shared" ca="1" si="4"/>
        <v>0</v>
      </c>
      <c r="H40" s="18">
        <f t="shared" ca="1" si="4"/>
        <v>881202.56</v>
      </c>
      <c r="I40" s="18">
        <f t="shared" ca="1" si="4"/>
        <v>0</v>
      </c>
      <c r="J40" s="18">
        <f t="shared" ca="1" si="4"/>
        <v>207706.07</v>
      </c>
      <c r="K40" s="19">
        <f t="shared" ca="1" si="3"/>
        <v>26871083.609999999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9">
        <f t="shared" ca="1" si="3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30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9">
        <f t="shared" ref="K43" ca="1" si="5">+SUM(D43:J43)</f>
        <v>30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9399.369999999999</v>
      </c>
      <c r="E44" s="18">
        <f t="shared" ca="1" si="4"/>
        <v>2655923.0900000008</v>
      </c>
      <c r="F44" s="18">
        <f t="shared" ca="1" si="4"/>
        <v>44186404.509999804</v>
      </c>
      <c r="G44" s="18">
        <f t="shared" ca="1" si="4"/>
        <v>0</v>
      </c>
      <c r="H44" s="18">
        <f t="shared" ca="1" si="4"/>
        <v>595973.92999999993</v>
      </c>
      <c r="I44" s="18">
        <f t="shared" ca="1" si="4"/>
        <v>71280</v>
      </c>
      <c r="J44" s="18">
        <f t="shared" ca="1" si="4"/>
        <v>93900.099999999991</v>
      </c>
      <c r="K44" s="19">
        <f t="shared" ca="1" si="3"/>
        <v>47612880.999999806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3526.1599999999989</v>
      </c>
      <c r="F45" s="18">
        <f t="shared" ca="1" si="4"/>
        <v>1538411.0900000008</v>
      </c>
      <c r="G45" s="18">
        <f t="shared" ca="1" si="4"/>
        <v>0</v>
      </c>
      <c r="H45" s="18">
        <f t="shared" ca="1" si="4"/>
        <v>-83055.00999999998</v>
      </c>
      <c r="I45" s="18">
        <f t="shared" ca="1" si="4"/>
        <v>0</v>
      </c>
      <c r="J45" s="18">
        <f t="shared" ca="1" si="4"/>
        <v>100354.84999999998</v>
      </c>
      <c r="K45" s="19">
        <f t="shared" ca="1" si="3"/>
        <v>1559237.0900000008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ca="1" si="3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9">
        <f t="shared" ref="K48:K58" ca="1" si="6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165387.56000000003</v>
      </c>
      <c r="F49" s="18">
        <f t="shared" ca="1" si="4"/>
        <v>71454159.339999825</v>
      </c>
      <c r="G49" s="18">
        <f t="shared" ca="1" si="4"/>
        <v>686720</v>
      </c>
      <c r="H49" s="18">
        <f t="shared" ca="1" si="4"/>
        <v>2270562.88</v>
      </c>
      <c r="I49" s="18">
        <f t="shared" ca="1" si="4"/>
        <v>3562.5</v>
      </c>
      <c r="J49" s="18">
        <f t="shared" ca="1" si="4"/>
        <v>25242.75</v>
      </c>
      <c r="K49" s="19">
        <f t="shared" ca="1" si="6"/>
        <v>74605635.029999822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914.42</v>
      </c>
      <c r="E50" s="18">
        <f t="shared" ca="1" si="4"/>
        <v>57388.06</v>
      </c>
      <c r="F50" s="18">
        <f t="shared" ca="1" si="4"/>
        <v>1924.36</v>
      </c>
      <c r="G50" s="18">
        <f t="shared" ca="1" si="4"/>
        <v>0</v>
      </c>
      <c r="H50" s="18">
        <f t="shared" ca="1" si="4"/>
        <v>4809.38</v>
      </c>
      <c r="I50" s="18">
        <f t="shared" ca="1" si="4"/>
        <v>0</v>
      </c>
      <c r="J50" s="18">
        <f t="shared" ca="1" si="4"/>
        <v>0</v>
      </c>
      <c r="K50" s="19">
        <f t="shared" ca="1" si="6"/>
        <v>65036.219999999994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ca="1" si="6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ref="K53:K54" ca="1" si="7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7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9">
        <f t="shared" ca="1" si="6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9">
        <f t="shared" ca="1" si="6"/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9">
        <f t="shared" ca="1" si="6"/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9">
        <f t="shared" ref="K59" ca="1" si="9">+SUM(D59:J59)</f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9">
        <f t="shared" ref="K60:K75" ca="1" si="10">+SUM(D60:J60)</f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9">
        <f t="shared" ca="1" si="10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9">
        <f t="shared" ca="1" si="10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9">
        <f t="shared" ca="1" si="10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9">
        <f t="shared" ca="1" si="10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9">
        <f t="shared" ca="1" si="10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9">
        <f t="shared" ca="1" si="10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9">
        <f t="shared" ca="1" si="10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9">
        <f t="shared" ca="1" si="10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9">
        <f t="shared" ca="1" si="10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9">
        <f t="shared" ca="1" si="10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9">
        <f t="shared" ca="1" si="10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9">
        <f t="shared" ca="1" si="10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9">
        <f t="shared" ca="1" si="10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9">
        <f t="shared" ca="1" si="10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9">
        <f t="shared" ca="1" si="10"/>
        <v>0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K76" ca="1" si="12">SUMIF($C$7:$C$75,"HD",D$7:D$75)</f>
        <v>35497911.849999994</v>
      </c>
      <c r="E76" s="49">
        <f t="shared" ca="1" si="12"/>
        <v>332966360.96999997</v>
      </c>
      <c r="F76" s="49">
        <f t="shared" ca="1" si="12"/>
        <v>8106622917.8099585</v>
      </c>
      <c r="G76" s="49">
        <f t="shared" ca="1" si="12"/>
        <v>67831892.950000003</v>
      </c>
      <c r="H76" s="49">
        <f t="shared" ca="1" si="12"/>
        <v>3404750067.0900006</v>
      </c>
      <c r="I76" s="49">
        <f t="shared" ca="1" si="12"/>
        <v>103924664.58</v>
      </c>
      <c r="J76" s="49">
        <f t="shared" ca="1" si="12"/>
        <v>492292726.11999995</v>
      </c>
      <c r="K76" s="49">
        <f t="shared" ca="1" si="12"/>
        <v>12543886541.369965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K77" ca="1" si="13">SUMIF($C$7:$C$75,"H",D$7:D$75)+SUMIF($C$7:$C$75,"E",D$7:D$75)</f>
        <v>0</v>
      </c>
      <c r="E77" s="49">
        <f t="shared" ca="1" si="13"/>
        <v>0</v>
      </c>
      <c r="F77" s="49">
        <f t="shared" ca="1" si="13"/>
        <v>0</v>
      </c>
      <c r="G77" s="49">
        <f t="shared" ca="1" si="13"/>
        <v>0</v>
      </c>
      <c r="H77" s="49">
        <f t="shared" ca="1" si="13"/>
        <v>0</v>
      </c>
      <c r="I77" s="49">
        <f t="shared" ca="1" si="13"/>
        <v>0</v>
      </c>
      <c r="J77" s="49">
        <f t="shared" ca="1" si="13"/>
        <v>0</v>
      </c>
      <c r="K77" s="49">
        <f t="shared" ca="1" si="13"/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K78" ca="1" si="14">D76+D77</f>
        <v>35497911.849999994</v>
      </c>
      <c r="E78" s="49">
        <f t="shared" ca="1" si="14"/>
        <v>332966360.96999997</v>
      </c>
      <c r="F78" s="49">
        <f t="shared" ca="1" si="14"/>
        <v>8106622917.8099585</v>
      </c>
      <c r="G78" s="49">
        <f t="shared" ca="1" si="14"/>
        <v>67831892.950000003</v>
      </c>
      <c r="H78" s="49">
        <f t="shared" ca="1" si="14"/>
        <v>3404750067.0900006</v>
      </c>
      <c r="I78" s="49">
        <f t="shared" ca="1" si="14"/>
        <v>103924664.58</v>
      </c>
      <c r="J78" s="49">
        <f t="shared" ca="1" si="14"/>
        <v>492292726.11999995</v>
      </c>
      <c r="K78" s="49">
        <f t="shared" ca="1" si="14"/>
        <v>12543886541.369965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359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240737264</v>
      </c>
      <c r="E7" s="18">
        <f t="shared" ca="1" si="0"/>
        <v>2890017.34</v>
      </c>
      <c r="F7" s="18">
        <f t="shared" ca="1" si="0"/>
        <v>181374064.72999999</v>
      </c>
      <c r="G7" s="18">
        <f t="shared" ca="1" si="0"/>
        <v>0</v>
      </c>
      <c r="H7" s="19">
        <f t="shared" ref="H7:H52" ca="1" si="1">+SUM(D7:G7)</f>
        <v>425001346.06999999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782689636.72000003</v>
      </c>
      <c r="E8" s="18">
        <f t="shared" ca="1" si="0"/>
        <v>44424028.089999996</v>
      </c>
      <c r="F8" s="18">
        <f t="shared" ca="1" si="0"/>
        <v>27996745.73</v>
      </c>
      <c r="G8" s="18">
        <f t="shared" ca="1" si="0"/>
        <v>134855612.34</v>
      </c>
      <c r="H8" s="19">
        <f t="shared" ca="1" si="1"/>
        <v>989966022.88000011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187543668.99000001</v>
      </c>
      <c r="E9" s="18">
        <f t="shared" ca="1" si="0"/>
        <v>41612736.700000003</v>
      </c>
      <c r="F9" s="18">
        <f t="shared" ca="1" si="0"/>
        <v>36577216.939999998</v>
      </c>
      <c r="G9" s="18">
        <f t="shared" ca="1" si="0"/>
        <v>72017850.339999989</v>
      </c>
      <c r="H9" s="19">
        <f t="shared" ca="1" si="1"/>
        <v>337751472.96999997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488023199.55995297</v>
      </c>
      <c r="E10" s="18">
        <f t="shared" ca="1" si="0"/>
        <v>39436573.810000002</v>
      </c>
      <c r="F10" s="18">
        <f t="shared" ca="1" si="0"/>
        <v>239925939.51999998</v>
      </c>
      <c r="G10" s="18">
        <f t="shared" ca="1" si="0"/>
        <v>143337748.420001</v>
      </c>
      <c r="H10" s="19">
        <f t="shared" ca="1" si="1"/>
        <v>910723461.30995393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1735609.4482</v>
      </c>
      <c r="E11" s="18">
        <f t="shared" ca="1" si="0"/>
        <v>1498728.99</v>
      </c>
      <c r="F11" s="18">
        <f t="shared" ca="1" si="0"/>
        <v>799187.33</v>
      </c>
      <c r="G11" s="18">
        <f t="shared" ca="1" si="0"/>
        <v>2732545.3308999999</v>
      </c>
      <c r="H11" s="19">
        <f t="shared" ca="1" si="1"/>
        <v>6766071.0990999993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43442317.310000002</v>
      </c>
      <c r="E13" s="18">
        <f t="shared" ca="1" si="0"/>
        <v>786546.78</v>
      </c>
      <c r="F13" s="18">
        <f t="shared" ca="1" si="0"/>
        <v>82047462.229999989</v>
      </c>
      <c r="G13" s="18">
        <f t="shared" ca="1" si="0"/>
        <v>6334611.7899999991</v>
      </c>
      <c r="H13" s="19">
        <f t="shared" ca="1" si="1"/>
        <v>132610938.10999998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387346197.42000002</v>
      </c>
      <c r="E14" s="18">
        <f t="shared" ca="1" si="0"/>
        <v>57875475.530000001</v>
      </c>
      <c r="F14" s="18">
        <f t="shared" ca="1" si="0"/>
        <v>138954129.00999999</v>
      </c>
      <c r="G14" s="18">
        <f t="shared" ca="1" si="0"/>
        <v>316064677.75999999</v>
      </c>
      <c r="H14" s="19">
        <f t="shared" ca="1" si="1"/>
        <v>900240479.72000003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60488775.495238289</v>
      </c>
      <c r="E15" s="18">
        <f t="shared" ca="1" si="0"/>
        <v>0</v>
      </c>
      <c r="F15" s="18">
        <f t="shared" ca="1" si="0"/>
        <v>0</v>
      </c>
      <c r="G15" s="18">
        <f t="shared" ca="1" si="0"/>
        <v>1441440599.8238099</v>
      </c>
      <c r="H15" s="19">
        <f t="shared" ca="1" si="1"/>
        <v>1501929375.3190482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48203452</v>
      </c>
      <c r="E17" s="18">
        <f t="shared" ca="1" si="0"/>
        <v>9749419</v>
      </c>
      <c r="F17" s="18">
        <f t="shared" ca="1" si="0"/>
        <v>178166282</v>
      </c>
      <c r="G17" s="18">
        <f t="shared" ca="1" si="0"/>
        <v>7627633</v>
      </c>
      <c r="H17" s="19">
        <f t="shared" ca="1" si="1"/>
        <v>243746786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69185813.519999996</v>
      </c>
      <c r="E18" s="18">
        <f t="shared" ca="1" si="0"/>
        <v>22158514.370000001</v>
      </c>
      <c r="F18" s="18">
        <f t="shared" ca="1" si="0"/>
        <v>94376341.039999992</v>
      </c>
      <c r="G18" s="18">
        <f t="shared" ca="1" si="0"/>
        <v>11125196.950000001</v>
      </c>
      <c r="H18" s="19">
        <f t="shared" ca="1" si="1"/>
        <v>196845865.88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297276915.08000004</v>
      </c>
      <c r="E20" s="18">
        <f t="shared" ca="1" si="0"/>
        <v>33674113</v>
      </c>
      <c r="F20" s="18">
        <f t="shared" ca="1" si="0"/>
        <v>194634064.88</v>
      </c>
      <c r="G20" s="18">
        <f t="shared" ca="1" si="0"/>
        <v>58537975.840000004</v>
      </c>
      <c r="H20" s="19">
        <f t="shared" ca="1" si="1"/>
        <v>584123068.80000007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4845916.32</v>
      </c>
      <c r="E21" s="18">
        <f t="shared" ca="1" si="0"/>
        <v>3743353.49</v>
      </c>
      <c r="F21" s="18">
        <f t="shared" ca="1" si="0"/>
        <v>16400097.6</v>
      </c>
      <c r="G21" s="18">
        <f t="shared" ca="1" si="0"/>
        <v>6998922.8600000003</v>
      </c>
      <c r="H21" s="19">
        <f t="shared" ca="1" si="1"/>
        <v>31988290.27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31211339.419999998</v>
      </c>
      <c r="E22" s="18">
        <f t="shared" ca="1" si="0"/>
        <v>2620250.21</v>
      </c>
      <c r="F22" s="18">
        <f t="shared" ca="1" si="0"/>
        <v>2667385.9200000004</v>
      </c>
      <c r="G22" s="18">
        <f t="shared" ca="1" si="0"/>
        <v>14243324.48</v>
      </c>
      <c r="H22" s="19">
        <f t="shared" ca="1" si="1"/>
        <v>50742300.030000001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464375765.46000004</v>
      </c>
      <c r="E23" s="18">
        <f t="shared" ca="1" si="2"/>
        <v>32063575.359999999</v>
      </c>
      <c r="F23" s="18">
        <f t="shared" ca="1" si="2"/>
        <v>345377275.81999993</v>
      </c>
      <c r="G23" s="18">
        <f t="shared" ca="1" si="2"/>
        <v>235572951.72</v>
      </c>
      <c r="H23" s="19">
        <f t="shared" ca="1" si="1"/>
        <v>1077389568.3599999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286006866.63</v>
      </c>
      <c r="E24" s="18">
        <f t="shared" ca="1" si="2"/>
        <v>28630659.739999998</v>
      </c>
      <c r="F24" s="18">
        <f t="shared" ca="1" si="2"/>
        <v>74649216.950000003</v>
      </c>
      <c r="G24" s="18">
        <f t="shared" ca="1" si="2"/>
        <v>81682256.549999997</v>
      </c>
      <c r="H24" s="19">
        <f t="shared" ca="1" si="1"/>
        <v>470968999.87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81114712.410000101</v>
      </c>
      <c r="E25" s="18">
        <f t="shared" ca="1" si="2"/>
        <v>0</v>
      </c>
      <c r="F25" s="18">
        <f t="shared" ca="1" si="2"/>
        <v>26999308.439999998</v>
      </c>
      <c r="G25" s="18">
        <f t="shared" ca="1" si="2"/>
        <v>12453761.890001243</v>
      </c>
      <c r="H25" s="19">
        <f t="shared" ca="1" si="1"/>
        <v>120567782.74000134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12074530.381896999</v>
      </c>
      <c r="E26" s="18">
        <f t="shared" ca="1" si="2"/>
        <v>614909.68999999994</v>
      </c>
      <c r="F26" s="18">
        <f t="shared" ca="1" si="2"/>
        <v>6970381.8999999994</v>
      </c>
      <c r="G26" s="18">
        <f t="shared" ca="1" si="2"/>
        <v>6647058.7015820015</v>
      </c>
      <c r="H26" s="19">
        <f t="shared" ca="1" si="1"/>
        <v>26306880.673478998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252831793.38999999</v>
      </c>
      <c r="E27" s="18">
        <f t="shared" ca="1" si="2"/>
        <v>69520183.879999995</v>
      </c>
      <c r="F27" s="18">
        <f t="shared" ca="1" si="2"/>
        <v>139011379.18000001</v>
      </c>
      <c r="G27" s="18">
        <f t="shared" ca="1" si="2"/>
        <v>170024998.47999999</v>
      </c>
      <c r="H27" s="19">
        <f t="shared" ca="1" si="1"/>
        <v>631388354.92999995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194727619.54000002</v>
      </c>
      <c r="E28" s="18">
        <f t="shared" ca="1" si="2"/>
        <v>4413470.6899999995</v>
      </c>
      <c r="F28" s="18">
        <f t="shared" ca="1" si="2"/>
        <v>112653293.08</v>
      </c>
      <c r="G28" s="18">
        <f t="shared" ca="1" si="2"/>
        <v>140988700.83000001</v>
      </c>
      <c r="H28" s="19">
        <f t="shared" ca="1" si="1"/>
        <v>452783084.13999999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3453981.32</v>
      </c>
      <c r="E29" s="18">
        <f t="shared" ca="1" si="2"/>
        <v>62675.259999999995</v>
      </c>
      <c r="F29" s="18">
        <f t="shared" ca="1" si="2"/>
        <v>5162347.1500000004</v>
      </c>
      <c r="G29" s="18">
        <f t="shared" ca="1" si="2"/>
        <v>7229144.5099999998</v>
      </c>
      <c r="H29" s="19">
        <f t="shared" ca="1" si="1"/>
        <v>15908148.24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223681460.7103</v>
      </c>
      <c r="E30" s="18">
        <f t="shared" ca="1" si="2"/>
        <v>19205486.140799999</v>
      </c>
      <c r="F30" s="18">
        <f t="shared" ca="1" si="2"/>
        <v>125324119.8052</v>
      </c>
      <c r="G30" s="18">
        <f t="shared" ca="1" si="2"/>
        <v>85749706.964499995</v>
      </c>
      <c r="H30" s="19">
        <f t="shared" ca="1" si="1"/>
        <v>453960773.62080002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13619358.08</v>
      </c>
      <c r="E31" s="18">
        <f t="shared" ca="1" si="2"/>
        <v>133217.4</v>
      </c>
      <c r="F31" s="18">
        <f t="shared" ca="1" si="2"/>
        <v>16701304.9</v>
      </c>
      <c r="G31" s="18">
        <f t="shared" ca="1" si="2"/>
        <v>6535481.8299999991</v>
      </c>
      <c r="H31" s="19">
        <f t="shared" ca="1" si="1"/>
        <v>36989362.210000001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216474562.88879901</v>
      </c>
      <c r="E32" s="18">
        <f t="shared" ca="1" si="2"/>
        <v>45819936.576710999</v>
      </c>
      <c r="F32" s="18">
        <f t="shared" ca="1" si="2"/>
        <v>162993426.74793202</v>
      </c>
      <c r="G32" s="18">
        <f t="shared" ca="1" si="2"/>
        <v>126172995.899608</v>
      </c>
      <c r="H32" s="19">
        <f t="shared" ca="1" si="1"/>
        <v>551460922.11304998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89429738.569999963</v>
      </c>
      <c r="E33" s="18">
        <f t="shared" ca="1" si="2"/>
        <v>712048.99999999977</v>
      </c>
      <c r="F33" s="18">
        <f t="shared" ca="1" si="2"/>
        <v>8586367.8699999899</v>
      </c>
      <c r="G33" s="18">
        <f t="shared" ca="1" si="2"/>
        <v>17638090.419999976</v>
      </c>
      <c r="H33" s="19">
        <f t="shared" ca="1" si="1"/>
        <v>116366245.85999992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633524.14000000013</v>
      </c>
      <c r="E34" s="18">
        <f t="shared" ca="1" si="2"/>
        <v>0</v>
      </c>
      <c r="F34" s="18">
        <f t="shared" ca="1" si="2"/>
        <v>169681.37999999998</v>
      </c>
      <c r="G34" s="18">
        <f t="shared" ca="1" si="2"/>
        <v>1657080.4900000035</v>
      </c>
      <c r="H34" s="19">
        <f t="shared" ca="1" si="1"/>
        <v>2460286.0100000035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10850013.67</v>
      </c>
      <c r="E35" s="18">
        <f t="shared" ca="1" si="2"/>
        <v>3053744.73</v>
      </c>
      <c r="F35" s="18">
        <f t="shared" ca="1" si="2"/>
        <v>3784594.75</v>
      </c>
      <c r="G35" s="18">
        <f t="shared" ca="1" si="2"/>
        <v>1548298014.22</v>
      </c>
      <c r="H35" s="19">
        <f t="shared" ca="1" si="1"/>
        <v>1565986367.3700001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3385813</v>
      </c>
      <c r="E36" s="18">
        <f t="shared" ca="1" si="2"/>
        <v>595435</v>
      </c>
      <c r="F36" s="18">
        <f t="shared" ca="1" si="2"/>
        <v>5625692</v>
      </c>
      <c r="G36" s="18">
        <f t="shared" ca="1" si="2"/>
        <v>5784184</v>
      </c>
      <c r="H36" s="19">
        <f t="shared" ca="1" si="1"/>
        <v>15391124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98182699.140000015</v>
      </c>
      <c r="E38" s="18">
        <f t="shared" ca="1" si="2"/>
        <v>2320132.5</v>
      </c>
      <c r="F38" s="18">
        <f t="shared" ca="1" si="2"/>
        <v>12821378.289999999</v>
      </c>
      <c r="G38" s="18">
        <f t="shared" ca="1" si="2"/>
        <v>28149700.669999998</v>
      </c>
      <c r="H38" s="19">
        <f t="shared" ca="1" si="1"/>
        <v>141473910.59999999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123629.51</v>
      </c>
      <c r="E39" s="18">
        <f t="shared" ca="1" si="3"/>
        <v>0</v>
      </c>
      <c r="F39" s="18">
        <f t="shared" ca="1" si="3"/>
        <v>0</v>
      </c>
      <c r="G39" s="18">
        <f t="shared" ca="1" si="3"/>
        <v>1635406.72</v>
      </c>
      <c r="H39" s="19">
        <f t="shared" ca="1" si="1"/>
        <v>1759036.23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43963723.692125998</v>
      </c>
      <c r="E40" s="18">
        <f t="shared" ca="1" si="3"/>
        <v>14644494.060000001</v>
      </c>
      <c r="F40" s="18">
        <f t="shared" ca="1" si="3"/>
        <v>65250312.109999999</v>
      </c>
      <c r="G40" s="18">
        <f t="shared" ca="1" si="3"/>
        <v>6587623.76609</v>
      </c>
      <c r="H40" s="19">
        <f t="shared" ca="1" si="1"/>
        <v>130446153.628216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1897692.61</v>
      </c>
      <c r="E41" s="18">
        <f t="shared" ca="1" si="3"/>
        <v>0</v>
      </c>
      <c r="F41" s="18">
        <f t="shared" ca="1" si="3"/>
        <v>2389803.7999999998</v>
      </c>
      <c r="G41" s="18">
        <f t="shared" ca="1" si="3"/>
        <v>1406640.33</v>
      </c>
      <c r="H41" s="19">
        <f t="shared" ca="1" si="1"/>
        <v>5694136.7400000002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24075550</v>
      </c>
      <c r="E43" s="18">
        <f t="shared" ca="1" si="3"/>
        <v>0</v>
      </c>
      <c r="F43" s="18">
        <f t="shared" ca="1" si="3"/>
        <v>66397</v>
      </c>
      <c r="G43" s="18">
        <f t="shared" ca="1" si="3"/>
        <v>12658921</v>
      </c>
      <c r="H43" s="19">
        <f t="shared" ca="1" si="1"/>
        <v>36800868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247117.64000000033</v>
      </c>
      <c r="E44" s="18">
        <f t="shared" ca="1" si="3"/>
        <v>0</v>
      </c>
      <c r="F44" s="18">
        <f t="shared" ca="1" si="3"/>
        <v>427.18</v>
      </c>
      <c r="G44" s="18">
        <f t="shared" ca="1" si="3"/>
        <v>763009.25999999756</v>
      </c>
      <c r="H44" s="19">
        <f t="shared" ca="1" si="1"/>
        <v>1010554.0799999979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5487449.7599999979</v>
      </c>
      <c r="E45" s="18">
        <f t="shared" ca="1" si="3"/>
        <v>0</v>
      </c>
      <c r="F45" s="18">
        <f t="shared" ca="1" si="3"/>
        <v>17069116.959999997</v>
      </c>
      <c r="G45" s="18">
        <f t="shared" ca="1" si="3"/>
        <v>689195.0299999998</v>
      </c>
      <c r="H45" s="19">
        <f t="shared" ca="1" si="1"/>
        <v>23245761.749999996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19745136.16</v>
      </c>
      <c r="E46" s="18">
        <f t="shared" ca="1" si="3"/>
        <v>335782.75999999995</v>
      </c>
      <c r="F46" s="18">
        <f t="shared" ca="1" si="3"/>
        <v>39407670.539999999</v>
      </c>
      <c r="G46" s="18">
        <f t="shared" ca="1" si="3"/>
        <v>3181779.4699999997</v>
      </c>
      <c r="H46" s="19">
        <f t="shared" ca="1" si="1"/>
        <v>62670368.93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79572.070000000036</v>
      </c>
      <c r="E47" s="18">
        <f t="shared" ca="1" si="3"/>
        <v>0</v>
      </c>
      <c r="F47" s="18">
        <f t="shared" ca="1" si="3"/>
        <v>14491.980000000001</v>
      </c>
      <c r="G47" s="18">
        <f t="shared" ca="1" si="3"/>
        <v>94100.93</v>
      </c>
      <c r="H47" s="19">
        <f t="shared" ca="1" si="1"/>
        <v>188164.98000000004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36899874.299999878</v>
      </c>
      <c r="E49" s="18">
        <f t="shared" ca="1" si="3"/>
        <v>53553.159999999996</v>
      </c>
      <c r="F49" s="18">
        <f t="shared" ca="1" si="3"/>
        <v>147642.13</v>
      </c>
      <c r="G49" s="18">
        <f t="shared" ca="1" si="3"/>
        <v>1283993.6799999997</v>
      </c>
      <c r="H49" s="19">
        <f t="shared" ca="1" si="1"/>
        <v>38385063.269999877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470633.84</v>
      </c>
      <c r="E50" s="18">
        <f t="shared" ca="1" si="3"/>
        <v>0</v>
      </c>
      <c r="F50" s="18">
        <f t="shared" ca="1" si="3"/>
        <v>626057.26</v>
      </c>
      <c r="G50" s="18">
        <f t="shared" ca="1" si="3"/>
        <v>1128303.8</v>
      </c>
      <c r="H50" s="19">
        <f t="shared" ca="1" si="1"/>
        <v>2224994.9000000004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51634655.54999999</v>
      </c>
      <c r="E52" s="18">
        <f t="shared" ca="1" si="3"/>
        <v>295391.18000000005</v>
      </c>
      <c r="F52" s="18">
        <f t="shared" ca="1" si="3"/>
        <v>2029804.8599999999</v>
      </c>
      <c r="G52" s="18">
        <f t="shared" ca="1" si="3"/>
        <v>3282698.5699999984</v>
      </c>
      <c r="H52" s="19">
        <f t="shared" ca="1" si="1"/>
        <v>57242550.159999989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546.88</v>
      </c>
      <c r="E53" s="18">
        <f t="shared" ca="1" si="3"/>
        <v>0</v>
      </c>
      <c r="F53" s="18">
        <f t="shared" ca="1" si="3"/>
        <v>0</v>
      </c>
      <c r="G53" s="18">
        <f t="shared" ca="1" si="3"/>
        <v>2609878.4900000002</v>
      </c>
      <c r="H53" s="19">
        <f t="shared" ref="H53:H54" ca="1" si="4">+SUM(D53:G53)</f>
        <v>2610425.37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t="shared" ca="1" si="4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G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9">
        <f t="shared" ref="H60:H75" ca="1" si="6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8">
        <f t="shared" ca="1" si="5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8">
        <f t="shared" ca="1" si="5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8">
        <f t="shared" ca="1" si="5"/>
        <v>0</v>
      </c>
      <c r="H74" s="19">
        <f t="shared" ca="1" si="6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8">
        <f t="shared" ca="1" si="5"/>
        <v>0</v>
      </c>
      <c r="G75" s="18">
        <f t="shared" ca="1" si="5"/>
        <v>0</v>
      </c>
      <c r="H75" s="19">
        <f t="shared" ca="1" si="6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4778198126.6265154</v>
      </c>
      <c r="E76" s="49">
        <f ca="1">SUMIF($C$7:$C$75,"HD",E$7:E$75)</f>
        <v>482944454.43751103</v>
      </c>
      <c r="F76" s="49">
        <f ca="1">SUMIF($C$7:$C$75,"HD",F$7:F$75)</f>
        <v>2367750409.013133</v>
      </c>
      <c r="G76" s="49">
        <f ca="1">SUMIF($C$7:$C$75,"HD",G$7:G$75)</f>
        <v>4725222377.1564932</v>
      </c>
      <c r="H76" s="49">
        <f ca="1">SUMIF($C$7:$C$75,"HD",H$7:H$75)</f>
        <v>12354115367.233648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4778198126.6265154</v>
      </c>
      <c r="E78" s="49">
        <f ca="1">E76+E77</f>
        <v>482944454.43751103</v>
      </c>
      <c r="F78" s="49">
        <f ca="1">F76+F77</f>
        <v>2367750409.013133</v>
      </c>
      <c r="G78" s="49">
        <f ca="1">G76+G77</f>
        <v>4725222377.1564932</v>
      </c>
      <c r="H78" s="49">
        <f ca="1">H76+H77</f>
        <v>12354115367.233648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9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" ca="1" si="4">+SUM(D53:E53)</f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ref="F54" ca="1" si="5">+SUM(D54:E54)</f>
        <v>0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9">
        <f t="shared" ca="1" si="1"/>
        <v>0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6"/>
        <v>0</v>
      </c>
      <c r="E56" s="18">
        <f t="shared" ca="1" si="6"/>
        <v>1233013151.6050131</v>
      </c>
      <c r="F56" s="19">
        <f t="shared" ca="1" si="1"/>
        <v>1233013151.6050131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253429.30000000002</v>
      </c>
      <c r="F57" s="19">
        <f t="shared" ca="1" si="1"/>
        <v>253429.30000000002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111075162.31</v>
      </c>
      <c r="F58" s="19">
        <f t="shared" ca="1" si="1"/>
        <v>111075162.31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91769954.24000001</v>
      </c>
      <c r="F59" s="19">
        <f t="shared" ca="1" si="1"/>
        <v>91769954.24000001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0.1</v>
      </c>
      <c r="E60" s="18">
        <f t="shared" ca="1" si="6"/>
        <v>3780446850.6791782</v>
      </c>
      <c r="F60" s="19">
        <f t="shared" ref="F60:F75" ca="1" si="7">+SUM(D60:E60)</f>
        <v>3780446850.7791781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342919229.99000013</v>
      </c>
      <c r="F61" s="19">
        <f t="shared" ca="1" si="7"/>
        <v>342919229.99000013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3269326578.5700006</v>
      </c>
      <c r="F62" s="19">
        <f t="shared" ca="1" si="7"/>
        <v>3269326578.5700006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88464653.040000305</v>
      </c>
      <c r="E63" s="18">
        <f t="shared" ca="1" si="6"/>
        <v>4063351382.9642463</v>
      </c>
      <c r="F63" s="19">
        <f t="shared" ca="1" si="7"/>
        <v>4151816036.0042467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464515297.10998499</v>
      </c>
      <c r="F64" s="19">
        <f t="shared" ca="1" si="7"/>
        <v>464515297.10998499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4421879256.3299999</v>
      </c>
      <c r="F65" s="19">
        <f t="shared" ca="1" si="7"/>
        <v>4421879256.3299999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51680785.93</v>
      </c>
      <c r="F66" s="19">
        <f t="shared" ca="1" si="7"/>
        <v>51680785.93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897789253.874506</v>
      </c>
      <c r="F67" s="19">
        <f t="shared" ca="1" si="7"/>
        <v>897789253.874506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2321358640.3799887</v>
      </c>
      <c r="F68" s="19">
        <f t="shared" ca="1" si="7"/>
        <v>2321358640.3799887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1026203377.7259438</v>
      </c>
      <c r="F69" s="19">
        <f t="shared" ca="1" si="7"/>
        <v>1026203377.7259438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3173038839.48</v>
      </c>
      <c r="F70" s="19">
        <f t="shared" ca="1" si="7"/>
        <v>3173038839.48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6"/>
        <v>0</v>
      </c>
      <c r="E71" s="18">
        <f t="shared" ca="1" si="6"/>
        <v>45865437.210000008</v>
      </c>
      <c r="F71" s="19">
        <f t="shared" ca="1" si="7"/>
        <v>45865437.210000008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6"/>
        <v>0</v>
      </c>
      <c r="E72" s="18">
        <f t="shared" ca="1" si="6"/>
        <v>172382124.34999996</v>
      </c>
      <c r="F72" s="19">
        <f t="shared" ca="1" si="7"/>
        <v>172382124.34999996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6"/>
        <v>0</v>
      </c>
      <c r="E73" s="18">
        <f t="shared" ca="1" si="6"/>
        <v>262132767.34000161</v>
      </c>
      <c r="F73" s="19">
        <f t="shared" ca="1" si="7"/>
        <v>262132767.34000161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6"/>
        <v>0</v>
      </c>
      <c r="E74" s="18">
        <f t="shared" ca="1" si="6"/>
        <v>2013050869.5779355</v>
      </c>
      <c r="F74" s="19">
        <f t="shared" ca="1" si="7"/>
        <v>2013050869.5779355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6"/>
        <v>0</v>
      </c>
      <c r="E75" s="18">
        <f t="shared" ca="1" si="6"/>
        <v>6823364708</v>
      </c>
      <c r="F75" s="19">
        <f t="shared" ca="1" si="7"/>
        <v>6823364708</v>
      </c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E76" s="49">
        <f ca="1">SUMIF($C$7:$C$75,"HD",E$7:E$75)</f>
        <v>0</v>
      </c>
      <c r="F76" s="49">
        <f ca="1">SUMIF($C$7:$C$75,"HD",F$7:F$75)</f>
        <v>0</v>
      </c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88464653.140000299</v>
      </c>
      <c r="E77" s="49">
        <f ca="1">SUMIF($C$7:$C$75,"H",E$7:E$75)+SUMIF($C$7:$C$75,"E",E$7:E$75)</f>
        <v>34565417096.966797</v>
      </c>
      <c r="F77" s="49">
        <f ca="1">SUMIF($C$7:$C$75,"H",F$7:F$75)+SUMIF($C$7:$C$75,"E",F$7:F$75)</f>
        <v>34653881750.106796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88464653.140000299</v>
      </c>
      <c r="E78" s="49">
        <f ca="1">E76+E77</f>
        <v>34565417096.966797</v>
      </c>
      <c r="F78" s="49">
        <f ca="1">F76+F77</f>
        <v>34653881750.106796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5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5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5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5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9">
        <f t="shared" ca="1" si="9"/>
        <v>0</v>
      </c>
      <c r="F55" s="18">
        <f t="shared" ref="F55:G75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5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5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9">
        <f t="shared" ca="1" si="9"/>
        <v>0</v>
      </c>
      <c r="F74" s="18">
        <f t="shared" ca="1" si="16"/>
        <v>0</v>
      </c>
      <c r="G74" s="18">
        <f t="shared" ca="1" si="16"/>
        <v>0</v>
      </c>
      <c r="H74" s="19">
        <f t="shared" ca="1" si="10"/>
        <v>0</v>
      </c>
      <c r="I74" s="18">
        <f t="shared" ca="1" si="17"/>
        <v>0</v>
      </c>
      <c r="J74" s="18">
        <f t="shared" ca="1" si="17"/>
        <v>0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9">
        <f t="shared" ca="1" si="12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9">
        <f t="shared" ca="1" si="9"/>
        <v>0</v>
      </c>
      <c r="F75" s="18">
        <f t="shared" ca="1" si="16"/>
        <v>0</v>
      </c>
      <c r="G75" s="18">
        <f t="shared" ca="1" si="16"/>
        <v>0</v>
      </c>
      <c r="H75" s="19">
        <f t="shared" ca="1" si="10"/>
        <v>0</v>
      </c>
      <c r="I75" s="18">
        <f t="shared" ca="1" si="17"/>
        <v>0</v>
      </c>
      <c r="J75" s="18">
        <f t="shared" ca="1" si="17"/>
        <v>0</v>
      </c>
      <c r="K75" s="19">
        <f t="shared" ca="1" si="11"/>
        <v>0</v>
      </c>
      <c r="L75" s="18">
        <f t="shared" ca="1" si="18"/>
        <v>0</v>
      </c>
      <c r="M75" s="18">
        <f t="shared" ca="1" si="18"/>
        <v>0</v>
      </c>
      <c r="N75" s="19">
        <f t="shared" ca="1" si="12"/>
        <v>0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t="shared" ref="D76:N76" ca="1" si="19">SUMIF($C$7:$C$75,"HD",D$7:D$75)</f>
        <v>0</v>
      </c>
      <c r="E76" s="49">
        <f t="shared" ca="1" si="19"/>
        <v>0</v>
      </c>
      <c r="F76" s="49">
        <f t="shared" ca="1" si="19"/>
        <v>0</v>
      </c>
      <c r="G76" s="49">
        <f t="shared" ca="1" si="19"/>
        <v>0</v>
      </c>
      <c r="H76" s="49">
        <f t="shared" ca="1" si="19"/>
        <v>0</v>
      </c>
      <c r="I76" s="49">
        <f t="shared" ca="1" si="19"/>
        <v>0</v>
      </c>
      <c r="J76" s="49">
        <f t="shared" ca="1" si="19"/>
        <v>0</v>
      </c>
      <c r="K76" s="49">
        <f t="shared" ca="1" si="19"/>
        <v>0</v>
      </c>
      <c r="L76" s="49">
        <f t="shared" ca="1" si="19"/>
        <v>0</v>
      </c>
      <c r="M76" s="49">
        <f t="shared" ca="1" si="19"/>
        <v>0</v>
      </c>
      <c r="N76" s="49">
        <f t="shared" ca="1" si="19"/>
        <v>0</v>
      </c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t="shared" ref="D77:N77" ca="1" si="20">SUMIF($C$7:$C$75,"H",D$7:D$75)+SUMIF($C$7:$C$75,"E",D$7:D$75)</f>
        <v>0</v>
      </c>
      <c r="E77" s="49">
        <f t="shared" ca="1" si="20"/>
        <v>0</v>
      </c>
      <c r="F77" s="49">
        <f t="shared" ca="1" si="20"/>
        <v>0</v>
      </c>
      <c r="G77" s="49">
        <f t="shared" ca="1" si="20"/>
        <v>0</v>
      </c>
      <c r="H77" s="49">
        <f t="shared" ca="1" si="20"/>
        <v>0</v>
      </c>
      <c r="I77" s="49">
        <f t="shared" ca="1" si="20"/>
        <v>0</v>
      </c>
      <c r="J77" s="49">
        <f t="shared" ca="1" si="20"/>
        <v>0</v>
      </c>
      <c r="K77" s="49">
        <f t="shared" ca="1" si="20"/>
        <v>0</v>
      </c>
      <c r="L77" s="49">
        <f t="shared" ca="1" si="20"/>
        <v>0</v>
      </c>
      <c r="M77" s="49">
        <f t="shared" ca="1" si="20"/>
        <v>0</v>
      </c>
      <c r="N77" s="49">
        <f t="shared" ca="1" si="20"/>
        <v>0</v>
      </c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t="shared" ref="D78:N78" ca="1" si="21">D76+D77</f>
        <v>0</v>
      </c>
      <c r="E78" s="49">
        <f t="shared" ca="1" si="21"/>
        <v>0</v>
      </c>
      <c r="F78" s="49">
        <f t="shared" ca="1" si="21"/>
        <v>0</v>
      </c>
      <c r="G78" s="49">
        <f t="shared" ca="1" si="21"/>
        <v>0</v>
      </c>
      <c r="H78" s="49">
        <f t="shared" ca="1" si="21"/>
        <v>0</v>
      </c>
      <c r="I78" s="49">
        <f t="shared" ca="1" si="21"/>
        <v>0</v>
      </c>
      <c r="J78" s="49">
        <f t="shared" ca="1" si="21"/>
        <v>0</v>
      </c>
      <c r="K78" s="49">
        <f t="shared" ca="1" si="21"/>
        <v>0</v>
      </c>
      <c r="L78" s="49">
        <f t="shared" ca="1" si="21"/>
        <v>0</v>
      </c>
      <c r="M78" s="49">
        <f t="shared" ca="1" si="21"/>
        <v>0</v>
      </c>
      <c r="N78" s="49">
        <f t="shared" ca="1" si="21"/>
        <v>0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361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9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ref="K53" ca="1" si="4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ref="K54" ca="1" si="5">+SUM(D54:J54)</f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9">
        <f t="shared" ca="1" si="1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6"/>
        <v>0</v>
      </c>
      <c r="E56" s="18">
        <f t="shared" ca="1" si="6"/>
        <v>1233013151.6050131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9">
        <f t="shared" ca="1" si="1"/>
        <v>1233013151.6050131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253429.30000000002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9">
        <f t="shared" ca="1" si="1"/>
        <v>253429.30000000002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111075162.31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9">
        <f t="shared" ca="1" si="1"/>
        <v>111075162.31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91769954.24000001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9">
        <f t="shared" ca="1" si="1"/>
        <v>91769954.24000001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0.1</v>
      </c>
      <c r="E60" s="18">
        <f t="shared" ca="1" si="6"/>
        <v>3780446850.6791782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9">
        <f t="shared" ref="K60:K75" ca="1" si="7">+SUM(D60:J60)</f>
        <v>3780446850.7791781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342919229.99000013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9">
        <f t="shared" ca="1" si="7"/>
        <v>342919229.99000013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3269326578.5700006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9">
        <f t="shared" ca="1" si="7"/>
        <v>3269326578.5700006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88464653.040000305</v>
      </c>
      <c r="E63" s="18">
        <f t="shared" ca="1" si="6"/>
        <v>4063351382.9642463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9">
        <f t="shared" ca="1" si="7"/>
        <v>4151816036.0042467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464515297.10998499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9">
        <f t="shared" ca="1" si="7"/>
        <v>464515297.10998499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4421879256.3299999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9">
        <f t="shared" ca="1" si="7"/>
        <v>4421879256.3299999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51680785.93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9">
        <f t="shared" ca="1" si="7"/>
        <v>51680785.93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897789253.874506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9">
        <f t="shared" ca="1" si="7"/>
        <v>897789253.874506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2321358640.3799887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9">
        <f t="shared" ca="1" si="7"/>
        <v>2321358640.3799887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1026203377.7259438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9">
        <f t="shared" ca="1" si="7"/>
        <v>1026203377.7259438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3173038839.48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8">
        <f t="shared" ca="1" si="6"/>
        <v>0</v>
      </c>
      <c r="K70" s="19">
        <f t="shared" ca="1" si="7"/>
        <v>3173038839.48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8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8"/>
        <v>45865437.210000008</v>
      </c>
      <c r="F71" s="18">
        <f t="shared" ca="1" si="8"/>
        <v>0</v>
      </c>
      <c r="G71" s="18">
        <f t="shared" ca="1" si="8"/>
        <v>0</v>
      </c>
      <c r="H71" s="18">
        <f t="shared" ca="1" si="8"/>
        <v>0</v>
      </c>
      <c r="I71" s="18">
        <f t="shared" ca="1" si="8"/>
        <v>0</v>
      </c>
      <c r="J71" s="18">
        <f t="shared" ca="1" si="8"/>
        <v>0</v>
      </c>
      <c r="K71" s="19">
        <f t="shared" ca="1" si="7"/>
        <v>45865437.210000008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8"/>
        <v>0</v>
      </c>
      <c r="E72" s="18">
        <f t="shared" ca="1" si="8"/>
        <v>172382124.34999996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8">
        <f t="shared" ca="1" si="8"/>
        <v>0</v>
      </c>
      <c r="K72" s="19">
        <f t="shared" ca="1" si="7"/>
        <v>172382124.34999996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262132767.34000161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8">
        <f t="shared" ca="1" si="8"/>
        <v>0</v>
      </c>
      <c r="K73" s="19">
        <f t="shared" ca="1" si="7"/>
        <v>262132767.34000161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2013050869.5779355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8">
        <f t="shared" ca="1" si="8"/>
        <v>0</v>
      </c>
      <c r="K74" s="19">
        <f t="shared" ca="1" si="7"/>
        <v>2013050869.5779355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6823364708</v>
      </c>
      <c r="F75" s="18">
        <f t="shared" ca="1" si="8"/>
        <v>0</v>
      </c>
      <c r="G75" s="18">
        <f t="shared" ca="1" si="8"/>
        <v>0</v>
      </c>
      <c r="H75" s="18">
        <f t="shared" ca="1" si="8"/>
        <v>0</v>
      </c>
      <c r="I75" s="18">
        <f t="shared" ca="1" si="8"/>
        <v>0</v>
      </c>
      <c r="J75" s="18">
        <f t="shared" ca="1" si="8"/>
        <v>0</v>
      </c>
      <c r="K75" s="19">
        <f t="shared" ca="1" si="7"/>
        <v>6823364708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t="shared" ref="D76:K76" ca="1" si="9">SUMIF($C$7:$C$75,"HD",D$7:D$75)</f>
        <v>0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0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t="shared" ref="D77:K77" ca="1" si="10">SUMIF($C$7:$C$75,"H",D$7:D$75)+SUMIF($C$7:$C$75,"E",D$7:D$75)</f>
        <v>88464653.140000299</v>
      </c>
      <c r="E77" s="49">
        <f t="shared" ca="1" si="10"/>
        <v>34565417096.966797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49">
        <f t="shared" ca="1" si="10"/>
        <v>34653881750.106796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t="shared" ref="D78:K78" ca="1" si="11">D76+D77</f>
        <v>88464653.140000299</v>
      </c>
      <c r="E78" s="49">
        <f t="shared" ca="1" si="11"/>
        <v>34565417096.966797</v>
      </c>
      <c r="F78" s="49">
        <f t="shared" ca="1" si="11"/>
        <v>0</v>
      </c>
      <c r="G78" s="49">
        <f t="shared" ca="1" si="11"/>
        <v>0</v>
      </c>
      <c r="H78" s="49">
        <f t="shared" ca="1" si="11"/>
        <v>0</v>
      </c>
      <c r="I78" s="49">
        <f t="shared" ca="1" si="11"/>
        <v>0</v>
      </c>
      <c r="J78" s="49">
        <f t="shared" ca="1" si="11"/>
        <v>0</v>
      </c>
      <c r="K78" s="49">
        <f t="shared" ca="1" si="11"/>
        <v>34653881750.106796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2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51378705.619999997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51378705.619999997</v>
      </c>
      <c r="K7" s="18">
        <v>0</v>
      </c>
      <c r="L7" s="18">
        <v>215630.25</v>
      </c>
      <c r="M7" s="18">
        <v>0</v>
      </c>
      <c r="N7" s="18">
        <v>0</v>
      </c>
      <c r="O7" s="18">
        <v>0</v>
      </c>
      <c r="P7" s="18">
        <v>112325.81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48757491.200000003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3873429.3099999996</v>
      </c>
      <c r="AU7" s="18">
        <v>0</v>
      </c>
      <c r="AV7" s="18">
        <v>83821205.090000004</v>
      </c>
      <c r="AW7" s="18">
        <v>0</v>
      </c>
      <c r="AX7" s="18">
        <v>0</v>
      </c>
      <c r="AY7" s="18">
        <v>0</v>
      </c>
      <c r="AZ7" s="18">
        <v>7477034.0300000003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53008202.450000003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2595629.94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44588516.210000001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2584459.2999999998</v>
      </c>
      <c r="EE7" s="18">
        <v>0</v>
      </c>
      <c r="EF7" s="18">
        <v>-519182.54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10132746.84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3078030.76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311104224.26999992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2916461004.1800003</v>
      </c>
      <c r="E8" s="19">
        <v>0</v>
      </c>
      <c r="F8" s="18">
        <v>328767633.66022599</v>
      </c>
      <c r="G8" s="18">
        <v>0</v>
      </c>
      <c r="H8" s="18">
        <v>1704562177.38992</v>
      </c>
      <c r="I8" s="18">
        <v>0</v>
      </c>
      <c r="J8" s="18">
        <v>883131193.12985396</v>
      </c>
      <c r="K8" s="18">
        <v>0</v>
      </c>
      <c r="L8" s="18">
        <v>618114339.50999999</v>
      </c>
      <c r="M8" s="18">
        <v>0</v>
      </c>
      <c r="N8" s="18">
        <v>321635078.85000002</v>
      </c>
      <c r="O8" s="18">
        <v>0</v>
      </c>
      <c r="P8" s="18">
        <v>5207074.88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1619516.05</v>
      </c>
      <c r="W8" s="18">
        <v>0</v>
      </c>
      <c r="X8" s="18">
        <v>0</v>
      </c>
      <c r="Y8" s="18">
        <v>0</v>
      </c>
      <c r="Z8" s="18">
        <v>241329579.46000001</v>
      </c>
      <c r="AA8" s="18">
        <v>0</v>
      </c>
      <c r="AB8" s="18">
        <v>0</v>
      </c>
      <c r="AC8" s="18">
        <v>0</v>
      </c>
      <c r="AD8" s="18">
        <v>183695855.36000001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2554371506.6000004</v>
      </c>
      <c r="AK8" s="18">
        <v>0</v>
      </c>
      <c r="AL8" s="18">
        <v>0</v>
      </c>
      <c r="AM8" s="18">
        <v>0</v>
      </c>
      <c r="AN8" s="18">
        <v>411918301.13</v>
      </c>
      <c r="AO8" s="18">
        <v>0</v>
      </c>
      <c r="AP8" s="18">
        <v>3502300524.4699998</v>
      </c>
      <c r="AQ8" s="18">
        <v>0</v>
      </c>
      <c r="AR8" s="18">
        <v>278323.81</v>
      </c>
      <c r="AS8" s="18">
        <v>0</v>
      </c>
      <c r="AT8" s="18">
        <v>154531818.72</v>
      </c>
      <c r="AU8" s="18">
        <v>0</v>
      </c>
      <c r="AV8" s="18">
        <v>273172571.68000001</v>
      </c>
      <c r="AW8" s="18">
        <v>0</v>
      </c>
      <c r="AX8" s="18">
        <v>41939.550000000003</v>
      </c>
      <c r="AY8" s="18">
        <v>0</v>
      </c>
      <c r="AZ8" s="18">
        <v>0</v>
      </c>
      <c r="BA8" s="18">
        <v>0</v>
      </c>
      <c r="BB8" s="18">
        <v>21591933.829999998</v>
      </c>
      <c r="BC8" s="18">
        <v>0</v>
      </c>
      <c r="BD8" s="18">
        <v>139341870.24000001</v>
      </c>
      <c r="BE8" s="18">
        <v>0</v>
      </c>
      <c r="BF8" s="18">
        <v>0</v>
      </c>
      <c r="BG8" s="18">
        <v>0</v>
      </c>
      <c r="BH8" s="18">
        <v>10269913.35</v>
      </c>
      <c r="BI8" s="18">
        <v>0</v>
      </c>
      <c r="BJ8" s="18">
        <v>59968069.460000001</v>
      </c>
      <c r="BK8" s="18">
        <v>0</v>
      </c>
      <c r="BL8" s="18">
        <v>69653883.890000001</v>
      </c>
      <c r="BM8" s="18">
        <v>0</v>
      </c>
      <c r="BN8" s="18">
        <v>0</v>
      </c>
      <c r="BO8" s="18">
        <v>0</v>
      </c>
      <c r="BP8" s="18">
        <v>1064361.57</v>
      </c>
      <c r="BQ8" s="18">
        <v>0</v>
      </c>
      <c r="BR8" s="18">
        <v>130846.42</v>
      </c>
      <c r="BS8" s="18">
        <v>0</v>
      </c>
      <c r="BT8" s="18">
        <v>0</v>
      </c>
      <c r="BU8" s="18">
        <v>0</v>
      </c>
      <c r="BV8" s="18">
        <v>196699061.72999999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4763339.93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53849205.240000002</v>
      </c>
      <c r="DA8" s="18">
        <v>0</v>
      </c>
      <c r="DB8" s="18">
        <v>0</v>
      </c>
      <c r="DC8" s="18">
        <v>0</v>
      </c>
      <c r="DD8" s="18">
        <v>184777397.28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3725229.05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112864494.44</v>
      </c>
      <c r="DW8" s="18">
        <v>0</v>
      </c>
      <c r="DX8" s="18">
        <v>3724235.24</v>
      </c>
      <c r="DY8" s="18">
        <v>0</v>
      </c>
      <c r="DZ8" s="18">
        <v>0</v>
      </c>
      <c r="EA8" s="18">
        <v>0</v>
      </c>
      <c r="EB8" s="18">
        <v>769375596.71000004</v>
      </c>
      <c r="EC8" s="18">
        <v>0</v>
      </c>
      <c r="ED8" s="18">
        <v>44328567.259999998</v>
      </c>
      <c r="EE8" s="18">
        <v>0</v>
      </c>
      <c r="EF8" s="18">
        <v>24249141.23</v>
      </c>
      <c r="EG8" s="18">
        <v>0</v>
      </c>
      <c r="EH8" s="18">
        <v>134371395.38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128289653.72</v>
      </c>
      <c r="EO8" s="18">
        <v>0</v>
      </c>
      <c r="EP8" s="18">
        <v>31137.1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1487288.71</v>
      </c>
      <c r="EW8" s="18">
        <v>0</v>
      </c>
      <c r="EX8" s="18">
        <v>202182573.40000001</v>
      </c>
      <c r="EY8" s="18">
        <v>0</v>
      </c>
      <c r="EZ8" s="18">
        <v>0</v>
      </c>
      <c r="FA8" s="18">
        <v>0</v>
      </c>
      <c r="FB8" s="18">
        <v>8993728.9100000001</v>
      </c>
      <c r="FC8" s="18">
        <v>0</v>
      </c>
      <c r="FD8" s="18">
        <v>319704.97000000003</v>
      </c>
      <c r="FE8" s="18">
        <v>0</v>
      </c>
      <c r="FF8" s="18">
        <v>0</v>
      </c>
      <c r="FG8" s="18">
        <v>0</v>
      </c>
      <c r="FH8" s="18">
        <v>432323.80999999959</v>
      </c>
      <c r="FI8" s="18">
        <v>0</v>
      </c>
      <c r="FJ8" s="18">
        <v>210312.16</v>
      </c>
      <c r="FK8" s="18">
        <v>0</v>
      </c>
      <c r="FL8" s="18">
        <v>115141434.17</v>
      </c>
      <c r="FM8" s="18">
        <v>0</v>
      </c>
      <c r="FN8" s="19">
        <v>1356042168.2100053</v>
      </c>
      <c r="FO8" s="19">
        <v>0</v>
      </c>
      <c r="FP8" s="18">
        <v>1710795.4999999995</v>
      </c>
      <c r="FQ8" s="18">
        <v>0</v>
      </c>
      <c r="FR8" s="18">
        <v>1942798.8900000011</v>
      </c>
      <c r="FS8" s="18">
        <v>0</v>
      </c>
      <c r="FT8" s="80">
        <v>177517762.68999997</v>
      </c>
      <c r="FU8" s="80">
        <v>0</v>
      </c>
      <c r="FV8" s="18">
        <v>11410946.149999999</v>
      </c>
      <c r="FW8" s="18">
        <v>0</v>
      </c>
      <c r="FX8" s="18">
        <v>166106816.53999996</v>
      </c>
      <c r="FY8" s="18">
        <v>0</v>
      </c>
      <c r="FZ8" s="80">
        <v>1174870811.1300054</v>
      </c>
      <c r="GA8" s="80">
        <v>0</v>
      </c>
      <c r="GB8" s="18">
        <v>236789690.71999994</v>
      </c>
      <c r="GC8" s="18">
        <v>0</v>
      </c>
      <c r="GD8" s="18">
        <v>938081120.41000533</v>
      </c>
      <c r="GE8" s="18">
        <v>0</v>
      </c>
      <c r="GF8" s="18">
        <v>35920121.030000001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14868476422.689995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1421492696.8099997</v>
      </c>
      <c r="E9" s="19">
        <v>0</v>
      </c>
      <c r="F9" s="18">
        <v>559176832.51999974</v>
      </c>
      <c r="G9" s="18">
        <v>0</v>
      </c>
      <c r="H9" s="18">
        <v>766428922.00999999</v>
      </c>
      <c r="I9" s="18">
        <v>0</v>
      </c>
      <c r="J9" s="18">
        <v>95886942.279999971</v>
      </c>
      <c r="K9" s="18">
        <v>0</v>
      </c>
      <c r="L9" s="18">
        <v>113038335.67</v>
      </c>
      <c r="M9" s="18">
        <v>0</v>
      </c>
      <c r="N9" s="18">
        <v>260003083.68000001</v>
      </c>
      <c r="O9" s="18">
        <v>0</v>
      </c>
      <c r="P9" s="18">
        <v>977273.13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194920282.30000001</v>
      </c>
      <c r="AA9" s="18">
        <v>0</v>
      </c>
      <c r="AB9" s="18">
        <v>0</v>
      </c>
      <c r="AC9" s="18">
        <v>0</v>
      </c>
      <c r="AD9" s="18">
        <v>134848163.22999999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3289684538.8900008</v>
      </c>
      <c r="AK9" s="18">
        <v>0</v>
      </c>
      <c r="AL9" s="18">
        <v>66414752.909999996</v>
      </c>
      <c r="AM9" s="18">
        <v>0</v>
      </c>
      <c r="AN9" s="18">
        <v>297887890.16999996</v>
      </c>
      <c r="AO9" s="18">
        <v>0</v>
      </c>
      <c r="AP9" s="18">
        <v>4985545008.71</v>
      </c>
      <c r="AQ9" s="18">
        <v>0</v>
      </c>
      <c r="AR9" s="18">
        <v>2403276.4500000002</v>
      </c>
      <c r="AS9" s="18">
        <v>0</v>
      </c>
      <c r="AT9" s="18">
        <v>58422605.019999996</v>
      </c>
      <c r="AU9" s="18">
        <v>0</v>
      </c>
      <c r="AV9" s="18">
        <v>56260035.969999999</v>
      </c>
      <c r="AW9" s="18">
        <v>0</v>
      </c>
      <c r="AX9" s="18">
        <v>107967.31</v>
      </c>
      <c r="AY9" s="18">
        <v>0</v>
      </c>
      <c r="AZ9" s="18">
        <v>0</v>
      </c>
      <c r="BA9" s="18">
        <v>0</v>
      </c>
      <c r="BB9" s="18">
        <v>1264244.07</v>
      </c>
      <c r="BC9" s="18">
        <v>0</v>
      </c>
      <c r="BD9" s="18">
        <v>23011699.690000001</v>
      </c>
      <c r="BE9" s="18">
        <v>0</v>
      </c>
      <c r="BF9" s="18">
        <v>0</v>
      </c>
      <c r="BG9" s="18">
        <v>0</v>
      </c>
      <c r="BH9" s="18">
        <v>30841189.150000002</v>
      </c>
      <c r="BI9" s="18">
        <v>0</v>
      </c>
      <c r="BJ9" s="18">
        <v>4543406.67</v>
      </c>
      <c r="BK9" s="18">
        <v>0</v>
      </c>
      <c r="BL9" s="18">
        <v>16401336.109999999</v>
      </c>
      <c r="BM9" s="18">
        <v>0</v>
      </c>
      <c r="BN9" s="18">
        <v>17361189.399999999</v>
      </c>
      <c r="BO9" s="18">
        <v>0</v>
      </c>
      <c r="BP9" s="18">
        <v>3175493.79</v>
      </c>
      <c r="BQ9" s="18">
        <v>0</v>
      </c>
      <c r="BR9" s="18">
        <v>147028.84</v>
      </c>
      <c r="BS9" s="18">
        <v>0</v>
      </c>
      <c r="BT9" s="18">
        <v>0</v>
      </c>
      <c r="BU9" s="18">
        <v>0</v>
      </c>
      <c r="BV9" s="18">
        <v>31214771.969999999</v>
      </c>
      <c r="BW9" s="18">
        <v>0</v>
      </c>
      <c r="BX9" s="18">
        <v>100942.81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111335197.80999999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18654698.219999999</v>
      </c>
      <c r="DW9" s="18">
        <v>0</v>
      </c>
      <c r="DX9" s="18">
        <v>1649872.43</v>
      </c>
      <c r="DY9" s="18">
        <v>0</v>
      </c>
      <c r="DZ9" s="18">
        <v>0</v>
      </c>
      <c r="EA9" s="18">
        <v>0</v>
      </c>
      <c r="EB9" s="18">
        <v>185876555.04000002</v>
      </c>
      <c r="EC9" s="18">
        <v>0</v>
      </c>
      <c r="ED9" s="18">
        <v>41612736.700000003</v>
      </c>
      <c r="EE9" s="18">
        <v>0</v>
      </c>
      <c r="EF9" s="18">
        <v>21906926.719999999</v>
      </c>
      <c r="EG9" s="18">
        <v>0</v>
      </c>
      <c r="EH9" s="18">
        <v>72017850.339999989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57103601.230000004</v>
      </c>
      <c r="EO9" s="18">
        <v>0</v>
      </c>
      <c r="EP9" s="18">
        <v>21406.200000000012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175901.00999999978</v>
      </c>
      <c r="EW9" s="18">
        <v>0</v>
      </c>
      <c r="EX9" s="18">
        <v>27954223.549999997</v>
      </c>
      <c r="EY9" s="18">
        <v>0</v>
      </c>
      <c r="EZ9" s="18">
        <v>5</v>
      </c>
      <c r="FA9" s="18">
        <v>0</v>
      </c>
      <c r="FB9" s="18">
        <v>475987.07999999821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3</v>
      </c>
      <c r="FJ9" s="18">
        <v>39083.30999999959</v>
      </c>
      <c r="FK9" s="18">
        <v>0</v>
      </c>
      <c r="FL9" s="18">
        <v>0</v>
      </c>
      <c r="FM9" s="18">
        <v>0</v>
      </c>
      <c r="FN9" s="19">
        <v>14980988429.300003</v>
      </c>
      <c r="FO9" s="19">
        <v>0</v>
      </c>
      <c r="FP9" s="18">
        <v>0</v>
      </c>
      <c r="FQ9" s="18">
        <v>0</v>
      </c>
      <c r="FR9" s="18">
        <v>12313373.219999995</v>
      </c>
      <c r="FS9" s="18">
        <v>0</v>
      </c>
      <c r="FT9" s="80">
        <v>3370882852.2683225</v>
      </c>
      <c r="FU9" s="80">
        <v>0</v>
      </c>
      <c r="FV9" s="18">
        <v>176014428.0200012</v>
      </c>
      <c r="FW9" s="18">
        <v>0</v>
      </c>
      <c r="FX9" s="18">
        <v>3194868424.2483211</v>
      </c>
      <c r="FY9" s="18">
        <v>0</v>
      </c>
      <c r="FZ9" s="80">
        <v>11597792203.81168</v>
      </c>
      <c r="GA9" s="80">
        <v>0</v>
      </c>
      <c r="GB9" s="18">
        <v>2808593393.8800116</v>
      </c>
      <c r="GC9" s="18">
        <v>0</v>
      </c>
      <c r="GD9" s="18">
        <v>8789198809.9316692</v>
      </c>
      <c r="GE9" s="18">
        <v>0</v>
      </c>
      <c r="GF9" s="18">
        <v>68439853.680000007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26598349627.139992</v>
      </c>
      <c r="HU9" s="18">
        <v>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3990290045.3987861</v>
      </c>
      <c r="E10" s="19">
        <v>0</v>
      </c>
      <c r="F10" s="18">
        <v>679669084.120736</v>
      </c>
      <c r="G10" s="18">
        <v>0</v>
      </c>
      <c r="H10" s="18">
        <v>1762395493.09831</v>
      </c>
      <c r="I10" s="18">
        <v>0</v>
      </c>
      <c r="J10" s="18">
        <v>1548225468.17974</v>
      </c>
      <c r="K10" s="18">
        <v>0</v>
      </c>
      <c r="L10" s="18">
        <v>115524363.31</v>
      </c>
      <c r="M10" s="18">
        <v>0</v>
      </c>
      <c r="N10" s="18">
        <v>296791324.16000903</v>
      </c>
      <c r="O10" s="18">
        <v>0</v>
      </c>
      <c r="P10" s="18">
        <v>13326896.76</v>
      </c>
      <c r="Q10" s="18">
        <v>0</v>
      </c>
      <c r="R10" s="18">
        <v>23317317.390000001</v>
      </c>
      <c r="S10" s="18">
        <v>0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469617942.62000102</v>
      </c>
      <c r="AA10" s="18">
        <v>0</v>
      </c>
      <c r="AB10" s="18">
        <v>42696.67</v>
      </c>
      <c r="AC10" s="18">
        <v>0</v>
      </c>
      <c r="AD10" s="18">
        <v>607864007.16000199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3165569611.7051501</v>
      </c>
      <c r="AK10" s="18">
        <v>0</v>
      </c>
      <c r="AL10" s="18">
        <v>199637683.12</v>
      </c>
      <c r="AM10" s="18">
        <v>0</v>
      </c>
      <c r="AN10" s="18">
        <v>738163865.04983306</v>
      </c>
      <c r="AO10" s="18">
        <v>0</v>
      </c>
      <c r="AP10" s="18">
        <v>6550433831.3999996</v>
      </c>
      <c r="AQ10" s="18">
        <v>0</v>
      </c>
      <c r="AR10" s="18">
        <v>21333649.889999799</v>
      </c>
      <c r="AS10" s="18">
        <v>0</v>
      </c>
      <c r="AT10" s="18">
        <v>207167439.399997</v>
      </c>
      <c r="AU10" s="18">
        <v>0</v>
      </c>
      <c r="AV10" s="18">
        <v>208337011.83958</v>
      </c>
      <c r="AW10" s="18">
        <v>0</v>
      </c>
      <c r="AX10" s="18">
        <v>138216.19</v>
      </c>
      <c r="AY10" s="18">
        <v>0</v>
      </c>
      <c r="AZ10" s="18">
        <v>0</v>
      </c>
      <c r="BA10" s="18">
        <v>0</v>
      </c>
      <c r="BB10" s="18">
        <v>37420249.620018102</v>
      </c>
      <c r="BC10" s="18">
        <v>0</v>
      </c>
      <c r="BD10" s="18">
        <v>64447867.400048196</v>
      </c>
      <c r="BE10" s="18">
        <v>0</v>
      </c>
      <c r="BF10" s="18">
        <v>7356895.3399999999</v>
      </c>
      <c r="BG10" s="18">
        <v>0</v>
      </c>
      <c r="BH10" s="18">
        <v>39139632.590000004</v>
      </c>
      <c r="BI10" s="18">
        <v>0</v>
      </c>
      <c r="BJ10" s="18">
        <v>416102799.77999997</v>
      </c>
      <c r="BK10" s="18">
        <v>0</v>
      </c>
      <c r="BL10" s="18">
        <v>248352779.59</v>
      </c>
      <c r="BM10" s="18">
        <v>0</v>
      </c>
      <c r="BN10" s="18">
        <v>7177710.7999999998</v>
      </c>
      <c r="BO10" s="18">
        <v>0</v>
      </c>
      <c r="BP10" s="18">
        <v>14656400.779999999</v>
      </c>
      <c r="BQ10" s="18">
        <v>0</v>
      </c>
      <c r="BR10" s="18">
        <v>1353670.98</v>
      </c>
      <c r="BS10" s="18">
        <v>0</v>
      </c>
      <c r="BT10" s="18">
        <v>0</v>
      </c>
      <c r="BU10" s="18">
        <v>0</v>
      </c>
      <c r="BV10" s="18">
        <v>75333631.409999803</v>
      </c>
      <c r="BW10" s="18">
        <v>0</v>
      </c>
      <c r="BX10" s="18">
        <v>2168590.5699999998</v>
      </c>
      <c r="BY10" s="18">
        <v>0</v>
      </c>
      <c r="BZ10" s="18">
        <v>0</v>
      </c>
      <c r="CA10" s="18">
        <v>0</v>
      </c>
      <c r="CB10" s="18">
        <v>8303198.6199999396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321413439.11942399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3217423.27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56551767.339997903</v>
      </c>
      <c r="DW10" s="18">
        <v>0</v>
      </c>
      <c r="DX10" s="18">
        <v>87917237.929942593</v>
      </c>
      <c r="DY10" s="18">
        <v>0</v>
      </c>
      <c r="DZ10" s="18">
        <v>0</v>
      </c>
      <c r="EA10" s="18">
        <v>0</v>
      </c>
      <c r="EB10" s="18">
        <v>479698869.97995299</v>
      </c>
      <c r="EC10" s="18">
        <v>0</v>
      </c>
      <c r="ED10" s="18">
        <v>38361028.030000001</v>
      </c>
      <c r="EE10" s="18">
        <v>0</v>
      </c>
      <c r="EF10" s="18">
        <v>204461710.16999999</v>
      </c>
      <c r="EG10" s="18">
        <v>0</v>
      </c>
      <c r="EH10" s="18">
        <v>141268226.790001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17619436.469999999</v>
      </c>
      <c r="EO10" s="18">
        <v>0</v>
      </c>
      <c r="EP10" s="18">
        <v>269961.98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10242937.02</v>
      </c>
      <c r="EW10" s="18">
        <v>0</v>
      </c>
      <c r="EX10" s="18">
        <v>385034997.20999998</v>
      </c>
      <c r="EY10" s="18">
        <v>0</v>
      </c>
      <c r="EZ10" s="18">
        <v>9179.66</v>
      </c>
      <c r="FA10" s="18">
        <v>0</v>
      </c>
      <c r="FB10" s="18">
        <v>83919236.840000004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1187776.71</v>
      </c>
      <c r="FI10" s="18">
        <v>0</v>
      </c>
      <c r="FJ10" s="18">
        <v>5164035.7</v>
      </c>
      <c r="FK10" s="18">
        <v>0</v>
      </c>
      <c r="FL10" s="18">
        <v>3008114.5399999302</v>
      </c>
      <c r="FM10" s="18">
        <v>0</v>
      </c>
      <c r="FN10" s="19">
        <v>2973405838.2089224</v>
      </c>
      <c r="FO10" s="19">
        <v>0</v>
      </c>
      <c r="FP10" s="18">
        <v>291215.17000009998</v>
      </c>
      <c r="FQ10" s="18">
        <v>0</v>
      </c>
      <c r="FR10" s="18">
        <v>4439455.3900001002</v>
      </c>
      <c r="FS10" s="18">
        <v>0</v>
      </c>
      <c r="FT10" s="80">
        <v>921674426.77950954</v>
      </c>
      <c r="FU10" s="80">
        <v>0</v>
      </c>
      <c r="FV10" s="18">
        <v>368404139.98207128</v>
      </c>
      <c r="FW10" s="18">
        <v>0</v>
      </c>
      <c r="FX10" s="18">
        <v>553270286.79743826</v>
      </c>
      <c r="FY10" s="18">
        <v>0</v>
      </c>
      <c r="FZ10" s="80">
        <v>2047000740.8694129</v>
      </c>
      <c r="GA10" s="80">
        <v>0</v>
      </c>
      <c r="GB10" s="18">
        <v>818219397.93723619</v>
      </c>
      <c r="GC10" s="18">
        <v>0</v>
      </c>
      <c r="GD10" s="18">
        <v>1228781342.9321766</v>
      </c>
      <c r="GE10" s="18">
        <v>0</v>
      </c>
      <c r="GF10" s="18">
        <v>23880986.870000601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22366297653.38166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25882639.202500001</v>
      </c>
      <c r="E11" s="19">
        <v>0</v>
      </c>
      <c r="F11" s="18">
        <v>14016522.808800001</v>
      </c>
      <c r="G11" s="18">
        <v>0</v>
      </c>
      <c r="H11" s="18">
        <v>10258716.3968</v>
      </c>
      <c r="I11" s="18">
        <v>0</v>
      </c>
      <c r="J11" s="18">
        <v>1607399.9968999999</v>
      </c>
      <c r="K11" s="18">
        <v>0</v>
      </c>
      <c r="L11" s="18">
        <v>0</v>
      </c>
      <c r="M11" s="18">
        <v>0</v>
      </c>
      <c r="N11" s="18">
        <v>93935665.140000001</v>
      </c>
      <c r="O11" s="18">
        <v>0</v>
      </c>
      <c r="P11" s="18">
        <v>1680700</v>
      </c>
      <c r="Q11" s="18">
        <v>0</v>
      </c>
      <c r="R11" s="18">
        <v>4917502.9725000001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10162450.0297</v>
      </c>
      <c r="AA11" s="18">
        <v>0</v>
      </c>
      <c r="AB11" s="18">
        <v>0</v>
      </c>
      <c r="AC11" s="18">
        <v>0</v>
      </c>
      <c r="AD11" s="18">
        <v>2084223.89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2247058564.0960999</v>
      </c>
      <c r="AK11" s="18">
        <v>0</v>
      </c>
      <c r="AL11" s="18">
        <v>18182870.811000001</v>
      </c>
      <c r="AM11" s="18">
        <v>0</v>
      </c>
      <c r="AN11" s="18">
        <v>56663635.501599997</v>
      </c>
      <c r="AO11" s="18">
        <v>0</v>
      </c>
      <c r="AP11" s="18">
        <v>354742944.06199998</v>
      </c>
      <c r="AQ11" s="18">
        <v>0</v>
      </c>
      <c r="AR11" s="18">
        <v>276046.68</v>
      </c>
      <c r="AS11" s="18">
        <v>0</v>
      </c>
      <c r="AT11" s="18">
        <v>897408.50439999998</v>
      </c>
      <c r="AU11" s="18">
        <v>0</v>
      </c>
      <c r="AV11" s="18">
        <v>1906051.9948</v>
      </c>
      <c r="AW11" s="18">
        <v>0</v>
      </c>
      <c r="AX11" s="18">
        <v>9116.93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43827.767500000002</v>
      </c>
      <c r="BE11" s="18">
        <v>0</v>
      </c>
      <c r="BF11" s="18">
        <v>0</v>
      </c>
      <c r="BG11" s="18">
        <v>0</v>
      </c>
      <c r="BH11" s="18">
        <v>190936.65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170893.92</v>
      </c>
      <c r="BQ11" s="18">
        <v>0</v>
      </c>
      <c r="BR11" s="18">
        <v>62255.42</v>
      </c>
      <c r="BS11" s="18">
        <v>0</v>
      </c>
      <c r="BT11" s="18">
        <v>0</v>
      </c>
      <c r="BU11" s="18">
        <v>0</v>
      </c>
      <c r="BV11" s="18">
        <v>72375210.455400005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39801.152399999999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48264374.291699998</v>
      </c>
      <c r="CK11" s="18">
        <v>0</v>
      </c>
      <c r="CL11" s="18">
        <v>650876.09649999999</v>
      </c>
      <c r="CM11" s="18">
        <v>0</v>
      </c>
      <c r="CN11" s="18">
        <v>1234960.3705</v>
      </c>
      <c r="CO11" s="18">
        <v>0</v>
      </c>
      <c r="CP11" s="18">
        <v>0</v>
      </c>
      <c r="CQ11" s="18">
        <v>0</v>
      </c>
      <c r="CR11" s="18">
        <v>417824.4792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21376280.193399999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58192.616499999996</v>
      </c>
      <c r="DU11" s="18">
        <v>0</v>
      </c>
      <c r="DV11" s="18">
        <v>0</v>
      </c>
      <c r="DW11" s="18">
        <v>0</v>
      </c>
      <c r="DX11" s="18">
        <v>5525069.4440000001</v>
      </c>
      <c r="DY11" s="18">
        <v>0</v>
      </c>
      <c r="DZ11" s="18">
        <v>0</v>
      </c>
      <c r="EA11" s="18">
        <v>0</v>
      </c>
      <c r="EB11" s="18">
        <v>1735609.4482</v>
      </c>
      <c r="EC11" s="18">
        <v>0</v>
      </c>
      <c r="ED11" s="18">
        <v>1498728.99</v>
      </c>
      <c r="EE11" s="18">
        <v>0</v>
      </c>
      <c r="EF11" s="18">
        <v>799353.08</v>
      </c>
      <c r="EG11" s="18">
        <v>0</v>
      </c>
      <c r="EH11" s="18">
        <v>2732545.3308999999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27662.28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679598.6</v>
      </c>
      <c r="EW11" s="18">
        <v>0</v>
      </c>
      <c r="EX11" s="18">
        <v>111772860.28</v>
      </c>
      <c r="EY11" s="18">
        <v>0</v>
      </c>
      <c r="EZ11" s="18">
        <v>2611333.5699999998</v>
      </c>
      <c r="FA11" s="18">
        <v>0</v>
      </c>
      <c r="FB11" s="18">
        <v>2129107.7200000002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13084563.83</v>
      </c>
      <c r="FI11" s="18">
        <v>0</v>
      </c>
      <c r="FJ11" s="18">
        <v>342120.92</v>
      </c>
      <c r="FK11" s="18">
        <v>0</v>
      </c>
      <c r="FL11" s="18">
        <v>929.07</v>
      </c>
      <c r="FM11" s="18">
        <v>0</v>
      </c>
      <c r="FN11" s="19">
        <v>465494296.81999999</v>
      </c>
      <c r="FO11" s="19">
        <v>0</v>
      </c>
      <c r="FP11" s="18">
        <v>0</v>
      </c>
      <c r="FQ11" s="18">
        <v>0</v>
      </c>
      <c r="FR11" s="18">
        <v>326887407.63</v>
      </c>
      <c r="FS11" s="18">
        <v>0</v>
      </c>
      <c r="FT11" s="80">
        <v>9145091.8699999992</v>
      </c>
      <c r="FU11" s="80">
        <v>0</v>
      </c>
      <c r="FV11" s="18">
        <v>0</v>
      </c>
      <c r="FW11" s="18">
        <v>0</v>
      </c>
      <c r="FX11" s="18">
        <v>9145091.8699999992</v>
      </c>
      <c r="FY11" s="18">
        <v>0</v>
      </c>
      <c r="FZ11" s="80">
        <v>129461797.31999999</v>
      </c>
      <c r="GA11" s="80">
        <v>0</v>
      </c>
      <c r="GB11" s="18">
        <v>0</v>
      </c>
      <c r="GC11" s="18">
        <v>0</v>
      </c>
      <c r="GD11" s="18">
        <v>129461797.31999999</v>
      </c>
      <c r="GE11" s="18">
        <v>0</v>
      </c>
      <c r="GF11" s="18">
        <v>6279442.2675999999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3577998474.8783994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269965092.67258418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269965092.67258418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176352034.65000001</v>
      </c>
      <c r="E13" s="19">
        <v>0</v>
      </c>
      <c r="F13" s="18">
        <v>29095691.09</v>
      </c>
      <c r="G13" s="18">
        <v>0</v>
      </c>
      <c r="H13" s="18">
        <v>90776829.469999999</v>
      </c>
      <c r="I13" s="18">
        <v>0</v>
      </c>
      <c r="J13" s="18">
        <v>56479514.090000004</v>
      </c>
      <c r="K13" s="18">
        <v>0</v>
      </c>
      <c r="L13" s="18">
        <v>16144029.9</v>
      </c>
      <c r="M13" s="18">
        <v>0</v>
      </c>
      <c r="N13" s="18">
        <v>24677606.890000001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52956333.409999996</v>
      </c>
      <c r="AA13" s="18">
        <v>0</v>
      </c>
      <c r="AB13" s="18">
        <v>0</v>
      </c>
      <c r="AC13" s="18">
        <v>0</v>
      </c>
      <c r="AD13" s="18">
        <v>6461797.419999999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2307988775.5739946</v>
      </c>
      <c r="AK13" s="18">
        <v>0</v>
      </c>
      <c r="AL13" s="18">
        <v>698216.26600514748</v>
      </c>
      <c r="AM13" s="18">
        <v>0</v>
      </c>
      <c r="AN13" s="18">
        <v>38505408.019999996</v>
      </c>
      <c r="AO13" s="18">
        <v>0</v>
      </c>
      <c r="AP13" s="18">
        <v>1188986383.3999999</v>
      </c>
      <c r="AQ13" s="18">
        <v>0</v>
      </c>
      <c r="AR13" s="18">
        <v>0</v>
      </c>
      <c r="AS13" s="18">
        <v>0</v>
      </c>
      <c r="AT13" s="18">
        <v>21607183.91</v>
      </c>
      <c r="AU13" s="18">
        <v>0</v>
      </c>
      <c r="AV13" s="18">
        <v>25692715.580000002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262737.76</v>
      </c>
      <c r="BC13" s="18">
        <v>0</v>
      </c>
      <c r="BD13" s="18">
        <v>1798982.91</v>
      </c>
      <c r="BE13" s="18">
        <v>0</v>
      </c>
      <c r="BF13" s="18">
        <v>0</v>
      </c>
      <c r="BG13" s="18">
        <v>0</v>
      </c>
      <c r="BH13" s="18">
        <v>169400.47000000003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14107.15</v>
      </c>
      <c r="BS13" s="18">
        <v>0</v>
      </c>
      <c r="BT13" s="18">
        <v>0</v>
      </c>
      <c r="BU13" s="18">
        <v>0</v>
      </c>
      <c r="BV13" s="18">
        <v>5355221.0299999993</v>
      </c>
      <c r="BW13" s="18">
        <v>0</v>
      </c>
      <c r="BX13" s="18">
        <v>167904.78</v>
      </c>
      <c r="BY13" s="18">
        <v>0</v>
      </c>
      <c r="BZ13" s="18">
        <v>0</v>
      </c>
      <c r="CA13" s="18">
        <v>0</v>
      </c>
      <c r="CB13" s="18">
        <v>183491.85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3461027.2700000005</v>
      </c>
      <c r="CM13" s="18">
        <v>0</v>
      </c>
      <c r="CN13" s="18">
        <v>1065834.23</v>
      </c>
      <c r="CO13" s="18">
        <v>0</v>
      </c>
      <c r="CP13" s="18">
        <v>0</v>
      </c>
      <c r="CQ13" s="18">
        <v>0</v>
      </c>
      <c r="CR13" s="18">
        <v>1152172.94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19412748.299999997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-436915.52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97433149.189999983</v>
      </c>
      <c r="DY13" s="18">
        <v>0</v>
      </c>
      <c r="DZ13" s="18">
        <v>0</v>
      </c>
      <c r="EA13" s="18">
        <v>0</v>
      </c>
      <c r="EB13" s="18">
        <v>41884274.289999999</v>
      </c>
      <c r="EC13" s="18">
        <v>0</v>
      </c>
      <c r="ED13" s="18">
        <v>786546.78</v>
      </c>
      <c r="EE13" s="18">
        <v>0</v>
      </c>
      <c r="EF13" s="18">
        <v>80016848.069999993</v>
      </c>
      <c r="EG13" s="18">
        <v>0</v>
      </c>
      <c r="EH13" s="18">
        <v>5428253.8099999996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1054557.8999999997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1054944.9399999997</v>
      </c>
      <c r="GA13" s="80">
        <v>0</v>
      </c>
      <c r="GB13" s="18">
        <v>0</v>
      </c>
      <c r="GC13" s="18">
        <v>0</v>
      </c>
      <c r="GD13" s="18">
        <v>1054944.9399999997</v>
      </c>
      <c r="GE13" s="18">
        <v>0</v>
      </c>
      <c r="GF13" s="18">
        <v>11946107.91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4131226936.1400003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3087983824.2000012</v>
      </c>
      <c r="E14" s="19">
        <v>41512557.579999998</v>
      </c>
      <c r="F14" s="18">
        <v>371837364.54016858</v>
      </c>
      <c r="G14" s="18">
        <v>4916338.0298315724</v>
      </c>
      <c r="H14" s="18">
        <v>371017858.62471551</v>
      </c>
      <c r="I14" s="18">
        <v>5735843.9452846535</v>
      </c>
      <c r="J14" s="18">
        <v>2345128601.0351171</v>
      </c>
      <c r="K14" s="18">
        <v>30860375.604883768</v>
      </c>
      <c r="L14" s="18">
        <v>677830231.55999994</v>
      </c>
      <c r="M14" s="18">
        <v>1002871</v>
      </c>
      <c r="N14" s="18">
        <v>209849963.06</v>
      </c>
      <c r="O14" s="18">
        <v>0</v>
      </c>
      <c r="P14" s="18">
        <v>15544.28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1144622.6000000001</v>
      </c>
      <c r="W14" s="18">
        <v>0</v>
      </c>
      <c r="X14" s="18">
        <v>0</v>
      </c>
      <c r="Y14" s="18">
        <v>0</v>
      </c>
      <c r="Z14" s="18">
        <v>304650140.19</v>
      </c>
      <c r="AA14" s="18">
        <v>3235616.6500000022</v>
      </c>
      <c r="AB14" s="18">
        <v>0</v>
      </c>
      <c r="AC14" s="18">
        <v>0</v>
      </c>
      <c r="AD14" s="18">
        <v>55071998.93</v>
      </c>
      <c r="AE14" s="18">
        <v>252476.53000000003</v>
      </c>
      <c r="AF14" s="18">
        <v>0</v>
      </c>
      <c r="AG14" s="18">
        <v>0</v>
      </c>
      <c r="AH14" s="18">
        <v>0</v>
      </c>
      <c r="AI14" s="18">
        <v>0</v>
      </c>
      <c r="AJ14" s="18">
        <v>3606909699.4200001</v>
      </c>
      <c r="AK14" s="18">
        <v>0</v>
      </c>
      <c r="AL14" s="18">
        <v>23790636.600000001</v>
      </c>
      <c r="AM14" s="18">
        <v>0</v>
      </c>
      <c r="AN14" s="18">
        <v>440323124.38999999</v>
      </c>
      <c r="AO14" s="18">
        <v>1805503.9500000011</v>
      </c>
      <c r="AP14" s="18">
        <v>3927513448</v>
      </c>
      <c r="AQ14" s="18">
        <v>13663453.560000002</v>
      </c>
      <c r="AR14" s="18">
        <v>149837.6</v>
      </c>
      <c r="AS14" s="18">
        <v>0</v>
      </c>
      <c r="AT14" s="18">
        <v>163445051.30999997</v>
      </c>
      <c r="AU14" s="18">
        <v>473586.61</v>
      </c>
      <c r="AV14" s="18">
        <v>167134199.25</v>
      </c>
      <c r="AW14" s="18">
        <v>2467219.7600000002</v>
      </c>
      <c r="AX14" s="18">
        <v>26764.95</v>
      </c>
      <c r="AY14" s="18">
        <v>5.66</v>
      </c>
      <c r="AZ14" s="18">
        <v>0</v>
      </c>
      <c r="BA14" s="18">
        <v>0</v>
      </c>
      <c r="BB14" s="18">
        <v>22991891.739999998</v>
      </c>
      <c r="BC14" s="18">
        <v>850533.06999999983</v>
      </c>
      <c r="BD14" s="18">
        <v>95326899.700000003</v>
      </c>
      <c r="BE14" s="18">
        <v>691259.44000000006</v>
      </c>
      <c r="BF14" s="18">
        <v>45000</v>
      </c>
      <c r="BG14" s="18">
        <v>0</v>
      </c>
      <c r="BH14" s="18">
        <v>3822987.32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1710403.47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20112387.539999999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7149477.6099999994</v>
      </c>
      <c r="CC14" s="18">
        <v>205882.86000000004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131405897.48</v>
      </c>
      <c r="DE14" s="18">
        <v>648817.43999999971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14000412.540000001</v>
      </c>
      <c r="DY14" s="18">
        <v>2677.04</v>
      </c>
      <c r="DZ14" s="18">
        <v>0</v>
      </c>
      <c r="EA14" s="18">
        <v>0</v>
      </c>
      <c r="EB14" s="18">
        <v>384481875.75999999</v>
      </c>
      <c r="EC14" s="18">
        <v>2864321.66</v>
      </c>
      <c r="ED14" s="18">
        <v>57875475.530000001</v>
      </c>
      <c r="EE14" s="18">
        <v>0</v>
      </c>
      <c r="EF14" s="18">
        <v>137048099.92999998</v>
      </c>
      <c r="EG14" s="18">
        <v>1906029.08</v>
      </c>
      <c r="EH14" s="18">
        <v>310644934.69999999</v>
      </c>
      <c r="EI14" s="18">
        <v>5419743.0600000015</v>
      </c>
      <c r="EJ14" s="18">
        <v>0</v>
      </c>
      <c r="EK14" s="18">
        <v>0</v>
      </c>
      <c r="EL14" s="18">
        <v>0</v>
      </c>
      <c r="EM14" s="18">
        <v>0</v>
      </c>
      <c r="EN14" s="18">
        <v>426254150</v>
      </c>
      <c r="EO14" s="18">
        <v>75.2</v>
      </c>
      <c r="EP14" s="18">
        <v>20927.5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2279326.37</v>
      </c>
      <c r="EW14" s="18">
        <v>0</v>
      </c>
      <c r="EX14" s="18">
        <v>163779870.62</v>
      </c>
      <c r="EY14" s="18">
        <v>0</v>
      </c>
      <c r="EZ14" s="18">
        <v>191449.32</v>
      </c>
      <c r="FA14" s="18">
        <v>0</v>
      </c>
      <c r="FB14" s="18">
        <v>16330301.359999999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900597.23</v>
      </c>
      <c r="FK14" s="18">
        <v>0</v>
      </c>
      <c r="FL14" s="18">
        <v>118340.73</v>
      </c>
      <c r="FM14" s="18">
        <v>0</v>
      </c>
      <c r="FN14" s="19">
        <v>2104249403.7299972</v>
      </c>
      <c r="FO14" s="19">
        <v>160412.35999999999</v>
      </c>
      <c r="FP14" s="18">
        <v>129129.91999730101</v>
      </c>
      <c r="FQ14" s="18">
        <v>0</v>
      </c>
      <c r="FR14" s="18">
        <v>8030039.2800000003</v>
      </c>
      <c r="FS14" s="18">
        <v>0</v>
      </c>
      <c r="FT14" s="80">
        <v>1591335370.6300001</v>
      </c>
      <c r="FU14" s="80">
        <v>0</v>
      </c>
      <c r="FV14" s="18">
        <v>42411192.630000003</v>
      </c>
      <c r="FW14" s="18">
        <v>0</v>
      </c>
      <c r="FX14" s="18">
        <v>1548924178</v>
      </c>
      <c r="FY14" s="18">
        <v>0</v>
      </c>
      <c r="FZ14" s="80">
        <v>504754863.89999998</v>
      </c>
      <c r="GA14" s="80">
        <v>160412.35999999999</v>
      </c>
      <c r="GB14" s="18">
        <v>288433254.19999999</v>
      </c>
      <c r="GC14" s="18">
        <v>160412.35999999999</v>
      </c>
      <c r="GD14" s="18">
        <v>216321609.69999999</v>
      </c>
      <c r="GE14" s="18">
        <v>0</v>
      </c>
      <c r="GF14" s="18">
        <v>36195778.479999997</v>
      </c>
      <c r="GG14" s="18">
        <v>15446.000000000005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16604569082.740007</v>
      </c>
      <c r="HU14" s="18">
        <v>77178488.510000005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1218947.7400000033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2270963.6400000346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4938935.6399999196</v>
      </c>
      <c r="DE15" s="18">
        <v>0</v>
      </c>
      <c r="DF15" s="18">
        <v>25043910.173333347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-1544366.5790380919</v>
      </c>
      <c r="DU15" s="18">
        <v>0</v>
      </c>
      <c r="DV15" s="18">
        <v>31049636.979365103</v>
      </c>
      <c r="DW15" s="18">
        <v>0</v>
      </c>
      <c r="DX15" s="18">
        <v>35351.300000000025</v>
      </c>
      <c r="DY15" s="18">
        <v>0</v>
      </c>
      <c r="DZ15" s="18">
        <v>0</v>
      </c>
      <c r="EA15" s="18">
        <v>0</v>
      </c>
      <c r="EB15" s="18">
        <v>60488775.495238289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1441440599.8238099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1564942882.8031847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184636017.28855896</v>
      </c>
      <c r="DO16" s="18">
        <v>0</v>
      </c>
      <c r="DP16" s="18">
        <v>0</v>
      </c>
      <c r="DQ16" s="18">
        <v>168115276.81579101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184636017.28855896</v>
      </c>
      <c r="HU16" s="18">
        <v>168115276.81579101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34669406</v>
      </c>
      <c r="E17" s="19">
        <v>0</v>
      </c>
      <c r="F17" s="18">
        <v>1421156</v>
      </c>
      <c r="G17" s="18">
        <v>0</v>
      </c>
      <c r="H17" s="18">
        <v>17812407</v>
      </c>
      <c r="I17" s="18">
        <v>0</v>
      </c>
      <c r="J17" s="18">
        <v>15435843</v>
      </c>
      <c r="K17" s="18">
        <v>0</v>
      </c>
      <c r="L17" s="18">
        <v>11176947</v>
      </c>
      <c r="M17" s="18">
        <v>0</v>
      </c>
      <c r="N17" s="18">
        <v>3975319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55076758</v>
      </c>
      <c r="AA17" s="18">
        <v>0</v>
      </c>
      <c r="AB17" s="18">
        <v>0</v>
      </c>
      <c r="AC17" s="18">
        <v>0</v>
      </c>
      <c r="AD17" s="18">
        <v>104618782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1931091815.98</v>
      </c>
      <c r="AK17" s="18">
        <v>0</v>
      </c>
      <c r="AL17" s="18">
        <v>0</v>
      </c>
      <c r="AM17" s="18">
        <v>0</v>
      </c>
      <c r="AN17" s="18">
        <v>59344991.579999998</v>
      </c>
      <c r="AO17" s="18">
        <v>0</v>
      </c>
      <c r="AP17" s="18">
        <v>186068222.66</v>
      </c>
      <c r="AQ17" s="18">
        <v>0</v>
      </c>
      <c r="AR17" s="18">
        <v>0</v>
      </c>
      <c r="AS17" s="18">
        <v>0</v>
      </c>
      <c r="AT17" s="18">
        <v>62719039</v>
      </c>
      <c r="AU17" s="18">
        <v>0</v>
      </c>
      <c r="AV17" s="18">
        <v>45414435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369772</v>
      </c>
      <c r="BC17" s="18">
        <v>0</v>
      </c>
      <c r="BD17" s="18">
        <v>3684350</v>
      </c>
      <c r="BE17" s="18">
        <v>0</v>
      </c>
      <c r="BF17" s="18">
        <v>0</v>
      </c>
      <c r="BG17" s="18">
        <v>0</v>
      </c>
      <c r="BH17" s="18">
        <v>810372</v>
      </c>
      <c r="BI17" s="18">
        <v>0</v>
      </c>
      <c r="BJ17" s="18">
        <v>871306</v>
      </c>
      <c r="BK17" s="18">
        <v>0</v>
      </c>
      <c r="BL17" s="18">
        <v>17069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12056</v>
      </c>
      <c r="BS17" s="18">
        <v>0</v>
      </c>
      <c r="BT17" s="18">
        <v>0</v>
      </c>
      <c r="BU17" s="18">
        <v>0</v>
      </c>
      <c r="BV17" s="18">
        <v>17327510</v>
      </c>
      <c r="BW17" s="18">
        <v>0</v>
      </c>
      <c r="BX17" s="18">
        <v>67292</v>
      </c>
      <c r="BY17" s="18">
        <v>0</v>
      </c>
      <c r="BZ17" s="18">
        <v>0</v>
      </c>
      <c r="CA17" s="18">
        <v>0</v>
      </c>
      <c r="CB17" s="18">
        <v>463619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129468639</v>
      </c>
      <c r="CK17" s="18">
        <v>0</v>
      </c>
      <c r="CL17" s="18">
        <v>5739639</v>
      </c>
      <c r="CM17" s="18">
        <v>0</v>
      </c>
      <c r="CN17" s="18">
        <v>9089039</v>
      </c>
      <c r="CO17" s="18">
        <v>0</v>
      </c>
      <c r="CP17" s="18">
        <v>0</v>
      </c>
      <c r="CQ17" s="18">
        <v>0</v>
      </c>
      <c r="CR17" s="18">
        <v>4838290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13864805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39760912</v>
      </c>
      <c r="EC17" s="18">
        <v>0</v>
      </c>
      <c r="ED17" s="18">
        <v>9165220</v>
      </c>
      <c r="EE17" s="18">
        <v>0</v>
      </c>
      <c r="EF17" s="18">
        <v>147644006</v>
      </c>
      <c r="EG17" s="18">
        <v>0</v>
      </c>
      <c r="EH17" s="18">
        <v>6320809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14525360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169740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2898365521.2199998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77707320.94536379</v>
      </c>
      <c r="E18" s="19">
        <v>0</v>
      </c>
      <c r="F18" s="18">
        <v>254041.54308196838</v>
      </c>
      <c r="G18" s="18">
        <v>0</v>
      </c>
      <c r="H18" s="18">
        <v>48865268.039321244</v>
      </c>
      <c r="I18" s="18">
        <v>0</v>
      </c>
      <c r="J18" s="18">
        <v>28588011.362960577</v>
      </c>
      <c r="K18" s="18">
        <v>0</v>
      </c>
      <c r="L18" s="18">
        <v>13746511.210000001</v>
      </c>
      <c r="M18" s="18">
        <v>0</v>
      </c>
      <c r="N18" s="18">
        <v>57944.1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34779112.229999997</v>
      </c>
      <c r="AA18" s="18">
        <v>0</v>
      </c>
      <c r="AB18" s="18">
        <v>0</v>
      </c>
      <c r="AC18" s="18">
        <v>0</v>
      </c>
      <c r="AD18" s="18">
        <v>1094837.8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27537629.609999999</v>
      </c>
      <c r="AU18" s="18">
        <v>0</v>
      </c>
      <c r="AV18" s="18">
        <v>11725003.99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677435.83</v>
      </c>
      <c r="BC18" s="18">
        <v>0</v>
      </c>
      <c r="BD18" s="18">
        <v>1999281.86</v>
      </c>
      <c r="BE18" s="18">
        <v>0</v>
      </c>
      <c r="BF18" s="18">
        <v>0</v>
      </c>
      <c r="BG18" s="18">
        <v>0</v>
      </c>
      <c r="BH18" s="18">
        <v>3900339.06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327946.73</v>
      </c>
      <c r="BO18" s="18">
        <v>0</v>
      </c>
      <c r="BP18" s="18">
        <v>0</v>
      </c>
      <c r="BQ18" s="18">
        <v>0</v>
      </c>
      <c r="BR18" s="18">
        <v>73556.820000000007</v>
      </c>
      <c r="BS18" s="18">
        <v>0</v>
      </c>
      <c r="BT18" s="18">
        <v>0</v>
      </c>
      <c r="BU18" s="18">
        <v>0</v>
      </c>
      <c r="BV18" s="18">
        <v>10543997.35</v>
      </c>
      <c r="BW18" s="18">
        <v>0</v>
      </c>
      <c r="BX18" s="18">
        <v>78099.13</v>
      </c>
      <c r="BY18" s="18">
        <v>0</v>
      </c>
      <c r="BZ18" s="18">
        <v>0</v>
      </c>
      <c r="CA18" s="18">
        <v>0</v>
      </c>
      <c r="CB18" s="18">
        <v>528134.22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132723763.66</v>
      </c>
      <c r="CK18" s="18">
        <v>0</v>
      </c>
      <c r="CL18" s="18">
        <v>5732664.3399999999</v>
      </c>
      <c r="CM18" s="18">
        <v>0</v>
      </c>
      <c r="CN18" s="18">
        <v>36609.620000000003</v>
      </c>
      <c r="CO18" s="18">
        <v>0</v>
      </c>
      <c r="CP18" s="18">
        <v>0</v>
      </c>
      <c r="CQ18" s="18">
        <v>0</v>
      </c>
      <c r="CR18" s="18">
        <v>8534356.0399999991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10724251.74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196071.33</v>
      </c>
      <c r="DY18" s="18">
        <v>0</v>
      </c>
      <c r="DZ18" s="18">
        <v>0</v>
      </c>
      <c r="EA18" s="18">
        <v>0</v>
      </c>
      <c r="EB18" s="18">
        <v>64677609.880000003</v>
      </c>
      <c r="EC18" s="18">
        <v>0</v>
      </c>
      <c r="ED18" s="18">
        <v>20256254.18</v>
      </c>
      <c r="EE18" s="18">
        <v>0</v>
      </c>
      <c r="EF18" s="18">
        <v>86173884.599999994</v>
      </c>
      <c r="EG18" s="18">
        <v>0</v>
      </c>
      <c r="EH18" s="18">
        <v>8395315.4600000009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57779495.920000002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5095421.33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586058932.83536375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101352517.71920836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193770339.14120662</v>
      </c>
      <c r="DO19" s="18">
        <v>0</v>
      </c>
      <c r="DP19" s="18">
        <v>102438873.10583389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397561729.96624887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2121793536.7800002</v>
      </c>
      <c r="E20" s="19">
        <v>0</v>
      </c>
      <c r="F20" s="18">
        <v>435916132.83000028</v>
      </c>
      <c r="G20" s="18">
        <v>0</v>
      </c>
      <c r="H20" s="18">
        <v>560454794.3599999</v>
      </c>
      <c r="I20" s="18">
        <v>0</v>
      </c>
      <c r="J20" s="18">
        <v>1125422609.5900002</v>
      </c>
      <c r="K20" s="18">
        <v>0</v>
      </c>
      <c r="L20" s="18">
        <v>578915723.83000004</v>
      </c>
      <c r="M20" s="18">
        <v>0</v>
      </c>
      <c r="N20" s="18">
        <v>103593976.22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126961224.19000001</v>
      </c>
      <c r="AA20" s="18">
        <v>0</v>
      </c>
      <c r="AB20" s="18">
        <v>154592.4</v>
      </c>
      <c r="AC20" s="18">
        <v>0</v>
      </c>
      <c r="AD20" s="18">
        <v>77036741.969999984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768883396.41999996</v>
      </c>
      <c r="AK20" s="18">
        <v>0</v>
      </c>
      <c r="AL20" s="18">
        <v>1072731.17</v>
      </c>
      <c r="AM20" s="18">
        <v>0</v>
      </c>
      <c r="AN20" s="18">
        <v>81761849.899999991</v>
      </c>
      <c r="AO20" s="18">
        <v>0</v>
      </c>
      <c r="AP20" s="18">
        <v>1235708707.3799999</v>
      </c>
      <c r="AQ20" s="18">
        <v>0</v>
      </c>
      <c r="AR20" s="18">
        <v>92993.03</v>
      </c>
      <c r="AS20" s="18">
        <v>0</v>
      </c>
      <c r="AT20" s="18">
        <v>60785936.609999992</v>
      </c>
      <c r="AU20" s="18">
        <v>0</v>
      </c>
      <c r="AV20" s="18">
        <v>50938472.119999997</v>
      </c>
      <c r="AW20" s="18">
        <v>0</v>
      </c>
      <c r="AX20" s="18">
        <v>0</v>
      </c>
      <c r="AY20" s="18">
        <v>0</v>
      </c>
      <c r="AZ20" s="18">
        <v>28209.74</v>
      </c>
      <c r="BA20" s="18">
        <v>0</v>
      </c>
      <c r="BB20" s="18">
        <v>15784336.4</v>
      </c>
      <c r="BC20" s="18">
        <v>0</v>
      </c>
      <c r="BD20" s="18">
        <v>141125190.93999997</v>
      </c>
      <c r="BE20" s="18">
        <v>0</v>
      </c>
      <c r="BF20" s="18">
        <v>0</v>
      </c>
      <c r="BG20" s="18">
        <v>0</v>
      </c>
      <c r="BH20" s="18">
        <v>716318.29</v>
      </c>
      <c r="BI20" s="18">
        <v>0</v>
      </c>
      <c r="BJ20" s="18">
        <v>6955520.0299999993</v>
      </c>
      <c r="BK20" s="18">
        <v>0</v>
      </c>
      <c r="BL20" s="18">
        <v>23248794.119999997</v>
      </c>
      <c r="BM20" s="18">
        <v>0</v>
      </c>
      <c r="BN20" s="18">
        <v>2228133.52</v>
      </c>
      <c r="BO20" s="18">
        <v>0</v>
      </c>
      <c r="BP20" s="18">
        <v>71478.53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34165430.039999992</v>
      </c>
      <c r="BW20" s="18">
        <v>0</v>
      </c>
      <c r="BX20" s="18">
        <v>225843.24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153784650.31999999</v>
      </c>
      <c r="DE20" s="18">
        <v>0</v>
      </c>
      <c r="DF20" s="18">
        <v>17245.490000000002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2229625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668539.88</v>
      </c>
      <c r="DW20" s="18">
        <v>0</v>
      </c>
      <c r="DX20" s="18">
        <v>4636984.41</v>
      </c>
      <c r="DY20" s="18">
        <v>0</v>
      </c>
      <c r="DZ20" s="18">
        <v>0</v>
      </c>
      <c r="EA20" s="18">
        <v>0</v>
      </c>
      <c r="EB20" s="18">
        <v>291049084.11000001</v>
      </c>
      <c r="EC20" s="18">
        <v>0</v>
      </c>
      <c r="ED20" s="18">
        <v>33591413.57</v>
      </c>
      <c r="EE20" s="18">
        <v>0</v>
      </c>
      <c r="EF20" s="18">
        <v>193335783.69</v>
      </c>
      <c r="EG20" s="18">
        <v>0</v>
      </c>
      <c r="EH20" s="18">
        <v>58034136.230000004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3497785.62</v>
      </c>
      <c r="EW20" s="18">
        <v>0</v>
      </c>
      <c r="EX20" s="18">
        <v>66900076.020000003</v>
      </c>
      <c r="EY20" s="18">
        <v>0</v>
      </c>
      <c r="EZ20" s="18">
        <v>0</v>
      </c>
      <c r="FA20" s="18">
        <v>0</v>
      </c>
      <c r="FB20" s="18">
        <v>30877476.91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4602438.53</v>
      </c>
      <c r="FI20" s="18">
        <v>0</v>
      </c>
      <c r="FJ20" s="18">
        <v>-42521.919999999998</v>
      </c>
      <c r="FK20" s="18">
        <v>0</v>
      </c>
      <c r="FL20" s="18">
        <v>564002.55999999994</v>
      </c>
      <c r="FM20" s="18">
        <v>0</v>
      </c>
      <c r="FN20" s="19">
        <v>421910700.04999995</v>
      </c>
      <c r="FO20" s="19">
        <v>0</v>
      </c>
      <c r="FP20" s="18">
        <v>2820319.63</v>
      </c>
      <c r="FQ20" s="18">
        <v>0</v>
      </c>
      <c r="FR20" s="18">
        <v>0</v>
      </c>
      <c r="FS20" s="18">
        <v>0</v>
      </c>
      <c r="FT20" s="80">
        <v>34527861.859999999</v>
      </c>
      <c r="FU20" s="80">
        <v>0</v>
      </c>
      <c r="FV20" s="18">
        <v>6839011.4600000009</v>
      </c>
      <c r="FW20" s="18">
        <v>0</v>
      </c>
      <c r="FX20" s="18">
        <v>27688850.400000002</v>
      </c>
      <c r="FY20" s="18">
        <v>0</v>
      </c>
      <c r="FZ20" s="80">
        <v>384562518.55999994</v>
      </c>
      <c r="GA20" s="80">
        <v>0</v>
      </c>
      <c r="GB20" s="18">
        <v>16577026.08</v>
      </c>
      <c r="GC20" s="18">
        <v>0</v>
      </c>
      <c r="GD20" s="18">
        <v>367985492.47999996</v>
      </c>
      <c r="GE20" s="18">
        <v>0</v>
      </c>
      <c r="GF20" s="18">
        <v>9625628.8099999987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6707533686.1499977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136409574</v>
      </c>
      <c r="E21" s="19">
        <v>0</v>
      </c>
      <c r="F21" s="18">
        <v>29975428.079999998</v>
      </c>
      <c r="G21" s="18">
        <v>0</v>
      </c>
      <c r="H21" s="18">
        <v>66811744.869999997</v>
      </c>
      <c r="I21" s="18">
        <v>0</v>
      </c>
      <c r="J21" s="18">
        <v>39622401.050000012</v>
      </c>
      <c r="K21" s="18">
        <v>0</v>
      </c>
      <c r="L21" s="18">
        <v>0</v>
      </c>
      <c r="M21" s="18">
        <v>0</v>
      </c>
      <c r="N21" s="18">
        <v>18577889.68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7010932.6500000004</v>
      </c>
      <c r="AA21" s="18">
        <v>0</v>
      </c>
      <c r="AB21" s="18">
        <v>0</v>
      </c>
      <c r="AC21" s="18">
        <v>0</v>
      </c>
      <c r="AD21" s="18">
        <v>125625.35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-6437988.29</v>
      </c>
      <c r="AK21" s="18">
        <v>0</v>
      </c>
      <c r="AL21" s="18">
        <v>0</v>
      </c>
      <c r="AM21" s="18">
        <v>0</v>
      </c>
      <c r="AN21" s="18">
        <v>-225336.25</v>
      </c>
      <c r="AO21" s="18">
        <v>0</v>
      </c>
      <c r="AP21" s="18">
        <v>147371512.59</v>
      </c>
      <c r="AQ21" s="18">
        <v>0</v>
      </c>
      <c r="AR21" s="18">
        <v>0</v>
      </c>
      <c r="AS21" s="18">
        <v>0</v>
      </c>
      <c r="AT21" s="18">
        <v>4604615.8499999996</v>
      </c>
      <c r="AU21" s="18">
        <v>0</v>
      </c>
      <c r="AV21" s="18">
        <v>11372628.77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796613.08</v>
      </c>
      <c r="BC21" s="18">
        <v>0</v>
      </c>
      <c r="BD21" s="18">
        <v>193316.02</v>
      </c>
      <c r="BE21" s="18">
        <v>0</v>
      </c>
      <c r="BF21" s="18">
        <v>0</v>
      </c>
      <c r="BG21" s="18">
        <v>0</v>
      </c>
      <c r="BH21" s="18">
        <v>650901.81000000006</v>
      </c>
      <c r="BI21" s="18">
        <v>0</v>
      </c>
      <c r="BJ21" s="18">
        <v>2561840.6</v>
      </c>
      <c r="BK21" s="18">
        <v>0</v>
      </c>
      <c r="BL21" s="18">
        <v>3513354.48</v>
      </c>
      <c r="BM21" s="18">
        <v>0</v>
      </c>
      <c r="BN21" s="18">
        <v>147447.57</v>
      </c>
      <c r="BO21" s="18">
        <v>0</v>
      </c>
      <c r="BP21" s="18">
        <v>32447.299999999988</v>
      </c>
      <c r="BQ21" s="18">
        <v>0</v>
      </c>
      <c r="BR21" s="18">
        <v>6409.44</v>
      </c>
      <c r="BS21" s="18">
        <v>0</v>
      </c>
      <c r="BT21" s="18">
        <v>0</v>
      </c>
      <c r="BU21" s="18">
        <v>0</v>
      </c>
      <c r="BV21" s="18">
        <v>3608.66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360246.48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4192652.03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249</v>
      </c>
      <c r="DW21" s="18">
        <v>0</v>
      </c>
      <c r="DX21" s="18">
        <v>217565.23</v>
      </c>
      <c r="DY21" s="18">
        <v>0</v>
      </c>
      <c r="DZ21" s="18">
        <v>0</v>
      </c>
      <c r="EA21" s="18">
        <v>0</v>
      </c>
      <c r="EB21" s="18">
        <v>4845916.32</v>
      </c>
      <c r="EC21" s="18">
        <v>0</v>
      </c>
      <c r="ED21" s="18">
        <v>3743353.49</v>
      </c>
      <c r="EE21" s="18">
        <v>0</v>
      </c>
      <c r="EF21" s="18">
        <v>16334374.85</v>
      </c>
      <c r="EG21" s="18">
        <v>0</v>
      </c>
      <c r="EH21" s="18">
        <v>6998922.8600000003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5649920.7699999996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5036866.45</v>
      </c>
      <c r="EY21" s="18">
        <v>0</v>
      </c>
      <c r="EZ21" s="18">
        <v>0</v>
      </c>
      <c r="FA21" s="18">
        <v>0</v>
      </c>
      <c r="FB21" s="18">
        <v>1207793.1299999999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5038364.88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21279415.579999998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21159411.579999998</v>
      </c>
      <c r="FU21" s="80">
        <v>0</v>
      </c>
      <c r="FV21" s="18">
        <v>21159411.579999998</v>
      </c>
      <c r="FW21" s="18">
        <v>0</v>
      </c>
      <c r="FX21" s="18">
        <v>0</v>
      </c>
      <c r="FY21" s="18">
        <v>0</v>
      </c>
      <c r="FZ21" s="80">
        <v>120004</v>
      </c>
      <c r="GA21" s="80">
        <v>0</v>
      </c>
      <c r="GB21" s="18">
        <v>120004</v>
      </c>
      <c r="GC21" s="18">
        <v>0</v>
      </c>
      <c r="GD21" s="18">
        <v>0</v>
      </c>
      <c r="GE21" s="18">
        <v>0</v>
      </c>
      <c r="GF21" s="18">
        <v>16526766.15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418195105.43000001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285817668.43000001</v>
      </c>
      <c r="E22" s="19">
        <v>11309706.26</v>
      </c>
      <c r="F22" s="18">
        <v>58270742.899999991</v>
      </c>
      <c r="G22" s="18">
        <v>5252318.04</v>
      </c>
      <c r="H22" s="18">
        <v>115612003.26000001</v>
      </c>
      <c r="I22" s="18">
        <v>5620328.9500000002</v>
      </c>
      <c r="J22" s="18">
        <v>111934922.27</v>
      </c>
      <c r="K22" s="18">
        <v>437059.27</v>
      </c>
      <c r="L22" s="18">
        <v>8292470.7599999998</v>
      </c>
      <c r="M22" s="18">
        <v>64958.75</v>
      </c>
      <c r="N22" s="18">
        <v>38915037.609999999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40575196.439999998</v>
      </c>
      <c r="AA22" s="18">
        <v>413908.14</v>
      </c>
      <c r="AB22" s="18">
        <v>0</v>
      </c>
      <c r="AC22" s="18">
        <v>0</v>
      </c>
      <c r="AD22" s="18">
        <v>28484478.600000001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470017920.60000002</v>
      </c>
      <c r="AK22" s="18">
        <v>0</v>
      </c>
      <c r="AL22" s="18">
        <v>9524755.7300000004</v>
      </c>
      <c r="AM22" s="18">
        <v>0</v>
      </c>
      <c r="AN22" s="18">
        <v>62016299.079999998</v>
      </c>
      <c r="AO22" s="18">
        <v>8317499.7800000003</v>
      </c>
      <c r="AP22" s="18">
        <v>949762562.98000002</v>
      </c>
      <c r="AQ22" s="18">
        <v>49881773.390000001</v>
      </c>
      <c r="AR22" s="18">
        <v>0</v>
      </c>
      <c r="AS22" s="18">
        <v>0</v>
      </c>
      <c r="AT22" s="18">
        <v>5638432.4699999997</v>
      </c>
      <c r="AU22" s="18">
        <v>78830.240000000005</v>
      </c>
      <c r="AV22" s="18">
        <v>4446215.47</v>
      </c>
      <c r="AW22" s="18">
        <v>50401.87</v>
      </c>
      <c r="AX22" s="18">
        <v>36690.74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1393993.37</v>
      </c>
      <c r="BE22" s="18">
        <v>48697.06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113915.24</v>
      </c>
      <c r="BQ22" s="18">
        <v>0</v>
      </c>
      <c r="BR22" s="18">
        <v>33722.97</v>
      </c>
      <c r="BS22" s="18">
        <v>0</v>
      </c>
      <c r="BT22" s="18">
        <v>0</v>
      </c>
      <c r="BU22" s="18">
        <v>0</v>
      </c>
      <c r="BV22" s="18">
        <v>149797.76999999999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301299.92</v>
      </c>
      <c r="CC22" s="18">
        <v>4701.37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14745721.41</v>
      </c>
      <c r="DE22" s="18">
        <v>818225.96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7374756.3399999999</v>
      </c>
      <c r="DU22" s="18">
        <v>0</v>
      </c>
      <c r="DV22" s="18">
        <v>0</v>
      </c>
      <c r="DW22" s="18">
        <v>0</v>
      </c>
      <c r="DX22" s="18">
        <v>1258517.3200000003</v>
      </c>
      <c r="DY22" s="18">
        <v>9538.0300000000007</v>
      </c>
      <c r="DZ22" s="18">
        <v>0</v>
      </c>
      <c r="EA22" s="18">
        <v>0</v>
      </c>
      <c r="EB22" s="18">
        <v>30349968.879999999</v>
      </c>
      <c r="EC22" s="18">
        <v>861370.54</v>
      </c>
      <c r="ED22" s="18">
        <v>2613554.94</v>
      </c>
      <c r="EE22" s="18">
        <v>6695.27</v>
      </c>
      <c r="EF22" s="18">
        <v>2636203.9300000002</v>
      </c>
      <c r="EG22" s="18">
        <v>31181.99</v>
      </c>
      <c r="EH22" s="18">
        <v>13606823</v>
      </c>
      <c r="EI22" s="18">
        <v>636501.48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6056.42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458740.27</v>
      </c>
      <c r="EW22" s="18">
        <v>0</v>
      </c>
      <c r="EX22" s="18">
        <v>203013415.92000005</v>
      </c>
      <c r="EY22" s="18">
        <v>0</v>
      </c>
      <c r="EZ22" s="18">
        <v>3024620.03</v>
      </c>
      <c r="FA22" s="18">
        <v>0</v>
      </c>
      <c r="FB22" s="18">
        <v>702380.48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43256.56</v>
      </c>
      <c r="FK22" s="18">
        <v>0</v>
      </c>
      <c r="FL22" s="18">
        <v>0</v>
      </c>
      <c r="FM22" s="18">
        <v>0</v>
      </c>
      <c r="FN22" s="19">
        <v>710268775.11000001</v>
      </c>
      <c r="FO22" s="19">
        <v>3032193.9</v>
      </c>
      <c r="FP22" s="18">
        <v>65800</v>
      </c>
      <c r="FQ22" s="18">
        <v>600</v>
      </c>
      <c r="FR22" s="18">
        <v>1735565.14</v>
      </c>
      <c r="FS22" s="18">
        <v>0</v>
      </c>
      <c r="FT22" s="80">
        <v>119925277.95</v>
      </c>
      <c r="FU22" s="80">
        <v>0</v>
      </c>
      <c r="FV22" s="18">
        <v>3745287.16</v>
      </c>
      <c r="FW22" s="18">
        <v>0</v>
      </c>
      <c r="FX22" s="18">
        <v>116179990.79000001</v>
      </c>
      <c r="FY22" s="18">
        <v>0</v>
      </c>
      <c r="FZ22" s="80">
        <v>588542132.01999998</v>
      </c>
      <c r="GA22" s="80">
        <v>3031593.9</v>
      </c>
      <c r="GB22" s="18">
        <v>232498172.38</v>
      </c>
      <c r="GC22" s="18">
        <v>1381344.92</v>
      </c>
      <c r="GD22" s="18">
        <v>356043959.63999999</v>
      </c>
      <c r="GE22" s="18">
        <v>1650248.98</v>
      </c>
      <c r="GF22" s="18">
        <v>1694636.31</v>
      </c>
      <c r="GG22" s="18">
        <v>149056.06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2897865938.8900003</v>
      </c>
      <c r="HU22" s="18">
        <v>75876516.410000011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3554454122.8799996</v>
      </c>
      <c r="E23" s="19">
        <v>9257085.3599999975</v>
      </c>
      <c r="F23" s="18">
        <v>1404858413.75</v>
      </c>
      <c r="G23" s="18">
        <v>868715.79</v>
      </c>
      <c r="H23" s="18">
        <v>1232024270.8099997</v>
      </c>
      <c r="I23" s="18">
        <v>8193253.7399999984</v>
      </c>
      <c r="J23" s="18">
        <v>917571438.32000005</v>
      </c>
      <c r="K23" s="18">
        <v>195115.83</v>
      </c>
      <c r="L23" s="18">
        <v>31652790.32</v>
      </c>
      <c r="M23" s="18">
        <v>6160.87</v>
      </c>
      <c r="N23" s="18">
        <v>801577694.92000008</v>
      </c>
      <c r="O23" s="18">
        <v>0</v>
      </c>
      <c r="P23" s="18">
        <v>95699.13</v>
      </c>
      <c r="Q23" s="18">
        <v>0</v>
      </c>
      <c r="R23" s="18">
        <v>10425621.859999999</v>
      </c>
      <c r="S23" s="18">
        <v>0</v>
      </c>
      <c r="T23" s="18">
        <v>0</v>
      </c>
      <c r="U23" s="18">
        <v>0</v>
      </c>
      <c r="V23" s="18">
        <v>35876622.579999998</v>
      </c>
      <c r="W23" s="18">
        <v>0</v>
      </c>
      <c r="X23" s="18">
        <v>0</v>
      </c>
      <c r="Y23" s="18">
        <v>0</v>
      </c>
      <c r="Z23" s="18">
        <v>118793894.28</v>
      </c>
      <c r="AA23" s="18">
        <v>3125243.28</v>
      </c>
      <c r="AB23" s="18">
        <v>4648.8099999999995</v>
      </c>
      <c r="AC23" s="18">
        <v>0</v>
      </c>
      <c r="AD23" s="18">
        <v>270413835.00999999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7340252609.5500002</v>
      </c>
      <c r="AK23" s="18">
        <v>0</v>
      </c>
      <c r="AL23" s="18">
        <v>135200953.78</v>
      </c>
      <c r="AM23" s="18">
        <v>0</v>
      </c>
      <c r="AN23" s="18">
        <v>267412866.87</v>
      </c>
      <c r="AO23" s="18">
        <v>4092136.42</v>
      </c>
      <c r="AP23" s="18">
        <v>3926242785.9499998</v>
      </c>
      <c r="AQ23" s="18">
        <v>26037943.359999999</v>
      </c>
      <c r="AR23" s="18">
        <v>264097.01</v>
      </c>
      <c r="AS23" s="18">
        <v>0</v>
      </c>
      <c r="AT23" s="18">
        <v>216691380.71999997</v>
      </c>
      <c r="AU23" s="18">
        <v>1142775</v>
      </c>
      <c r="AV23" s="18">
        <v>219984727.16999999</v>
      </c>
      <c r="AW23" s="18">
        <v>165510.64000000001</v>
      </c>
      <c r="AX23" s="18">
        <v>8470</v>
      </c>
      <c r="AY23" s="18">
        <v>0</v>
      </c>
      <c r="AZ23" s="18">
        <v>0</v>
      </c>
      <c r="BA23" s="18">
        <v>0</v>
      </c>
      <c r="BB23" s="18">
        <v>1832082.4200000002</v>
      </c>
      <c r="BC23" s="18">
        <v>0</v>
      </c>
      <c r="BD23" s="18">
        <v>139411225.93000001</v>
      </c>
      <c r="BE23" s="18">
        <v>1433897.6</v>
      </c>
      <c r="BF23" s="18">
        <v>218219.16</v>
      </c>
      <c r="BG23" s="18">
        <v>0</v>
      </c>
      <c r="BH23" s="18">
        <v>11061355.470000001</v>
      </c>
      <c r="BI23" s="18">
        <v>0</v>
      </c>
      <c r="BJ23" s="18">
        <v>226943479.24000001</v>
      </c>
      <c r="BK23" s="18">
        <v>0</v>
      </c>
      <c r="BL23" s="18">
        <v>108543018.67999999</v>
      </c>
      <c r="BM23" s="18">
        <v>0</v>
      </c>
      <c r="BN23" s="18">
        <v>20906092.369999997</v>
      </c>
      <c r="BO23" s="18">
        <v>0</v>
      </c>
      <c r="BP23" s="18">
        <v>11238613.17</v>
      </c>
      <c r="BQ23" s="18">
        <v>0</v>
      </c>
      <c r="BR23" s="18">
        <v>238349.94</v>
      </c>
      <c r="BS23" s="18">
        <v>0</v>
      </c>
      <c r="BT23" s="18">
        <v>0</v>
      </c>
      <c r="BU23" s="18">
        <v>0</v>
      </c>
      <c r="BV23" s="18">
        <v>189966662.00999999</v>
      </c>
      <c r="BW23" s="18">
        <v>442</v>
      </c>
      <c r="BX23" s="18">
        <v>869906.48</v>
      </c>
      <c r="BY23" s="18">
        <v>25000</v>
      </c>
      <c r="BZ23" s="18">
        <v>0</v>
      </c>
      <c r="CA23" s="18">
        <v>0</v>
      </c>
      <c r="CB23" s="18">
        <v>16627191.42</v>
      </c>
      <c r="CC23" s="18">
        <v>154789.28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2522759629.8000002</v>
      </c>
      <c r="CK23" s="18">
        <v>11736508.35</v>
      </c>
      <c r="CL23" s="18">
        <v>569241186.57999992</v>
      </c>
      <c r="CM23" s="18">
        <v>1231517.18</v>
      </c>
      <c r="CN23" s="18">
        <v>-83.74</v>
      </c>
      <c r="CO23" s="18">
        <v>0</v>
      </c>
      <c r="CP23" s="18">
        <v>0</v>
      </c>
      <c r="CQ23" s="18">
        <v>0</v>
      </c>
      <c r="CR23" s="18">
        <v>13238.34</v>
      </c>
      <c r="CS23" s="18">
        <v>69.22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3342222.44</v>
      </c>
      <c r="DC23" s="18">
        <v>3609.72</v>
      </c>
      <c r="DD23" s="18">
        <v>2403598838.2099996</v>
      </c>
      <c r="DE23" s="18">
        <v>3197778.21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972730.09</v>
      </c>
      <c r="DM23" s="18">
        <v>1293.8900000000001</v>
      </c>
      <c r="DN23" s="18">
        <v>2401270.4299999997</v>
      </c>
      <c r="DO23" s="18">
        <v>12113083.27</v>
      </c>
      <c r="DP23" s="18">
        <v>-72526.790000000037</v>
      </c>
      <c r="DQ23" s="18">
        <v>0</v>
      </c>
      <c r="DR23" s="18">
        <v>0</v>
      </c>
      <c r="DS23" s="18">
        <v>0</v>
      </c>
      <c r="DT23" s="18">
        <v>7555370.1700000009</v>
      </c>
      <c r="DU23" s="18">
        <v>30982.86</v>
      </c>
      <c r="DV23" s="18">
        <v>0</v>
      </c>
      <c r="DW23" s="18">
        <v>0</v>
      </c>
      <c r="DX23" s="18">
        <v>82712530.120000005</v>
      </c>
      <c r="DY23" s="18">
        <v>114198.64</v>
      </c>
      <c r="DZ23" s="18">
        <v>0</v>
      </c>
      <c r="EA23" s="18">
        <v>0</v>
      </c>
      <c r="EB23" s="18">
        <v>461478629.69000006</v>
      </c>
      <c r="EC23" s="18">
        <v>810031.81</v>
      </c>
      <c r="ED23" s="18">
        <v>32063575.359999999</v>
      </c>
      <c r="EE23" s="18">
        <v>0</v>
      </c>
      <c r="EF23" s="18">
        <v>339113908.87999994</v>
      </c>
      <c r="EG23" s="18">
        <v>1777237.49</v>
      </c>
      <c r="EH23" s="18">
        <v>233772132.84</v>
      </c>
      <c r="EI23" s="18">
        <v>861434.09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28185205.800000004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211956258.43000001</v>
      </c>
      <c r="EW23" s="18">
        <v>0</v>
      </c>
      <c r="EX23" s="18">
        <v>2662491623.3400002</v>
      </c>
      <c r="EY23" s="18">
        <v>0</v>
      </c>
      <c r="EZ23" s="18">
        <v>38783563.219999999</v>
      </c>
      <c r="FA23" s="18">
        <v>0</v>
      </c>
      <c r="FB23" s="18">
        <v>2531149345.2000003</v>
      </c>
      <c r="FC23" s="18">
        <v>0</v>
      </c>
      <c r="FD23" s="18">
        <v>41019.61</v>
      </c>
      <c r="FE23" s="18">
        <v>0</v>
      </c>
      <c r="FF23" s="18">
        <v>0</v>
      </c>
      <c r="FG23" s="18">
        <v>0</v>
      </c>
      <c r="FH23" s="18">
        <v>28266287.490000002</v>
      </c>
      <c r="FI23" s="18">
        <v>0</v>
      </c>
      <c r="FJ23" s="18">
        <v>377121386.31</v>
      </c>
      <c r="FK23" s="18">
        <v>0</v>
      </c>
      <c r="FL23" s="18">
        <v>0</v>
      </c>
      <c r="FM23" s="18">
        <v>0</v>
      </c>
      <c r="FN23" s="19">
        <v>1621721137.03</v>
      </c>
      <c r="FO23" s="19">
        <v>2875839.79</v>
      </c>
      <c r="FP23" s="18">
        <v>82566001.680000007</v>
      </c>
      <c r="FQ23" s="18">
        <v>0</v>
      </c>
      <c r="FR23" s="18">
        <v>3702393.62</v>
      </c>
      <c r="FS23" s="18">
        <v>0</v>
      </c>
      <c r="FT23" s="80">
        <v>642184233.46000004</v>
      </c>
      <c r="FU23" s="80">
        <v>0</v>
      </c>
      <c r="FV23" s="18">
        <v>34388474.229999997</v>
      </c>
      <c r="FW23" s="18">
        <v>0</v>
      </c>
      <c r="FX23" s="18">
        <v>607795759.23000002</v>
      </c>
      <c r="FY23" s="18">
        <v>0</v>
      </c>
      <c r="FZ23" s="80">
        <v>893268508.26999998</v>
      </c>
      <c r="GA23" s="80">
        <v>2875839.79</v>
      </c>
      <c r="GB23" s="18">
        <v>61642831.560000002</v>
      </c>
      <c r="GC23" s="18">
        <v>721578.84</v>
      </c>
      <c r="GD23" s="18">
        <v>831625676.71000004</v>
      </c>
      <c r="GE23" s="18">
        <v>2154260.9500000002</v>
      </c>
      <c r="GF23" s="18">
        <v>20324703.760000002</v>
      </c>
      <c r="GG23" s="18">
        <v>48499.24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31836202199.73999</v>
      </c>
      <c r="HU23" s="18">
        <v>80243067.569999993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1633003494.51</v>
      </c>
      <c r="E24" s="19">
        <v>0</v>
      </c>
      <c r="F24" s="18">
        <v>322207803.56999946</v>
      </c>
      <c r="G24" s="18">
        <v>0</v>
      </c>
      <c r="H24" s="18">
        <v>687610292.87837625</v>
      </c>
      <c r="I24" s="18">
        <v>0</v>
      </c>
      <c r="J24" s="18">
        <v>623185398.06162429</v>
      </c>
      <c r="K24" s="18">
        <v>0</v>
      </c>
      <c r="L24" s="18">
        <v>0</v>
      </c>
      <c r="M24" s="18">
        <v>0</v>
      </c>
      <c r="N24" s="18">
        <v>195011120.38999999</v>
      </c>
      <c r="O24" s="18">
        <v>0</v>
      </c>
      <c r="P24" s="18">
        <v>0</v>
      </c>
      <c r="Q24" s="18">
        <v>0</v>
      </c>
      <c r="R24" s="18">
        <v>1779483.41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785899689.23000002</v>
      </c>
      <c r="AA24" s="18">
        <v>0</v>
      </c>
      <c r="AB24" s="18">
        <v>0</v>
      </c>
      <c r="AC24" s="18">
        <v>0</v>
      </c>
      <c r="AD24" s="18">
        <v>90462690.280000001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1471539466.6399999</v>
      </c>
      <c r="AK24" s="18">
        <v>0</v>
      </c>
      <c r="AL24" s="18">
        <v>147356963.78</v>
      </c>
      <c r="AM24" s="18">
        <v>0</v>
      </c>
      <c r="AN24" s="18">
        <v>435341946.27999997</v>
      </c>
      <c r="AO24" s="18">
        <v>0</v>
      </c>
      <c r="AP24" s="18">
        <v>7248868958.0999994</v>
      </c>
      <c r="AQ24" s="18">
        <v>0</v>
      </c>
      <c r="AR24" s="18">
        <v>4258750.32</v>
      </c>
      <c r="AS24" s="18">
        <v>0</v>
      </c>
      <c r="AT24" s="18">
        <v>540485418.10000002</v>
      </c>
      <c r="AU24" s="18">
        <v>0</v>
      </c>
      <c r="AV24" s="18">
        <v>361842619.07999998</v>
      </c>
      <c r="AW24" s="18">
        <v>0</v>
      </c>
      <c r="AX24" s="18">
        <v>46063.26</v>
      </c>
      <c r="AY24" s="18">
        <v>0</v>
      </c>
      <c r="AZ24" s="18">
        <v>0</v>
      </c>
      <c r="BA24" s="18">
        <v>0</v>
      </c>
      <c r="BB24" s="18">
        <v>52292.83</v>
      </c>
      <c r="BC24" s="18">
        <v>0</v>
      </c>
      <c r="BD24" s="18">
        <v>69552477.399999991</v>
      </c>
      <c r="BE24" s="18">
        <v>0</v>
      </c>
      <c r="BF24" s="18">
        <v>134703.12</v>
      </c>
      <c r="BG24" s="18">
        <v>0</v>
      </c>
      <c r="BH24" s="18">
        <v>6293683.4400000004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230524.42</v>
      </c>
      <c r="BQ24" s="18">
        <v>0</v>
      </c>
      <c r="BR24" s="18">
        <v>1221242.55</v>
      </c>
      <c r="BS24" s="18">
        <v>0</v>
      </c>
      <c r="BT24" s="18">
        <v>0</v>
      </c>
      <c r="BU24" s="18">
        <v>0</v>
      </c>
      <c r="BV24" s="18">
        <v>9768232.3599999994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75711324.99000001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88304.93</v>
      </c>
      <c r="CK24" s="18">
        <v>0</v>
      </c>
      <c r="CL24" s="18">
        <v>4755.24</v>
      </c>
      <c r="CM24" s="18">
        <v>0</v>
      </c>
      <c r="CN24" s="18">
        <v>7948.44</v>
      </c>
      <c r="CO24" s="18">
        <v>0</v>
      </c>
      <c r="CP24" s="18">
        <v>0</v>
      </c>
      <c r="CQ24" s="18">
        <v>0</v>
      </c>
      <c r="CR24" s="18">
        <v>1602.4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341685128.60999995</v>
      </c>
      <c r="DE24" s="18">
        <v>0</v>
      </c>
      <c r="DF24" s="18">
        <v>312907.59999999998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528890569.02999997</v>
      </c>
      <c r="DW24" s="18">
        <v>0</v>
      </c>
      <c r="DX24" s="18">
        <v>555236058.38999999</v>
      </c>
      <c r="DY24" s="18">
        <v>0</v>
      </c>
      <c r="DZ24" s="18">
        <v>0</v>
      </c>
      <c r="EA24" s="18">
        <v>0</v>
      </c>
      <c r="EB24" s="18">
        <v>286006801.63</v>
      </c>
      <c r="EC24" s="18">
        <v>0</v>
      </c>
      <c r="ED24" s="18">
        <v>28630659.739999998</v>
      </c>
      <c r="EE24" s="18">
        <v>0</v>
      </c>
      <c r="EF24" s="18">
        <v>74649216.950000003</v>
      </c>
      <c r="EG24" s="18">
        <v>0</v>
      </c>
      <c r="EH24" s="18">
        <v>81682256.549999997</v>
      </c>
      <c r="EI24" s="18">
        <v>0</v>
      </c>
      <c r="EJ24" s="18">
        <v>0</v>
      </c>
      <c r="EK24" s="18">
        <v>0</v>
      </c>
      <c r="EL24" s="18">
        <v>157142.70000000001</v>
      </c>
      <c r="EM24" s="18">
        <v>0</v>
      </c>
      <c r="EN24" s="18">
        <v>29038808.579999998</v>
      </c>
      <c r="EO24" s="18">
        <v>0</v>
      </c>
      <c r="EP24" s="18">
        <v>28018.69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5357040.34</v>
      </c>
      <c r="EW24" s="18">
        <v>0</v>
      </c>
      <c r="EX24" s="18">
        <v>459465076.82999998</v>
      </c>
      <c r="EY24" s="18">
        <v>0</v>
      </c>
      <c r="EZ24" s="18">
        <v>407855.65</v>
      </c>
      <c r="FA24" s="18">
        <v>0</v>
      </c>
      <c r="FB24" s="18">
        <v>32626615.199999999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1817324.85</v>
      </c>
      <c r="FI24" s="18">
        <v>0</v>
      </c>
      <c r="FJ24" s="18">
        <v>1401519.68</v>
      </c>
      <c r="FK24" s="18">
        <v>0</v>
      </c>
      <c r="FL24" s="18">
        <v>0</v>
      </c>
      <c r="FM24" s="18">
        <v>0</v>
      </c>
      <c r="FN24" s="19">
        <v>287735585.31000006</v>
      </c>
      <c r="FO24" s="19">
        <v>0</v>
      </c>
      <c r="FP24" s="18">
        <v>3080568.8199999961</v>
      </c>
      <c r="FQ24" s="18">
        <v>0</v>
      </c>
      <c r="FR24" s="18">
        <v>165734.14000000001</v>
      </c>
      <c r="FS24" s="18">
        <v>0</v>
      </c>
      <c r="FT24" s="80">
        <v>83257315.955000132</v>
      </c>
      <c r="FU24" s="80">
        <v>0</v>
      </c>
      <c r="FV24" s="18">
        <v>28925252.760000147</v>
      </c>
      <c r="FW24" s="18">
        <v>0</v>
      </c>
      <c r="FX24" s="18">
        <v>54332063.194999993</v>
      </c>
      <c r="FY24" s="18">
        <v>0</v>
      </c>
      <c r="FZ24" s="80">
        <v>201231966.39499992</v>
      </c>
      <c r="GA24" s="80">
        <v>0</v>
      </c>
      <c r="GB24" s="18">
        <v>138365632.44999993</v>
      </c>
      <c r="GC24" s="18">
        <v>0</v>
      </c>
      <c r="GD24" s="18">
        <v>62866333.945</v>
      </c>
      <c r="GE24" s="18">
        <v>0</v>
      </c>
      <c r="GF24" s="18">
        <v>59948898.279999994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15854041240.110003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393179059.53999311</v>
      </c>
      <c r="E25" s="19">
        <v>0</v>
      </c>
      <c r="F25" s="18">
        <v>39200593.679999299</v>
      </c>
      <c r="G25" s="18">
        <v>0</v>
      </c>
      <c r="H25" s="18">
        <v>272363799.50999391</v>
      </c>
      <c r="I25" s="18">
        <v>0</v>
      </c>
      <c r="J25" s="18">
        <v>81614666.349999905</v>
      </c>
      <c r="K25" s="18">
        <v>0</v>
      </c>
      <c r="L25" s="18">
        <v>2193063.1800000002</v>
      </c>
      <c r="M25" s="18">
        <v>0</v>
      </c>
      <c r="N25" s="18">
        <v>54043279.660001598</v>
      </c>
      <c r="O25" s="18">
        <v>0</v>
      </c>
      <c r="P25" s="18">
        <v>62110.74</v>
      </c>
      <c r="Q25" s="18">
        <v>0</v>
      </c>
      <c r="R25" s="18">
        <v>11141643.750000101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28739005.690000001</v>
      </c>
      <c r="AA25" s="18">
        <v>0</v>
      </c>
      <c r="AB25" s="18">
        <v>0</v>
      </c>
      <c r="AC25" s="18">
        <v>0</v>
      </c>
      <c r="AD25" s="18">
        <v>7278638.5899999999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1147083096.7302001</v>
      </c>
      <c r="AK25" s="18">
        <v>0</v>
      </c>
      <c r="AL25" s="18">
        <v>1367452.03</v>
      </c>
      <c r="AM25" s="18">
        <v>0</v>
      </c>
      <c r="AN25" s="18">
        <v>82622749.219998106</v>
      </c>
      <c r="AO25" s="18">
        <v>0</v>
      </c>
      <c r="AP25" s="18">
        <v>531360654.66000015</v>
      </c>
      <c r="AQ25" s="18">
        <v>0</v>
      </c>
      <c r="AR25" s="18">
        <v>0</v>
      </c>
      <c r="AS25" s="18">
        <v>0</v>
      </c>
      <c r="AT25" s="18">
        <v>8296893.76000001</v>
      </c>
      <c r="AU25" s="18">
        <v>0</v>
      </c>
      <c r="AV25" s="18">
        <v>18279385.749998905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3589056.9500002512</v>
      </c>
      <c r="BC25" s="18">
        <v>0</v>
      </c>
      <c r="BD25" s="18">
        <v>2669660.560000034</v>
      </c>
      <c r="BE25" s="18">
        <v>0</v>
      </c>
      <c r="BF25" s="18">
        <v>0</v>
      </c>
      <c r="BG25" s="18">
        <v>0</v>
      </c>
      <c r="BH25" s="18">
        <v>12920424.7899999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474754.3</v>
      </c>
      <c r="BQ25" s="18">
        <v>0</v>
      </c>
      <c r="BR25" s="18">
        <v>29999.32</v>
      </c>
      <c r="BS25" s="18">
        <v>0</v>
      </c>
      <c r="BT25" s="18">
        <v>0</v>
      </c>
      <c r="BU25" s="18">
        <v>0</v>
      </c>
      <c r="BV25" s="18">
        <v>1696758.93</v>
      </c>
      <c r="BW25" s="18">
        <v>0</v>
      </c>
      <c r="BX25" s="18">
        <v>45690</v>
      </c>
      <c r="BY25" s="18">
        <v>0</v>
      </c>
      <c r="BZ25" s="18">
        <v>0</v>
      </c>
      <c r="CA25" s="18">
        <v>0</v>
      </c>
      <c r="CB25" s="18">
        <v>472696.52999999898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294192935.26999658</v>
      </c>
      <c r="CK25" s="18">
        <v>0</v>
      </c>
      <c r="CL25" s="18">
        <v>16841485.070000101</v>
      </c>
      <c r="CM25" s="18">
        <v>0</v>
      </c>
      <c r="CN25" s="18">
        <v>12475807.4600001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18091192.629995875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61411227.659986168</v>
      </c>
      <c r="DY25" s="18">
        <v>0</v>
      </c>
      <c r="DZ25" s="18">
        <v>0</v>
      </c>
      <c r="EA25" s="18">
        <v>0</v>
      </c>
      <c r="EB25" s="18">
        <v>76127173.2700001</v>
      </c>
      <c r="EC25" s="18">
        <v>0</v>
      </c>
      <c r="ED25" s="18">
        <v>0</v>
      </c>
      <c r="EE25" s="18">
        <v>0</v>
      </c>
      <c r="EF25" s="18">
        <v>21323475.93</v>
      </c>
      <c r="EG25" s="18">
        <v>0</v>
      </c>
      <c r="EH25" s="18">
        <v>11954102.760001242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787321.52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12147085.960000001</v>
      </c>
      <c r="EW25" s="18">
        <v>0</v>
      </c>
      <c r="EX25" s="18">
        <v>1567267081.3399601</v>
      </c>
      <c r="EY25" s="18">
        <v>0</v>
      </c>
      <c r="EZ25" s="18">
        <v>41370.699999999997</v>
      </c>
      <c r="FA25" s="18">
        <v>0</v>
      </c>
      <c r="FB25" s="18">
        <v>121899687.17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194913.46</v>
      </c>
      <c r="FI25" s="18">
        <v>0</v>
      </c>
      <c r="FJ25" s="18">
        <v>21567575.669999901</v>
      </c>
      <c r="FK25" s="18">
        <v>0</v>
      </c>
      <c r="FL25" s="18">
        <v>2646382.9300000002</v>
      </c>
      <c r="FM25" s="18">
        <v>0</v>
      </c>
      <c r="FN25" s="19">
        <v>29580369.5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29580369.5</v>
      </c>
      <c r="FU25" s="80">
        <v>0</v>
      </c>
      <c r="FV25" s="18">
        <v>0</v>
      </c>
      <c r="FW25" s="18">
        <v>0</v>
      </c>
      <c r="FX25" s="18">
        <v>29580369.5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676854.42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4576881447.4001331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11671517.850000001</v>
      </c>
      <c r="E26" s="19">
        <v>0</v>
      </c>
      <c r="F26" s="18">
        <v>4669960.99</v>
      </c>
      <c r="G26" s="18">
        <v>0</v>
      </c>
      <c r="H26" s="18">
        <v>3398211.84</v>
      </c>
      <c r="I26" s="18">
        <v>0</v>
      </c>
      <c r="J26" s="18">
        <v>3603345.0200000005</v>
      </c>
      <c r="K26" s="18">
        <v>0</v>
      </c>
      <c r="L26" s="18">
        <v>17323.263879999999</v>
      </c>
      <c r="M26" s="18">
        <v>0</v>
      </c>
      <c r="N26" s="18">
        <v>6464044.7499999991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17980136.859999999</v>
      </c>
      <c r="AA26" s="18">
        <v>0</v>
      </c>
      <c r="AB26" s="18">
        <v>0</v>
      </c>
      <c r="AC26" s="18">
        <v>0</v>
      </c>
      <c r="AD26" s="18">
        <v>2751856.91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121567822.64999998</v>
      </c>
      <c r="AK26" s="18">
        <v>0</v>
      </c>
      <c r="AL26" s="18">
        <v>1557360.99</v>
      </c>
      <c r="AM26" s="18">
        <v>0</v>
      </c>
      <c r="AN26" s="18">
        <v>15020565.370000001</v>
      </c>
      <c r="AO26" s="18">
        <v>0</v>
      </c>
      <c r="AP26" s="18">
        <v>422393336.18000001</v>
      </c>
      <c r="AQ26" s="18">
        <v>0</v>
      </c>
      <c r="AR26" s="18">
        <v>0</v>
      </c>
      <c r="AS26" s="18">
        <v>0</v>
      </c>
      <c r="AT26" s="18">
        <v>1646716.8012720002</v>
      </c>
      <c r="AU26" s="18">
        <v>0</v>
      </c>
      <c r="AV26" s="18">
        <v>7057861.0933799986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359933.73040100001</v>
      </c>
      <c r="BC26" s="18">
        <v>0</v>
      </c>
      <c r="BD26" s="18">
        <v>617197.64951700007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433403.09</v>
      </c>
      <c r="BK26" s="18">
        <v>0</v>
      </c>
      <c r="BL26" s="18">
        <v>127731.84000000001</v>
      </c>
      <c r="BM26" s="18">
        <v>0</v>
      </c>
      <c r="BN26" s="18">
        <v>0</v>
      </c>
      <c r="BO26" s="18">
        <v>0</v>
      </c>
      <c r="BP26" s="18">
        <v>685882.98</v>
      </c>
      <c r="BQ26" s="18">
        <v>0</v>
      </c>
      <c r="BR26" s="18">
        <v>16720.54</v>
      </c>
      <c r="BS26" s="18">
        <v>0</v>
      </c>
      <c r="BT26" s="18">
        <v>0</v>
      </c>
      <c r="BU26" s="18">
        <v>0</v>
      </c>
      <c r="BV26" s="18">
        <v>940713.2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41755138.269462004</v>
      </c>
      <c r="CK26" s="18">
        <v>0</v>
      </c>
      <c r="CL26" s="18">
        <v>3314992.5681309998</v>
      </c>
      <c r="CM26" s="18">
        <v>0</v>
      </c>
      <c r="CN26" s="18">
        <v>3230141.75</v>
      </c>
      <c r="CO26" s="18">
        <v>0</v>
      </c>
      <c r="CP26" s="18">
        <v>0</v>
      </c>
      <c r="CQ26" s="18">
        <v>0</v>
      </c>
      <c r="CR26" s="18">
        <v>996619.00999999978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706862.99318699818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1054678.8506289998</v>
      </c>
      <c r="DY26" s="18">
        <v>0</v>
      </c>
      <c r="DZ26" s="18">
        <v>0</v>
      </c>
      <c r="EA26" s="18">
        <v>0</v>
      </c>
      <c r="EB26" s="18">
        <v>12019805.761897</v>
      </c>
      <c r="EC26" s="18">
        <v>0</v>
      </c>
      <c r="ED26" s="18">
        <v>614909.68999999994</v>
      </c>
      <c r="EE26" s="18">
        <v>0</v>
      </c>
      <c r="EF26" s="18">
        <v>6938881.8999999994</v>
      </c>
      <c r="EG26" s="18">
        <v>0</v>
      </c>
      <c r="EH26" s="18">
        <v>5874718.3615820017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57404.53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19598.87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518413.87</v>
      </c>
      <c r="FM26" s="18">
        <v>0</v>
      </c>
      <c r="FN26" s="19">
        <v>129553728.97</v>
      </c>
      <c r="FO26" s="19">
        <v>0</v>
      </c>
      <c r="FP26" s="18">
        <v>0</v>
      </c>
      <c r="FQ26" s="18">
        <v>0</v>
      </c>
      <c r="FR26" s="18">
        <v>10249369.930000002</v>
      </c>
      <c r="FS26" s="18">
        <v>0</v>
      </c>
      <c r="FT26" s="80">
        <v>112232667.66</v>
      </c>
      <c r="FU26" s="80">
        <v>0</v>
      </c>
      <c r="FV26" s="18">
        <v>450079.7</v>
      </c>
      <c r="FW26" s="18">
        <v>0</v>
      </c>
      <c r="FX26" s="18">
        <v>111782587.95999999</v>
      </c>
      <c r="FY26" s="18">
        <v>0</v>
      </c>
      <c r="FZ26" s="80">
        <v>7071691.3799999999</v>
      </c>
      <c r="GA26" s="80">
        <v>0</v>
      </c>
      <c r="GB26" s="18">
        <v>183595.56</v>
      </c>
      <c r="GC26" s="18">
        <v>0</v>
      </c>
      <c r="GD26" s="18">
        <v>6888095.8200000003</v>
      </c>
      <c r="GE26" s="18">
        <v>0</v>
      </c>
      <c r="GF26" s="18">
        <v>575782.32372499991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820010040.17706311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1211618543.349</v>
      </c>
      <c r="E27" s="19">
        <v>5030604.3909999998</v>
      </c>
      <c r="F27" s="18">
        <v>133275450.31200092</v>
      </c>
      <c r="G27" s="18">
        <v>34571.171000000002</v>
      </c>
      <c r="H27" s="18">
        <v>897416003.55399907</v>
      </c>
      <c r="I27" s="18">
        <v>2801029.4619999998</v>
      </c>
      <c r="J27" s="18">
        <v>180927089.4830001</v>
      </c>
      <c r="K27" s="18">
        <v>2195003.7579999999</v>
      </c>
      <c r="L27" s="18">
        <v>6884874.2649999997</v>
      </c>
      <c r="M27" s="18">
        <v>12037.325000000001</v>
      </c>
      <c r="N27" s="18">
        <v>52082154.289999999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146009422.539</v>
      </c>
      <c r="AA27" s="18">
        <v>11799805.771</v>
      </c>
      <c r="AB27" s="18">
        <v>0</v>
      </c>
      <c r="AC27" s="18">
        <v>0</v>
      </c>
      <c r="AD27" s="18">
        <v>76351869.393000007</v>
      </c>
      <c r="AE27" s="18">
        <v>23726291.616999999</v>
      </c>
      <c r="AF27" s="18">
        <v>0</v>
      </c>
      <c r="AG27" s="18">
        <v>0</v>
      </c>
      <c r="AH27" s="18">
        <v>0</v>
      </c>
      <c r="AI27" s="18">
        <v>0</v>
      </c>
      <c r="AJ27" s="18">
        <v>1212537013.0843079</v>
      </c>
      <c r="AK27" s="18">
        <v>0</v>
      </c>
      <c r="AL27" s="18">
        <v>9760538.9256920107</v>
      </c>
      <c r="AM27" s="18">
        <v>0</v>
      </c>
      <c r="AN27" s="18">
        <v>24515558.98</v>
      </c>
      <c r="AO27" s="18">
        <v>0</v>
      </c>
      <c r="AP27" s="18">
        <v>538665857.63999999</v>
      </c>
      <c r="AQ27" s="18">
        <v>0</v>
      </c>
      <c r="AR27" s="18">
        <v>0</v>
      </c>
      <c r="AS27" s="18">
        <v>0</v>
      </c>
      <c r="AT27" s="18">
        <v>86996453.179000005</v>
      </c>
      <c r="AU27" s="18">
        <v>1122124.1309999998</v>
      </c>
      <c r="AV27" s="18">
        <v>56136429.623999998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5873655.7189999996</v>
      </c>
      <c r="BC27" s="18">
        <v>7406.8710000000001</v>
      </c>
      <c r="BD27" s="18">
        <v>24132272.655999999</v>
      </c>
      <c r="BE27" s="18">
        <v>60597.644</v>
      </c>
      <c r="BF27" s="18">
        <v>0</v>
      </c>
      <c r="BG27" s="18">
        <v>0</v>
      </c>
      <c r="BH27" s="18">
        <v>1938074.74</v>
      </c>
      <c r="BI27" s="18">
        <v>0</v>
      </c>
      <c r="BJ27" s="18">
        <v>2076043.4</v>
      </c>
      <c r="BK27" s="18">
        <v>0</v>
      </c>
      <c r="BL27" s="18">
        <v>632643.59</v>
      </c>
      <c r="BM27" s="18">
        <v>0</v>
      </c>
      <c r="BN27" s="18">
        <v>40202.800000000003</v>
      </c>
      <c r="BO27" s="18">
        <v>0</v>
      </c>
      <c r="BP27" s="18">
        <v>38013.410000000003</v>
      </c>
      <c r="BQ27" s="18">
        <v>0</v>
      </c>
      <c r="BR27" s="18">
        <v>77111.520000000004</v>
      </c>
      <c r="BS27" s="18">
        <v>0</v>
      </c>
      <c r="BT27" s="18">
        <v>0</v>
      </c>
      <c r="BU27" s="18">
        <v>0</v>
      </c>
      <c r="BV27" s="18">
        <v>8324181.2999999998</v>
      </c>
      <c r="BW27" s="18">
        <v>0</v>
      </c>
      <c r="BX27" s="18">
        <v>22935.95</v>
      </c>
      <c r="BY27" s="18">
        <v>0</v>
      </c>
      <c r="BZ27" s="18">
        <v>0</v>
      </c>
      <c r="CA27" s="18">
        <v>0</v>
      </c>
      <c r="CB27" s="18">
        <v>3691267.196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77334636.996999994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497088.81</v>
      </c>
      <c r="DY27" s="18">
        <v>0</v>
      </c>
      <c r="DZ27" s="18">
        <v>0</v>
      </c>
      <c r="EA27" s="18">
        <v>0</v>
      </c>
      <c r="EB27" s="18">
        <v>252651593.88499999</v>
      </c>
      <c r="EC27" s="18">
        <v>180199.505</v>
      </c>
      <c r="ED27" s="18">
        <v>59975885.887000002</v>
      </c>
      <c r="EE27" s="18">
        <v>9544297.9930000007</v>
      </c>
      <c r="EF27" s="18">
        <v>135284305.292</v>
      </c>
      <c r="EG27" s="18">
        <v>3727073.8879999998</v>
      </c>
      <c r="EH27" s="18">
        <v>169672766.74399999</v>
      </c>
      <c r="EI27" s="18">
        <v>352231.73600000003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12621895.02</v>
      </c>
      <c r="EY27" s="18">
        <v>0</v>
      </c>
      <c r="EZ27" s="18">
        <v>0</v>
      </c>
      <c r="FA27" s="18">
        <v>0</v>
      </c>
      <c r="FB27" s="18">
        <v>5100091.58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2271022740.5700002</v>
      </c>
      <c r="FO27" s="19">
        <v>0</v>
      </c>
      <c r="FP27" s="18">
        <v>25886.400000000005</v>
      </c>
      <c r="FQ27" s="18">
        <v>0</v>
      </c>
      <c r="FR27" s="18">
        <v>381202.23</v>
      </c>
      <c r="FS27" s="18">
        <v>0</v>
      </c>
      <c r="FT27" s="80">
        <v>376261129.2201528</v>
      </c>
      <c r="FU27" s="80">
        <v>0</v>
      </c>
      <c r="FV27" s="18">
        <v>10361001.319999985</v>
      </c>
      <c r="FW27" s="18">
        <v>0</v>
      </c>
      <c r="FX27" s="18">
        <v>365900127.9001528</v>
      </c>
      <c r="FY27" s="18">
        <v>0</v>
      </c>
      <c r="FZ27" s="80">
        <v>1894354522.7198472</v>
      </c>
      <c r="GA27" s="80">
        <v>0</v>
      </c>
      <c r="GB27" s="18">
        <v>351259197.45997995</v>
      </c>
      <c r="GC27" s="18">
        <v>0</v>
      </c>
      <c r="GD27" s="18">
        <v>1543095325.2598672</v>
      </c>
      <c r="GE27" s="18">
        <v>0</v>
      </c>
      <c r="GF27" s="18">
        <v>4001655.3100000066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6456634255.4950027</v>
      </c>
      <c r="HU27" s="18">
        <v>56437226.225000001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299928621.45583802</v>
      </c>
      <c r="E28" s="19">
        <v>0</v>
      </c>
      <c r="F28" s="18">
        <v>66964301.039938748</v>
      </c>
      <c r="G28" s="18">
        <v>0</v>
      </c>
      <c r="H28" s="18">
        <v>69387926.657502368</v>
      </c>
      <c r="I28" s="18">
        <v>0</v>
      </c>
      <c r="J28" s="18">
        <v>163576393.75839692</v>
      </c>
      <c r="K28" s="18">
        <v>0</v>
      </c>
      <c r="L28" s="18">
        <v>5150516.16</v>
      </c>
      <c r="M28" s="18">
        <v>0</v>
      </c>
      <c r="N28" s="18">
        <v>100506446.43000001</v>
      </c>
      <c r="O28" s="18">
        <v>776.48</v>
      </c>
      <c r="P28" s="18">
        <v>-3453.99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8763912.4000000004</v>
      </c>
      <c r="AA28" s="18">
        <v>0</v>
      </c>
      <c r="AB28" s="18">
        <v>3681991.41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2316184884.6999998</v>
      </c>
      <c r="AK28" s="18">
        <v>0</v>
      </c>
      <c r="AL28" s="18">
        <v>0</v>
      </c>
      <c r="AM28" s="18">
        <v>0</v>
      </c>
      <c r="AN28" s="18">
        <v>311189600.24000001</v>
      </c>
      <c r="AO28" s="18">
        <v>0</v>
      </c>
      <c r="AP28" s="18">
        <v>1523407632.76</v>
      </c>
      <c r="AQ28" s="18">
        <v>0</v>
      </c>
      <c r="AR28" s="18">
        <v>0</v>
      </c>
      <c r="AS28" s="18">
        <v>0</v>
      </c>
      <c r="AT28" s="18">
        <v>52282716.229999997</v>
      </c>
      <c r="AU28" s="18">
        <v>0</v>
      </c>
      <c r="AV28" s="18">
        <v>62354839.82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3255131.11</v>
      </c>
      <c r="BC28" s="18">
        <v>0</v>
      </c>
      <c r="BD28" s="18">
        <v>16730476.310000001</v>
      </c>
      <c r="BE28" s="18">
        <v>0</v>
      </c>
      <c r="BF28" s="18">
        <v>0</v>
      </c>
      <c r="BG28" s="18">
        <v>0</v>
      </c>
      <c r="BH28" s="18">
        <v>3894696.04</v>
      </c>
      <c r="BI28" s="18">
        <v>0</v>
      </c>
      <c r="BJ28" s="18">
        <v>8123078.2199999997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23220026.300000001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16601042.93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442124791.31</v>
      </c>
      <c r="CK28" s="18">
        <v>0</v>
      </c>
      <c r="CL28" s="18">
        <v>4556056.43</v>
      </c>
      <c r="CM28" s="18">
        <v>0</v>
      </c>
      <c r="CN28" s="18">
        <v>4092771.81</v>
      </c>
      <c r="CO28" s="18">
        <v>0</v>
      </c>
      <c r="CP28" s="18">
        <v>0</v>
      </c>
      <c r="CQ28" s="18">
        <v>0</v>
      </c>
      <c r="CR28" s="18">
        <v>4227884.9400000004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299006994.56</v>
      </c>
      <c r="DE28" s="18">
        <v>0</v>
      </c>
      <c r="DF28" s="18">
        <v>4665.1899999999996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29365517.359999999</v>
      </c>
      <c r="DY28" s="18">
        <v>0</v>
      </c>
      <c r="DZ28" s="18">
        <v>0</v>
      </c>
      <c r="EA28" s="18">
        <v>0</v>
      </c>
      <c r="EB28" s="18">
        <v>191583390.47</v>
      </c>
      <c r="EC28" s="18">
        <v>2173743.54</v>
      </c>
      <c r="ED28" s="18">
        <v>4149796.03</v>
      </c>
      <c r="EE28" s="18">
        <v>0</v>
      </c>
      <c r="EF28" s="18">
        <v>108685125.81999999</v>
      </c>
      <c r="EG28" s="18">
        <v>0</v>
      </c>
      <c r="EH28" s="18">
        <v>140907153.24000001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104338.18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2819132.15</v>
      </c>
      <c r="EW28" s="18">
        <v>0</v>
      </c>
      <c r="EX28" s="18">
        <v>139659450.94</v>
      </c>
      <c r="EY28" s="18">
        <v>0</v>
      </c>
      <c r="EZ28" s="18">
        <v>4653.25</v>
      </c>
      <c r="FA28" s="18">
        <v>0</v>
      </c>
      <c r="FB28" s="18">
        <v>5532141.7000000002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44720.46</v>
      </c>
      <c r="FI28" s="18">
        <v>0</v>
      </c>
      <c r="FJ28" s="18">
        <v>1912543.35</v>
      </c>
      <c r="FK28" s="18">
        <v>0</v>
      </c>
      <c r="FL28" s="18">
        <v>0</v>
      </c>
      <c r="FM28" s="18">
        <v>0</v>
      </c>
      <c r="FN28" s="19">
        <v>174991271.66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7244818.6100000003</v>
      </c>
      <c r="FU28" s="80">
        <v>0</v>
      </c>
      <c r="FV28" s="18">
        <v>37741.61</v>
      </c>
      <c r="FW28" s="18">
        <v>0</v>
      </c>
      <c r="FX28" s="18">
        <v>7207077</v>
      </c>
      <c r="FY28" s="18">
        <v>0</v>
      </c>
      <c r="FZ28" s="80">
        <v>167746453.04999998</v>
      </c>
      <c r="GA28" s="80">
        <v>0</v>
      </c>
      <c r="GB28" s="18">
        <v>0</v>
      </c>
      <c r="GC28" s="18">
        <v>0</v>
      </c>
      <c r="GD28" s="18">
        <v>167746453.04999998</v>
      </c>
      <c r="GE28" s="18">
        <v>0</v>
      </c>
      <c r="GF28" s="18">
        <v>882720.53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6310367877.9058371</v>
      </c>
      <c r="HU28" s="18">
        <v>2174520.02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84297972.930000007</v>
      </c>
      <c r="E29" s="19">
        <v>12812443.789999999</v>
      </c>
      <c r="F29" s="18">
        <v>11712920.060000001</v>
      </c>
      <c r="G29" s="18">
        <v>0</v>
      </c>
      <c r="H29" s="18">
        <v>58846798.469999999</v>
      </c>
      <c r="I29" s="18">
        <v>831405.51</v>
      </c>
      <c r="J29" s="18">
        <v>13738254.4</v>
      </c>
      <c r="K29" s="18">
        <v>11981038.279999999</v>
      </c>
      <c r="L29" s="18">
        <v>75600.320000000007</v>
      </c>
      <c r="M29" s="18">
        <v>0</v>
      </c>
      <c r="N29" s="18">
        <v>3125427.87</v>
      </c>
      <c r="O29" s="18">
        <v>0</v>
      </c>
      <c r="P29" s="18">
        <v>6627.95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8048325.2400000002</v>
      </c>
      <c r="AA29" s="18">
        <v>0</v>
      </c>
      <c r="AB29" s="18">
        <v>0</v>
      </c>
      <c r="AC29" s="18">
        <v>0</v>
      </c>
      <c r="AD29" s="18">
        <v>3073.31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276927717.31999999</v>
      </c>
      <c r="AQ29" s="18">
        <v>0</v>
      </c>
      <c r="AR29" s="18">
        <v>0</v>
      </c>
      <c r="AS29" s="18">
        <v>0</v>
      </c>
      <c r="AT29" s="18">
        <v>1708163.64</v>
      </c>
      <c r="AU29" s="18">
        <v>0</v>
      </c>
      <c r="AV29" s="18">
        <v>16296348.630000001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38704.92</v>
      </c>
      <c r="BC29" s="18">
        <v>0.5</v>
      </c>
      <c r="BD29" s="18">
        <v>360734.79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2060455.19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98159.25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16991.37</v>
      </c>
      <c r="DA29" s="18">
        <v>0</v>
      </c>
      <c r="DB29" s="18">
        <v>0</v>
      </c>
      <c r="DC29" s="18">
        <v>0</v>
      </c>
      <c r="DD29" s="18">
        <v>873302.69</v>
      </c>
      <c r="DE29" s="18">
        <v>0</v>
      </c>
      <c r="DF29" s="18">
        <v>-3344.83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1525960.58</v>
      </c>
      <c r="DY29" s="18">
        <v>0</v>
      </c>
      <c r="DZ29" s="18">
        <v>0</v>
      </c>
      <c r="EA29" s="18">
        <v>0</v>
      </c>
      <c r="EB29" s="18">
        <v>3382790.98</v>
      </c>
      <c r="EC29" s="18">
        <v>71190.34</v>
      </c>
      <c r="ED29" s="18">
        <v>55991.6</v>
      </c>
      <c r="EE29" s="18">
        <v>6683.66</v>
      </c>
      <c r="EF29" s="18">
        <v>4091088.66</v>
      </c>
      <c r="EG29" s="18">
        <v>1071258.49</v>
      </c>
      <c r="EH29" s="18">
        <v>7081012.29</v>
      </c>
      <c r="EI29" s="18">
        <v>148132.22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1486476.99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426019705.41000015</v>
      </c>
      <c r="HU29" s="18">
        <v>14109709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499837490.97930002</v>
      </c>
      <c r="E30" s="19">
        <v>0</v>
      </c>
      <c r="F30" s="18">
        <v>41500171.216269813</v>
      </c>
      <c r="G30" s="18">
        <v>0</v>
      </c>
      <c r="H30" s="18">
        <v>339564855.34629893</v>
      </c>
      <c r="I30" s="18">
        <v>0</v>
      </c>
      <c r="J30" s="18">
        <v>118772464.41673128</v>
      </c>
      <c r="K30" s="18">
        <v>0</v>
      </c>
      <c r="L30" s="18">
        <v>115090854.1197</v>
      </c>
      <c r="M30" s="18">
        <v>0</v>
      </c>
      <c r="N30" s="18">
        <v>111214005.09999999</v>
      </c>
      <c r="O30" s="18">
        <v>0</v>
      </c>
      <c r="P30" s="18">
        <v>288087.51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6121327.4900000002</v>
      </c>
      <c r="W30" s="18">
        <v>0</v>
      </c>
      <c r="X30" s="18">
        <v>0</v>
      </c>
      <c r="Y30" s="18">
        <v>0</v>
      </c>
      <c r="Z30" s="18">
        <v>292163953.50889999</v>
      </c>
      <c r="AA30" s="18">
        <v>0</v>
      </c>
      <c r="AB30" s="18">
        <v>0</v>
      </c>
      <c r="AC30" s="18">
        <v>0</v>
      </c>
      <c r="AD30" s="18">
        <v>44527224.228499994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2216523308.7466998</v>
      </c>
      <c r="AK30" s="18">
        <v>0</v>
      </c>
      <c r="AL30" s="18">
        <v>279365.01679999998</v>
      </c>
      <c r="AM30" s="18">
        <v>0</v>
      </c>
      <c r="AN30" s="18">
        <v>109052016.0275</v>
      </c>
      <c r="AO30" s="18">
        <v>0</v>
      </c>
      <c r="AP30" s="18">
        <v>1380480111.4078</v>
      </c>
      <c r="AQ30" s="18">
        <v>0</v>
      </c>
      <c r="AR30" s="18">
        <v>101748.64</v>
      </c>
      <c r="AS30" s="18">
        <v>0</v>
      </c>
      <c r="AT30" s="18">
        <v>61791879.036499999</v>
      </c>
      <c r="AU30" s="18">
        <v>0</v>
      </c>
      <c r="AV30" s="18">
        <v>113990079.9137</v>
      </c>
      <c r="AW30" s="18">
        <v>0</v>
      </c>
      <c r="AX30" s="18">
        <v>3418.58</v>
      </c>
      <c r="AY30" s="18">
        <v>0</v>
      </c>
      <c r="AZ30" s="18">
        <v>0</v>
      </c>
      <c r="BA30" s="18">
        <v>0</v>
      </c>
      <c r="BB30" s="18">
        <v>5129130.9589</v>
      </c>
      <c r="BC30" s="18">
        <v>0</v>
      </c>
      <c r="BD30" s="18">
        <v>67181870.002000004</v>
      </c>
      <c r="BE30" s="18">
        <v>0</v>
      </c>
      <c r="BF30" s="18">
        <v>7250</v>
      </c>
      <c r="BG30" s="18">
        <v>0</v>
      </c>
      <c r="BH30" s="18">
        <v>9998455.5900999997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649243.58169999998</v>
      </c>
      <c r="BQ30" s="18">
        <v>0</v>
      </c>
      <c r="BR30" s="18">
        <v>1005183.38</v>
      </c>
      <c r="BS30" s="18">
        <v>0</v>
      </c>
      <c r="BT30" s="18">
        <v>0</v>
      </c>
      <c r="BU30" s="18">
        <v>0</v>
      </c>
      <c r="BV30" s="18">
        <v>517883.0747</v>
      </c>
      <c r="BW30" s="18">
        <v>0</v>
      </c>
      <c r="BX30" s="18">
        <v>695572.46</v>
      </c>
      <c r="BY30" s="18">
        <v>0</v>
      </c>
      <c r="BZ30" s="18">
        <v>0</v>
      </c>
      <c r="CA30" s="18">
        <v>0</v>
      </c>
      <c r="CB30" s="18">
        <v>5303027.2002999997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626378225.67200005</v>
      </c>
      <c r="CK30" s="18">
        <v>0</v>
      </c>
      <c r="CL30" s="18">
        <v>58154904.550800003</v>
      </c>
      <c r="CM30" s="18">
        <v>0</v>
      </c>
      <c r="CN30" s="18">
        <v>114863964.33</v>
      </c>
      <c r="CO30" s="18">
        <v>0</v>
      </c>
      <c r="CP30" s="18">
        <v>0</v>
      </c>
      <c r="CQ30" s="18">
        <v>0</v>
      </c>
      <c r="CR30" s="18">
        <v>56021615.474100001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29803804.035800003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10509859.3358</v>
      </c>
      <c r="DY30" s="18">
        <v>0</v>
      </c>
      <c r="DZ30" s="18">
        <v>0</v>
      </c>
      <c r="EA30" s="18">
        <v>0</v>
      </c>
      <c r="EB30" s="18">
        <v>223681460.7103</v>
      </c>
      <c r="EC30" s="18">
        <v>0</v>
      </c>
      <c r="ED30" s="18">
        <v>19205486.140799999</v>
      </c>
      <c r="EE30" s="18">
        <v>0</v>
      </c>
      <c r="EF30" s="18">
        <v>125324119.8052</v>
      </c>
      <c r="EG30" s="18">
        <v>0</v>
      </c>
      <c r="EH30" s="18">
        <v>85749706.964499995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6830781.1200000001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5947260.7199999997</v>
      </c>
      <c r="EW30" s="18">
        <v>0</v>
      </c>
      <c r="EX30" s="18">
        <v>203221906.78</v>
      </c>
      <c r="EY30" s="18">
        <v>0</v>
      </c>
      <c r="EZ30" s="18">
        <v>10778160.939999999</v>
      </c>
      <c r="FA30" s="18">
        <v>0</v>
      </c>
      <c r="FB30" s="18">
        <v>3587726.86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8394204.5700000003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134271593.94</v>
      </c>
      <c r="FO30" s="19">
        <v>0</v>
      </c>
      <c r="FP30" s="18">
        <v>636582.64</v>
      </c>
      <c r="FQ30" s="18">
        <v>0</v>
      </c>
      <c r="FR30" s="18">
        <v>42067060.039999999</v>
      </c>
      <c r="FS30" s="18">
        <v>0</v>
      </c>
      <c r="FT30" s="80">
        <v>48761723.780000001</v>
      </c>
      <c r="FU30" s="80">
        <v>0</v>
      </c>
      <c r="FV30" s="18">
        <v>721016.08</v>
      </c>
      <c r="FW30" s="18">
        <v>0</v>
      </c>
      <c r="FX30" s="18">
        <v>48040707.700000003</v>
      </c>
      <c r="FY30" s="18">
        <v>0</v>
      </c>
      <c r="FZ30" s="80">
        <v>42806227.480000004</v>
      </c>
      <c r="GA30" s="80">
        <v>0</v>
      </c>
      <c r="GB30" s="18">
        <v>7795560.21</v>
      </c>
      <c r="GC30" s="18">
        <v>0</v>
      </c>
      <c r="GD30" s="18">
        <v>35010667.270000003</v>
      </c>
      <c r="GE30" s="18">
        <v>0</v>
      </c>
      <c r="GF30" s="18">
        <v>4745856.91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6771079091.2424002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22756594.52</v>
      </c>
      <c r="E31" s="19">
        <v>0</v>
      </c>
      <c r="F31" s="18">
        <v>2575224.48</v>
      </c>
      <c r="G31" s="18">
        <v>0</v>
      </c>
      <c r="H31" s="18">
        <v>7774873.4199999999</v>
      </c>
      <c r="I31" s="18">
        <v>0</v>
      </c>
      <c r="J31" s="18">
        <v>12406496.619999999</v>
      </c>
      <c r="K31" s="18">
        <v>0</v>
      </c>
      <c r="L31" s="18">
        <v>3994990.28</v>
      </c>
      <c r="M31" s="18">
        <v>0</v>
      </c>
      <c r="N31" s="18">
        <v>9914383.4700000007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5562562.5700000003</v>
      </c>
      <c r="AA31" s="18">
        <v>0</v>
      </c>
      <c r="AB31" s="18">
        <v>0</v>
      </c>
      <c r="AC31" s="18">
        <v>0</v>
      </c>
      <c r="AD31" s="18">
        <v>1584750.9299999997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227806199.84</v>
      </c>
      <c r="AK31" s="18">
        <v>0</v>
      </c>
      <c r="AL31" s="18">
        <v>0</v>
      </c>
      <c r="AM31" s="18">
        <v>0</v>
      </c>
      <c r="AN31" s="18">
        <v>1873056.6900000002</v>
      </c>
      <c r="AO31" s="18">
        <v>0</v>
      </c>
      <c r="AP31" s="18">
        <v>26403995.5</v>
      </c>
      <c r="AQ31" s="18">
        <v>0</v>
      </c>
      <c r="AR31" s="18">
        <v>0</v>
      </c>
      <c r="AS31" s="18">
        <v>0</v>
      </c>
      <c r="AT31" s="18">
        <v>2142822.31</v>
      </c>
      <c r="AU31" s="18">
        <v>0</v>
      </c>
      <c r="AV31" s="18">
        <v>5004892.419999999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821660.95</v>
      </c>
      <c r="BC31" s="18">
        <v>0</v>
      </c>
      <c r="BD31" s="18">
        <v>10707036.82</v>
      </c>
      <c r="BE31" s="18">
        <v>0</v>
      </c>
      <c r="BF31" s="18">
        <v>0</v>
      </c>
      <c r="BG31" s="18">
        <v>0</v>
      </c>
      <c r="BH31" s="18">
        <v>113967.2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65257.130000000005</v>
      </c>
      <c r="BS31" s="18">
        <v>0</v>
      </c>
      <c r="BT31" s="18">
        <v>0</v>
      </c>
      <c r="BU31" s="18">
        <v>0</v>
      </c>
      <c r="BV31" s="18">
        <v>219943.83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64310595.990000002</v>
      </c>
      <c r="CK31" s="18">
        <v>0</v>
      </c>
      <c r="CL31" s="18">
        <v>3667471.87</v>
      </c>
      <c r="CM31" s="18">
        <v>0</v>
      </c>
      <c r="CN31" s="18">
        <v>5407075.6000000006</v>
      </c>
      <c r="CO31" s="18">
        <v>0</v>
      </c>
      <c r="CP31" s="18">
        <v>0</v>
      </c>
      <c r="CQ31" s="18">
        <v>0</v>
      </c>
      <c r="CR31" s="18">
        <v>2668982.04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27288586.409999996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146170.41</v>
      </c>
      <c r="DU31" s="18">
        <v>0</v>
      </c>
      <c r="DV31" s="18">
        <v>0</v>
      </c>
      <c r="DW31" s="18">
        <v>0</v>
      </c>
      <c r="DX31" s="18">
        <v>19639.580000000002</v>
      </c>
      <c r="DY31" s="18">
        <v>0</v>
      </c>
      <c r="DZ31" s="18">
        <v>0</v>
      </c>
      <c r="EA31" s="18">
        <v>0</v>
      </c>
      <c r="EB31" s="18">
        <v>13619358.08</v>
      </c>
      <c r="EC31" s="18">
        <v>0</v>
      </c>
      <c r="ED31" s="18">
        <v>133217.4</v>
      </c>
      <c r="EE31" s="18">
        <v>0</v>
      </c>
      <c r="EF31" s="18">
        <v>16701304.9</v>
      </c>
      <c r="EG31" s="18">
        <v>0</v>
      </c>
      <c r="EH31" s="18">
        <v>6535481.8299999991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801883.41</v>
      </c>
      <c r="EW31" s="18">
        <v>0</v>
      </c>
      <c r="EX31" s="18">
        <v>30131623.02</v>
      </c>
      <c r="EY31" s="18">
        <v>0</v>
      </c>
      <c r="EZ31" s="18">
        <v>0</v>
      </c>
      <c r="FA31" s="18">
        <v>0</v>
      </c>
      <c r="FB31" s="18">
        <v>930953.77999999991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76657711.180000007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76657711.180000007</v>
      </c>
      <c r="FU31" s="80">
        <v>0</v>
      </c>
      <c r="FV31" s="18">
        <v>0</v>
      </c>
      <c r="FW31" s="18">
        <v>0</v>
      </c>
      <c r="FX31" s="18">
        <v>76657711.180000007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568006191.9599998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448977532.70000005</v>
      </c>
      <c r="E32" s="19">
        <v>0</v>
      </c>
      <c r="F32" s="18">
        <v>63828542.390097007</v>
      </c>
      <c r="G32" s="18">
        <v>0</v>
      </c>
      <c r="H32" s="18">
        <v>114877813.06683499</v>
      </c>
      <c r="I32" s="18">
        <v>0</v>
      </c>
      <c r="J32" s="18">
        <v>270271177.24306804</v>
      </c>
      <c r="K32" s="18">
        <v>0</v>
      </c>
      <c r="L32" s="18">
        <v>47425886.090000004</v>
      </c>
      <c r="M32" s="18">
        <v>0</v>
      </c>
      <c r="N32" s="18">
        <v>82341708.180000007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163940528.12</v>
      </c>
      <c r="AA32" s="18">
        <v>0</v>
      </c>
      <c r="AB32" s="18">
        <v>0</v>
      </c>
      <c r="AC32" s="18">
        <v>0</v>
      </c>
      <c r="AD32" s="18">
        <v>67349750.469999999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3823605408.6900005</v>
      </c>
      <c r="AK32" s="18">
        <v>0</v>
      </c>
      <c r="AL32" s="18">
        <v>0</v>
      </c>
      <c r="AM32" s="18">
        <v>0</v>
      </c>
      <c r="AN32" s="18">
        <v>255408898.41999996</v>
      </c>
      <c r="AO32" s="18">
        <v>0</v>
      </c>
      <c r="AP32" s="18">
        <v>3166216730.0900002</v>
      </c>
      <c r="AQ32" s="18">
        <v>0</v>
      </c>
      <c r="AR32" s="18">
        <v>1412437.26</v>
      </c>
      <c r="AS32" s="18">
        <v>0</v>
      </c>
      <c r="AT32" s="18">
        <v>119845651.98</v>
      </c>
      <c r="AU32" s="18">
        <v>0</v>
      </c>
      <c r="AV32" s="18">
        <v>48638932.390000001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15428498.41</v>
      </c>
      <c r="BC32" s="18">
        <v>0</v>
      </c>
      <c r="BD32" s="18">
        <v>53905878.960000001</v>
      </c>
      <c r="BE32" s="18">
        <v>0</v>
      </c>
      <c r="BF32" s="18">
        <v>47851</v>
      </c>
      <c r="BG32" s="18">
        <v>0</v>
      </c>
      <c r="BH32" s="18">
        <v>6808702.5499999989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1256321.9099999999</v>
      </c>
      <c r="BQ32" s="18">
        <v>0</v>
      </c>
      <c r="BR32" s="18">
        <v>2094817.34</v>
      </c>
      <c r="BS32" s="18">
        <v>0</v>
      </c>
      <c r="BT32" s="18">
        <v>0</v>
      </c>
      <c r="BU32" s="18">
        <v>0</v>
      </c>
      <c r="BV32" s="18">
        <v>18498558.550000004</v>
      </c>
      <c r="BW32" s="18">
        <v>0</v>
      </c>
      <c r="BX32" s="18">
        <v>709761.64</v>
      </c>
      <c r="BY32" s="18">
        <v>0</v>
      </c>
      <c r="BZ32" s="18">
        <v>459474.14</v>
      </c>
      <c r="CA32" s="18">
        <v>0</v>
      </c>
      <c r="CB32" s="18">
        <v>42560185.850000001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713655850.38999999</v>
      </c>
      <c r="CK32" s="18">
        <v>0</v>
      </c>
      <c r="CL32" s="18">
        <v>53494392.840000004</v>
      </c>
      <c r="CM32" s="18">
        <v>0</v>
      </c>
      <c r="CN32" s="18">
        <v>37100315.240000002</v>
      </c>
      <c r="CO32" s="18">
        <v>0</v>
      </c>
      <c r="CP32" s="18">
        <v>0</v>
      </c>
      <c r="CQ32" s="18">
        <v>0</v>
      </c>
      <c r="CR32" s="18">
        <v>31519861.059999995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31638870.309999999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2123864.5699999998</v>
      </c>
      <c r="DU32" s="18">
        <v>0</v>
      </c>
      <c r="DV32" s="18">
        <v>0</v>
      </c>
      <c r="DW32" s="18">
        <v>0</v>
      </c>
      <c r="DX32" s="18">
        <v>49986837.659999996</v>
      </c>
      <c r="DY32" s="18">
        <v>0</v>
      </c>
      <c r="DZ32" s="18">
        <v>0</v>
      </c>
      <c r="EA32" s="18">
        <v>0</v>
      </c>
      <c r="EB32" s="18">
        <v>216165146.68000001</v>
      </c>
      <c r="EC32" s="18">
        <v>0</v>
      </c>
      <c r="ED32" s="18">
        <v>45643652.549999997</v>
      </c>
      <c r="EE32" s="18">
        <v>0</v>
      </c>
      <c r="EF32" s="18">
        <v>149087884.71000001</v>
      </c>
      <c r="EG32" s="18">
        <v>0</v>
      </c>
      <c r="EH32" s="18">
        <v>126094197.51000001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29294776.5</v>
      </c>
      <c r="EO32" s="18">
        <v>0</v>
      </c>
      <c r="EP32" s="18">
        <v>12739.58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1579123.31</v>
      </c>
      <c r="EW32" s="18">
        <v>0</v>
      </c>
      <c r="EX32" s="18">
        <v>59935673.830000006</v>
      </c>
      <c r="EY32" s="18">
        <v>0</v>
      </c>
      <c r="EZ32" s="18">
        <v>0</v>
      </c>
      <c r="FA32" s="18">
        <v>0</v>
      </c>
      <c r="FB32" s="18">
        <v>6672901.3099999996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241216.15</v>
      </c>
      <c r="FI32" s="18">
        <v>0</v>
      </c>
      <c r="FJ32" s="18">
        <v>217726.04</v>
      </c>
      <c r="FK32" s="18">
        <v>0</v>
      </c>
      <c r="FL32" s="18">
        <v>1037010.0700000001</v>
      </c>
      <c r="FM32" s="18">
        <v>0</v>
      </c>
      <c r="FN32" s="19">
        <v>264484182.88</v>
      </c>
      <c r="FO32" s="19">
        <v>0</v>
      </c>
      <c r="FP32" s="18">
        <v>2322161.42</v>
      </c>
      <c r="FQ32" s="18">
        <v>0</v>
      </c>
      <c r="FR32" s="18">
        <v>63364089.59000399</v>
      </c>
      <c r="FS32" s="18">
        <v>0</v>
      </c>
      <c r="FT32" s="80">
        <v>198262933.61000001</v>
      </c>
      <c r="FU32" s="80">
        <v>0</v>
      </c>
      <c r="FV32" s="18">
        <v>9784843.3500000015</v>
      </c>
      <c r="FW32" s="18">
        <v>0</v>
      </c>
      <c r="FX32" s="18">
        <v>188478090.26000002</v>
      </c>
      <c r="FY32" s="18">
        <v>0</v>
      </c>
      <c r="FZ32" s="80">
        <v>534998.25999599998</v>
      </c>
      <c r="GA32" s="80">
        <v>0</v>
      </c>
      <c r="GB32" s="18">
        <v>338498.67999599996</v>
      </c>
      <c r="GC32" s="18">
        <v>0</v>
      </c>
      <c r="GD32" s="18">
        <v>196499.58000000002</v>
      </c>
      <c r="GE32" s="18">
        <v>0</v>
      </c>
      <c r="GF32" s="18">
        <v>44514908.979999997</v>
      </c>
      <c r="GG32" s="18">
        <v>0</v>
      </c>
      <c r="GH32" s="18">
        <v>0</v>
      </c>
      <c r="GI32" s="18">
        <v>0</v>
      </c>
      <c r="GJ32" s="18">
        <v>111808.67000000001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10231546455.579998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310473661.36971813</v>
      </c>
      <c r="E33" s="19">
        <v>0</v>
      </c>
      <c r="F33" s="18">
        <v>167039944.12971875</v>
      </c>
      <c r="G33" s="18">
        <v>0</v>
      </c>
      <c r="H33" s="18">
        <v>53038870.869999811</v>
      </c>
      <c r="I33" s="18">
        <v>0</v>
      </c>
      <c r="J33" s="18">
        <v>90394846.369999602</v>
      </c>
      <c r="K33" s="18">
        <v>0</v>
      </c>
      <c r="L33" s="18">
        <v>9109246.769999994</v>
      </c>
      <c r="M33" s="18">
        <v>0</v>
      </c>
      <c r="N33" s="18">
        <v>117943519.95000039</v>
      </c>
      <c r="O33" s="18">
        <v>0</v>
      </c>
      <c r="P33" s="18">
        <v>3534173.1299999943</v>
      </c>
      <c r="Q33" s="18">
        <v>0</v>
      </c>
      <c r="R33" s="18">
        <v>1029923.9299999997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210073607.00000083</v>
      </c>
      <c r="AA33" s="18">
        <v>0</v>
      </c>
      <c r="AB33" s="18">
        <v>0</v>
      </c>
      <c r="AC33" s="18">
        <v>0</v>
      </c>
      <c r="AD33" s="18">
        <v>63645.54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1996559342.1688714</v>
      </c>
      <c r="AK33" s="18">
        <v>0</v>
      </c>
      <c r="AL33" s="18">
        <v>85077787.57999903</v>
      </c>
      <c r="AM33" s="18">
        <v>0</v>
      </c>
      <c r="AN33" s="18">
        <v>47468130.249999724</v>
      </c>
      <c r="AO33" s="18">
        <v>0</v>
      </c>
      <c r="AP33" s="18">
        <v>821724691.47000968</v>
      </c>
      <c r="AQ33" s="18">
        <v>0</v>
      </c>
      <c r="AR33" s="18">
        <v>8742870.8899989128</v>
      </c>
      <c r="AS33" s="18">
        <v>0</v>
      </c>
      <c r="AT33" s="18">
        <v>80008963.550000116</v>
      </c>
      <c r="AU33" s="18">
        <v>0</v>
      </c>
      <c r="AV33" s="18">
        <v>53101816.100000136</v>
      </c>
      <c r="AW33" s="18">
        <v>0</v>
      </c>
      <c r="AX33" s="18">
        <v>137233.23999999996</v>
      </c>
      <c r="AY33" s="18">
        <v>0</v>
      </c>
      <c r="AZ33" s="18">
        <v>0</v>
      </c>
      <c r="BA33" s="18">
        <v>0</v>
      </c>
      <c r="BB33" s="18">
        <v>3902409.1999998163</v>
      </c>
      <c r="BC33" s="18">
        <v>0</v>
      </c>
      <c r="BD33" s="18">
        <v>29746888.570004586</v>
      </c>
      <c r="BE33" s="18">
        <v>0</v>
      </c>
      <c r="BF33" s="18">
        <v>23687.43</v>
      </c>
      <c r="BG33" s="18">
        <v>0</v>
      </c>
      <c r="BH33" s="18">
        <v>1207912.2499999995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19683.32</v>
      </c>
      <c r="BQ33" s="18">
        <v>0</v>
      </c>
      <c r="BR33" s="18">
        <v>180798.33999999994</v>
      </c>
      <c r="BS33" s="18">
        <v>0</v>
      </c>
      <c r="BT33" s="18">
        <v>0</v>
      </c>
      <c r="BU33" s="18">
        <v>0</v>
      </c>
      <c r="BV33" s="18">
        <v>20370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1447350.3800000006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438592567.47000021</v>
      </c>
      <c r="CK33" s="18">
        <v>0</v>
      </c>
      <c r="CL33" s="18">
        <v>48892168.710042514</v>
      </c>
      <c r="CM33" s="18">
        <v>0</v>
      </c>
      <c r="CN33" s="18">
        <v>8666735.6900019199</v>
      </c>
      <c r="CO33" s="18">
        <v>0</v>
      </c>
      <c r="CP33" s="18">
        <v>0</v>
      </c>
      <c r="CQ33" s="18">
        <v>0</v>
      </c>
      <c r="CR33" s="18">
        <v>8307302.3400054676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44454588.05999551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2072801.1099999452</v>
      </c>
      <c r="DY33" s="18">
        <v>0</v>
      </c>
      <c r="DZ33" s="18">
        <v>0</v>
      </c>
      <c r="EA33" s="18">
        <v>0</v>
      </c>
      <c r="EB33" s="18">
        <v>89429738.569999963</v>
      </c>
      <c r="EC33" s="18">
        <v>0</v>
      </c>
      <c r="ED33" s="18">
        <v>712048.99999999977</v>
      </c>
      <c r="EE33" s="18">
        <v>0</v>
      </c>
      <c r="EF33" s="18">
        <v>8586367.8699999899</v>
      </c>
      <c r="EG33" s="18">
        <v>0</v>
      </c>
      <c r="EH33" s="18">
        <v>17638090.419999976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47944.910000000011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8091175.4699999979</v>
      </c>
      <c r="EW33" s="18">
        <v>0</v>
      </c>
      <c r="EX33" s="18">
        <v>171936113.61999929</v>
      </c>
      <c r="EY33" s="18">
        <v>0</v>
      </c>
      <c r="EZ33" s="18">
        <v>0</v>
      </c>
      <c r="FA33" s="18">
        <v>0</v>
      </c>
      <c r="FB33" s="18">
        <v>16481169.350000001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50610</v>
      </c>
      <c r="FI33" s="18">
        <v>0</v>
      </c>
      <c r="FJ33" s="18">
        <v>832141.14999999956</v>
      </c>
      <c r="FK33" s="18">
        <v>0</v>
      </c>
      <c r="FL33" s="18">
        <v>7679826.290000001</v>
      </c>
      <c r="FM33" s="18">
        <v>0</v>
      </c>
      <c r="FN33" s="19">
        <v>243859752.53999984</v>
      </c>
      <c r="FO33" s="19">
        <v>0</v>
      </c>
      <c r="FP33" s="18">
        <v>35967677.239999771</v>
      </c>
      <c r="FQ33" s="18">
        <v>0</v>
      </c>
      <c r="FR33" s="18">
        <v>3413768.1399999983</v>
      </c>
      <c r="FS33" s="18">
        <v>0</v>
      </c>
      <c r="FT33" s="80">
        <v>204478307.16000009</v>
      </c>
      <c r="FU33" s="80">
        <v>0</v>
      </c>
      <c r="FV33" s="18">
        <v>6549772.6399999978</v>
      </c>
      <c r="FW33" s="18">
        <v>0</v>
      </c>
      <c r="FX33" s="18">
        <v>197928534.5200001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5137024.370000001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4903065879.3686457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17359905.330000512</v>
      </c>
      <c r="E34" s="19">
        <v>0</v>
      </c>
      <c r="F34" s="18">
        <v>12506725.940000491</v>
      </c>
      <c r="G34" s="18">
        <v>0</v>
      </c>
      <c r="H34" s="18">
        <v>1009950.32</v>
      </c>
      <c r="I34" s="18">
        <v>0</v>
      </c>
      <c r="J34" s="18">
        <v>3843229.0700000222</v>
      </c>
      <c r="K34" s="18">
        <v>0</v>
      </c>
      <c r="L34" s="18">
        <v>3573.54</v>
      </c>
      <c r="M34" s="18">
        <v>0</v>
      </c>
      <c r="N34" s="18">
        <v>35635330.260000855</v>
      </c>
      <c r="O34" s="18">
        <v>0</v>
      </c>
      <c r="P34" s="18">
        <v>0</v>
      </c>
      <c r="Q34" s="18">
        <v>0</v>
      </c>
      <c r="R34" s="18">
        <v>1595906.819999997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9345424.0799999945</v>
      </c>
      <c r="AA34" s="18">
        <v>0</v>
      </c>
      <c r="AB34" s="18">
        <v>7361192.6499999994</v>
      </c>
      <c r="AC34" s="18">
        <v>0</v>
      </c>
      <c r="AD34" s="18">
        <v>22357.66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608608714.60982299</v>
      </c>
      <c r="AK34" s="18">
        <v>0</v>
      </c>
      <c r="AL34" s="18">
        <v>0</v>
      </c>
      <c r="AM34" s="18">
        <v>0</v>
      </c>
      <c r="AN34" s="18">
        <v>17637103.540000454</v>
      </c>
      <c r="AO34" s="18">
        <v>0</v>
      </c>
      <c r="AP34" s="18">
        <v>367588463.15996599</v>
      </c>
      <c r="AQ34" s="18">
        <v>0</v>
      </c>
      <c r="AR34" s="18">
        <v>0</v>
      </c>
      <c r="AS34" s="18">
        <v>0</v>
      </c>
      <c r="AT34" s="18">
        <v>4392766.46</v>
      </c>
      <c r="AU34" s="18">
        <v>0</v>
      </c>
      <c r="AV34" s="18">
        <v>9699483.6799999885</v>
      </c>
      <c r="AW34" s="18">
        <v>0</v>
      </c>
      <c r="AX34" s="18">
        <v>3635.5599999999995</v>
      </c>
      <c r="AY34" s="18">
        <v>0</v>
      </c>
      <c r="AZ34" s="18">
        <v>0</v>
      </c>
      <c r="BA34" s="18">
        <v>0</v>
      </c>
      <c r="BB34" s="18">
        <v>508821.75000000343</v>
      </c>
      <c r="BC34" s="18">
        <v>0</v>
      </c>
      <c r="BD34" s="18">
        <v>7431409.5899999766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83901.01</v>
      </c>
      <c r="BQ34" s="18">
        <v>0</v>
      </c>
      <c r="BR34" s="18">
        <v>70286.320000000036</v>
      </c>
      <c r="BS34" s="18">
        <v>0</v>
      </c>
      <c r="BT34" s="18">
        <v>0</v>
      </c>
      <c r="BU34" s="18">
        <v>0</v>
      </c>
      <c r="BV34" s="18">
        <v>1226405.4100000001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5375.86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20193579.910000268</v>
      </c>
      <c r="CK34" s="18">
        <v>0</v>
      </c>
      <c r="CL34" s="18">
        <v>323800.80000000179</v>
      </c>
      <c r="CM34" s="18">
        <v>0</v>
      </c>
      <c r="CN34" s="18">
        <v>531519.39999999222</v>
      </c>
      <c r="CO34" s="18">
        <v>0</v>
      </c>
      <c r="CP34" s="18">
        <v>0</v>
      </c>
      <c r="CQ34" s="18">
        <v>0</v>
      </c>
      <c r="CR34" s="18">
        <v>574490.6300000021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3273198.73999999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1155641.9799999853</v>
      </c>
      <c r="DY34" s="18">
        <v>0</v>
      </c>
      <c r="DZ34" s="18">
        <v>0</v>
      </c>
      <c r="EA34" s="18">
        <v>0</v>
      </c>
      <c r="EB34" s="18">
        <v>633524.14000000013</v>
      </c>
      <c r="EC34" s="18">
        <v>0</v>
      </c>
      <c r="ED34" s="18">
        <v>0</v>
      </c>
      <c r="EE34" s="18">
        <v>0</v>
      </c>
      <c r="EF34" s="18">
        <v>169681.37999999998</v>
      </c>
      <c r="EG34" s="18">
        <v>0</v>
      </c>
      <c r="EH34" s="18">
        <v>1657080.4900000035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2457190.7299999991</v>
      </c>
      <c r="EW34" s="18">
        <v>0</v>
      </c>
      <c r="EX34" s="18">
        <v>51402220.200000048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13298062.980000228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1184298207.5697918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51250276.840000004</v>
      </c>
      <c r="E35" s="19">
        <v>0</v>
      </c>
      <c r="F35" s="18">
        <v>15732531.029999999</v>
      </c>
      <c r="G35" s="18">
        <v>0</v>
      </c>
      <c r="H35" s="18">
        <v>35517745.810000002</v>
      </c>
      <c r="I35" s="18">
        <v>0</v>
      </c>
      <c r="J35" s="18">
        <v>0</v>
      </c>
      <c r="K35" s="18">
        <v>0</v>
      </c>
      <c r="L35" s="18">
        <v>179051688.56</v>
      </c>
      <c r="M35" s="18">
        <v>0</v>
      </c>
      <c r="N35" s="18">
        <v>8566252.2699999996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135825514.86000001</v>
      </c>
      <c r="AA35" s="18">
        <v>0</v>
      </c>
      <c r="AB35" s="18">
        <v>0</v>
      </c>
      <c r="AC35" s="18">
        <v>0</v>
      </c>
      <c r="AD35" s="18">
        <v>14260851.460000001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58782.48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52139498.509999998</v>
      </c>
      <c r="AQ35" s="18">
        <v>0</v>
      </c>
      <c r="AR35" s="18">
        <v>0</v>
      </c>
      <c r="AS35" s="18">
        <v>0</v>
      </c>
      <c r="AT35" s="18">
        <v>58133081.869999997</v>
      </c>
      <c r="AU35" s="18">
        <v>0</v>
      </c>
      <c r="AV35" s="18">
        <v>32180145.57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2283345.7200000002</v>
      </c>
      <c r="BC35" s="18">
        <v>0</v>
      </c>
      <c r="BD35" s="18">
        <v>25313675.370000001</v>
      </c>
      <c r="BE35" s="18">
        <v>0</v>
      </c>
      <c r="BF35" s="18">
        <v>0</v>
      </c>
      <c r="BG35" s="18">
        <v>0</v>
      </c>
      <c r="BH35" s="18">
        <v>2072809.45</v>
      </c>
      <c r="BI35" s="18">
        <v>0</v>
      </c>
      <c r="BJ35" s="18">
        <v>0</v>
      </c>
      <c r="BK35" s="18">
        <v>0</v>
      </c>
      <c r="BL35" s="18">
        <v>6841528.3200000003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13155.62</v>
      </c>
      <c r="BS35" s="18">
        <v>0</v>
      </c>
      <c r="BT35" s="18">
        <v>0</v>
      </c>
      <c r="BU35" s="18">
        <v>0</v>
      </c>
      <c r="BV35" s="18">
        <v>108311276.09999999</v>
      </c>
      <c r="BW35" s="18">
        <v>0</v>
      </c>
      <c r="BX35" s="18">
        <v>6719847.3399999999</v>
      </c>
      <c r="BY35" s="18">
        <v>0</v>
      </c>
      <c r="BZ35" s="18">
        <v>2873287.87</v>
      </c>
      <c r="CA35" s="18">
        <v>0</v>
      </c>
      <c r="CB35" s="18">
        <v>16711452.640000001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231726999.96000001</v>
      </c>
      <c r="CK35" s="18">
        <v>0</v>
      </c>
      <c r="CL35" s="18">
        <v>8615959.6699999999</v>
      </c>
      <c r="CM35" s="18">
        <v>0</v>
      </c>
      <c r="CN35" s="18">
        <v>2906640.57</v>
      </c>
      <c r="CO35" s="18">
        <v>0</v>
      </c>
      <c r="CP35" s="18">
        <v>0</v>
      </c>
      <c r="CQ35" s="18">
        <v>0</v>
      </c>
      <c r="CR35" s="18">
        <v>1868947.36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28872324.93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10608995.35</v>
      </c>
      <c r="EC35" s="18">
        <v>0</v>
      </c>
      <c r="ED35" s="18">
        <v>2975617.81</v>
      </c>
      <c r="EE35" s="18">
        <v>0</v>
      </c>
      <c r="EF35" s="18">
        <v>3356165.3</v>
      </c>
      <c r="EG35" s="18">
        <v>0</v>
      </c>
      <c r="EH35" s="18">
        <v>1548278505.1700001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52067295.810000002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1135375.43</v>
      </c>
      <c r="FM35" s="18">
        <v>0</v>
      </c>
      <c r="FN35" s="19">
        <v>59739239.149999999</v>
      </c>
      <c r="FO35" s="19">
        <v>0</v>
      </c>
      <c r="FP35" s="18">
        <v>171791.6</v>
      </c>
      <c r="FQ35" s="18">
        <v>0</v>
      </c>
      <c r="FR35" s="18">
        <v>59567447.549999997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24782402.489999998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2679824830.7499995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34076371.500000007</v>
      </c>
      <c r="E36" s="19">
        <v>0</v>
      </c>
      <c r="F36" s="18">
        <v>6870161</v>
      </c>
      <c r="G36" s="18">
        <v>0</v>
      </c>
      <c r="H36" s="18">
        <v>12899282.500000007</v>
      </c>
      <c r="I36" s="18">
        <v>0</v>
      </c>
      <c r="J36" s="18">
        <v>14306928</v>
      </c>
      <c r="K36" s="18">
        <v>0</v>
      </c>
      <c r="L36" s="18">
        <v>0</v>
      </c>
      <c r="M36" s="18">
        <v>0</v>
      </c>
      <c r="N36" s="18">
        <v>17426079</v>
      </c>
      <c r="O36" s="18">
        <v>0</v>
      </c>
      <c r="P36" s="18">
        <v>2726924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21391898</v>
      </c>
      <c r="AA36" s="18">
        <v>0</v>
      </c>
      <c r="AB36" s="18">
        <v>0</v>
      </c>
      <c r="AC36" s="18">
        <v>0</v>
      </c>
      <c r="AD36" s="18">
        <v>21848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265643372.32999998</v>
      </c>
      <c r="AK36" s="18">
        <v>0</v>
      </c>
      <c r="AL36" s="18">
        <v>1687942</v>
      </c>
      <c r="AM36" s="18">
        <v>0</v>
      </c>
      <c r="AN36" s="18">
        <v>28972623.590000004</v>
      </c>
      <c r="AO36" s="18">
        <v>0</v>
      </c>
      <c r="AP36" s="18">
        <v>421374337.45999998</v>
      </c>
      <c r="AQ36" s="18">
        <v>0</v>
      </c>
      <c r="AR36" s="18">
        <v>8396105</v>
      </c>
      <c r="AS36" s="18">
        <v>0</v>
      </c>
      <c r="AT36" s="18">
        <v>11097459</v>
      </c>
      <c r="AU36" s="18">
        <v>0</v>
      </c>
      <c r="AV36" s="18">
        <v>11352498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1464950</v>
      </c>
      <c r="BC36" s="18">
        <v>0</v>
      </c>
      <c r="BD36" s="18">
        <v>5864496</v>
      </c>
      <c r="BE36" s="18">
        <v>0</v>
      </c>
      <c r="BF36" s="18">
        <v>0</v>
      </c>
      <c r="BG36" s="18">
        <v>0</v>
      </c>
      <c r="BH36" s="18">
        <v>142928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588341</v>
      </c>
      <c r="BQ36" s="18">
        <v>0</v>
      </c>
      <c r="BR36" s="18">
        <v>391569</v>
      </c>
      <c r="BS36" s="18">
        <v>0</v>
      </c>
      <c r="BT36" s="18">
        <v>0</v>
      </c>
      <c r="BU36" s="18">
        <v>0</v>
      </c>
      <c r="BV36" s="18">
        <v>5441618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509152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38513110</v>
      </c>
      <c r="CK36" s="18">
        <v>0</v>
      </c>
      <c r="CL36" s="18">
        <v>4151847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20683147.039999999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3385813</v>
      </c>
      <c r="EC36" s="18">
        <v>0</v>
      </c>
      <c r="ED36" s="18">
        <v>595435</v>
      </c>
      <c r="EE36" s="18">
        <v>0</v>
      </c>
      <c r="EF36" s="18">
        <v>5625692</v>
      </c>
      <c r="EG36" s="18">
        <v>0</v>
      </c>
      <c r="EH36" s="18">
        <v>5784184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383211055.69000006</v>
      </c>
      <c r="FO36" s="19">
        <v>0</v>
      </c>
      <c r="FP36" s="18">
        <v>0</v>
      </c>
      <c r="FQ36" s="18">
        <v>0</v>
      </c>
      <c r="FR36" s="18">
        <v>210334430.61000001</v>
      </c>
      <c r="FS36" s="18">
        <v>0</v>
      </c>
      <c r="FT36" s="80">
        <v>172876625.08000004</v>
      </c>
      <c r="FU36" s="80">
        <v>0</v>
      </c>
      <c r="FV36" s="18">
        <v>0</v>
      </c>
      <c r="FW36" s="18">
        <v>0</v>
      </c>
      <c r="FX36" s="18">
        <v>172876625.08000004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10847524.279999999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1311368319.8899999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305923940.65000004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336763360.27000004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642687300.92000008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639322966.83998394</v>
      </c>
      <c r="E38" s="19">
        <v>7191882.77999999</v>
      </c>
      <c r="F38" s="18">
        <v>114125840.71997599</v>
      </c>
      <c r="G38" s="18">
        <v>3891947.6399999801</v>
      </c>
      <c r="H38" s="18">
        <v>387134332.57000798</v>
      </c>
      <c r="I38" s="18">
        <v>2929036.7900000098</v>
      </c>
      <c r="J38" s="18">
        <v>138062793.55000001</v>
      </c>
      <c r="K38" s="18">
        <v>370898.35</v>
      </c>
      <c r="L38" s="18">
        <v>24730641.920000002</v>
      </c>
      <c r="M38" s="18">
        <v>7874.06</v>
      </c>
      <c r="N38" s="18">
        <v>24480666.41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107063294.34999999</v>
      </c>
      <c r="AA38" s="18">
        <v>1270235.5</v>
      </c>
      <c r="AB38" s="18">
        <v>428890.1</v>
      </c>
      <c r="AC38" s="18">
        <v>1002.74</v>
      </c>
      <c r="AD38" s="18">
        <v>9062162.6999999993</v>
      </c>
      <c r="AE38" s="18">
        <v>31103.68</v>
      </c>
      <c r="AF38" s="18">
        <v>0</v>
      </c>
      <c r="AG38" s="18">
        <v>0</v>
      </c>
      <c r="AH38" s="18">
        <v>0</v>
      </c>
      <c r="AI38" s="18">
        <v>0</v>
      </c>
      <c r="AJ38" s="18">
        <v>533469371.75</v>
      </c>
      <c r="AK38" s="18">
        <v>1134321.4099999999</v>
      </c>
      <c r="AL38" s="18">
        <v>0</v>
      </c>
      <c r="AM38" s="18">
        <v>0</v>
      </c>
      <c r="AN38" s="18">
        <v>78678557.030000001</v>
      </c>
      <c r="AO38" s="18">
        <v>0</v>
      </c>
      <c r="AP38" s="18">
        <v>888972523.08000004</v>
      </c>
      <c r="AQ38" s="18">
        <v>8705531</v>
      </c>
      <c r="AR38" s="18">
        <v>3425.26</v>
      </c>
      <c r="AS38" s="18">
        <v>0</v>
      </c>
      <c r="AT38" s="18">
        <v>34411846.579999998</v>
      </c>
      <c r="AU38" s="18">
        <v>143510.17000000001</v>
      </c>
      <c r="AV38" s="18">
        <v>48256379.549999997</v>
      </c>
      <c r="AW38" s="18">
        <v>174724.41</v>
      </c>
      <c r="AX38" s="18">
        <v>0</v>
      </c>
      <c r="AY38" s="18">
        <v>0</v>
      </c>
      <c r="AZ38" s="18">
        <v>0</v>
      </c>
      <c r="BA38" s="18">
        <v>0</v>
      </c>
      <c r="BB38" s="18">
        <v>6622285.2699999996</v>
      </c>
      <c r="BC38" s="18">
        <v>228318.05</v>
      </c>
      <c r="BD38" s="18">
        <v>27377109.199999999</v>
      </c>
      <c r="BE38" s="18">
        <v>447737.97</v>
      </c>
      <c r="BF38" s="18">
        <v>2955386</v>
      </c>
      <c r="BG38" s="18">
        <v>0</v>
      </c>
      <c r="BH38" s="18">
        <v>5526066.3700000001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186224.01</v>
      </c>
      <c r="BQ38" s="18">
        <v>0</v>
      </c>
      <c r="BR38" s="18">
        <v>276840.32000000001</v>
      </c>
      <c r="BS38" s="18">
        <v>0</v>
      </c>
      <c r="BT38" s="18">
        <v>0</v>
      </c>
      <c r="BU38" s="18">
        <v>0</v>
      </c>
      <c r="BV38" s="18">
        <v>157495792.56999999</v>
      </c>
      <c r="BW38" s="18">
        <v>46387.32</v>
      </c>
      <c r="BX38" s="18">
        <v>0</v>
      </c>
      <c r="BY38" s="18">
        <v>0</v>
      </c>
      <c r="BZ38" s="18">
        <v>0</v>
      </c>
      <c r="CA38" s="18">
        <v>0</v>
      </c>
      <c r="CB38" s="18">
        <v>4772020.51</v>
      </c>
      <c r="CC38" s="18">
        <v>507.68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29305439.010000002</v>
      </c>
      <c r="DE38" s="18">
        <v>1777688.79</v>
      </c>
      <c r="DF38" s="18">
        <v>-3576914.51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161696.72</v>
      </c>
      <c r="DU38" s="18">
        <v>0</v>
      </c>
      <c r="DV38" s="18">
        <v>16930.060000000001</v>
      </c>
      <c r="DW38" s="18">
        <v>0</v>
      </c>
      <c r="DX38" s="18">
        <v>3304286.09</v>
      </c>
      <c r="DY38" s="18">
        <v>37818.39</v>
      </c>
      <c r="DZ38" s="18">
        <v>0</v>
      </c>
      <c r="EA38" s="18">
        <v>0</v>
      </c>
      <c r="EB38" s="18">
        <v>83527588.540000007</v>
      </c>
      <c r="EC38" s="18">
        <v>355472.53</v>
      </c>
      <c r="ED38" s="18">
        <v>2320132.5</v>
      </c>
      <c r="EE38" s="18">
        <v>0</v>
      </c>
      <c r="EF38" s="18">
        <v>11344137.42</v>
      </c>
      <c r="EG38" s="18">
        <v>724971.18</v>
      </c>
      <c r="EH38" s="18">
        <v>27366426.52</v>
      </c>
      <c r="EI38" s="18">
        <v>744526.38</v>
      </c>
      <c r="EJ38" s="18">
        <v>0</v>
      </c>
      <c r="EK38" s="18">
        <v>0</v>
      </c>
      <c r="EL38" s="18">
        <v>0</v>
      </c>
      <c r="EM38" s="18">
        <v>0</v>
      </c>
      <c r="EN38" s="18">
        <v>19909928.030000001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380347.14</v>
      </c>
      <c r="EW38" s="18">
        <v>0</v>
      </c>
      <c r="EX38" s="18">
        <v>21491853.210000001</v>
      </c>
      <c r="EY38" s="18">
        <v>0</v>
      </c>
      <c r="EZ38" s="18">
        <v>0</v>
      </c>
      <c r="FA38" s="18">
        <v>0</v>
      </c>
      <c r="FB38" s="18">
        <v>263355.51</v>
      </c>
      <c r="FC38" s="18">
        <v>0</v>
      </c>
      <c r="FD38" s="18">
        <v>884980.71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74635049.280017003</v>
      </c>
      <c r="FO38" s="19">
        <v>1559295.3</v>
      </c>
      <c r="FP38" s="18">
        <v>14229.97</v>
      </c>
      <c r="FQ38" s="18">
        <v>0</v>
      </c>
      <c r="FR38" s="18">
        <v>0</v>
      </c>
      <c r="FS38" s="18">
        <v>0</v>
      </c>
      <c r="FT38" s="80">
        <v>57663782.070000201</v>
      </c>
      <c r="FU38" s="80">
        <v>0</v>
      </c>
      <c r="FV38" s="18">
        <v>17101252.690000001</v>
      </c>
      <c r="FW38" s="18">
        <v>0</v>
      </c>
      <c r="FX38" s="18">
        <v>40562529.380000196</v>
      </c>
      <c r="FY38" s="18">
        <v>0</v>
      </c>
      <c r="FZ38" s="80">
        <v>16957037.240016799</v>
      </c>
      <c r="GA38" s="80">
        <v>1559295.3</v>
      </c>
      <c r="GB38" s="18">
        <v>0</v>
      </c>
      <c r="GC38" s="18">
        <v>0</v>
      </c>
      <c r="GD38" s="18">
        <v>16957037.240016799</v>
      </c>
      <c r="GE38" s="18">
        <v>1559295.3</v>
      </c>
      <c r="GF38" s="18">
        <v>1128878.47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2866556564.5200019</v>
      </c>
      <c r="HU38" s="18">
        <v>24623630.43999999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106370830.711</v>
      </c>
      <c r="E39" s="19">
        <v>0</v>
      </c>
      <c r="F39" s="18">
        <v>92574344.340999991</v>
      </c>
      <c r="G39" s="18">
        <v>0</v>
      </c>
      <c r="H39" s="18">
        <v>13796486.369999999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78183485.659999996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2124642333.8199999</v>
      </c>
      <c r="AK39" s="18">
        <v>0</v>
      </c>
      <c r="AL39" s="18">
        <v>0</v>
      </c>
      <c r="AM39" s="18">
        <v>0</v>
      </c>
      <c r="AN39" s="18">
        <v>65945017.530000001</v>
      </c>
      <c r="AO39" s="18">
        <v>0</v>
      </c>
      <c r="AP39" s="18">
        <v>210127069.96000001</v>
      </c>
      <c r="AQ39" s="18">
        <v>0</v>
      </c>
      <c r="AR39" s="18">
        <v>0</v>
      </c>
      <c r="AS39" s="18">
        <v>0</v>
      </c>
      <c r="AT39" s="18">
        <v>41005.31</v>
      </c>
      <c r="AU39" s="18">
        <v>0</v>
      </c>
      <c r="AV39" s="18">
        <v>1321719.94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6415818.8600000003</v>
      </c>
      <c r="BC39" s="18">
        <v>0</v>
      </c>
      <c r="BD39" s="18">
        <v>11393579.18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156534.07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20136648.48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24333632.690000001</v>
      </c>
      <c r="DY39" s="18">
        <v>0</v>
      </c>
      <c r="DZ39" s="18">
        <v>0</v>
      </c>
      <c r="EA39" s="18">
        <v>0</v>
      </c>
      <c r="EB39" s="18">
        <v>123629.51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1635406.72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95888250.350000009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95888250.350000009</v>
      </c>
      <c r="FU39" s="80">
        <v>0</v>
      </c>
      <c r="FV39" s="18">
        <v>1539879.56</v>
      </c>
      <c r="FW39" s="18">
        <v>0</v>
      </c>
      <c r="FX39" s="18">
        <v>94348370.790000007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1097763.25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2747812726.0410004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25334676.280000001</v>
      </c>
      <c r="E40" s="19">
        <v>0</v>
      </c>
      <c r="F40" s="18">
        <v>4059213.11</v>
      </c>
      <c r="G40" s="18">
        <v>0</v>
      </c>
      <c r="H40" s="18">
        <v>15548460.52</v>
      </c>
      <c r="I40" s="18">
        <v>0</v>
      </c>
      <c r="J40" s="18">
        <v>5727002.6500000004</v>
      </c>
      <c r="K40" s="18">
        <v>0</v>
      </c>
      <c r="L40" s="18">
        <v>634644.01364500006</v>
      </c>
      <c r="M40" s="18">
        <v>0</v>
      </c>
      <c r="N40" s="18">
        <v>30026065.149999999</v>
      </c>
      <c r="O40" s="18">
        <v>0</v>
      </c>
      <c r="P40" s="18">
        <v>0</v>
      </c>
      <c r="Q40" s="18">
        <v>0</v>
      </c>
      <c r="R40" s="18">
        <v>11748378.109999999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373772.51</v>
      </c>
      <c r="Y40" s="18">
        <v>0</v>
      </c>
      <c r="Z40" s="18">
        <v>65597111.776759997</v>
      </c>
      <c r="AA40" s="18">
        <v>0</v>
      </c>
      <c r="AB40" s="18">
        <v>0</v>
      </c>
      <c r="AC40" s="18">
        <v>0</v>
      </c>
      <c r="AD40" s="18">
        <v>1309921.7613609999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9526803069.3111305</v>
      </c>
      <c r="AK40" s="18">
        <v>0</v>
      </c>
      <c r="AL40" s="18">
        <v>0</v>
      </c>
      <c r="AM40" s="18">
        <v>3588566.96</v>
      </c>
      <c r="AN40" s="18">
        <v>249365571.24075001</v>
      </c>
      <c r="AO40" s="18">
        <v>0</v>
      </c>
      <c r="AP40" s="18">
        <v>15461925.33</v>
      </c>
      <c r="AQ40" s="18">
        <v>0</v>
      </c>
      <c r="AR40" s="18">
        <v>0</v>
      </c>
      <c r="AS40" s="18">
        <v>0</v>
      </c>
      <c r="AT40" s="18">
        <v>12653733.556484001</v>
      </c>
      <c r="AU40" s="18">
        <v>47263.75</v>
      </c>
      <c r="AV40" s="18">
        <v>8099311.1071910001</v>
      </c>
      <c r="AW40" s="18">
        <v>29539.919999999998</v>
      </c>
      <c r="AX40" s="18">
        <v>0</v>
      </c>
      <c r="AY40" s="18">
        <v>0</v>
      </c>
      <c r="AZ40" s="18">
        <v>0</v>
      </c>
      <c r="BA40" s="18">
        <v>0</v>
      </c>
      <c r="BB40" s="18">
        <v>683583.76281600003</v>
      </c>
      <c r="BC40" s="18">
        <v>590.66</v>
      </c>
      <c r="BD40" s="18">
        <v>2228251.5137100001</v>
      </c>
      <c r="BE40" s="18">
        <v>24552.78</v>
      </c>
      <c r="BF40" s="18">
        <v>2850</v>
      </c>
      <c r="BG40" s="18">
        <v>0</v>
      </c>
      <c r="BH40" s="18">
        <v>697730.19</v>
      </c>
      <c r="BI40" s="18">
        <v>0</v>
      </c>
      <c r="BJ40" s="18">
        <v>5773987.3200000003</v>
      </c>
      <c r="BK40" s="18">
        <v>0</v>
      </c>
      <c r="BL40" s="18">
        <v>7699471.0694220001</v>
      </c>
      <c r="BM40" s="18">
        <v>0</v>
      </c>
      <c r="BN40" s="18">
        <v>0</v>
      </c>
      <c r="BO40" s="18">
        <v>0</v>
      </c>
      <c r="BP40" s="18">
        <v>3399031.52</v>
      </c>
      <c r="BQ40" s="18">
        <v>0</v>
      </c>
      <c r="BR40" s="18">
        <v>26837.48</v>
      </c>
      <c r="BS40" s="18">
        <v>0</v>
      </c>
      <c r="BT40" s="18">
        <v>0</v>
      </c>
      <c r="BU40" s="18">
        <v>0</v>
      </c>
      <c r="BV40" s="18">
        <v>971753.48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54001.29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62771191.977118</v>
      </c>
      <c r="CK40" s="18">
        <v>674307.54</v>
      </c>
      <c r="CL40" s="18">
        <v>3278311.1304580001</v>
      </c>
      <c r="CM40" s="18">
        <v>32109.94</v>
      </c>
      <c r="CN40" s="18">
        <v>0</v>
      </c>
      <c r="CO40" s="18">
        <v>0</v>
      </c>
      <c r="CP40" s="18">
        <v>0</v>
      </c>
      <c r="CQ40" s="18">
        <v>0</v>
      </c>
      <c r="CR40" s="18">
        <v>2880124.1067459998</v>
      </c>
      <c r="CS40" s="18">
        <v>32109.94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1693426.0520919999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4890245.8829960003</v>
      </c>
      <c r="DY40" s="18">
        <v>51532.23</v>
      </c>
      <c r="DZ40" s="18">
        <v>0</v>
      </c>
      <c r="EA40" s="18">
        <v>0</v>
      </c>
      <c r="EB40" s="18">
        <v>37387083.998016998</v>
      </c>
      <c r="EC40" s="18">
        <v>3310037.75</v>
      </c>
      <c r="ED40" s="18">
        <v>10982232.050000001</v>
      </c>
      <c r="EE40" s="18">
        <v>0</v>
      </c>
      <c r="EF40" s="18">
        <v>48323509.399999999</v>
      </c>
      <c r="EG40" s="18">
        <v>0</v>
      </c>
      <c r="EH40" s="18">
        <v>5536479.7058899999</v>
      </c>
      <c r="EI40" s="18">
        <v>5021.91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20204.830000000002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610797.4</v>
      </c>
      <c r="EW40" s="18">
        <v>0</v>
      </c>
      <c r="EX40" s="18">
        <v>25151172.75</v>
      </c>
      <c r="EY40" s="18">
        <v>0</v>
      </c>
      <c r="EZ40" s="18">
        <v>0</v>
      </c>
      <c r="FA40" s="18">
        <v>0</v>
      </c>
      <c r="FB40" s="18">
        <v>881202.56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207706.07</v>
      </c>
      <c r="FK40" s="18">
        <v>0</v>
      </c>
      <c r="FL40" s="18">
        <v>2117.38</v>
      </c>
      <c r="FM40" s="18">
        <v>0</v>
      </c>
      <c r="FN40" s="19">
        <v>67629075.390000001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67629075.390000001</v>
      </c>
      <c r="FU40" s="80">
        <v>0</v>
      </c>
      <c r="FV40" s="18">
        <v>0</v>
      </c>
      <c r="FW40" s="18">
        <v>0</v>
      </c>
      <c r="FX40" s="18">
        <v>67629075.390000001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18501605.699723002</v>
      </c>
      <c r="GG40" s="18">
        <v>0</v>
      </c>
      <c r="GH40" s="18">
        <v>798485059.88320899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11058177224.039515</v>
      </c>
      <c r="HU40" s="18">
        <v>7795633.3800000008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12648126.119999999</v>
      </c>
      <c r="E41" s="19">
        <v>0</v>
      </c>
      <c r="F41" s="18">
        <v>1765533.59</v>
      </c>
      <c r="G41" s="18">
        <v>0</v>
      </c>
      <c r="H41" s="18">
        <v>5531802.8899999997</v>
      </c>
      <c r="I41" s="18">
        <v>0</v>
      </c>
      <c r="J41" s="18">
        <v>5350789.6399999997</v>
      </c>
      <c r="K41" s="18">
        <v>0</v>
      </c>
      <c r="L41" s="18">
        <v>17614.37</v>
      </c>
      <c r="M41" s="18">
        <v>0</v>
      </c>
      <c r="N41" s="18">
        <v>1627975.67</v>
      </c>
      <c r="O41" s="18">
        <v>0</v>
      </c>
      <c r="P41" s="18">
        <v>0</v>
      </c>
      <c r="Q41" s="18">
        <v>0</v>
      </c>
      <c r="R41" s="18">
        <v>107715.75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23492218.629999999</v>
      </c>
      <c r="AA41" s="18">
        <v>68.569999999999993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464333181.05000001</v>
      </c>
      <c r="AQ41" s="18">
        <v>0</v>
      </c>
      <c r="AR41" s="18">
        <v>7459462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352072.73</v>
      </c>
      <c r="BC41" s="18">
        <v>0</v>
      </c>
      <c r="BD41" s="18">
        <v>1046589.58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30417088.969999999</v>
      </c>
      <c r="CK41" s="18">
        <v>0</v>
      </c>
      <c r="CL41" s="18">
        <v>1354888.92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2992160.41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9556425.6400000006</v>
      </c>
      <c r="DY41" s="18">
        <v>0</v>
      </c>
      <c r="DZ41" s="18">
        <v>0</v>
      </c>
      <c r="EA41" s="18">
        <v>0</v>
      </c>
      <c r="EB41" s="18">
        <v>1777451.86</v>
      </c>
      <c r="EC41" s="18">
        <v>0</v>
      </c>
      <c r="ED41" s="18">
        <v>0</v>
      </c>
      <c r="EE41" s="18">
        <v>0</v>
      </c>
      <c r="EF41" s="18">
        <v>1733311.85</v>
      </c>
      <c r="EG41" s="18">
        <v>0</v>
      </c>
      <c r="EH41" s="18">
        <v>1305854.29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560222137.83999991</v>
      </c>
      <c r="HU41" s="18">
        <v>68.569999999999993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40465756.910000212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350278.34000000008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177669.02000000014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41002742.830000222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13218070</v>
      </c>
      <c r="E43" s="19">
        <v>0</v>
      </c>
      <c r="F43" s="18">
        <v>7330917</v>
      </c>
      <c r="G43" s="18">
        <v>0</v>
      </c>
      <c r="H43" s="18">
        <v>304431</v>
      </c>
      <c r="I43" s="18">
        <v>0</v>
      </c>
      <c r="J43" s="18">
        <v>5582722</v>
      </c>
      <c r="K43" s="18">
        <v>0</v>
      </c>
      <c r="L43" s="18">
        <v>0</v>
      </c>
      <c r="M43" s="18">
        <v>0</v>
      </c>
      <c r="N43" s="18">
        <v>7532684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1454795</v>
      </c>
      <c r="AA43" s="18">
        <v>0</v>
      </c>
      <c r="AB43" s="18">
        <v>0</v>
      </c>
      <c r="AC43" s="18">
        <v>0</v>
      </c>
      <c r="AD43" s="18">
        <v>119696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17518933</v>
      </c>
      <c r="AK43" s="18">
        <v>0</v>
      </c>
      <c r="AL43" s="18">
        <v>0</v>
      </c>
      <c r="AM43" s="18">
        <v>0</v>
      </c>
      <c r="AN43" s="18">
        <v>1949787</v>
      </c>
      <c r="AO43" s="18">
        <v>0</v>
      </c>
      <c r="AP43" s="18">
        <v>60837953</v>
      </c>
      <c r="AQ43" s="18">
        <v>0</v>
      </c>
      <c r="AR43" s="18">
        <v>0</v>
      </c>
      <c r="AS43" s="18">
        <v>0</v>
      </c>
      <c r="AT43" s="18">
        <v>396004</v>
      </c>
      <c r="AU43" s="18">
        <v>0</v>
      </c>
      <c r="AV43" s="18">
        <v>658120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185394</v>
      </c>
      <c r="BC43" s="18">
        <v>0</v>
      </c>
      <c r="BD43" s="18">
        <v>172142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2700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59445365</v>
      </c>
      <c r="CK43" s="18">
        <v>0</v>
      </c>
      <c r="CL43" s="18">
        <v>3303363</v>
      </c>
      <c r="CM43" s="18">
        <v>0</v>
      </c>
      <c r="CN43" s="18">
        <v>761410</v>
      </c>
      <c r="CO43" s="18">
        <v>0</v>
      </c>
      <c r="CP43" s="18">
        <v>0</v>
      </c>
      <c r="CQ43" s="18">
        <v>0</v>
      </c>
      <c r="CR43" s="18">
        <v>656180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47268633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98390</v>
      </c>
      <c r="DU43" s="18">
        <v>0</v>
      </c>
      <c r="DV43" s="18">
        <v>0</v>
      </c>
      <c r="DW43" s="18">
        <v>0</v>
      </c>
      <c r="DX43" s="18">
        <v>300635</v>
      </c>
      <c r="DY43" s="18">
        <v>0</v>
      </c>
      <c r="DZ43" s="18">
        <v>0</v>
      </c>
      <c r="EA43" s="18">
        <v>0</v>
      </c>
      <c r="EB43" s="18">
        <v>24075550</v>
      </c>
      <c r="EC43" s="18">
        <v>0</v>
      </c>
      <c r="ED43" s="18">
        <v>0</v>
      </c>
      <c r="EE43" s="18">
        <v>0</v>
      </c>
      <c r="EF43" s="18">
        <v>66397</v>
      </c>
      <c r="EG43" s="18">
        <v>0</v>
      </c>
      <c r="EH43" s="18">
        <v>12658921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30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252681152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8917561.7400000133</v>
      </c>
      <c r="E44" s="19">
        <v>0</v>
      </c>
      <c r="F44" s="18">
        <v>6991198.6200000104</v>
      </c>
      <c r="G44" s="18">
        <v>0</v>
      </c>
      <c r="H44" s="18">
        <v>0</v>
      </c>
      <c r="I44" s="18">
        <v>0</v>
      </c>
      <c r="J44" s="18">
        <v>1926363.120000002</v>
      </c>
      <c r="K44" s="18">
        <v>0</v>
      </c>
      <c r="L44" s="18">
        <v>0</v>
      </c>
      <c r="M44" s="18">
        <v>0</v>
      </c>
      <c r="N44" s="18">
        <v>18231235.919999957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3017619.9799999888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210524028.08981675</v>
      </c>
      <c r="AK44" s="18">
        <v>0</v>
      </c>
      <c r="AL44" s="18">
        <v>8698703.4500000402</v>
      </c>
      <c r="AM44" s="18">
        <v>0</v>
      </c>
      <c r="AN44" s="18">
        <v>51596207.060000211</v>
      </c>
      <c r="AO44" s="18">
        <v>0</v>
      </c>
      <c r="AP44" s="18">
        <v>409538903.9200176</v>
      </c>
      <c r="AQ44" s="18">
        <v>0</v>
      </c>
      <c r="AR44" s="18">
        <v>0</v>
      </c>
      <c r="AS44" s="18">
        <v>0</v>
      </c>
      <c r="AT44" s="18">
        <v>54407.59</v>
      </c>
      <c r="AU44" s="18">
        <v>0</v>
      </c>
      <c r="AV44" s="18">
        <v>169624.58999999994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929262.59999999835</v>
      </c>
      <c r="BC44" s="18">
        <v>0</v>
      </c>
      <c r="BD44" s="18">
        <v>478346.36999999755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23528.25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18757239.400000345</v>
      </c>
      <c r="CK44" s="18">
        <v>0</v>
      </c>
      <c r="CL44" s="18">
        <v>985453.79000000388</v>
      </c>
      <c r="CM44" s="18">
        <v>0</v>
      </c>
      <c r="CN44" s="18">
        <v>889653.75000000338</v>
      </c>
      <c r="CO44" s="18">
        <v>0</v>
      </c>
      <c r="CP44" s="18">
        <v>0</v>
      </c>
      <c r="CQ44" s="18">
        <v>0</v>
      </c>
      <c r="CR44" s="18">
        <v>855117.9700000037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13430928.079997307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6454391.8000002448</v>
      </c>
      <c r="DY44" s="18">
        <v>0</v>
      </c>
      <c r="DZ44" s="18">
        <v>0</v>
      </c>
      <c r="EA44" s="18">
        <v>0</v>
      </c>
      <c r="EB44" s="18">
        <v>247117.64000000033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763009.25999999756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9399.369999999999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2655923.0900000008</v>
      </c>
      <c r="EW44" s="18">
        <v>0</v>
      </c>
      <c r="EX44" s="18">
        <v>44186404.509999804</v>
      </c>
      <c r="EY44" s="18">
        <v>0</v>
      </c>
      <c r="EZ44" s="18">
        <v>0</v>
      </c>
      <c r="FA44" s="18">
        <v>0</v>
      </c>
      <c r="FB44" s="18">
        <v>595973.92999999993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71280</v>
      </c>
      <c r="FI44" s="18">
        <v>0</v>
      </c>
      <c r="FJ44" s="18">
        <v>93900.099999999991</v>
      </c>
      <c r="FK44" s="18">
        <v>0</v>
      </c>
      <c r="FL44" s="18">
        <v>0</v>
      </c>
      <c r="FM44" s="18">
        <v>0</v>
      </c>
      <c r="FN44" s="19">
        <v>37171169.840000011</v>
      </c>
      <c r="FO44" s="19">
        <v>0</v>
      </c>
      <c r="FP44" s="18">
        <v>0</v>
      </c>
      <c r="FQ44" s="18">
        <v>0</v>
      </c>
      <c r="FR44" s="18">
        <v>852277.16</v>
      </c>
      <c r="FS44" s="18">
        <v>0</v>
      </c>
      <c r="FT44" s="80">
        <v>36318892.680000015</v>
      </c>
      <c r="FU44" s="80">
        <v>0</v>
      </c>
      <c r="FV44" s="18">
        <v>919729.79999999993</v>
      </c>
      <c r="FW44" s="18">
        <v>0</v>
      </c>
      <c r="FX44" s="18">
        <v>35399162.880000018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1510652.2100000179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840857471.47983229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17997749.199999936</v>
      </c>
      <c r="E45" s="19">
        <v>0</v>
      </c>
      <c r="F45" s="18">
        <v>4784429.2999999523</v>
      </c>
      <c r="G45" s="18">
        <v>0</v>
      </c>
      <c r="H45" s="18">
        <v>8454379.7299999949</v>
      </c>
      <c r="I45" s="18">
        <v>0</v>
      </c>
      <c r="J45" s="18">
        <v>4758940.1699999878</v>
      </c>
      <c r="K45" s="18">
        <v>0</v>
      </c>
      <c r="L45" s="18">
        <v>0</v>
      </c>
      <c r="M45" s="18">
        <v>0</v>
      </c>
      <c r="N45" s="18">
        <v>13419349.880000159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626879982.56997275</v>
      </c>
      <c r="AQ45" s="18">
        <v>0</v>
      </c>
      <c r="AR45" s="18">
        <v>8670083.0699998327</v>
      </c>
      <c r="AS45" s="18">
        <v>0</v>
      </c>
      <c r="AT45" s="18">
        <v>862601.3</v>
      </c>
      <c r="AU45" s="18">
        <v>0</v>
      </c>
      <c r="AV45" s="18">
        <v>5314087.3900007671</v>
      </c>
      <c r="AW45" s="18">
        <v>0</v>
      </c>
      <c r="AX45" s="18">
        <v>7652.87</v>
      </c>
      <c r="AY45" s="18">
        <v>0</v>
      </c>
      <c r="AZ45" s="18">
        <v>0</v>
      </c>
      <c r="BA45" s="18">
        <v>0</v>
      </c>
      <c r="BB45" s="18">
        <v>702363.39000000653</v>
      </c>
      <c r="BC45" s="18">
        <v>0</v>
      </c>
      <c r="BD45" s="18">
        <v>1572524.5899999198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655341.21999999974</v>
      </c>
      <c r="BS45" s="18">
        <v>0</v>
      </c>
      <c r="BT45" s="18">
        <v>0</v>
      </c>
      <c r="BU45" s="18">
        <v>0</v>
      </c>
      <c r="BV45" s="18">
        <v>1403542.65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50903730.480000667</v>
      </c>
      <c r="CK45" s="18">
        <v>0</v>
      </c>
      <c r="CL45" s="18">
        <v>28316314.829999804</v>
      </c>
      <c r="CM45" s="18">
        <v>0</v>
      </c>
      <c r="CN45" s="18">
        <v>238465.32000000053</v>
      </c>
      <c r="CO45" s="18">
        <v>0</v>
      </c>
      <c r="CP45" s="18">
        <v>0</v>
      </c>
      <c r="CQ45" s="18">
        <v>0</v>
      </c>
      <c r="CR45" s="18">
        <v>235198.54000000012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5799875.4699996943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5487449.7599999979</v>
      </c>
      <c r="EC45" s="18">
        <v>0</v>
      </c>
      <c r="ED45" s="18">
        <v>0</v>
      </c>
      <c r="EE45" s="18">
        <v>0</v>
      </c>
      <c r="EF45" s="18">
        <v>17069116.959999997</v>
      </c>
      <c r="EG45" s="18">
        <v>0</v>
      </c>
      <c r="EH45" s="18">
        <v>689195.0299999998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1984996.19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1538411.0900000008</v>
      </c>
      <c r="EY45" s="18">
        <v>0</v>
      </c>
      <c r="EZ45" s="18">
        <v>0</v>
      </c>
      <c r="FA45" s="18">
        <v>0</v>
      </c>
      <c r="FB45" s="18">
        <v>-83055.00999999998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100354.84999999998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789768857.79997349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17555182.91</v>
      </c>
      <c r="E46" s="19">
        <v>0</v>
      </c>
      <c r="F46" s="18">
        <v>73782.3</v>
      </c>
      <c r="G46" s="18">
        <v>0</v>
      </c>
      <c r="H46" s="18">
        <v>10346112.77</v>
      </c>
      <c r="I46" s="18">
        <v>0</v>
      </c>
      <c r="J46" s="18">
        <v>7135287.8399999999</v>
      </c>
      <c r="K46" s="18">
        <v>0</v>
      </c>
      <c r="L46" s="18">
        <v>86545.049999999988</v>
      </c>
      <c r="M46" s="18">
        <v>0</v>
      </c>
      <c r="N46" s="18">
        <v>619279.34</v>
      </c>
      <c r="O46" s="18">
        <v>0</v>
      </c>
      <c r="P46" s="18">
        <v>0</v>
      </c>
      <c r="Q46" s="18">
        <v>0</v>
      </c>
      <c r="R46" s="18">
        <v>110289556.44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17942292.300000001</v>
      </c>
      <c r="AA46" s="18">
        <v>0</v>
      </c>
      <c r="AB46" s="18">
        <v>0</v>
      </c>
      <c r="AC46" s="18">
        <v>0</v>
      </c>
      <c r="AD46" s="18">
        <v>4794859.21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56914026.609999999</v>
      </c>
      <c r="AQ46" s="18">
        <v>0</v>
      </c>
      <c r="AR46" s="18">
        <v>209159.46</v>
      </c>
      <c r="AS46" s="18">
        <v>0</v>
      </c>
      <c r="AT46" s="18">
        <v>21727787.66</v>
      </c>
      <c r="AU46" s="18">
        <v>0</v>
      </c>
      <c r="AV46" s="18">
        <v>46370296.359999999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45839</v>
      </c>
      <c r="BC46" s="18">
        <v>0</v>
      </c>
      <c r="BD46" s="18">
        <v>5179617.17</v>
      </c>
      <c r="BE46" s="18">
        <v>0</v>
      </c>
      <c r="BF46" s="18">
        <v>0</v>
      </c>
      <c r="BG46" s="18">
        <v>0</v>
      </c>
      <c r="BH46" s="18">
        <v>533391.51</v>
      </c>
      <c r="BI46" s="18">
        <v>0</v>
      </c>
      <c r="BJ46" s="18">
        <v>-13965494.65</v>
      </c>
      <c r="BK46" s="18">
        <v>0</v>
      </c>
      <c r="BL46" s="18">
        <v>0</v>
      </c>
      <c r="BM46" s="18">
        <v>0</v>
      </c>
      <c r="BN46" s="18">
        <v>76017297.850000009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10850107.34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435289.41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47309465.740000002</v>
      </c>
      <c r="CK46" s="18">
        <v>0</v>
      </c>
      <c r="CL46" s="18">
        <v>2484292.6500000004</v>
      </c>
      <c r="CM46" s="18">
        <v>0</v>
      </c>
      <c r="CN46" s="18">
        <v>448988.31</v>
      </c>
      <c r="CO46" s="18">
        <v>0</v>
      </c>
      <c r="CP46" s="18">
        <v>0</v>
      </c>
      <c r="CQ46" s="18">
        <v>0</v>
      </c>
      <c r="CR46" s="18">
        <v>448312.83999999997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7634047.9399999995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3409.01</v>
      </c>
      <c r="DU46" s="18">
        <v>0</v>
      </c>
      <c r="DV46" s="18">
        <v>0</v>
      </c>
      <c r="DW46" s="18">
        <v>0</v>
      </c>
      <c r="DX46" s="18">
        <v>53577122.170000002</v>
      </c>
      <c r="DY46" s="18">
        <v>0</v>
      </c>
      <c r="DZ46" s="18">
        <v>0</v>
      </c>
      <c r="EA46" s="18">
        <v>0</v>
      </c>
      <c r="EB46" s="18">
        <v>19745136.16</v>
      </c>
      <c r="EC46" s="18">
        <v>0</v>
      </c>
      <c r="ED46" s="18">
        <v>335782.75999999995</v>
      </c>
      <c r="EE46" s="18">
        <v>0</v>
      </c>
      <c r="EF46" s="18">
        <v>39407670.539999999</v>
      </c>
      <c r="EG46" s="18">
        <v>0</v>
      </c>
      <c r="EH46" s="18">
        <v>3181779.4699999997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276480</v>
      </c>
      <c r="FM46" s="18">
        <v>0</v>
      </c>
      <c r="FN46" s="19">
        <v>19154554.899999999</v>
      </c>
      <c r="FO46" s="19">
        <v>0</v>
      </c>
      <c r="FP46" s="18">
        <v>0</v>
      </c>
      <c r="FQ46" s="18">
        <v>0</v>
      </c>
      <c r="FR46" s="18">
        <v>19154554.899999999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10723674.42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560338404.56000006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6279724.4699999988</v>
      </c>
      <c r="E47" s="19">
        <v>0</v>
      </c>
      <c r="F47" s="18">
        <v>1589450.6300000001</v>
      </c>
      <c r="G47" s="18">
        <v>0</v>
      </c>
      <c r="H47" s="18">
        <v>1113.1300000000001</v>
      </c>
      <c r="I47" s="18">
        <v>0</v>
      </c>
      <c r="J47" s="18">
        <v>4689160.709999999</v>
      </c>
      <c r="K47" s="18">
        <v>0</v>
      </c>
      <c r="L47" s="18">
        <v>406975.25</v>
      </c>
      <c r="M47" s="18">
        <v>0</v>
      </c>
      <c r="N47" s="18">
        <v>116785.29999999999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211966.7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437079.10000000033</v>
      </c>
      <c r="AQ47" s="18">
        <v>0</v>
      </c>
      <c r="AR47" s="18">
        <v>0</v>
      </c>
      <c r="AS47" s="18">
        <v>0</v>
      </c>
      <c r="AT47" s="18">
        <v>54894.720000000001</v>
      </c>
      <c r="AU47" s="18">
        <v>0</v>
      </c>
      <c r="AV47" s="18">
        <v>344210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1575.1</v>
      </c>
      <c r="BC47" s="18">
        <v>0</v>
      </c>
      <c r="BD47" s="18">
        <v>19255.089999999997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1219.79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22464418.000000004</v>
      </c>
      <c r="CK47" s="18">
        <v>0</v>
      </c>
      <c r="CL47" s="18">
        <v>2953822.8299999991</v>
      </c>
      <c r="CM47" s="18">
        <v>0</v>
      </c>
      <c r="CN47" s="18">
        <v>54.099999999999994</v>
      </c>
      <c r="CO47" s="18">
        <v>0</v>
      </c>
      <c r="CP47" s="18">
        <v>0</v>
      </c>
      <c r="CQ47" s="18">
        <v>0</v>
      </c>
      <c r="CR47" s="18">
        <v>54.099999999999994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6207.2000000000007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355143.02999999991</v>
      </c>
      <c r="DY47" s="18">
        <v>0</v>
      </c>
      <c r="DZ47" s="18">
        <v>0</v>
      </c>
      <c r="EA47" s="18">
        <v>0</v>
      </c>
      <c r="EB47" s="18">
        <v>79572.070000000036</v>
      </c>
      <c r="EC47" s="18">
        <v>0</v>
      </c>
      <c r="ED47" s="18">
        <v>0</v>
      </c>
      <c r="EE47" s="18">
        <v>0</v>
      </c>
      <c r="EF47" s="18">
        <v>14491.980000000001</v>
      </c>
      <c r="EG47" s="18">
        <v>0</v>
      </c>
      <c r="EH47" s="18">
        <v>94100.93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1689967.47</v>
      </c>
      <c r="FO47" s="19">
        <v>0</v>
      </c>
      <c r="FP47" s="18">
        <v>0</v>
      </c>
      <c r="FQ47" s="18">
        <v>0</v>
      </c>
      <c r="FR47" s="18">
        <v>216930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1473037.47</v>
      </c>
      <c r="GA47" s="80">
        <v>0</v>
      </c>
      <c r="GB47" s="18">
        <v>0</v>
      </c>
      <c r="GC47" s="18">
        <v>0</v>
      </c>
      <c r="GD47" s="18">
        <v>1473037.47</v>
      </c>
      <c r="GE47" s="18">
        <v>0</v>
      </c>
      <c r="GF47" s="18">
        <v>72864.429999999993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35607239.939999998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4618.01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2041998423.5</v>
      </c>
      <c r="AK48" s="18">
        <v>0</v>
      </c>
      <c r="AL48" s="18">
        <v>0</v>
      </c>
      <c r="AM48" s="18">
        <v>0</v>
      </c>
      <c r="AN48" s="18">
        <v>117995327.47</v>
      </c>
      <c r="AO48" s="18">
        <v>0</v>
      </c>
      <c r="AP48" s="18">
        <v>939592665.06299996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814102.08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194697882.94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287172.12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2751367.08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67837499</v>
      </c>
      <c r="FO48" s="19">
        <v>0</v>
      </c>
      <c r="FP48" s="18">
        <v>0</v>
      </c>
      <c r="FQ48" s="18">
        <v>0</v>
      </c>
      <c r="FR48" s="18">
        <v>31011110.120000001</v>
      </c>
      <c r="FS48" s="18">
        <v>0</v>
      </c>
      <c r="FT48" s="80">
        <v>36826388.880000003</v>
      </c>
      <c r="FU48" s="80">
        <v>0</v>
      </c>
      <c r="FV48" s="18">
        <v>661832.94999999995</v>
      </c>
      <c r="FW48" s="18">
        <v>0</v>
      </c>
      <c r="FX48" s="18">
        <v>36164555.93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9366785.7599999998</v>
      </c>
      <c r="GG48" s="18">
        <v>0</v>
      </c>
      <c r="GH48" s="18">
        <v>0</v>
      </c>
      <c r="GI48" s="18">
        <v>0</v>
      </c>
      <c r="GJ48" s="18">
        <v>751991.35000000009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3376097834.3730001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13667327.550000003</v>
      </c>
      <c r="E49" s="19">
        <v>0</v>
      </c>
      <c r="F49" s="18">
        <v>3491251.9000000032</v>
      </c>
      <c r="G49" s="18">
        <v>0</v>
      </c>
      <c r="H49" s="18">
        <v>1049753.7000000002</v>
      </c>
      <c r="I49" s="18">
        <v>0</v>
      </c>
      <c r="J49" s="18">
        <v>9126321.9499999993</v>
      </c>
      <c r="K49" s="18">
        <v>0</v>
      </c>
      <c r="L49" s="18">
        <v>241351.97999999998</v>
      </c>
      <c r="M49" s="18">
        <v>0</v>
      </c>
      <c r="N49" s="18">
        <v>5237702.4399999958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76871.87000000001</v>
      </c>
      <c r="AA49" s="18">
        <v>0</v>
      </c>
      <c r="AB49" s="18">
        <v>0</v>
      </c>
      <c r="AC49" s="18">
        <v>0</v>
      </c>
      <c r="AD49" s="18">
        <v>30233.200000000001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815675022.72000003</v>
      </c>
      <c r="AQ49" s="18">
        <v>0</v>
      </c>
      <c r="AR49" s="18">
        <v>0</v>
      </c>
      <c r="AS49" s="18">
        <v>0</v>
      </c>
      <c r="AT49" s="18">
        <v>653983.46000000008</v>
      </c>
      <c r="AU49" s="18">
        <v>0</v>
      </c>
      <c r="AV49" s="18">
        <v>705973.49999999208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535661.92000000039</v>
      </c>
      <c r="BC49" s="18">
        <v>0</v>
      </c>
      <c r="BD49" s="18">
        <v>7402084.6799999801</v>
      </c>
      <c r="BE49" s="18">
        <v>0</v>
      </c>
      <c r="BF49" s="18">
        <v>0</v>
      </c>
      <c r="BG49" s="18">
        <v>0</v>
      </c>
      <c r="BH49" s="18">
        <v>19002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32699.21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53655.7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2628.25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36318098.400000125</v>
      </c>
      <c r="CK49" s="18">
        <v>0</v>
      </c>
      <c r="CL49" s="18">
        <v>5197922.839999998</v>
      </c>
      <c r="CM49" s="18">
        <v>0</v>
      </c>
      <c r="CN49" s="18">
        <v>1910487.4400000046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9591165.8899999447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1726784.5000000021</v>
      </c>
      <c r="DY49" s="18">
        <v>0</v>
      </c>
      <c r="DZ49" s="18">
        <v>0</v>
      </c>
      <c r="EA49" s="18">
        <v>0</v>
      </c>
      <c r="EB49" s="18">
        <v>36899874.299999878</v>
      </c>
      <c r="EC49" s="18">
        <v>0</v>
      </c>
      <c r="ED49" s="18">
        <v>53553.159999999996</v>
      </c>
      <c r="EE49" s="18">
        <v>0</v>
      </c>
      <c r="EF49" s="18">
        <v>147642.13</v>
      </c>
      <c r="EG49" s="18">
        <v>0</v>
      </c>
      <c r="EH49" s="18">
        <v>1283993.6799999997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321277.17000000004</v>
      </c>
      <c r="EU49" s="18">
        <v>0</v>
      </c>
      <c r="EV49" s="18">
        <v>165387.56000000003</v>
      </c>
      <c r="EW49" s="18">
        <v>0</v>
      </c>
      <c r="EX49" s="18">
        <v>71454159.339999825</v>
      </c>
      <c r="EY49" s="18">
        <v>0</v>
      </c>
      <c r="EZ49" s="18">
        <v>686720</v>
      </c>
      <c r="FA49" s="18">
        <v>0</v>
      </c>
      <c r="FB49" s="18">
        <v>2270562.88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25242.75</v>
      </c>
      <c r="FK49" s="18">
        <v>0</v>
      </c>
      <c r="FL49" s="18">
        <v>0</v>
      </c>
      <c r="FM49" s="18">
        <v>0</v>
      </c>
      <c r="FN49" s="19">
        <v>55395207.110000014</v>
      </c>
      <c r="FO49" s="19">
        <v>0</v>
      </c>
      <c r="FP49" s="18">
        <v>4017</v>
      </c>
      <c r="FQ49" s="18">
        <v>0</v>
      </c>
      <c r="FR49" s="18">
        <v>1570312.08</v>
      </c>
      <c r="FS49" s="18">
        <v>0</v>
      </c>
      <c r="FT49" s="80">
        <v>53820878.030000016</v>
      </c>
      <c r="FU49" s="80">
        <v>0</v>
      </c>
      <c r="FV49" s="18">
        <v>0</v>
      </c>
      <c r="FW49" s="18">
        <v>0</v>
      </c>
      <c r="FX49" s="18">
        <v>53820878.030000016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3645707.3999999971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1071431547.53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5932648.9500000002</v>
      </c>
      <c r="E50" s="19">
        <v>0</v>
      </c>
      <c r="F50" s="18">
        <v>4178720.77</v>
      </c>
      <c r="G50" s="18">
        <v>0</v>
      </c>
      <c r="H50" s="18">
        <v>429245.57</v>
      </c>
      <c r="I50" s="18">
        <v>0</v>
      </c>
      <c r="J50" s="18">
        <v>1324682.6100000001</v>
      </c>
      <c r="K50" s="18">
        <v>0</v>
      </c>
      <c r="L50" s="18">
        <v>3661.5</v>
      </c>
      <c r="M50" s="18">
        <v>0</v>
      </c>
      <c r="N50" s="18">
        <v>10880224.960000001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54537763.420000002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1209357139.49</v>
      </c>
      <c r="AQ50" s="18">
        <v>0</v>
      </c>
      <c r="AR50" s="18">
        <v>0</v>
      </c>
      <c r="AS50" s="18">
        <v>0</v>
      </c>
      <c r="AT50" s="18">
        <v>1417500.91</v>
      </c>
      <c r="AU50" s="18">
        <v>0</v>
      </c>
      <c r="AV50" s="18">
        <v>471539.53</v>
      </c>
      <c r="AW50" s="18">
        <v>0</v>
      </c>
      <c r="AX50" s="18">
        <v>9901.59</v>
      </c>
      <c r="AY50" s="18">
        <v>0</v>
      </c>
      <c r="AZ50" s="18">
        <v>83440.509999999995</v>
      </c>
      <c r="BA50" s="18">
        <v>0</v>
      </c>
      <c r="BB50" s="18">
        <v>256645.68</v>
      </c>
      <c r="BC50" s="18">
        <v>0</v>
      </c>
      <c r="BD50" s="18">
        <v>684781.82</v>
      </c>
      <c r="BE50" s="18">
        <v>0</v>
      </c>
      <c r="BF50" s="18">
        <v>0</v>
      </c>
      <c r="BG50" s="18">
        <v>0</v>
      </c>
      <c r="BH50" s="18">
        <v>19413.830000000002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381893.89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25200183.289999999</v>
      </c>
      <c r="CK50" s="18">
        <v>0</v>
      </c>
      <c r="CL50" s="18">
        <v>332740.5</v>
      </c>
      <c r="CM50" s="18">
        <v>0</v>
      </c>
      <c r="CN50" s="18">
        <v>929865.54</v>
      </c>
      <c r="CO50" s="18">
        <v>0</v>
      </c>
      <c r="CP50" s="18">
        <v>0</v>
      </c>
      <c r="CQ50" s="18">
        <v>0</v>
      </c>
      <c r="CR50" s="18">
        <v>311409.07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13966292.43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9416037.7799999993</v>
      </c>
      <c r="DY50" s="18">
        <v>0</v>
      </c>
      <c r="DZ50" s="18">
        <v>0</v>
      </c>
      <c r="EA50" s="18">
        <v>0</v>
      </c>
      <c r="EB50" s="18">
        <v>470633.84</v>
      </c>
      <c r="EC50" s="18">
        <v>0</v>
      </c>
      <c r="ED50" s="18">
        <v>0</v>
      </c>
      <c r="EE50" s="18">
        <v>0</v>
      </c>
      <c r="EF50" s="18">
        <v>626057.26</v>
      </c>
      <c r="EG50" s="18">
        <v>0</v>
      </c>
      <c r="EH50" s="18">
        <v>1128303.8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914.42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57388.06</v>
      </c>
      <c r="EW50" s="18">
        <v>0</v>
      </c>
      <c r="EX50" s="18">
        <v>1924.36</v>
      </c>
      <c r="EY50" s="18">
        <v>0</v>
      </c>
      <c r="EZ50" s="18">
        <v>0</v>
      </c>
      <c r="FA50" s="18">
        <v>0</v>
      </c>
      <c r="FB50" s="18">
        <v>4809.38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8040717.0000000084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8040717.0000000084</v>
      </c>
      <c r="FU50" s="80">
        <v>0</v>
      </c>
      <c r="FV50" s="18">
        <v>0</v>
      </c>
      <c r="FW50" s="18">
        <v>0</v>
      </c>
      <c r="FX50" s="18">
        <v>8040717.0000000084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17531459.59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1362055292.3999996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4600405.45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94300</v>
      </c>
      <c r="FO51" s="19">
        <v>0</v>
      </c>
      <c r="FP51" s="18">
        <v>0</v>
      </c>
      <c r="FQ51" s="18">
        <v>0</v>
      </c>
      <c r="FR51" s="18">
        <v>94300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954088816.73000002</v>
      </c>
      <c r="GG51" s="18">
        <v>0</v>
      </c>
      <c r="GH51" s="18">
        <v>188052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958971574.18000007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98112049.070000261</v>
      </c>
      <c r="E52" s="19">
        <v>0</v>
      </c>
      <c r="F52" s="18">
        <v>47438506.090000331</v>
      </c>
      <c r="G52" s="18">
        <v>0</v>
      </c>
      <c r="H52" s="18">
        <v>40004012.949999921</v>
      </c>
      <c r="I52" s="18">
        <v>0</v>
      </c>
      <c r="J52" s="18">
        <v>10669530.030000001</v>
      </c>
      <c r="K52" s="18">
        <v>0</v>
      </c>
      <c r="L52" s="18">
        <v>0</v>
      </c>
      <c r="M52" s="18">
        <v>0</v>
      </c>
      <c r="N52" s="18">
        <v>10184283.519999977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2358665.1399999997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220115188.44000024</v>
      </c>
      <c r="AQ52" s="18">
        <v>0</v>
      </c>
      <c r="AR52" s="18">
        <v>164761.77000000002</v>
      </c>
      <c r="AS52" s="18">
        <v>0</v>
      </c>
      <c r="AT52" s="18">
        <v>2808832.8600000003</v>
      </c>
      <c r="AU52" s="18">
        <v>0</v>
      </c>
      <c r="AV52" s="18">
        <v>1281154.0900000001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4040719.9699998684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108060.02000000002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41460104.269993365</v>
      </c>
      <c r="DE52" s="18">
        <v>0</v>
      </c>
      <c r="DF52" s="18">
        <v>509925.66999999952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204881440.7999984</v>
      </c>
      <c r="DY52" s="18">
        <v>0</v>
      </c>
      <c r="DZ52" s="18">
        <v>0</v>
      </c>
      <c r="EA52" s="18">
        <v>0</v>
      </c>
      <c r="EB52" s="18">
        <v>51634655.54999999</v>
      </c>
      <c r="EC52" s="18">
        <v>0</v>
      </c>
      <c r="ED52" s="18">
        <v>295391.18000000005</v>
      </c>
      <c r="EE52" s="18">
        <v>0</v>
      </c>
      <c r="EF52" s="18">
        <v>2029804.8599999999</v>
      </c>
      <c r="EG52" s="18">
        <v>0</v>
      </c>
      <c r="EH52" s="18">
        <v>3282698.5699999984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59622.42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643386417.14999199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41736709.009999998</v>
      </c>
      <c r="E53" s="19">
        <v>0</v>
      </c>
      <c r="F53" s="18">
        <v>7396.97</v>
      </c>
      <c r="G53" s="18">
        <v>0</v>
      </c>
      <c r="H53" s="18">
        <v>41729312.039999999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76727.14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60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2099962.5699999998</v>
      </c>
      <c r="AQ53" s="18">
        <v>0</v>
      </c>
      <c r="AR53" s="18">
        <v>0</v>
      </c>
      <c r="AS53" s="18">
        <v>0</v>
      </c>
      <c r="AT53" s="18">
        <v>58067665.090000004</v>
      </c>
      <c r="AU53" s="18">
        <v>0</v>
      </c>
      <c r="AV53" s="18">
        <v>61767587.509999998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74293.850000000006</v>
      </c>
      <c r="BC53" s="18">
        <v>0</v>
      </c>
      <c r="BD53" s="18">
        <v>5474157.7800000003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2776979.97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11249.49</v>
      </c>
      <c r="CK53" s="18">
        <v>0</v>
      </c>
      <c r="CL53" s="18">
        <v>1493.28</v>
      </c>
      <c r="CM53" s="18">
        <v>0</v>
      </c>
      <c r="CN53" s="18">
        <v>1493.28</v>
      </c>
      <c r="CO53" s="18">
        <v>0</v>
      </c>
      <c r="CP53" s="18">
        <v>0</v>
      </c>
      <c r="CQ53" s="18">
        <v>0</v>
      </c>
      <c r="CR53" s="18">
        <v>502.97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15922342.67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143464461.75</v>
      </c>
      <c r="DW53" s="18">
        <v>0</v>
      </c>
      <c r="DX53" s="18">
        <v>51970597.880000003</v>
      </c>
      <c r="DY53" s="18">
        <v>0</v>
      </c>
      <c r="DZ53" s="18">
        <v>0</v>
      </c>
      <c r="EA53" s="18">
        <v>0</v>
      </c>
      <c r="EB53" s="18">
        <v>546.88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2609878.4900000002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386056709.61000001</v>
      </c>
      <c r="HU53" s="18">
        <v>0</v>
      </c>
    </row>
    <row r="54" spans="1:229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5921610.8700000001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2244572.1799999997</v>
      </c>
      <c r="DE54" s="18">
        <v>0</v>
      </c>
      <c r="DF54" s="18">
        <v>2032032.04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5921610.8700000001</v>
      </c>
      <c r="DU54" s="18">
        <v>0</v>
      </c>
      <c r="DV54" s="18">
        <v>7005990.2599999998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13992549.439999999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37118365.659999996</v>
      </c>
      <c r="HU54" s="18">
        <v>0</v>
      </c>
    </row>
    <row r="55" spans="1:229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6526605291.5161705</v>
      </c>
      <c r="FO55" s="19">
        <v>0</v>
      </c>
      <c r="FP55" s="18">
        <v>3136130.9075000002</v>
      </c>
      <c r="FQ55" s="18">
        <v>0</v>
      </c>
      <c r="FR55" s="18">
        <v>48817.349699999839</v>
      </c>
      <c r="FS55" s="18">
        <v>0</v>
      </c>
      <c r="FT55" s="80">
        <v>1150102182.9081957</v>
      </c>
      <c r="FU55" s="80">
        <v>0</v>
      </c>
      <c r="FV55" s="18">
        <v>9275772.6900003795</v>
      </c>
      <c r="FW55" s="18">
        <v>0</v>
      </c>
      <c r="FX55" s="18">
        <v>1140826410.2181954</v>
      </c>
      <c r="FY55" s="18">
        <v>0</v>
      </c>
      <c r="FZ55" s="80">
        <v>5373318160.3507748</v>
      </c>
      <c r="GA55" s="80">
        <v>0</v>
      </c>
      <c r="GB55" s="18">
        <v>250481463.18750417</v>
      </c>
      <c r="GC55" s="18">
        <v>0</v>
      </c>
      <c r="GD55" s="18">
        <v>5122836697.163271</v>
      </c>
      <c r="GE55" s="18">
        <v>0</v>
      </c>
      <c r="GF55" s="18">
        <v>662035.53000000014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6527267327.0461693</v>
      </c>
      <c r="HU55" s="18">
        <v>0</v>
      </c>
    </row>
    <row r="56" spans="1:229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363.48571428571427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6830975.1400000146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6831338.6257143002</v>
      </c>
      <c r="HU56" s="18">
        <v>0</v>
      </c>
    </row>
    <row r="57" spans="1:229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1092420.860000046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409660267.66999483</v>
      </c>
      <c r="FO57" s="19">
        <v>0</v>
      </c>
      <c r="FP57" s="18">
        <v>20644.270000000004</v>
      </c>
      <c r="FQ57" s="18">
        <v>0</v>
      </c>
      <c r="FR57" s="18">
        <v>118323620.89999592</v>
      </c>
      <c r="FS57" s="18">
        <v>0</v>
      </c>
      <c r="FT57" s="80">
        <v>161029057.13999924</v>
      </c>
      <c r="FU57" s="80">
        <v>0</v>
      </c>
      <c r="FV57" s="18">
        <v>594552.78000000061</v>
      </c>
      <c r="FW57" s="18">
        <v>0</v>
      </c>
      <c r="FX57" s="18">
        <v>160434504.35999924</v>
      </c>
      <c r="FY57" s="18">
        <v>0</v>
      </c>
      <c r="FZ57" s="80">
        <v>130286945.35999964</v>
      </c>
      <c r="GA57" s="80">
        <v>0</v>
      </c>
      <c r="GB57" s="18">
        <v>14847124.710000012</v>
      </c>
      <c r="GC57" s="18">
        <v>0</v>
      </c>
      <c r="GD57" s="18">
        <v>115439820.64999963</v>
      </c>
      <c r="GE57" s="18">
        <v>0</v>
      </c>
      <c r="GF57" s="18">
        <v>69846211.769941419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253429.30000000002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480852329.59993625</v>
      </c>
      <c r="HU57" s="18">
        <v>0</v>
      </c>
    </row>
    <row r="58" spans="1:229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196839.71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111075162.31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111272002.02</v>
      </c>
      <c r="HU58" s="18">
        <v>0</v>
      </c>
    </row>
    <row r="59" spans="1:229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572237.1100000001</v>
      </c>
      <c r="DE59" s="18">
        <v>0</v>
      </c>
      <c r="DF59" s="18">
        <v>888560.5199999999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91769954.24000001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93230751.870000005</v>
      </c>
      <c r="HU59" s="18">
        <v>0</v>
      </c>
    </row>
    <row r="60" spans="1:229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0.01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13370697.646499999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13370697.646499999</v>
      </c>
      <c r="GA60" s="80">
        <v>0</v>
      </c>
      <c r="GB60" s="18">
        <v>0.1</v>
      </c>
      <c r="GC60" s="18">
        <v>0</v>
      </c>
      <c r="GD60" s="18">
        <v>13370697.546499999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0.1</v>
      </c>
      <c r="GM60" s="18">
        <v>0</v>
      </c>
      <c r="GN60" s="18">
        <v>3780446850.6791782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3793817548.435678</v>
      </c>
      <c r="HU60" s="18">
        <v>0</v>
      </c>
    </row>
    <row r="61" spans="1:229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1019559.2399999999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342919229.99000013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343938789.23000014</v>
      </c>
      <c r="HU61" s="18">
        <v>0</v>
      </c>
    </row>
    <row r="62" spans="1:229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238385.40000000002</v>
      </c>
      <c r="DE62" s="18">
        <v>0</v>
      </c>
      <c r="DF62" s="18">
        <v>1832143.88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3269326578.5700006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3271397107.8500009</v>
      </c>
      <c r="HU62" s="18">
        <v>0</v>
      </c>
    </row>
    <row r="63" spans="1:229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1123324.9700001043</v>
      </c>
      <c r="DE63" s="18">
        <v>-250.08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85489216.640000299</v>
      </c>
      <c r="GM63" s="18">
        <v>2975436.4000000004</v>
      </c>
      <c r="GN63" s="18">
        <v>3921812678.4242492</v>
      </c>
      <c r="GO63" s="18">
        <v>141538704.53999728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4008425220.0342498</v>
      </c>
      <c r="HU63" s="18">
        <v>144513890.85999727</v>
      </c>
    </row>
    <row r="64" spans="1:229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44009459.379995301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8706850.4800000004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8706850.4800000004</v>
      </c>
      <c r="FU64" s="80">
        <v>0</v>
      </c>
      <c r="FV64" s="18">
        <v>8706850.4800000004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464515297.10998499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517231606.96998024</v>
      </c>
      <c r="HU64" s="18">
        <v>0</v>
      </c>
    </row>
    <row r="65" spans="1:241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91422574.700000003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4421879256.3299999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4513301831.0299997</v>
      </c>
      <c r="HU65" s="18">
        <v>0</v>
      </c>
    </row>
    <row r="66" spans="1:241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330893.61</v>
      </c>
      <c r="DE66" s="18">
        <v>2857.1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49785575.770000003</v>
      </c>
      <c r="GO66" s="18">
        <v>1895210.16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50116469.380000003</v>
      </c>
      <c r="HU66" s="18">
        <v>1898067.26</v>
      </c>
    </row>
    <row r="67" spans="1:241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31559837.41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897789253.874506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929349091.28450596</v>
      </c>
      <c r="HU67" s="18">
        <v>0</v>
      </c>
    </row>
    <row r="68" spans="1:241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153380862.19999981</v>
      </c>
      <c r="DE68" s="18">
        <v>0</v>
      </c>
      <c r="DF68" s="18">
        <v>119777704.57999998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178276096.77999973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178276096.77999973</v>
      </c>
      <c r="FU68" s="80">
        <v>0</v>
      </c>
      <c r="FV68" s="18">
        <v>26067340.590000004</v>
      </c>
      <c r="FW68" s="18">
        <v>0</v>
      </c>
      <c r="FX68" s="18">
        <v>152208756.18999973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2321358640.3799887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2772793303.9399881</v>
      </c>
      <c r="HU68" s="18">
        <v>0</v>
      </c>
    </row>
    <row r="69" spans="1:241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359262426.74148911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7975720.9200000046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7978557.650000005</v>
      </c>
      <c r="FU69" s="80">
        <v>0</v>
      </c>
      <c r="FV69" s="18">
        <v>45694.97</v>
      </c>
      <c r="FW69" s="18">
        <v>0</v>
      </c>
      <c r="FX69" s="18">
        <v>7932862.6800000053</v>
      </c>
      <c r="FY69" s="18">
        <v>0</v>
      </c>
      <c r="FZ69" s="80">
        <v>-2836.73</v>
      </c>
      <c r="GA69" s="80">
        <v>0</v>
      </c>
      <c r="GB69" s="18">
        <v>0</v>
      </c>
      <c r="GC69" s="18">
        <v>0</v>
      </c>
      <c r="GD69" s="18">
        <v>-2836.73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1026203377.7259438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1393441525.3874328</v>
      </c>
      <c r="HU69" s="18">
        <v>0</v>
      </c>
    </row>
    <row r="70" spans="1:241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3232.31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12178969.349999953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12178969.349999953</v>
      </c>
      <c r="FU70" s="80">
        <v>0</v>
      </c>
      <c r="FV70" s="18">
        <v>2859157.249999973</v>
      </c>
      <c r="FW70" s="18">
        <v>0</v>
      </c>
      <c r="FX70" s="18">
        <v>9319812.0999999791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3173038839.48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3185221041.1399999</v>
      </c>
      <c r="HU70" s="18">
        <v>0</v>
      </c>
    </row>
    <row r="71" spans="1:241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525109.14999999991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45865437.210000008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46390546.360000007</v>
      </c>
      <c r="HU71" s="18">
        <v>0</v>
      </c>
    </row>
    <row r="72" spans="1:241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42867252.810000032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54286701.550000019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54286701.550000019</v>
      </c>
      <c r="FU72" s="80">
        <v>0</v>
      </c>
      <c r="FV72" s="18">
        <v>0</v>
      </c>
      <c r="FW72" s="18">
        <v>0</v>
      </c>
      <c r="FX72" s="18">
        <v>54286701.550000019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172382124.34999996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269536078.71000004</v>
      </c>
      <c r="HU72" s="18">
        <v>0</v>
      </c>
    </row>
    <row r="73" spans="1:241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14913872.229987901</v>
      </c>
      <c r="DE73" s="18">
        <v>0</v>
      </c>
      <c r="DF73" s="18">
        <v>103092181.690001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486366168.57000005</v>
      </c>
      <c r="FO73" s="19">
        <v>0</v>
      </c>
      <c r="FP73" s="18">
        <v>77251.25</v>
      </c>
      <c r="FQ73" s="18">
        <v>0</v>
      </c>
      <c r="FR73" s="18">
        <v>380100.43</v>
      </c>
      <c r="FS73" s="18">
        <v>0</v>
      </c>
      <c r="FT73" s="80">
        <v>128361863.56</v>
      </c>
      <c r="FU73" s="80">
        <v>0</v>
      </c>
      <c r="FV73" s="18">
        <v>697264.63</v>
      </c>
      <c r="FW73" s="18">
        <v>0</v>
      </c>
      <c r="FX73" s="18">
        <v>127664598.93000001</v>
      </c>
      <c r="FY73" s="18">
        <v>0</v>
      </c>
      <c r="FZ73" s="80">
        <v>357546953.33000004</v>
      </c>
      <c r="GA73" s="80">
        <v>0</v>
      </c>
      <c r="GB73" s="18">
        <v>1545863.3199999998</v>
      </c>
      <c r="GC73" s="18">
        <v>0</v>
      </c>
      <c r="GD73" s="18">
        <v>356001090.01000005</v>
      </c>
      <c r="GE73" s="18">
        <v>0</v>
      </c>
      <c r="GF73" s="18">
        <v>3002667.0900017102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262132767.34000161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869507656.91999197</v>
      </c>
      <c r="HU73" s="18">
        <v>0</v>
      </c>
    </row>
    <row r="74" spans="1:241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549909235.16999531</v>
      </c>
      <c r="DE74" s="18">
        <v>0</v>
      </c>
      <c r="DF74" s="18">
        <v>71851250.260000125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2127257.2200000002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2127257.2200000002</v>
      </c>
      <c r="FU74" s="80">
        <v>0</v>
      </c>
      <c r="FV74" s="18">
        <v>88770.62</v>
      </c>
      <c r="FW74" s="18">
        <v>0</v>
      </c>
      <c r="FX74" s="18">
        <v>2038486.6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2013050869.5779355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2636938612.2279315</v>
      </c>
      <c r="HU74" s="18">
        <v>0</v>
      </c>
    </row>
    <row r="75" spans="1:241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7065478.5700000003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6809502567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6816568045.5699997</v>
      </c>
      <c r="HU75" s="18">
        <v>0</v>
      </c>
    </row>
    <row r="76" spans="1:241" ht="12.75" customHeight="1">
      <c r="A76" s="59" t="s">
        <v>287</v>
      </c>
      <c r="B76" s="48">
        <v>9000</v>
      </c>
      <c r="C76" s="58" t="s">
        <v>288</v>
      </c>
      <c r="D76" s="49">
        <v>23906217244.821484</v>
      </c>
      <c r="E76" s="49">
        <v>87114280.160999969</v>
      </c>
      <c r="F76" s="49">
        <v>5089753959.0220127</v>
      </c>
      <c r="G76" s="49">
        <v>14963890.670831552</v>
      </c>
      <c r="H76" s="49">
        <v>9825056352.8120785</v>
      </c>
      <c r="I76" s="49">
        <v>26110898.397284664</v>
      </c>
      <c r="J76" s="49">
        <v>8991406932.9873924</v>
      </c>
      <c r="K76" s="49">
        <v>46039491.092883766</v>
      </c>
      <c r="L76" s="49">
        <v>2579770423.9522252</v>
      </c>
      <c r="M76" s="49">
        <v>1093902.0050000001</v>
      </c>
      <c r="N76" s="49">
        <v>3168485418.3300114</v>
      </c>
      <c r="O76" s="49">
        <v>776.48</v>
      </c>
      <c r="P76" s="49">
        <v>28029983.329999994</v>
      </c>
      <c r="Q76" s="49">
        <v>0</v>
      </c>
      <c r="R76" s="49">
        <v>176353050.43250009</v>
      </c>
      <c r="S76" s="49">
        <v>0</v>
      </c>
      <c r="T76" s="49">
        <v>101354017.71920836</v>
      </c>
      <c r="U76" s="49">
        <v>0</v>
      </c>
      <c r="V76" s="49">
        <v>45197625.490000002</v>
      </c>
      <c r="W76" s="49">
        <v>0</v>
      </c>
      <c r="X76" s="49">
        <v>373772.51</v>
      </c>
      <c r="Y76" s="49">
        <v>0</v>
      </c>
      <c r="Z76" s="49">
        <v>3815097014.8243623</v>
      </c>
      <c r="AA76" s="49">
        <v>19844877.911000002</v>
      </c>
      <c r="AB76" s="49">
        <v>11674012.039999999</v>
      </c>
      <c r="AC76" s="49">
        <v>1002.74</v>
      </c>
      <c r="AD76" s="49">
        <v>2098205744.9328625</v>
      </c>
      <c r="AE76" s="49">
        <v>24170638.786999997</v>
      </c>
      <c r="AF76" s="49">
        <v>0</v>
      </c>
      <c r="AG76" s="49">
        <v>0</v>
      </c>
      <c r="AH76" s="49">
        <v>0</v>
      </c>
      <c r="AI76" s="49">
        <v>0</v>
      </c>
      <c r="AJ76" s="49">
        <v>57542664428.136093</v>
      </c>
      <c r="AK76" s="49">
        <v>1134321.4099999999</v>
      </c>
      <c r="AL76" s="49">
        <v>710308714.15949631</v>
      </c>
      <c r="AM76" s="49">
        <v>3588566.96</v>
      </c>
      <c r="AN76" s="49">
        <v>4348405611.3796816</v>
      </c>
      <c r="AO76" s="49">
        <v>14215140.15</v>
      </c>
      <c r="AP76" s="49">
        <v>49693036295.672775</v>
      </c>
      <c r="AQ76" s="49">
        <v>98288701.310000002</v>
      </c>
      <c r="AR76" s="49">
        <v>64217028.139998555</v>
      </c>
      <c r="AS76" s="49">
        <v>0</v>
      </c>
      <c r="AT76" s="49">
        <v>2149901219.3876529</v>
      </c>
      <c r="AU76" s="49">
        <v>3008089.9009999996</v>
      </c>
      <c r="AV76" s="49">
        <v>2132933659.3826509</v>
      </c>
      <c r="AW76" s="49">
        <v>3757174.7060000007</v>
      </c>
      <c r="AX76" s="49">
        <v>577381.25</v>
      </c>
      <c r="AY76" s="49">
        <v>515.02</v>
      </c>
      <c r="AZ76" s="49">
        <v>7588684.2800000003</v>
      </c>
      <c r="BA76" s="49">
        <v>0</v>
      </c>
      <c r="BB76" s="49">
        <v>162503685.1611352</v>
      </c>
      <c r="BC76" s="49">
        <v>1086849.1509999998</v>
      </c>
      <c r="BD76" s="49">
        <v>995332703.08877969</v>
      </c>
      <c r="BE76" s="49">
        <v>2706742.4939999995</v>
      </c>
      <c r="BF76" s="49">
        <v>10829763.08</v>
      </c>
      <c r="BG76" s="49">
        <v>0</v>
      </c>
      <c r="BH76" s="49">
        <v>154278610.88009992</v>
      </c>
      <c r="BI76" s="49">
        <v>0</v>
      </c>
      <c r="BJ76" s="49">
        <v>724997798.35000014</v>
      </c>
      <c r="BK76" s="49">
        <v>0</v>
      </c>
      <c r="BL76" s="49">
        <v>487012638.12942201</v>
      </c>
      <c r="BM76" s="49">
        <v>0</v>
      </c>
      <c r="BN76" s="49">
        <v>124206021.04000001</v>
      </c>
      <c r="BO76" s="49">
        <v>0</v>
      </c>
      <c r="BP76" s="49">
        <v>39879468.441699997</v>
      </c>
      <c r="BQ76" s="49">
        <v>0</v>
      </c>
      <c r="BR76" s="49">
        <v>8211282.4500000002</v>
      </c>
      <c r="BS76" s="49">
        <v>0</v>
      </c>
      <c r="BT76" s="49">
        <v>0</v>
      </c>
      <c r="BU76" s="49">
        <v>0</v>
      </c>
      <c r="BV76" s="49">
        <v>1061519815.9700997</v>
      </c>
      <c r="BW76" s="49">
        <v>46829.32</v>
      </c>
      <c r="BX76" s="49">
        <v>12012800.399999999</v>
      </c>
      <c r="BY76" s="49">
        <v>25000</v>
      </c>
      <c r="BZ76" s="49">
        <v>340096122.28000003</v>
      </c>
      <c r="CA76" s="49">
        <v>0</v>
      </c>
      <c r="CB76" s="49">
        <v>212759426.5286999</v>
      </c>
      <c r="CC76" s="49">
        <v>370503.33399999997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6098346536.6702785</v>
      </c>
      <c r="CK76" s="49">
        <v>12410815.890000001</v>
      </c>
      <c r="CL76" s="49">
        <v>835051831.80593109</v>
      </c>
      <c r="CM76" s="49">
        <v>1263627.1199999999</v>
      </c>
      <c r="CN76" s="49">
        <v>205889697.51050198</v>
      </c>
      <c r="CO76" s="49">
        <v>0</v>
      </c>
      <c r="CP76" s="49">
        <v>0</v>
      </c>
      <c r="CQ76" s="49">
        <v>0</v>
      </c>
      <c r="CR76" s="49">
        <v>126530086.65005147</v>
      </c>
      <c r="CS76" s="49">
        <v>32179.16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53866196.609999999</v>
      </c>
      <c r="DA76" s="49">
        <v>0</v>
      </c>
      <c r="DB76" s="49">
        <v>3342222.44</v>
      </c>
      <c r="DC76" s="49">
        <v>3609.72</v>
      </c>
      <c r="DD76" s="49">
        <v>4770371973.1108837</v>
      </c>
      <c r="DE76" s="49">
        <v>6442665.5029999996</v>
      </c>
      <c r="DF76" s="49">
        <v>24340426.833333347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972730.09</v>
      </c>
      <c r="DM76" s="49">
        <v>1293.8900000000001</v>
      </c>
      <c r="DN76" s="49">
        <v>656573708.06234968</v>
      </c>
      <c r="DO76" s="49">
        <v>12113083.27</v>
      </c>
      <c r="DP76" s="49">
        <v>105328235.42583388</v>
      </c>
      <c r="DQ76" s="49">
        <v>168115276.81579101</v>
      </c>
      <c r="DR76" s="49">
        <v>0</v>
      </c>
      <c r="DS76" s="49">
        <v>0</v>
      </c>
      <c r="DT76" s="49">
        <v>21899094.12746191</v>
      </c>
      <c r="DU76" s="49">
        <v>30982.86</v>
      </c>
      <c r="DV76" s="49">
        <v>915097698.28936303</v>
      </c>
      <c r="DW76" s="49">
        <v>0</v>
      </c>
      <c r="DX76" s="49">
        <v>1383373892.2033525</v>
      </c>
      <c r="DY76" s="49">
        <v>215764.33</v>
      </c>
      <c r="DZ76" s="49">
        <v>0</v>
      </c>
      <c r="EA76" s="49">
        <v>0</v>
      </c>
      <c r="EB76" s="49">
        <v>4456455560.2386055</v>
      </c>
      <c r="EC76" s="49">
        <v>10626367.675000001</v>
      </c>
      <c r="ED76" s="49">
        <v>465160706.62780005</v>
      </c>
      <c r="EE76" s="49">
        <v>9557676.9230000004</v>
      </c>
      <c r="EF76" s="49">
        <v>2033786935.7072005</v>
      </c>
      <c r="EG76" s="49">
        <v>9237752.1179999989</v>
      </c>
      <c r="EH76" s="49">
        <v>4705477249.3606853</v>
      </c>
      <c r="EI76" s="49">
        <v>8167590.8760000002</v>
      </c>
      <c r="EJ76" s="49">
        <v>0</v>
      </c>
      <c r="EK76" s="49">
        <v>0</v>
      </c>
      <c r="EL76" s="49">
        <v>157142.70000000001</v>
      </c>
      <c r="EM76" s="49">
        <v>0</v>
      </c>
      <c r="EN76" s="49">
        <v>859289722.79000008</v>
      </c>
      <c r="EO76" s="49">
        <v>40796.299999999996</v>
      </c>
      <c r="EP76" s="49">
        <v>29573238.780000005</v>
      </c>
      <c r="EQ76" s="49">
        <v>0</v>
      </c>
      <c r="ER76" s="49">
        <v>0</v>
      </c>
      <c r="ES76" s="49">
        <v>0</v>
      </c>
      <c r="ET76" s="49">
        <v>321277.17000000004</v>
      </c>
      <c r="EU76" s="49">
        <v>0</v>
      </c>
      <c r="EV76" s="49">
        <v>273964880.27999997</v>
      </c>
      <c r="EW76" s="49">
        <v>0</v>
      </c>
      <c r="EX76" s="49">
        <v>6687631503.6299591</v>
      </c>
      <c r="EY76" s="49">
        <v>0</v>
      </c>
      <c r="EZ76" s="49">
        <v>56538911.339999996</v>
      </c>
      <c r="FA76" s="49">
        <v>0</v>
      </c>
      <c r="FB76" s="49">
        <v>2872549493.8299999</v>
      </c>
      <c r="FC76" s="49">
        <v>0</v>
      </c>
      <c r="FD76" s="49">
        <v>1265304.1599999999</v>
      </c>
      <c r="FE76" s="49">
        <v>0</v>
      </c>
      <c r="FF76" s="49">
        <v>0</v>
      </c>
      <c r="FG76" s="49">
        <v>0</v>
      </c>
      <c r="FH76" s="49">
        <v>63478955.380000003</v>
      </c>
      <c r="FI76" s="49">
        <v>3</v>
      </c>
      <c r="FJ76" s="49">
        <v>410136979.92999995</v>
      </c>
      <c r="FK76" s="49">
        <v>0</v>
      </c>
      <c r="FL76" s="49">
        <v>146121105.07047614</v>
      </c>
      <c r="FM76" s="49">
        <v>0</v>
      </c>
      <c r="FN76" s="49">
        <v>35665663035.18512</v>
      </c>
      <c r="FO76" s="49">
        <v>7627741.3499999996</v>
      </c>
      <c r="FP76" s="49">
        <v>132942307.89749718</v>
      </c>
      <c r="FQ76" s="49">
        <v>600</v>
      </c>
      <c r="FR76" s="49">
        <v>801542058.30970407</v>
      </c>
      <c r="FS76" s="49">
        <v>0</v>
      </c>
      <c r="FT76" s="49">
        <v>9704256049.8111801</v>
      </c>
      <c r="FU76" s="49">
        <v>0</v>
      </c>
      <c r="FV76" s="49">
        <v>750701066.36207306</v>
      </c>
      <c r="FW76" s="49">
        <v>0</v>
      </c>
      <c r="FX76" s="49">
        <v>8953554983.4491081</v>
      </c>
      <c r="FY76" s="49">
        <v>0</v>
      </c>
      <c r="FZ76" s="49">
        <v>25026922619.166733</v>
      </c>
      <c r="GA76" s="49">
        <v>7627141.3499999996</v>
      </c>
      <c r="GB76" s="49">
        <v>5211297718.3047276</v>
      </c>
      <c r="GC76" s="49">
        <v>2263336.1199999996</v>
      </c>
      <c r="GD76" s="49">
        <v>19815624900.862003</v>
      </c>
      <c r="GE76" s="49">
        <v>5363805.2300000004</v>
      </c>
      <c r="GF76" s="49">
        <v>1428465251.1310489</v>
      </c>
      <c r="GG76" s="49">
        <v>213001.3</v>
      </c>
      <c r="GH76" s="49">
        <v>798673111.88320899</v>
      </c>
      <c r="GI76" s="49">
        <v>0</v>
      </c>
      <c r="GJ76" s="49">
        <v>863800.02000000014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233070589961.01431</v>
      </c>
      <c r="HU76" s="49">
        <v>506554139.94079101</v>
      </c>
    </row>
    <row r="77" spans="1:241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1299493001.5814676</v>
      </c>
      <c r="DE77" s="49">
        <v>2607.02</v>
      </c>
      <c r="DF77" s="49">
        <v>297441840.93000108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363.48571428571427</v>
      </c>
      <c r="FM77" s="49">
        <v>0</v>
      </c>
      <c r="FN77" s="49">
        <v>1172948730.1864946</v>
      </c>
      <c r="FO77" s="49">
        <v>0</v>
      </c>
      <c r="FP77" s="49">
        <v>97895.52</v>
      </c>
      <c r="FQ77" s="49">
        <v>0</v>
      </c>
      <c r="FR77" s="49">
        <v>118703721.32999593</v>
      </c>
      <c r="FS77" s="49">
        <v>0</v>
      </c>
      <c r="FT77" s="49">
        <v>552945353.72999895</v>
      </c>
      <c r="FU77" s="49">
        <v>0</v>
      </c>
      <c r="FV77" s="49">
        <v>39059631.319999978</v>
      </c>
      <c r="FW77" s="49">
        <v>0</v>
      </c>
      <c r="FX77" s="49">
        <v>513885722.40999901</v>
      </c>
      <c r="FY77" s="49">
        <v>0</v>
      </c>
      <c r="FZ77" s="49">
        <v>501201759.60649967</v>
      </c>
      <c r="GA77" s="49">
        <v>0</v>
      </c>
      <c r="GB77" s="49">
        <v>16392988.130000012</v>
      </c>
      <c r="GC77" s="49">
        <v>0</v>
      </c>
      <c r="GD77" s="49">
        <v>484808771.47649968</v>
      </c>
      <c r="GE77" s="49">
        <v>0</v>
      </c>
      <c r="GF77" s="49">
        <v>72848878.859943137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85489216.740000293</v>
      </c>
      <c r="GM77" s="49">
        <v>2975436.4000000004</v>
      </c>
      <c r="GN77" s="49">
        <v>33181938864.801788</v>
      </c>
      <c r="GO77" s="49">
        <v>143433914.69999728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36110160896.585403</v>
      </c>
      <c r="HU77" s="49">
        <v>146411958.11999726</v>
      </c>
      <c r="HV77" s="35"/>
      <c r="HW77" s="35"/>
      <c r="HX77" s="35"/>
      <c r="HY77" s="35"/>
      <c r="HZ77" s="35"/>
    </row>
    <row r="78" spans="1:241">
      <c r="A78" s="59" t="s">
        <v>293</v>
      </c>
      <c r="B78" s="48">
        <v>9003</v>
      </c>
      <c r="C78" s="58" t="s">
        <v>294</v>
      </c>
      <c r="D78" s="49">
        <v>23906217244.821484</v>
      </c>
      <c r="E78" s="49">
        <v>87114280.160999969</v>
      </c>
      <c r="F78" s="49">
        <v>5089753959.0220127</v>
      </c>
      <c r="G78" s="49">
        <v>14963890.670831552</v>
      </c>
      <c r="H78" s="49">
        <v>9825056352.8120785</v>
      </c>
      <c r="I78" s="49">
        <v>26110898.397284664</v>
      </c>
      <c r="J78" s="49">
        <v>8991406932.9873924</v>
      </c>
      <c r="K78" s="49">
        <v>46039491.092883766</v>
      </c>
      <c r="L78" s="49">
        <v>2579770423.9522252</v>
      </c>
      <c r="M78" s="49">
        <v>1093902.0050000001</v>
      </c>
      <c r="N78" s="49">
        <v>3168485418.3300114</v>
      </c>
      <c r="O78" s="49">
        <v>776.48</v>
      </c>
      <c r="P78" s="49">
        <v>28029983.329999994</v>
      </c>
      <c r="Q78" s="49">
        <v>0</v>
      </c>
      <c r="R78" s="49">
        <v>176353050.43250009</v>
      </c>
      <c r="S78" s="49">
        <v>0</v>
      </c>
      <c r="T78" s="49">
        <v>101354017.71920836</v>
      </c>
      <c r="U78" s="49">
        <v>0</v>
      </c>
      <c r="V78" s="49">
        <v>45197625.490000002</v>
      </c>
      <c r="W78" s="49">
        <v>0</v>
      </c>
      <c r="X78" s="49">
        <v>373772.51</v>
      </c>
      <c r="Y78" s="49">
        <v>0</v>
      </c>
      <c r="Z78" s="49">
        <v>3815097014.8243623</v>
      </c>
      <c r="AA78" s="49">
        <v>19844877.911000002</v>
      </c>
      <c r="AB78" s="49">
        <v>11674012.039999999</v>
      </c>
      <c r="AC78" s="49">
        <v>1002.74</v>
      </c>
      <c r="AD78" s="49">
        <v>2098205744.9328625</v>
      </c>
      <c r="AE78" s="49">
        <v>24170638.786999997</v>
      </c>
      <c r="AF78" s="49">
        <v>0</v>
      </c>
      <c r="AG78" s="49">
        <v>0</v>
      </c>
      <c r="AH78" s="49">
        <v>0</v>
      </c>
      <c r="AI78" s="49">
        <v>0</v>
      </c>
      <c r="AJ78" s="49">
        <v>57542664428.136093</v>
      </c>
      <c r="AK78" s="49">
        <v>1134321.4099999999</v>
      </c>
      <c r="AL78" s="49">
        <v>710308714.15949631</v>
      </c>
      <c r="AM78" s="49">
        <v>3588566.96</v>
      </c>
      <c r="AN78" s="49">
        <v>4348405611.3796816</v>
      </c>
      <c r="AO78" s="49">
        <v>14215140.15</v>
      </c>
      <c r="AP78" s="49">
        <v>49693036295.672775</v>
      </c>
      <c r="AQ78" s="49">
        <v>98288701.310000002</v>
      </c>
      <c r="AR78" s="49">
        <v>64217028.139998555</v>
      </c>
      <c r="AS78" s="49">
        <v>0</v>
      </c>
      <c r="AT78" s="49">
        <v>2149901219.3876529</v>
      </c>
      <c r="AU78" s="49">
        <v>3008089.9009999996</v>
      </c>
      <c r="AV78" s="49">
        <v>2132933659.3826509</v>
      </c>
      <c r="AW78" s="49">
        <v>3757174.7060000007</v>
      </c>
      <c r="AX78" s="49">
        <v>577381.25</v>
      </c>
      <c r="AY78" s="49">
        <v>515.02</v>
      </c>
      <c r="AZ78" s="49">
        <v>7588684.2800000003</v>
      </c>
      <c r="BA78" s="49">
        <v>0</v>
      </c>
      <c r="BB78" s="49">
        <v>162503685.1611352</v>
      </c>
      <c r="BC78" s="49">
        <v>1086849.1509999998</v>
      </c>
      <c r="BD78" s="49">
        <v>995332703.08877969</v>
      </c>
      <c r="BE78" s="49">
        <v>2706742.4939999995</v>
      </c>
      <c r="BF78" s="49">
        <v>10829763.08</v>
      </c>
      <c r="BG78" s="49">
        <v>0</v>
      </c>
      <c r="BH78" s="49">
        <v>154278610.88009992</v>
      </c>
      <c r="BI78" s="49">
        <v>0</v>
      </c>
      <c r="BJ78" s="49">
        <v>724997798.35000014</v>
      </c>
      <c r="BK78" s="49">
        <v>0</v>
      </c>
      <c r="BL78" s="49">
        <v>487012638.12942201</v>
      </c>
      <c r="BM78" s="49">
        <v>0</v>
      </c>
      <c r="BN78" s="49">
        <v>124206021.04000001</v>
      </c>
      <c r="BO78" s="49">
        <v>0</v>
      </c>
      <c r="BP78" s="49">
        <v>39879468.441699997</v>
      </c>
      <c r="BQ78" s="49">
        <v>0</v>
      </c>
      <c r="BR78" s="49">
        <v>8211282.4500000002</v>
      </c>
      <c r="BS78" s="49">
        <v>0</v>
      </c>
      <c r="BT78" s="49">
        <v>0</v>
      </c>
      <c r="BU78" s="49">
        <v>0</v>
      </c>
      <c r="BV78" s="49">
        <v>1061519815.9700997</v>
      </c>
      <c r="BW78" s="49">
        <v>46829.32</v>
      </c>
      <c r="BX78" s="49">
        <v>12012800.399999999</v>
      </c>
      <c r="BY78" s="49">
        <v>25000</v>
      </c>
      <c r="BZ78" s="49">
        <v>340096122.28000003</v>
      </c>
      <c r="CA78" s="49">
        <v>0</v>
      </c>
      <c r="CB78" s="49">
        <v>212759426.5286999</v>
      </c>
      <c r="CC78" s="49">
        <v>370503.33399999997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6098346536.6702785</v>
      </c>
      <c r="CK78" s="49">
        <v>12410815.890000001</v>
      </c>
      <c r="CL78" s="49">
        <v>835051831.80593109</v>
      </c>
      <c r="CM78" s="49">
        <v>1263627.1199999999</v>
      </c>
      <c r="CN78" s="49">
        <v>205889697.51050198</v>
      </c>
      <c r="CO78" s="49">
        <v>0</v>
      </c>
      <c r="CP78" s="49">
        <v>0</v>
      </c>
      <c r="CQ78" s="49">
        <v>0</v>
      </c>
      <c r="CR78" s="49">
        <v>126530086.65005147</v>
      </c>
      <c r="CS78" s="49">
        <v>32179.16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53866196.609999999</v>
      </c>
      <c r="DA78" s="49">
        <v>0</v>
      </c>
      <c r="DB78" s="49">
        <v>3342222.44</v>
      </c>
      <c r="DC78" s="49">
        <v>3609.72</v>
      </c>
      <c r="DD78" s="49">
        <v>6069864974.6923513</v>
      </c>
      <c r="DE78" s="49">
        <v>6445272.5229999991</v>
      </c>
      <c r="DF78" s="49">
        <v>321782267.76333445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972730.09</v>
      </c>
      <c r="DM78" s="49">
        <v>1293.8900000000001</v>
      </c>
      <c r="DN78" s="49">
        <v>656573708.06234968</v>
      </c>
      <c r="DO78" s="49">
        <v>12113083.27</v>
      </c>
      <c r="DP78" s="49">
        <v>105328235.42583388</v>
      </c>
      <c r="DQ78" s="49">
        <v>168115276.81579101</v>
      </c>
      <c r="DR78" s="49">
        <v>0</v>
      </c>
      <c r="DS78" s="49">
        <v>0</v>
      </c>
      <c r="DT78" s="49">
        <v>21899094.12746191</v>
      </c>
      <c r="DU78" s="49">
        <v>30982.86</v>
      </c>
      <c r="DV78" s="49">
        <v>915097698.28936303</v>
      </c>
      <c r="DW78" s="49">
        <v>0</v>
      </c>
      <c r="DX78" s="49">
        <v>1383373892.2033525</v>
      </c>
      <c r="DY78" s="49">
        <v>215764.33</v>
      </c>
      <c r="DZ78" s="49">
        <v>0</v>
      </c>
      <c r="EA78" s="49">
        <v>0</v>
      </c>
      <c r="EB78" s="49">
        <v>4456455560.2386055</v>
      </c>
      <c r="EC78" s="49">
        <v>10626367.675000001</v>
      </c>
      <c r="ED78" s="49">
        <v>465160706.62780005</v>
      </c>
      <c r="EE78" s="49">
        <v>9557676.9230000004</v>
      </c>
      <c r="EF78" s="49">
        <v>2033786935.7072005</v>
      </c>
      <c r="EG78" s="49">
        <v>9237752.1179999989</v>
      </c>
      <c r="EH78" s="49">
        <v>4705477249.3606853</v>
      </c>
      <c r="EI78" s="49">
        <v>8167590.8760000002</v>
      </c>
      <c r="EJ78" s="49">
        <v>0</v>
      </c>
      <c r="EK78" s="49">
        <v>0</v>
      </c>
      <c r="EL78" s="49">
        <v>157142.70000000001</v>
      </c>
      <c r="EM78" s="49">
        <v>0</v>
      </c>
      <c r="EN78" s="49">
        <v>859289722.79000008</v>
      </c>
      <c r="EO78" s="49">
        <v>40796.299999999996</v>
      </c>
      <c r="EP78" s="49">
        <v>29573238.780000005</v>
      </c>
      <c r="EQ78" s="49">
        <v>0</v>
      </c>
      <c r="ER78" s="49">
        <v>0</v>
      </c>
      <c r="ES78" s="49">
        <v>0</v>
      </c>
      <c r="ET78" s="49">
        <v>321277.17000000004</v>
      </c>
      <c r="EU78" s="49">
        <v>0</v>
      </c>
      <c r="EV78" s="49">
        <v>273964880.27999997</v>
      </c>
      <c r="EW78" s="49">
        <v>0</v>
      </c>
      <c r="EX78" s="49">
        <v>6687631503.6299591</v>
      </c>
      <c r="EY78" s="49">
        <v>0</v>
      </c>
      <c r="EZ78" s="49">
        <v>56538911.339999996</v>
      </c>
      <c r="FA78" s="49">
        <v>0</v>
      </c>
      <c r="FB78" s="49">
        <v>2872549493.8299999</v>
      </c>
      <c r="FC78" s="49">
        <v>0</v>
      </c>
      <c r="FD78" s="49">
        <v>1265304.1599999999</v>
      </c>
      <c r="FE78" s="49">
        <v>0</v>
      </c>
      <c r="FF78" s="49">
        <v>0</v>
      </c>
      <c r="FG78" s="49">
        <v>0</v>
      </c>
      <c r="FH78" s="49">
        <v>63478955.380000003</v>
      </c>
      <c r="FI78" s="49">
        <v>3</v>
      </c>
      <c r="FJ78" s="49">
        <v>410136979.92999995</v>
      </c>
      <c r="FK78" s="49">
        <v>0</v>
      </c>
      <c r="FL78" s="49">
        <v>146121468.55619043</v>
      </c>
      <c r="FM78" s="49">
        <v>0</v>
      </c>
      <c r="FN78" s="49">
        <v>36838611765.371613</v>
      </c>
      <c r="FO78" s="49">
        <v>7627741.3499999996</v>
      </c>
      <c r="FP78" s="49">
        <v>133040203.41749717</v>
      </c>
      <c r="FQ78" s="49">
        <v>600</v>
      </c>
      <c r="FR78" s="49">
        <v>920245779.63969994</v>
      </c>
      <c r="FS78" s="49">
        <v>0</v>
      </c>
      <c r="FT78" s="49">
        <v>10257201403.54118</v>
      </c>
      <c r="FU78" s="49">
        <v>0</v>
      </c>
      <c r="FV78" s="49">
        <v>789760697.682073</v>
      </c>
      <c r="FW78" s="49">
        <v>0</v>
      </c>
      <c r="FX78" s="49">
        <v>9467440705.859108</v>
      </c>
      <c r="FY78" s="49">
        <v>0</v>
      </c>
      <c r="FZ78" s="49">
        <v>25528124378.773232</v>
      </c>
      <c r="GA78" s="49">
        <v>7627141.3499999996</v>
      </c>
      <c r="GB78" s="49">
        <v>5227690706.4347277</v>
      </c>
      <c r="GC78" s="49">
        <v>2263336.1199999996</v>
      </c>
      <c r="GD78" s="49">
        <v>20300433672.338505</v>
      </c>
      <c r="GE78" s="49">
        <v>5363805.2300000004</v>
      </c>
      <c r="GF78" s="49">
        <v>1501314129.9909921</v>
      </c>
      <c r="GG78" s="49">
        <v>213001.3</v>
      </c>
      <c r="GH78" s="49">
        <v>798673111.88320899</v>
      </c>
      <c r="GI78" s="49">
        <v>0</v>
      </c>
      <c r="GJ78" s="49">
        <v>863800.02000000014</v>
      </c>
      <c r="GK78" s="49">
        <v>0</v>
      </c>
      <c r="GL78" s="49">
        <v>85489216.740000293</v>
      </c>
      <c r="GM78" s="49">
        <v>2975436.4000000004</v>
      </c>
      <c r="GN78" s="49">
        <v>33181938864.801788</v>
      </c>
      <c r="GO78" s="49">
        <v>143433914.69999728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269180750857.59973</v>
      </c>
      <c r="HU78" s="49">
        <v>652966098.06078827</v>
      </c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227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252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2"/>
  <sheetViews>
    <sheetView showGridLines="0" zoomScale="80" zoomScaleNormal="80" workbookViewId="0">
      <pane xSplit="3" ySplit="6" topLeftCell="D7" activePane="bottomRight" state="frozen"/>
      <selection activeCell="HJ55" sqref="HJ55"/>
      <selection pane="topRight" activeCell="HJ55" sqref="HJ55"/>
      <selection pane="bottomLeft" activeCell="HJ55" sqref="HJ55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53044064.770000003</v>
      </c>
      <c r="E7" s="19">
        <v>173884120.91</v>
      </c>
      <c r="F7" s="18">
        <v>0</v>
      </c>
      <c r="G7" s="18">
        <v>0</v>
      </c>
      <c r="H7" s="18">
        <v>0</v>
      </c>
      <c r="I7" s="18">
        <v>0</v>
      </c>
      <c r="J7" s="18">
        <v>53044064.770000003</v>
      </c>
      <c r="K7" s="18">
        <v>173884120.91</v>
      </c>
      <c r="L7" s="18">
        <v>4761873.1100000003</v>
      </c>
      <c r="M7" s="18">
        <v>58431968.32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23293966.59</v>
      </c>
      <c r="AA7" s="18">
        <v>25215965.359999999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2715916.1399999997</v>
      </c>
      <c r="AU7" s="18">
        <v>271496.40999999997</v>
      </c>
      <c r="AV7" s="18">
        <v>84866478.159999996</v>
      </c>
      <c r="AW7" s="18">
        <v>77279893.049999997</v>
      </c>
      <c r="AX7" s="18">
        <v>0</v>
      </c>
      <c r="AY7" s="18">
        <v>0</v>
      </c>
      <c r="AZ7" s="18">
        <v>912847.6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357239.43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36230879.719999999</v>
      </c>
      <c r="BW7" s="18">
        <v>55032788.340000004</v>
      </c>
      <c r="BX7" s="18">
        <v>0</v>
      </c>
      <c r="BY7" s="18">
        <v>0</v>
      </c>
      <c r="BZ7" s="18">
        <v>0</v>
      </c>
      <c r="CA7" s="18">
        <v>0</v>
      </c>
      <c r="CB7" s="18">
        <v>3419147.9</v>
      </c>
      <c r="CC7" s="18">
        <v>3826848.05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6755712.9800000004</v>
      </c>
      <c r="CK7" s="18">
        <v>3122953.88</v>
      </c>
      <c r="CL7" s="18">
        <v>1266774.31</v>
      </c>
      <c r="CM7" s="18">
        <v>735890.12</v>
      </c>
      <c r="CN7" s="18">
        <v>-349734.02</v>
      </c>
      <c r="CO7" s="18">
        <v>-368239.83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325858.83</v>
      </c>
      <c r="DE7" s="18">
        <v>10930351.130000001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47750045.229999997</v>
      </c>
      <c r="EC7" s="18">
        <v>192987218.77000001</v>
      </c>
      <c r="ED7" s="18">
        <v>89824.53</v>
      </c>
      <c r="EE7" s="18">
        <v>215733.51</v>
      </c>
      <c r="EF7" s="18">
        <v>16136664.98</v>
      </c>
      <c r="EG7" s="18">
        <v>165756582.28999999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16225716.33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528028.43000000005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297803276.58999997</v>
      </c>
      <c r="HU7" s="18">
        <v>774483301.39999986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110504243.08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110504243.08</v>
      </c>
      <c r="K8" s="18">
        <v>0</v>
      </c>
      <c r="L8" s="18">
        <v>29657232.690000001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15848316.73</v>
      </c>
      <c r="AA8" s="18">
        <v>0</v>
      </c>
      <c r="AB8" s="18">
        <v>0</v>
      </c>
      <c r="AC8" s="18">
        <v>0</v>
      </c>
      <c r="AD8" s="18">
        <v>5090239.6900000004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412609509.52999997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16897.16</v>
      </c>
      <c r="AU8" s="18">
        <v>0</v>
      </c>
      <c r="AV8" s="18">
        <v>25857.68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40617.440000000002</v>
      </c>
      <c r="BC8" s="18">
        <v>0</v>
      </c>
      <c r="BD8" s="18">
        <v>1075275.92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2611607.92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2040.33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13314040.01</v>
      </c>
      <c r="EC8" s="18">
        <v>0</v>
      </c>
      <c r="ED8" s="18">
        <v>95460.83</v>
      </c>
      <c r="EE8" s="18">
        <v>0</v>
      </c>
      <c r="EF8" s="18">
        <v>3747604.5</v>
      </c>
      <c r="EG8" s="18">
        <v>0</v>
      </c>
      <c r="EH8" s="18">
        <v>484216.96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295995.40999999997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2732165.62</v>
      </c>
      <c r="EW8" s="18">
        <v>0</v>
      </c>
      <c r="EX8" s="18">
        <v>66836948.109999999</v>
      </c>
      <c r="EY8" s="18">
        <v>0</v>
      </c>
      <c r="EZ8" s="18">
        <v>565389.06999999995</v>
      </c>
      <c r="FA8" s="18">
        <v>0</v>
      </c>
      <c r="FB8" s="18">
        <v>28743938.780000001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635775.12</v>
      </c>
      <c r="FI8" s="18">
        <v>0</v>
      </c>
      <c r="FJ8" s="18">
        <v>4108189.41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699041561.99000001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510063.46000000113</v>
      </c>
      <c r="E9" s="19">
        <v>1043512.2499999991</v>
      </c>
      <c r="F9" s="18">
        <v>0</v>
      </c>
      <c r="G9" s="18">
        <v>0</v>
      </c>
      <c r="H9" s="18">
        <v>510063.46000000113</v>
      </c>
      <c r="I9" s="18">
        <v>1043512.2499999991</v>
      </c>
      <c r="J9" s="18">
        <v>0</v>
      </c>
      <c r="K9" s="18">
        <v>0</v>
      </c>
      <c r="L9" s="18">
        <v>1388012.46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245875.84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443445810.60000002</v>
      </c>
      <c r="AK9" s="18">
        <v>0</v>
      </c>
      <c r="AL9" s="18">
        <v>43496495.280000001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14289099.02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-1699.09</v>
      </c>
      <c r="BC9" s="18">
        <v>0</v>
      </c>
      <c r="BD9" s="18">
        <v>33878.92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1663168.87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1667113.95</v>
      </c>
      <c r="EC9" s="18">
        <v>0</v>
      </c>
      <c r="ED9" s="18">
        <v>0</v>
      </c>
      <c r="EE9" s="18">
        <v>0</v>
      </c>
      <c r="EF9" s="18">
        <v>6069303.4000000004</v>
      </c>
      <c r="EG9" s="18">
        <v>8600986.8200000003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315054.08000000002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5160547.74</v>
      </c>
      <c r="EW9" s="18">
        <v>0</v>
      </c>
      <c r="EX9" s="18">
        <v>92840499.780000001</v>
      </c>
      <c r="EY9" s="18">
        <v>0</v>
      </c>
      <c r="EZ9" s="18">
        <v>560312.43999999994</v>
      </c>
      <c r="FA9" s="18">
        <v>0</v>
      </c>
      <c r="FB9" s="18">
        <v>26193273.93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561113.43000000005</v>
      </c>
      <c r="FI9" s="18">
        <v>0</v>
      </c>
      <c r="FJ9" s="18">
        <v>4676803.1900000004</v>
      </c>
      <c r="FK9" s="18">
        <v>0</v>
      </c>
      <c r="FL9" s="18">
        <v>0</v>
      </c>
      <c r="FM9" s="18">
        <v>0</v>
      </c>
      <c r="FN9" s="19">
        <v>2645532.9299985496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2645532.9299985496</v>
      </c>
      <c r="FU9" s="80">
        <v>0</v>
      </c>
      <c r="FV9" s="18">
        <v>2645532.9299985496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645760260.22999847</v>
      </c>
      <c r="HU9" s="18">
        <v>9644499.0700000003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39809452.549999997</v>
      </c>
      <c r="E10" s="19">
        <v>776087404.92999995</v>
      </c>
      <c r="F10" s="18">
        <v>6780773.7899168972</v>
      </c>
      <c r="G10" s="18">
        <v>132439455.25923456</v>
      </c>
      <c r="H10" s="18">
        <v>17582681.699475128</v>
      </c>
      <c r="I10" s="18">
        <v>346574932.50665653</v>
      </c>
      <c r="J10" s="18">
        <v>15445997.060607968</v>
      </c>
      <c r="K10" s="18">
        <v>297073017.16410887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222424.200000001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23754180.460000001</v>
      </c>
      <c r="AA10" s="18">
        <v>67700016.900000006</v>
      </c>
      <c r="AB10" s="18">
        <v>0</v>
      </c>
      <c r="AC10" s="18">
        <v>0</v>
      </c>
      <c r="AD10" s="18">
        <v>4143679.08</v>
      </c>
      <c r="AE10" s="18">
        <v>122280851.12</v>
      </c>
      <c r="AF10" s="18">
        <v>0</v>
      </c>
      <c r="AG10" s="18">
        <v>0</v>
      </c>
      <c r="AH10" s="18">
        <v>0</v>
      </c>
      <c r="AI10" s="18">
        <v>0</v>
      </c>
      <c r="AJ10" s="18">
        <v>519571780.29000002</v>
      </c>
      <c r="AK10" s="18">
        <v>986942.55</v>
      </c>
      <c r="AL10" s="18">
        <v>179473834.55000001</v>
      </c>
      <c r="AM10" s="18">
        <v>0</v>
      </c>
      <c r="AN10" s="18">
        <v>0</v>
      </c>
      <c r="AO10" s="18">
        <v>213231646.96000001</v>
      </c>
      <c r="AP10" s="18">
        <v>0</v>
      </c>
      <c r="AQ10" s="18">
        <v>82998570.109999999</v>
      </c>
      <c r="AR10" s="18">
        <v>0</v>
      </c>
      <c r="AS10" s="18">
        <v>0</v>
      </c>
      <c r="AT10" s="18">
        <v>4113.1899999999996</v>
      </c>
      <c r="AU10" s="18">
        <v>14760181.34</v>
      </c>
      <c r="AV10" s="18">
        <v>6374038.0099999998</v>
      </c>
      <c r="AW10" s="18">
        <v>66452019.469999999</v>
      </c>
      <c r="AX10" s="18">
        <v>0</v>
      </c>
      <c r="AY10" s="18">
        <v>209165.56</v>
      </c>
      <c r="AZ10" s="18">
        <v>0</v>
      </c>
      <c r="BA10" s="18">
        <v>0</v>
      </c>
      <c r="BB10" s="18">
        <v>0</v>
      </c>
      <c r="BC10" s="18">
        <v>1703406.26</v>
      </c>
      <c r="BD10" s="18">
        <v>0</v>
      </c>
      <c r="BE10" s="18">
        <v>2398694.65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42562540.75</v>
      </c>
      <c r="BL10" s="18">
        <v>0</v>
      </c>
      <c r="BM10" s="18">
        <v>7442202.0800000001</v>
      </c>
      <c r="BN10" s="18">
        <v>0</v>
      </c>
      <c r="BO10" s="18">
        <v>0</v>
      </c>
      <c r="BP10" s="18">
        <v>5019967.47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7904123.9699999997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300519.59999999998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17951546.02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14034083.91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36717922.57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8324329.5800000001</v>
      </c>
      <c r="ED10" s="18">
        <v>0</v>
      </c>
      <c r="EE10" s="18">
        <v>1075545.78</v>
      </c>
      <c r="EF10" s="18">
        <v>12462352.17</v>
      </c>
      <c r="EG10" s="18">
        <v>23001877.18</v>
      </c>
      <c r="EH10" s="18">
        <v>0</v>
      </c>
      <c r="EI10" s="18">
        <v>2069521.63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601216.62</v>
      </c>
      <c r="EQ10" s="18">
        <v>0</v>
      </c>
      <c r="ER10" s="18">
        <v>0</v>
      </c>
      <c r="ES10" s="18">
        <v>0</v>
      </c>
      <c r="ET10" s="18">
        <v>0</v>
      </c>
      <c r="EU10" s="18">
        <v>71281726.890000001</v>
      </c>
      <c r="EV10" s="18">
        <v>6909845.6900000004</v>
      </c>
      <c r="EW10" s="18">
        <v>0</v>
      </c>
      <c r="EX10" s="18">
        <v>170150044.69</v>
      </c>
      <c r="EY10" s="18">
        <v>0</v>
      </c>
      <c r="EZ10" s="18">
        <v>1134808.52</v>
      </c>
      <c r="FA10" s="18">
        <v>0</v>
      </c>
      <c r="FB10" s="18">
        <v>53188459.689999998</v>
      </c>
      <c r="FC10" s="18">
        <v>0</v>
      </c>
      <c r="FD10" s="18">
        <v>0</v>
      </c>
      <c r="FE10" s="18">
        <v>8502326.3000000007</v>
      </c>
      <c r="FF10" s="18">
        <v>0</v>
      </c>
      <c r="FG10" s="18">
        <v>0</v>
      </c>
      <c r="FH10" s="18">
        <v>1122649.2</v>
      </c>
      <c r="FI10" s="18">
        <v>0</v>
      </c>
      <c r="FJ10" s="18">
        <v>8276545.3600000003</v>
      </c>
      <c r="FK10" s="18">
        <v>0</v>
      </c>
      <c r="FL10" s="18">
        <v>0</v>
      </c>
      <c r="FM10" s="18">
        <v>0</v>
      </c>
      <c r="FN10" s="19">
        <v>0</v>
      </c>
      <c r="FO10" s="19">
        <v>39113795.409999989</v>
      </c>
      <c r="FP10" s="18">
        <v>0</v>
      </c>
      <c r="FQ10" s="18">
        <v>390.48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39113404.929999992</v>
      </c>
      <c r="GB10" s="18">
        <v>0</v>
      </c>
      <c r="GC10" s="18">
        <v>10632606.34</v>
      </c>
      <c r="GD10" s="18">
        <v>0</v>
      </c>
      <c r="GE10" s="18">
        <v>28480798.589999996</v>
      </c>
      <c r="GF10" s="18">
        <v>0</v>
      </c>
      <c r="GG10" s="18">
        <v>528206.31000000006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1032174965.2400004</v>
      </c>
      <c r="HU10" s="18">
        <v>1629841592.0299997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110.01</v>
      </c>
      <c r="E11" s="19">
        <v>0</v>
      </c>
      <c r="F11" s="18">
        <v>110.01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22974.9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266776221.78</v>
      </c>
      <c r="AK11" s="18">
        <v>0</v>
      </c>
      <c r="AL11" s="18">
        <v>15654261.289999999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622789.97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-165.75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295952.90999999997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2720204.34</v>
      </c>
      <c r="EW11" s="18">
        <v>0</v>
      </c>
      <c r="EX11" s="18">
        <v>68603004.469999999</v>
      </c>
      <c r="EY11" s="18">
        <v>0</v>
      </c>
      <c r="EZ11" s="18">
        <v>518347.14</v>
      </c>
      <c r="FA11" s="18">
        <v>0</v>
      </c>
      <c r="FB11" s="18">
        <v>26951442.879999999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635524.54</v>
      </c>
      <c r="FI11" s="18">
        <v>0</v>
      </c>
      <c r="FJ11" s="18">
        <v>3961808.71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386762477.19000006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12138815.34</v>
      </c>
      <c r="E13" s="19">
        <v>0</v>
      </c>
      <c r="F13" s="18">
        <v>0</v>
      </c>
      <c r="G13" s="18">
        <v>0</v>
      </c>
      <c r="H13" s="18">
        <v>4380294.12</v>
      </c>
      <c r="I13" s="18">
        <v>0</v>
      </c>
      <c r="J13" s="18">
        <v>7758521.2199999997</v>
      </c>
      <c r="K13" s="18">
        <v>0</v>
      </c>
      <c r="L13" s="18">
        <v>896076.42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74828.61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204392897.11657986</v>
      </c>
      <c r="AK13" s="18">
        <v>0</v>
      </c>
      <c r="AL13" s="18">
        <v>3299803.1601839997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0.56999999999999995</v>
      </c>
      <c r="AU13" s="18">
        <v>0</v>
      </c>
      <c r="AV13" s="18">
        <v>0.87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64119.16</v>
      </c>
      <c r="BC13" s="18">
        <v>0</v>
      </c>
      <c r="BD13" s="18">
        <v>279857.48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427770.8216827705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116.72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35037.589999999997</v>
      </c>
      <c r="CM13" s="18">
        <v>0</v>
      </c>
      <c r="CN13" s="18">
        <v>122773.19</v>
      </c>
      <c r="CO13" s="18">
        <v>0</v>
      </c>
      <c r="CP13" s="18">
        <v>0</v>
      </c>
      <c r="CQ13" s="18">
        <v>0</v>
      </c>
      <c r="CR13" s="18">
        <v>122083.75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746.84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177708.87</v>
      </c>
      <c r="DY13" s="18">
        <v>0</v>
      </c>
      <c r="DZ13" s="18">
        <v>0</v>
      </c>
      <c r="EA13" s="18">
        <v>0</v>
      </c>
      <c r="EB13" s="18">
        <v>1558043.02</v>
      </c>
      <c r="EC13" s="18">
        <v>0</v>
      </c>
      <c r="ED13" s="18">
        <v>0</v>
      </c>
      <c r="EE13" s="18">
        <v>0</v>
      </c>
      <c r="EF13" s="18">
        <v>2030614.1600000001</v>
      </c>
      <c r="EG13" s="18">
        <v>0</v>
      </c>
      <c r="EH13" s="18">
        <v>906357.98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226647348.87844664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143066944.81999999</v>
      </c>
      <c r="F14" s="18">
        <v>0</v>
      </c>
      <c r="G14" s="18">
        <v>0</v>
      </c>
      <c r="H14" s="18">
        <v>0</v>
      </c>
      <c r="I14" s="18">
        <v>62801191.87320067</v>
      </c>
      <c r="J14" s="18">
        <v>0</v>
      </c>
      <c r="K14" s="18">
        <v>80265752.946799308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496066808.95999998</v>
      </c>
      <c r="AK14" s="18">
        <v>0</v>
      </c>
      <c r="AL14" s="18">
        <v>16359816.67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1638477.17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514065102.78000003</v>
      </c>
      <c r="HU14" s="18">
        <v>143066944.81999999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284049.62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852267.35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1136316.97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657396.9348744005</v>
      </c>
      <c r="DO16" s="18">
        <v>0</v>
      </c>
      <c r="DP16" s="18">
        <v>0</v>
      </c>
      <c r="DQ16" s="18">
        <v>6021656.3612925541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657396.9348744005</v>
      </c>
      <c r="HU16" s="18">
        <v>6021656.3612925541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45136769</v>
      </c>
      <c r="E17" s="19">
        <v>0</v>
      </c>
      <c r="F17" s="18">
        <v>16525</v>
      </c>
      <c r="G17" s="18">
        <v>0</v>
      </c>
      <c r="H17" s="18">
        <v>17325990</v>
      </c>
      <c r="I17" s="18">
        <v>0</v>
      </c>
      <c r="J17" s="18">
        <v>27794254</v>
      </c>
      <c r="K17" s="18">
        <v>0</v>
      </c>
      <c r="L17" s="18">
        <v>5733813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3108294</v>
      </c>
      <c r="AA17" s="18">
        <v>0</v>
      </c>
      <c r="AB17" s="18">
        <v>0</v>
      </c>
      <c r="AC17" s="18">
        <v>0</v>
      </c>
      <c r="AD17" s="18">
        <v>1928916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220723151.84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26101436</v>
      </c>
      <c r="AU17" s="18">
        <v>0</v>
      </c>
      <c r="AV17" s="18">
        <v>53207965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143028</v>
      </c>
      <c r="BC17" s="18">
        <v>0</v>
      </c>
      <c r="BD17" s="18">
        <v>4418056</v>
      </c>
      <c r="BE17" s="18">
        <v>0</v>
      </c>
      <c r="BF17" s="18">
        <v>0</v>
      </c>
      <c r="BG17" s="18">
        <v>0</v>
      </c>
      <c r="BH17" s="18">
        <v>17861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327659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10949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200942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70241478</v>
      </c>
      <c r="CK17" s="18">
        <v>0</v>
      </c>
      <c r="CL17" s="18">
        <v>9484331</v>
      </c>
      <c r="CM17" s="18">
        <v>0</v>
      </c>
      <c r="CN17" s="18">
        <v>14292590</v>
      </c>
      <c r="CO17" s="18">
        <v>0</v>
      </c>
      <c r="CP17" s="18">
        <v>0</v>
      </c>
      <c r="CQ17" s="18">
        <v>0</v>
      </c>
      <c r="CR17" s="18">
        <v>9068107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1475647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8442540</v>
      </c>
      <c r="EC17" s="18">
        <v>0</v>
      </c>
      <c r="ED17" s="18">
        <v>584199</v>
      </c>
      <c r="EE17" s="18">
        <v>0</v>
      </c>
      <c r="EF17" s="18">
        <v>30522276</v>
      </c>
      <c r="EG17" s="18">
        <v>0</v>
      </c>
      <c r="EH17" s="18">
        <v>1306824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506476831.84000003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14358113.780229662</v>
      </c>
      <c r="E18" s="19">
        <v>149558.8201065555</v>
      </c>
      <c r="F18" s="18">
        <v>46939.687742428076</v>
      </c>
      <c r="G18" s="18">
        <v>488.9391756035659</v>
      </c>
      <c r="H18" s="18">
        <v>9028918.6382232923</v>
      </c>
      <c r="I18" s="18">
        <v>94048.176455470631</v>
      </c>
      <c r="J18" s="18">
        <v>5282255.4542639405</v>
      </c>
      <c r="K18" s="18">
        <v>55021.704475481318</v>
      </c>
      <c r="L18" s="18">
        <v>5818181.8600000003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1465885.45</v>
      </c>
      <c r="AA18" s="18">
        <v>0</v>
      </c>
      <c r="AB18" s="18">
        <v>0</v>
      </c>
      <c r="AC18" s="18">
        <v>0</v>
      </c>
      <c r="AD18" s="18">
        <v>818108.04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4422463.33</v>
      </c>
      <c r="AU18" s="18">
        <v>0</v>
      </c>
      <c r="AV18" s="18">
        <v>1552567.03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5212.83</v>
      </c>
      <c r="BC18" s="18">
        <v>118.76</v>
      </c>
      <c r="BD18" s="18">
        <v>2096729.59</v>
      </c>
      <c r="BE18" s="18">
        <v>14930.79</v>
      </c>
      <c r="BF18" s="18">
        <v>0</v>
      </c>
      <c r="BG18" s="18">
        <v>0</v>
      </c>
      <c r="BH18" s="18">
        <v>0</v>
      </c>
      <c r="BI18" s="18">
        <v>0</v>
      </c>
      <c r="BJ18" s="18">
        <v>592298.30000000005</v>
      </c>
      <c r="BK18" s="18">
        <v>0</v>
      </c>
      <c r="BL18" s="18">
        <v>5003634.88</v>
      </c>
      <c r="BM18" s="18">
        <v>0</v>
      </c>
      <c r="BN18" s="18">
        <v>0</v>
      </c>
      <c r="BO18" s="18">
        <v>0</v>
      </c>
      <c r="BP18" s="18">
        <v>342386.53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27.69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40864125.909999996</v>
      </c>
      <c r="CK18" s="18">
        <v>438974.22</v>
      </c>
      <c r="CL18" s="18">
        <v>4062725.31</v>
      </c>
      <c r="CM18" s="18">
        <v>26107.52</v>
      </c>
      <c r="CN18" s="18">
        <v>4391.59</v>
      </c>
      <c r="CO18" s="18">
        <v>0</v>
      </c>
      <c r="CP18" s="18">
        <v>0</v>
      </c>
      <c r="CQ18" s="18">
        <v>0</v>
      </c>
      <c r="CR18" s="18">
        <v>4150249.38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200.87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342.76</v>
      </c>
      <c r="DY18" s="18">
        <v>0</v>
      </c>
      <c r="DZ18" s="18">
        <v>0</v>
      </c>
      <c r="EA18" s="18">
        <v>0</v>
      </c>
      <c r="EB18" s="18">
        <v>4508203.6399999997</v>
      </c>
      <c r="EC18" s="18">
        <v>0</v>
      </c>
      <c r="ED18" s="18">
        <v>1902260.19</v>
      </c>
      <c r="EE18" s="18">
        <v>0</v>
      </c>
      <c r="EF18" s="18">
        <v>8402389.8200000003</v>
      </c>
      <c r="EG18" s="18">
        <v>-199933.38</v>
      </c>
      <c r="EH18" s="18">
        <v>2729881.49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1425379.33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104525759.60022965</v>
      </c>
      <c r="HU18" s="18">
        <v>440790.61010655551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52886160.639999993</v>
      </c>
      <c r="E20" s="19">
        <v>0</v>
      </c>
      <c r="F20" s="18">
        <v>0</v>
      </c>
      <c r="G20" s="18">
        <v>0</v>
      </c>
      <c r="H20" s="18">
        <v>5877190.7599999998</v>
      </c>
      <c r="I20" s="18">
        <v>0</v>
      </c>
      <c r="J20" s="18">
        <v>47008969.879999995</v>
      </c>
      <c r="K20" s="18">
        <v>0</v>
      </c>
      <c r="L20" s="18">
        <v>4291894.13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10095342.16</v>
      </c>
      <c r="AA20" s="18">
        <v>0</v>
      </c>
      <c r="AB20" s="18">
        <v>0</v>
      </c>
      <c r="AC20" s="18">
        <v>0</v>
      </c>
      <c r="AD20" s="18">
        <v>459225.53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160070392.87</v>
      </c>
      <c r="AK20" s="18">
        <v>0</v>
      </c>
      <c r="AL20" s="18">
        <v>3492277.22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11899.630000000001</v>
      </c>
      <c r="BC20" s="18">
        <v>0</v>
      </c>
      <c r="BD20" s="18">
        <v>1016161.77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334585.03000000003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6227830.9699999997</v>
      </c>
      <c r="EC20" s="18">
        <v>0</v>
      </c>
      <c r="ED20" s="18">
        <v>82699.429999999993</v>
      </c>
      <c r="EE20" s="18">
        <v>0</v>
      </c>
      <c r="EF20" s="18">
        <v>1298281.19</v>
      </c>
      <c r="EG20" s="18">
        <v>0</v>
      </c>
      <c r="EH20" s="18">
        <v>503839.61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120656933.13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7582977.3600000003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7582977.3600000003</v>
      </c>
      <c r="FU20" s="80">
        <v>0</v>
      </c>
      <c r="FV20" s="18">
        <v>0</v>
      </c>
      <c r="FW20" s="18">
        <v>0</v>
      </c>
      <c r="FX20" s="18">
        <v>7582977.3600000003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369010500.67000002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-3760921.91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292692.88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65722.75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-3771833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7.01</v>
      </c>
      <c r="E22" s="19">
        <v>0</v>
      </c>
      <c r="F22" s="18">
        <v>7.01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152495423.24000001</v>
      </c>
      <c r="AK22" s="18">
        <v>0</v>
      </c>
      <c r="AL22" s="18">
        <v>17343688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349317.88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267863.2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2493689.52</v>
      </c>
      <c r="EW22" s="18">
        <v>0</v>
      </c>
      <c r="EX22" s="18">
        <v>68366175.299999997</v>
      </c>
      <c r="EY22" s="18">
        <v>0</v>
      </c>
      <c r="EZ22" s="18">
        <v>550503.68999999994</v>
      </c>
      <c r="FA22" s="18">
        <v>0</v>
      </c>
      <c r="FB22" s="18">
        <v>23915226.25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536574.94999999995</v>
      </c>
      <c r="FI22" s="18">
        <v>0</v>
      </c>
      <c r="FJ22" s="18">
        <v>3465648.76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269784117.79999995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50520240.069999993</v>
      </c>
      <c r="E23" s="19">
        <v>559988.89</v>
      </c>
      <c r="F23" s="18">
        <v>11167.04</v>
      </c>
      <c r="G23" s="18">
        <v>0</v>
      </c>
      <c r="H23" s="18">
        <v>21965157.460000001</v>
      </c>
      <c r="I23" s="18">
        <v>0</v>
      </c>
      <c r="J23" s="18">
        <v>28543915.569999993</v>
      </c>
      <c r="K23" s="18">
        <v>559988.89</v>
      </c>
      <c r="L23" s="18">
        <v>349379.56</v>
      </c>
      <c r="M23" s="18">
        <v>544.29999999999995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2087608.49</v>
      </c>
      <c r="AA23" s="18">
        <v>0</v>
      </c>
      <c r="AB23" s="18">
        <v>0</v>
      </c>
      <c r="AC23" s="18">
        <v>0</v>
      </c>
      <c r="AD23" s="18">
        <v>5038927.6100000003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563155877.78999996</v>
      </c>
      <c r="AK23" s="18">
        <v>0</v>
      </c>
      <c r="AL23" s="18">
        <v>92098231.739999995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7028.63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7596.82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4110775.58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54810936.009999998</v>
      </c>
      <c r="CK23" s="18">
        <v>1859893.6300000001</v>
      </c>
      <c r="CL23" s="18">
        <v>8804734.7100000009</v>
      </c>
      <c r="CM23" s="18">
        <v>14399.44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40.17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32499.71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7.9</v>
      </c>
      <c r="DU23" s="18">
        <v>478.13</v>
      </c>
      <c r="DV23" s="18">
        <v>0</v>
      </c>
      <c r="DW23" s="18">
        <v>0</v>
      </c>
      <c r="DX23" s="18">
        <v>1445.41</v>
      </c>
      <c r="DY23" s="18">
        <v>0</v>
      </c>
      <c r="DZ23" s="18">
        <v>0</v>
      </c>
      <c r="EA23" s="18">
        <v>0</v>
      </c>
      <c r="EB23" s="18">
        <v>2058020.46</v>
      </c>
      <c r="EC23" s="18">
        <v>29083.5</v>
      </c>
      <c r="ED23" s="18">
        <v>0</v>
      </c>
      <c r="EE23" s="18">
        <v>0</v>
      </c>
      <c r="EF23" s="18">
        <v>4421836.7700000005</v>
      </c>
      <c r="EG23" s="18">
        <v>64292.68</v>
      </c>
      <c r="EH23" s="18">
        <v>902877.62000000011</v>
      </c>
      <c r="EI23" s="18">
        <v>36507.17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2368069.58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21887228.09</v>
      </c>
      <c r="EW23" s="18">
        <v>0</v>
      </c>
      <c r="EX23" s="18">
        <v>530281627.94</v>
      </c>
      <c r="EY23" s="18">
        <v>0</v>
      </c>
      <c r="EZ23" s="18">
        <v>4640625.2</v>
      </c>
      <c r="FA23" s="18">
        <v>0</v>
      </c>
      <c r="FB23" s="18">
        <v>234413476.36000001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5086827.5</v>
      </c>
      <c r="FI23" s="18">
        <v>0</v>
      </c>
      <c r="FJ23" s="18">
        <v>33226295.579999998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1620316167.1500001</v>
      </c>
      <c r="HU23" s="18">
        <v>2565187.7400000002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5</v>
      </c>
      <c r="E24" s="19">
        <v>0</v>
      </c>
      <c r="F24" s="18">
        <v>0</v>
      </c>
      <c r="G24" s="18">
        <v>0</v>
      </c>
      <c r="H24" s="18">
        <v>2.6228736489541857</v>
      </c>
      <c r="I24" s="18">
        <v>0</v>
      </c>
      <c r="J24" s="18">
        <v>2.3771263510458143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6.23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299745611.11000001</v>
      </c>
      <c r="AK24" s="18">
        <v>0</v>
      </c>
      <c r="AL24" s="18">
        <v>149544841.90000001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517490.25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449808053.49000001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8975633.3499999978</v>
      </c>
      <c r="E25" s="19">
        <v>0</v>
      </c>
      <c r="F25" s="18">
        <v>0</v>
      </c>
      <c r="G25" s="18">
        <v>0</v>
      </c>
      <c r="H25" s="18">
        <v>1572799.7399999981</v>
      </c>
      <c r="I25" s="18">
        <v>0</v>
      </c>
      <c r="J25" s="18">
        <v>7402833.6100000003</v>
      </c>
      <c r="K25" s="18">
        <v>0</v>
      </c>
      <c r="L25" s="18">
        <v>3213665.39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1606578.52</v>
      </c>
      <c r="AA25" s="18">
        <v>0</v>
      </c>
      <c r="AB25" s="18">
        <v>0</v>
      </c>
      <c r="AC25" s="18">
        <v>0</v>
      </c>
      <c r="AD25" s="18">
        <v>1007571.09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213974721.86000001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227834.67</v>
      </c>
      <c r="AU25" s="18">
        <v>0</v>
      </c>
      <c r="AV25" s="18">
        <v>45785.5699999996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37818.32</v>
      </c>
      <c r="BC25" s="18">
        <v>0</v>
      </c>
      <c r="BD25" s="18">
        <v>814906.99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560837.5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3508.51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32024163.82</v>
      </c>
      <c r="CK25" s="18">
        <v>0</v>
      </c>
      <c r="CL25" s="18">
        <v>1091700.29</v>
      </c>
      <c r="CM25" s="18">
        <v>0</v>
      </c>
      <c r="CN25" s="18">
        <v>907655.68999999901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2904.69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4987539.1399999997</v>
      </c>
      <c r="EC25" s="18">
        <v>0</v>
      </c>
      <c r="ED25" s="18">
        <v>0</v>
      </c>
      <c r="EE25" s="18">
        <v>0</v>
      </c>
      <c r="EF25" s="18">
        <v>5675832.5099999998</v>
      </c>
      <c r="EG25" s="18">
        <v>0</v>
      </c>
      <c r="EH25" s="18">
        <v>499659.13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1035941.45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9550618.3900000006</v>
      </c>
      <c r="EW25" s="18">
        <v>0</v>
      </c>
      <c r="EX25" s="18">
        <v>235696368.63999999</v>
      </c>
      <c r="EY25" s="18">
        <v>0</v>
      </c>
      <c r="EZ25" s="18">
        <v>1931543.31</v>
      </c>
      <c r="FA25" s="18">
        <v>0</v>
      </c>
      <c r="FB25" s="18">
        <v>98753468.040000007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2224962.35</v>
      </c>
      <c r="FI25" s="18">
        <v>0</v>
      </c>
      <c r="FJ25" s="18">
        <v>14216767.85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639067987.06999993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1108651.01</v>
      </c>
      <c r="E26" s="19">
        <v>0</v>
      </c>
      <c r="F26" s="18">
        <v>1095613.76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1912.44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165191420.59999999</v>
      </c>
      <c r="AK26" s="18">
        <v>0</v>
      </c>
      <c r="AL26" s="18">
        <v>3588612.48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125.85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81252.36</v>
      </c>
      <c r="BC26" s="18">
        <v>0</v>
      </c>
      <c r="BD26" s="18">
        <v>16136.79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568311.06000000006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2463789.04</v>
      </c>
      <c r="CK26" s="18">
        <v>0</v>
      </c>
      <c r="CL26" s="18">
        <v>120861.85000000002</v>
      </c>
      <c r="CM26" s="18">
        <v>0</v>
      </c>
      <c r="CN26" s="18">
        <v>418436.05</v>
      </c>
      <c r="CO26" s="18">
        <v>0</v>
      </c>
      <c r="CP26" s="18">
        <v>0</v>
      </c>
      <c r="CQ26" s="18">
        <v>0</v>
      </c>
      <c r="CR26" s="18">
        <v>23559.510000000002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12636.32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3996.0800000000004</v>
      </c>
      <c r="DY26" s="18">
        <v>0</v>
      </c>
      <c r="DZ26" s="18">
        <v>0</v>
      </c>
      <c r="EA26" s="18">
        <v>0</v>
      </c>
      <c r="EB26" s="18">
        <v>54724.619999999995</v>
      </c>
      <c r="EC26" s="18">
        <v>0</v>
      </c>
      <c r="ED26" s="18">
        <v>0</v>
      </c>
      <c r="EE26" s="18">
        <v>0</v>
      </c>
      <c r="EF26" s="18">
        <v>31500</v>
      </c>
      <c r="EG26" s="18">
        <v>0</v>
      </c>
      <c r="EH26" s="18">
        <v>772340.34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174458286.59999999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213997831.57209998</v>
      </c>
      <c r="AK27" s="18">
        <v>0</v>
      </c>
      <c r="AL27" s="18">
        <v>9308747.8979000002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305584.11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223612163.57999998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3377237.4199999971</v>
      </c>
      <c r="E28" s="19">
        <v>58.690000000000055</v>
      </c>
      <c r="F28" s="18">
        <v>0</v>
      </c>
      <c r="G28" s="18">
        <v>0</v>
      </c>
      <c r="H28" s="18">
        <v>204549.66000000003</v>
      </c>
      <c r="I28" s="18">
        <v>0</v>
      </c>
      <c r="J28" s="18">
        <v>3172687.759999997</v>
      </c>
      <c r="K28" s="18">
        <v>58.690000000000055</v>
      </c>
      <c r="L28" s="18">
        <v>416738.82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366312290.31999999</v>
      </c>
      <c r="AK28" s="18">
        <v>0</v>
      </c>
      <c r="AL28" s="18">
        <v>3376419.75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4497.6899999999996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398777.34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4504056.41</v>
      </c>
      <c r="CK28" s="18">
        <v>354988.37</v>
      </c>
      <c r="CL28" s="18">
        <v>28245.32</v>
      </c>
      <c r="CM28" s="18">
        <v>14.24</v>
      </c>
      <c r="CN28" s="18">
        <v>37869.199999999997</v>
      </c>
      <c r="CO28" s="18">
        <v>28.45</v>
      </c>
      <c r="CP28" s="18">
        <v>0</v>
      </c>
      <c r="CQ28" s="18">
        <v>0</v>
      </c>
      <c r="CR28" s="18">
        <v>15884.7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1265158.68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5097.93</v>
      </c>
      <c r="DY28" s="18">
        <v>0</v>
      </c>
      <c r="DZ28" s="18">
        <v>0</v>
      </c>
      <c r="EA28" s="18">
        <v>0</v>
      </c>
      <c r="EB28" s="18">
        <v>442419.52</v>
      </c>
      <c r="EC28" s="18">
        <v>528066.01</v>
      </c>
      <c r="ED28" s="18">
        <v>263674.65999999997</v>
      </c>
      <c r="EE28" s="18">
        <v>0</v>
      </c>
      <c r="EF28" s="18">
        <v>3968167.26</v>
      </c>
      <c r="EG28" s="18">
        <v>0</v>
      </c>
      <c r="EH28" s="18">
        <v>81547.59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147976.46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1360102.17</v>
      </c>
      <c r="EW28" s="18">
        <v>0</v>
      </c>
      <c r="EX28" s="18">
        <v>34301502.229999997</v>
      </c>
      <c r="EY28" s="18">
        <v>0</v>
      </c>
      <c r="EZ28" s="18">
        <v>259173.57</v>
      </c>
      <c r="FA28" s="18">
        <v>0</v>
      </c>
      <c r="FB28" s="18">
        <v>13475721.449999999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317762.27</v>
      </c>
      <c r="FI28" s="18">
        <v>0</v>
      </c>
      <c r="FJ28" s="18">
        <v>1980904.34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436358626.4799999</v>
      </c>
      <c r="HU28" s="18">
        <v>883170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-14134.53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342386.53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328252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306.54000000000002</v>
      </c>
      <c r="E30" s="19">
        <v>0</v>
      </c>
      <c r="F30" s="18">
        <v>306.54000000000002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252576347.21000001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367240.81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295995.40999999997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2732165.62</v>
      </c>
      <c r="EW30" s="18">
        <v>0</v>
      </c>
      <c r="EX30" s="18">
        <v>66836836.869999997</v>
      </c>
      <c r="EY30" s="18">
        <v>0</v>
      </c>
      <c r="EZ30" s="18">
        <v>565481.22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635775.12</v>
      </c>
      <c r="FG30" s="18">
        <v>0</v>
      </c>
      <c r="FH30" s="18">
        <v>28763212.75</v>
      </c>
      <c r="FI30" s="18">
        <v>0</v>
      </c>
      <c r="FJ30" s="18">
        <v>4113360.87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356886722.42000002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154029752.57000002</v>
      </c>
      <c r="AK31" s="18">
        <v>0</v>
      </c>
      <c r="AL31" s="18">
        <v>3149939.0800000005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284049.62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157463741.27000004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18313233.711386997</v>
      </c>
      <c r="E32" s="19">
        <v>0</v>
      </c>
      <c r="F32" s="18">
        <v>0</v>
      </c>
      <c r="G32" s="18">
        <v>0</v>
      </c>
      <c r="H32" s="18">
        <v>1284319.310324</v>
      </c>
      <c r="I32" s="18">
        <v>0</v>
      </c>
      <c r="J32" s="18">
        <v>17028914.401062999</v>
      </c>
      <c r="K32" s="18">
        <v>0</v>
      </c>
      <c r="L32" s="18">
        <v>2291114.2946390002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7078017.8810989996</v>
      </c>
      <c r="AA32" s="18">
        <v>0</v>
      </c>
      <c r="AB32" s="18">
        <v>0</v>
      </c>
      <c r="AC32" s="18">
        <v>0</v>
      </c>
      <c r="AD32" s="18">
        <v>249016.017417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397110150.25999999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15053.34014</v>
      </c>
      <c r="BC32" s="18">
        <v>0</v>
      </c>
      <c r="BD32" s="18">
        <v>1217902.5053950001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796472.71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18622529.513914</v>
      </c>
      <c r="CK32" s="18">
        <v>0</v>
      </c>
      <c r="CL32" s="18">
        <v>1724646.4068080001</v>
      </c>
      <c r="CM32" s="18">
        <v>0</v>
      </c>
      <c r="CN32" s="18">
        <v>1879614.577294</v>
      </c>
      <c r="CO32" s="18">
        <v>0</v>
      </c>
      <c r="CP32" s="18">
        <v>0</v>
      </c>
      <c r="CQ32" s="18">
        <v>0</v>
      </c>
      <c r="CR32" s="18">
        <v>1910055.03724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374.47999800000002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7424.2400180000004</v>
      </c>
      <c r="DY32" s="18">
        <v>0</v>
      </c>
      <c r="DZ32" s="18">
        <v>0</v>
      </c>
      <c r="EA32" s="18">
        <v>0</v>
      </c>
      <c r="EB32" s="18">
        <v>309416.20879900001</v>
      </c>
      <c r="EC32" s="18">
        <v>0</v>
      </c>
      <c r="ED32" s="18">
        <v>176284.02671100001</v>
      </c>
      <c r="EE32" s="18">
        <v>0</v>
      </c>
      <c r="EF32" s="18">
        <v>13905542.037931999</v>
      </c>
      <c r="EG32" s="18">
        <v>0</v>
      </c>
      <c r="EH32" s="18">
        <v>78798.389607999998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300607.95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3454913.51</v>
      </c>
      <c r="EW32" s="18">
        <v>0</v>
      </c>
      <c r="EX32" s="18">
        <v>85078406.150000006</v>
      </c>
      <c r="EY32" s="18">
        <v>0</v>
      </c>
      <c r="EZ32" s="18">
        <v>566797.44999999995</v>
      </c>
      <c r="FA32" s="18">
        <v>0</v>
      </c>
      <c r="FB32" s="18">
        <v>26565565.879999999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561304.09</v>
      </c>
      <c r="FI32" s="18">
        <v>0</v>
      </c>
      <c r="FJ32" s="18">
        <v>4129422.12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586342662.78839898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329233635.04000002</v>
      </c>
      <c r="AK33" s="18">
        <v>0</v>
      </c>
      <c r="AL33" s="18">
        <v>64105911.68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517393.91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393856940.63000005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211691204.59</v>
      </c>
      <c r="AK34" s="18">
        <v>0</v>
      </c>
      <c r="AL34" s="18">
        <v>3589906.17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389215.88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215670326.63999999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24585855.606600001</v>
      </c>
      <c r="E35" s="19">
        <v>1297597.5533999901</v>
      </c>
      <c r="F35" s="18">
        <v>0</v>
      </c>
      <c r="G35" s="18">
        <v>0</v>
      </c>
      <c r="H35" s="18">
        <v>24585855.606600001</v>
      </c>
      <c r="I35" s="18">
        <v>1297597.5533999901</v>
      </c>
      <c r="J35" s="18">
        <v>0</v>
      </c>
      <c r="K35" s="18">
        <v>0</v>
      </c>
      <c r="L35" s="18">
        <v>7690200.8799999999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6001921.7199999997</v>
      </c>
      <c r="AA35" s="18">
        <v>7385391.7800000003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70202.720000000001</v>
      </c>
      <c r="AU35" s="18">
        <v>80214.98</v>
      </c>
      <c r="AV35" s="18">
        <v>216050.25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54345.87</v>
      </c>
      <c r="BC35" s="18">
        <v>0</v>
      </c>
      <c r="BD35" s="18">
        <v>1414729.5371000001</v>
      </c>
      <c r="BE35" s="18">
        <v>2.8999997302889798E-3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469022.02</v>
      </c>
      <c r="BR35" s="18">
        <v>0</v>
      </c>
      <c r="BS35" s="18">
        <v>0</v>
      </c>
      <c r="BT35" s="18">
        <v>0</v>
      </c>
      <c r="BU35" s="18">
        <v>0</v>
      </c>
      <c r="BV35" s="18">
        <v>1948880.33</v>
      </c>
      <c r="BW35" s="18">
        <v>0</v>
      </c>
      <c r="BX35" s="18">
        <v>14345.17</v>
      </c>
      <c r="BY35" s="18">
        <v>0</v>
      </c>
      <c r="BZ35" s="18">
        <v>0</v>
      </c>
      <c r="CA35" s="18">
        <v>0</v>
      </c>
      <c r="CB35" s="18">
        <v>25435.95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55410730.238499999</v>
      </c>
      <c r="CK35" s="18">
        <v>3787515.1714999801</v>
      </c>
      <c r="CL35" s="18">
        <v>725545.01640000101</v>
      </c>
      <c r="CM35" s="18">
        <v>182.96359999958</v>
      </c>
      <c r="CN35" s="18">
        <v>609603.42000000004</v>
      </c>
      <c r="CO35" s="18">
        <v>182.959999999758</v>
      </c>
      <c r="CP35" s="18">
        <v>0</v>
      </c>
      <c r="CQ35" s="18">
        <v>0</v>
      </c>
      <c r="CR35" s="18">
        <v>611786.6</v>
      </c>
      <c r="CS35" s="18">
        <v>182.959999999758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45615.519999999997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241018.32</v>
      </c>
      <c r="EC35" s="18">
        <v>0</v>
      </c>
      <c r="ED35" s="18">
        <v>78126.92</v>
      </c>
      <c r="EE35" s="18">
        <v>0</v>
      </c>
      <c r="EF35" s="18">
        <v>428429.45</v>
      </c>
      <c r="EG35" s="18">
        <v>0</v>
      </c>
      <c r="EH35" s="18">
        <v>19509.05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40523.57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100232812.20859998</v>
      </c>
      <c r="HU35" s="18">
        <v>13527662.271399969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193074870</v>
      </c>
      <c r="AK36" s="18">
        <v>0</v>
      </c>
      <c r="AL36" s="18">
        <v>3609006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675416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197359292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316732447.63999993</v>
      </c>
      <c r="AE37" s="18">
        <v>20407798.639999997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1518180.57</v>
      </c>
      <c r="CA37" s="18">
        <v>22744806.949999999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318250628.20999992</v>
      </c>
      <c r="HU37" s="18">
        <v>43152605.589999996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116632200.64</v>
      </c>
      <c r="E38" s="19">
        <v>0</v>
      </c>
      <c r="F38" s="18">
        <v>0</v>
      </c>
      <c r="G38" s="18">
        <v>0</v>
      </c>
      <c r="H38" s="18">
        <v>63032327.25</v>
      </c>
      <c r="I38" s="18">
        <v>0</v>
      </c>
      <c r="J38" s="18">
        <v>53599873.390000001</v>
      </c>
      <c r="K38" s="18">
        <v>0</v>
      </c>
      <c r="L38" s="18">
        <v>527599.25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139723.96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167580712.61999997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54126.91</v>
      </c>
      <c r="AU38" s="18">
        <v>0</v>
      </c>
      <c r="AV38" s="18">
        <v>158233.42000000001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94839.49</v>
      </c>
      <c r="BC38" s="18">
        <v>0</v>
      </c>
      <c r="BD38" s="18">
        <v>1590920.46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502530.02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1271045.79</v>
      </c>
      <c r="CC38" s="18">
        <v>487272.5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68.7</v>
      </c>
      <c r="DY38" s="18">
        <v>0</v>
      </c>
      <c r="DZ38" s="18">
        <v>0</v>
      </c>
      <c r="EA38" s="18">
        <v>0</v>
      </c>
      <c r="EB38" s="18">
        <v>14299638.07</v>
      </c>
      <c r="EC38" s="18">
        <v>0</v>
      </c>
      <c r="ED38" s="18">
        <v>0</v>
      </c>
      <c r="EE38" s="18">
        <v>0</v>
      </c>
      <c r="EF38" s="18">
        <v>752269.69</v>
      </c>
      <c r="EG38" s="18">
        <v>0</v>
      </c>
      <c r="EH38" s="18">
        <v>38747.769999999997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11512.34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305485960.12999994</v>
      </c>
      <c r="HU38" s="18">
        <v>487272.5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340435290.27428573</v>
      </c>
      <c r="AK39" s="18">
        <v>0</v>
      </c>
      <c r="AL39" s="18">
        <v>3583559.42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322775.64571428573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344341625.34000003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8329792.1999999993</v>
      </c>
      <c r="E40" s="19">
        <v>0</v>
      </c>
      <c r="F40" s="18">
        <v>180708.59</v>
      </c>
      <c r="G40" s="18">
        <v>0</v>
      </c>
      <c r="H40" s="18">
        <v>6462229.0999999996</v>
      </c>
      <c r="I40" s="18">
        <v>0</v>
      </c>
      <c r="J40" s="18">
        <v>1686854.51</v>
      </c>
      <c r="K40" s="18">
        <v>0</v>
      </c>
      <c r="L40" s="18">
        <v>706736.65119999996</v>
      </c>
      <c r="M40" s="18">
        <v>24911.94</v>
      </c>
      <c r="N40" s="18">
        <v>0</v>
      </c>
      <c r="O40" s="18">
        <v>0</v>
      </c>
      <c r="P40" s="18">
        <v>0</v>
      </c>
      <c r="Q40" s="18">
        <v>0</v>
      </c>
      <c r="R40" s="18">
        <v>-11268.67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1466896.68</v>
      </c>
      <c r="AA40" s="18">
        <v>0</v>
      </c>
      <c r="AB40" s="18">
        <v>0</v>
      </c>
      <c r="AC40" s="18">
        <v>0</v>
      </c>
      <c r="AD40" s="18">
        <v>1870749.23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505639685.88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975564.92</v>
      </c>
      <c r="AU40" s="18">
        <v>47703.37</v>
      </c>
      <c r="AV40" s="18">
        <v>422525.09</v>
      </c>
      <c r="AW40" s="18">
        <v>174.56</v>
      </c>
      <c r="AX40" s="18">
        <v>0</v>
      </c>
      <c r="AY40" s="18">
        <v>0</v>
      </c>
      <c r="AZ40" s="18">
        <v>0</v>
      </c>
      <c r="BA40" s="18">
        <v>0</v>
      </c>
      <c r="BB40" s="18">
        <v>31697.532800000001</v>
      </c>
      <c r="BC40" s="18">
        <v>10767.66</v>
      </c>
      <c r="BD40" s="18">
        <v>8538658.8999000005</v>
      </c>
      <c r="BE40" s="18">
        <v>45371.74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19397326.749200001</v>
      </c>
      <c r="CK40" s="18">
        <v>1794069.52</v>
      </c>
      <c r="CL40" s="18">
        <v>623448.67810000002</v>
      </c>
      <c r="CM40" s="18">
        <v>47468.98</v>
      </c>
      <c r="CN40" s="18">
        <v>0</v>
      </c>
      <c r="CO40" s="18">
        <v>0</v>
      </c>
      <c r="CP40" s="18">
        <v>0</v>
      </c>
      <c r="CQ40" s="18">
        <v>0</v>
      </c>
      <c r="CR40" s="18">
        <v>563729.72809999995</v>
      </c>
      <c r="CS40" s="18">
        <v>46544.36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705856.72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137946.23000000001</v>
      </c>
      <c r="DY40" s="18">
        <v>0</v>
      </c>
      <c r="DZ40" s="18">
        <v>0</v>
      </c>
      <c r="EA40" s="18">
        <v>0</v>
      </c>
      <c r="EB40" s="18">
        <v>3177783.704109</v>
      </c>
      <c r="EC40" s="18">
        <v>88818.240000000005</v>
      </c>
      <c r="ED40" s="18">
        <v>386373.01</v>
      </c>
      <c r="EE40" s="18">
        <v>3275889</v>
      </c>
      <c r="EF40" s="18">
        <v>10706455.300000001</v>
      </c>
      <c r="EG40" s="18">
        <v>6220347.4100000001</v>
      </c>
      <c r="EH40" s="18">
        <v>1028174.7202</v>
      </c>
      <c r="EI40" s="18">
        <v>17947.43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564698133.25360882</v>
      </c>
      <c r="HU40" s="18">
        <v>11620014.210000001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141993.18</v>
      </c>
      <c r="E41" s="19">
        <v>0</v>
      </c>
      <c r="F41" s="18">
        <v>0</v>
      </c>
      <c r="G41" s="18">
        <v>0</v>
      </c>
      <c r="H41" s="18">
        <v>77248.210000000006</v>
      </c>
      <c r="I41" s="18">
        <v>0</v>
      </c>
      <c r="J41" s="18">
        <v>64744.97</v>
      </c>
      <c r="K41" s="18">
        <v>0</v>
      </c>
      <c r="L41" s="18">
        <v>25499.78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11940.21</v>
      </c>
      <c r="BC41" s="18">
        <v>0</v>
      </c>
      <c r="BD41" s="18">
        <v>17903.8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1854284.15</v>
      </c>
      <c r="CK41" s="18">
        <v>0</v>
      </c>
      <c r="CL41" s="18">
        <v>14457.67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120240.75</v>
      </c>
      <c r="EC41" s="18">
        <v>0</v>
      </c>
      <c r="ED41" s="18">
        <v>0</v>
      </c>
      <c r="EE41" s="18">
        <v>0</v>
      </c>
      <c r="EF41" s="18">
        <v>656491.94999999995</v>
      </c>
      <c r="EG41" s="18">
        <v>0</v>
      </c>
      <c r="EH41" s="18">
        <v>100786.04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2943597.5300000003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77057687.25999999</v>
      </c>
      <c r="AK43" s="18">
        <v>0</v>
      </c>
      <c r="AL43" s="18">
        <v>1712359.93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284038.8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79054085.989999995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158466126.23999998</v>
      </c>
      <c r="AK44" s="18">
        <v>0</v>
      </c>
      <c r="AL44" s="18">
        <v>3550334.96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323496.52999999997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162339957.72999999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313049.62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313049.62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284049.62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284049.62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181472555.64999998</v>
      </c>
      <c r="AK48" s="18">
        <v>0</v>
      </c>
      <c r="AL48" s="18">
        <v>2499925.37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212147.55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184184628.56999999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530727.64999999991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530727.64999999991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79653985.010000005</v>
      </c>
      <c r="AK51" s="18">
        <v>0</v>
      </c>
      <c r="AL51" s="18">
        <v>20459.11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342485.64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80016929.760000005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0</v>
      </c>
      <c r="HU53" s="18">
        <v>0</v>
      </c>
    </row>
    <row r="54" spans="1:229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190806.07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190806.07</v>
      </c>
      <c r="HU54" s="18">
        <v>0</v>
      </c>
    </row>
    <row r="55" spans="1:229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1927184305.995698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320893120.81774956</v>
      </c>
      <c r="FU55" s="80">
        <v>0</v>
      </c>
      <c r="FV55" s="18">
        <v>14431440.068000006</v>
      </c>
      <c r="FW55" s="18">
        <v>0</v>
      </c>
      <c r="FX55" s="18">
        <v>306461680.74974954</v>
      </c>
      <c r="FY55" s="18">
        <v>0</v>
      </c>
      <c r="FZ55" s="80">
        <v>1606291185.1779485</v>
      </c>
      <c r="GA55" s="80">
        <v>0</v>
      </c>
      <c r="GB55" s="18">
        <v>333271919.07999742</v>
      </c>
      <c r="GC55" s="18">
        <v>0</v>
      </c>
      <c r="GD55" s="18">
        <v>1273019266.0979509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1927184305.995698</v>
      </c>
      <c r="HU55" s="18">
        <v>0</v>
      </c>
    </row>
    <row r="56" spans="1:229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4826941.76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1226182176.465013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1231009118.225013</v>
      </c>
      <c r="HU56" s="18">
        <v>0</v>
      </c>
    </row>
    <row r="57" spans="1:229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8646477.8800000027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7977859.3000000035</v>
      </c>
      <c r="FU57" s="80">
        <v>0</v>
      </c>
      <c r="FV57" s="18">
        <v>45694.97</v>
      </c>
      <c r="FW57" s="18">
        <v>0</v>
      </c>
      <c r="FX57" s="18">
        <v>7932164.3300000038</v>
      </c>
      <c r="FY57" s="18">
        <v>0</v>
      </c>
      <c r="FZ57" s="80">
        <v>668618.57999999996</v>
      </c>
      <c r="GA57" s="80">
        <v>0</v>
      </c>
      <c r="GB57" s="18">
        <v>0</v>
      </c>
      <c r="GC57" s="18">
        <v>0</v>
      </c>
      <c r="GD57" s="18">
        <v>668618.57999999996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8646477.8800000008</v>
      </c>
      <c r="HU57" s="18">
        <v>0</v>
      </c>
    </row>
    <row r="58" spans="1:229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0</v>
      </c>
      <c r="HU71" s="18">
        <v>0</v>
      </c>
    </row>
    <row r="72" spans="1:241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175943735.91001529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6845160.4299999988</v>
      </c>
      <c r="FU73" s="80">
        <v>0</v>
      </c>
      <c r="FV73" s="18">
        <v>0</v>
      </c>
      <c r="FW73" s="18">
        <v>0</v>
      </c>
      <c r="FX73" s="18">
        <v>6845160.4299999988</v>
      </c>
      <c r="FY73" s="18">
        <v>0</v>
      </c>
      <c r="FZ73" s="80">
        <v>169098575.48001528</v>
      </c>
      <c r="GA73" s="80">
        <v>0</v>
      </c>
      <c r="GB73" s="18">
        <v>0</v>
      </c>
      <c r="GC73" s="18">
        <v>0</v>
      </c>
      <c r="GD73" s="18">
        <v>169098575.48001528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175943735.91001529</v>
      </c>
      <c r="HU73" s="18">
        <v>0</v>
      </c>
    </row>
    <row r="74" spans="1:241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0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0</v>
      </c>
      <c r="FU74" s="80">
        <v>0</v>
      </c>
      <c r="FV74" s="18">
        <v>0</v>
      </c>
      <c r="FW74" s="18">
        <v>0</v>
      </c>
      <c r="FX74" s="18">
        <v>0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0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0</v>
      </c>
      <c r="HU74" s="18">
        <v>0</v>
      </c>
    </row>
    <row r="75" spans="1:241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0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13862141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13862141</v>
      </c>
      <c r="HU75" s="18">
        <v>0</v>
      </c>
    </row>
    <row r="76" spans="1:241" ht="12.75" customHeight="1">
      <c r="A76" s="59" t="s">
        <v>287</v>
      </c>
      <c r="B76" s="48">
        <v>9000</v>
      </c>
      <c r="C76" s="58" t="s">
        <v>288</v>
      </c>
      <c r="D76" s="49">
        <v>560372948.36821663</v>
      </c>
      <c r="E76" s="49">
        <v>1096089186.8635066</v>
      </c>
      <c r="F76" s="49">
        <v>8132151.4276593244</v>
      </c>
      <c r="G76" s="49">
        <v>132439944.19841017</v>
      </c>
      <c r="H76" s="49">
        <v>173890166.38749605</v>
      </c>
      <c r="I76" s="49">
        <v>411811282.35971266</v>
      </c>
      <c r="J76" s="49">
        <v>378350630.55306125</v>
      </c>
      <c r="K76" s="49">
        <v>551837960.30538368</v>
      </c>
      <c r="L76" s="49">
        <v>67768038.495839015</v>
      </c>
      <c r="M76" s="49">
        <v>58964796.019999996</v>
      </c>
      <c r="N76" s="49">
        <v>22974.9</v>
      </c>
      <c r="O76" s="49">
        <v>0</v>
      </c>
      <c r="P76" s="49">
        <v>0</v>
      </c>
      <c r="Q76" s="49">
        <v>0</v>
      </c>
      <c r="R76" s="49">
        <v>-11268.67</v>
      </c>
      <c r="S76" s="49">
        <v>222424.200000001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96068353.291098982</v>
      </c>
      <c r="AA76" s="49">
        <v>100301374.04000001</v>
      </c>
      <c r="AB76" s="49">
        <v>0</v>
      </c>
      <c r="AC76" s="49">
        <v>0</v>
      </c>
      <c r="AD76" s="49">
        <v>337659590.58741695</v>
      </c>
      <c r="AE76" s="49">
        <v>142688649.75999999</v>
      </c>
      <c r="AF76" s="49">
        <v>0</v>
      </c>
      <c r="AG76" s="49">
        <v>0</v>
      </c>
      <c r="AH76" s="49">
        <v>0</v>
      </c>
      <c r="AI76" s="49">
        <v>0</v>
      </c>
      <c r="AJ76" s="49">
        <v>7742776651.712965</v>
      </c>
      <c r="AK76" s="49">
        <v>986942.55</v>
      </c>
      <c r="AL76" s="49">
        <v>622489104.93808389</v>
      </c>
      <c r="AM76" s="49">
        <v>0</v>
      </c>
      <c r="AN76" s="49">
        <v>0</v>
      </c>
      <c r="AO76" s="49">
        <v>213231646.96000001</v>
      </c>
      <c r="AP76" s="49">
        <v>0</v>
      </c>
      <c r="AQ76" s="49">
        <v>82998570.109999999</v>
      </c>
      <c r="AR76" s="49">
        <v>0</v>
      </c>
      <c r="AS76" s="49">
        <v>0</v>
      </c>
      <c r="AT76" s="49">
        <v>34612522.109999999</v>
      </c>
      <c r="AU76" s="49">
        <v>15159596.1</v>
      </c>
      <c r="AV76" s="49">
        <v>161160318.55999997</v>
      </c>
      <c r="AW76" s="49">
        <v>143732087.88</v>
      </c>
      <c r="AX76" s="49">
        <v>0</v>
      </c>
      <c r="AY76" s="49">
        <v>209165.56</v>
      </c>
      <c r="AZ76" s="49">
        <v>912847.6</v>
      </c>
      <c r="BA76" s="49">
        <v>6631702.6600000001</v>
      </c>
      <c r="BB76" s="49">
        <v>594622.78293999995</v>
      </c>
      <c r="BC76" s="49">
        <v>1714292.68</v>
      </c>
      <c r="BD76" s="49">
        <v>22538715.482395001</v>
      </c>
      <c r="BE76" s="49">
        <v>2458997.1828999999</v>
      </c>
      <c r="BF76" s="49">
        <v>0</v>
      </c>
      <c r="BG76" s="49">
        <v>0</v>
      </c>
      <c r="BH76" s="49">
        <v>17861</v>
      </c>
      <c r="BI76" s="49">
        <v>0</v>
      </c>
      <c r="BJ76" s="49">
        <v>592298.30000000005</v>
      </c>
      <c r="BK76" s="49">
        <v>42562540.75</v>
      </c>
      <c r="BL76" s="49">
        <v>5003634.88</v>
      </c>
      <c r="BM76" s="49">
        <v>7442202.0800000001</v>
      </c>
      <c r="BN76" s="49">
        <v>0</v>
      </c>
      <c r="BO76" s="49">
        <v>0</v>
      </c>
      <c r="BP76" s="49">
        <v>27411771.037397061</v>
      </c>
      <c r="BQ76" s="49">
        <v>469022.02</v>
      </c>
      <c r="BR76" s="49">
        <v>0</v>
      </c>
      <c r="BS76" s="49">
        <v>0</v>
      </c>
      <c r="BT76" s="49">
        <v>0</v>
      </c>
      <c r="BU76" s="49">
        <v>0</v>
      </c>
      <c r="BV76" s="49">
        <v>40200497.75</v>
      </c>
      <c r="BW76" s="49">
        <v>62936912.310000002</v>
      </c>
      <c r="BX76" s="49">
        <v>14345.17</v>
      </c>
      <c r="BY76" s="49">
        <v>0</v>
      </c>
      <c r="BZ76" s="49">
        <v>1518180.57</v>
      </c>
      <c r="CA76" s="49">
        <v>22744806.949999999</v>
      </c>
      <c r="CB76" s="49">
        <v>4925087.6400000006</v>
      </c>
      <c r="CC76" s="49">
        <v>4614640.1500000004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306949132.82161391</v>
      </c>
      <c r="CK76" s="49">
        <v>11358394.79149998</v>
      </c>
      <c r="CL76" s="49">
        <v>27982508.151308008</v>
      </c>
      <c r="CM76" s="49">
        <v>824063.26359999948</v>
      </c>
      <c r="CN76" s="49">
        <v>17923199.697294001</v>
      </c>
      <c r="CO76" s="49">
        <v>-368028.42000000027</v>
      </c>
      <c r="CP76" s="49">
        <v>0</v>
      </c>
      <c r="CQ76" s="49">
        <v>0</v>
      </c>
      <c r="CR76" s="49">
        <v>16465455.705339998</v>
      </c>
      <c r="CS76" s="49">
        <v>57775.439999999755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4687330.4699980002</v>
      </c>
      <c r="DE76" s="49">
        <v>28881897.149999999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32499.71</v>
      </c>
      <c r="DM76" s="49">
        <v>0</v>
      </c>
      <c r="DN76" s="49">
        <v>657396.9348744005</v>
      </c>
      <c r="DO76" s="49">
        <v>14034083.91</v>
      </c>
      <c r="DP76" s="49">
        <v>0</v>
      </c>
      <c r="DQ76" s="49">
        <v>6021656.3612925541</v>
      </c>
      <c r="DR76" s="49">
        <v>0</v>
      </c>
      <c r="DS76" s="49">
        <v>0</v>
      </c>
      <c r="DT76" s="49">
        <v>7.9</v>
      </c>
      <c r="DU76" s="49">
        <v>478.13</v>
      </c>
      <c r="DV76" s="49">
        <v>0</v>
      </c>
      <c r="DW76" s="49">
        <v>36717922.57</v>
      </c>
      <c r="DX76" s="49">
        <v>334030.22001799999</v>
      </c>
      <c r="DY76" s="49">
        <v>0</v>
      </c>
      <c r="DZ76" s="49">
        <v>0</v>
      </c>
      <c r="EA76" s="49">
        <v>0</v>
      </c>
      <c r="EB76" s="49">
        <v>109158682.61290799</v>
      </c>
      <c r="EC76" s="49">
        <v>201957516.10000002</v>
      </c>
      <c r="ED76" s="49">
        <v>3658902.5967110004</v>
      </c>
      <c r="EE76" s="49">
        <v>4567168.29</v>
      </c>
      <c r="EF76" s="49">
        <v>121281568.187932</v>
      </c>
      <c r="EG76" s="49">
        <v>203444153</v>
      </c>
      <c r="EH76" s="49">
        <v>9453560.689807998</v>
      </c>
      <c r="EI76" s="49">
        <v>2123976.23</v>
      </c>
      <c r="EJ76" s="49">
        <v>0</v>
      </c>
      <c r="EK76" s="49">
        <v>0</v>
      </c>
      <c r="EL76" s="49">
        <v>0</v>
      </c>
      <c r="EM76" s="49">
        <v>0</v>
      </c>
      <c r="EN76" s="49">
        <v>17691619.23</v>
      </c>
      <c r="EO76" s="49">
        <v>-0.380000000004657</v>
      </c>
      <c r="EP76" s="49">
        <v>5924673.0700000003</v>
      </c>
      <c r="EQ76" s="49">
        <v>0</v>
      </c>
      <c r="ER76" s="49">
        <v>0</v>
      </c>
      <c r="ES76" s="49">
        <v>0</v>
      </c>
      <c r="ET76" s="49">
        <v>120656933.13</v>
      </c>
      <c r="EU76" s="49">
        <v>71281726.890000001</v>
      </c>
      <c r="EV76" s="49">
        <v>59001480.689999998</v>
      </c>
      <c r="EW76" s="49">
        <v>0</v>
      </c>
      <c r="EX76" s="49">
        <v>1418991414.1799998</v>
      </c>
      <c r="EY76" s="49">
        <v>0</v>
      </c>
      <c r="EZ76" s="49">
        <v>11292981.610000001</v>
      </c>
      <c r="FA76" s="49">
        <v>0</v>
      </c>
      <c r="FB76" s="49">
        <v>532200573.25999999</v>
      </c>
      <c r="FC76" s="49">
        <v>0</v>
      </c>
      <c r="FD76" s="49">
        <v>11512.34</v>
      </c>
      <c r="FE76" s="49">
        <v>8502326.3000000007</v>
      </c>
      <c r="FF76" s="49">
        <v>635775.12</v>
      </c>
      <c r="FG76" s="49">
        <v>0</v>
      </c>
      <c r="FH76" s="49">
        <v>40445706.200000003</v>
      </c>
      <c r="FI76" s="49">
        <v>0</v>
      </c>
      <c r="FJ76" s="49">
        <v>82155746.190000013</v>
      </c>
      <c r="FK76" s="49">
        <v>0</v>
      </c>
      <c r="FL76" s="49">
        <v>0</v>
      </c>
      <c r="FM76" s="49">
        <v>0</v>
      </c>
      <c r="FN76" s="49">
        <v>1937412816.2856965</v>
      </c>
      <c r="FO76" s="49">
        <v>39113795.409999989</v>
      </c>
      <c r="FP76" s="49">
        <v>0</v>
      </c>
      <c r="FQ76" s="49">
        <v>390.48</v>
      </c>
      <c r="FR76" s="49">
        <v>0</v>
      </c>
      <c r="FS76" s="49">
        <v>0</v>
      </c>
      <c r="FT76" s="49">
        <v>331121631.10774809</v>
      </c>
      <c r="FU76" s="49">
        <v>0</v>
      </c>
      <c r="FV76" s="49">
        <v>17076972.997998554</v>
      </c>
      <c r="FW76" s="49">
        <v>0</v>
      </c>
      <c r="FX76" s="49">
        <v>314044658.10974956</v>
      </c>
      <c r="FY76" s="49">
        <v>0</v>
      </c>
      <c r="FZ76" s="49">
        <v>1606291185.1779485</v>
      </c>
      <c r="GA76" s="49">
        <v>39113404.929999992</v>
      </c>
      <c r="GB76" s="49">
        <v>333271919.07999742</v>
      </c>
      <c r="GC76" s="49">
        <v>10632606.34</v>
      </c>
      <c r="GD76" s="49">
        <v>1273019266.0979509</v>
      </c>
      <c r="GE76" s="49">
        <v>28480798.589999996</v>
      </c>
      <c r="GF76" s="49">
        <v>0</v>
      </c>
      <c r="GG76" s="49">
        <v>1056234.7400000002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14571654603.509853</v>
      </c>
      <c r="HU76" s="49">
        <v>2635734696.6027985</v>
      </c>
    </row>
    <row r="77" spans="1:241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4826941.76</v>
      </c>
      <c r="DE77" s="49">
        <v>0</v>
      </c>
      <c r="DF77" s="49">
        <v>0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0</v>
      </c>
      <c r="FM77" s="49">
        <v>0</v>
      </c>
      <c r="FN77" s="49">
        <v>184590213.79001528</v>
      </c>
      <c r="FO77" s="49">
        <v>0</v>
      </c>
      <c r="FP77" s="49">
        <v>0</v>
      </c>
      <c r="FQ77" s="49">
        <v>0</v>
      </c>
      <c r="FR77" s="49">
        <v>0</v>
      </c>
      <c r="FS77" s="49">
        <v>0</v>
      </c>
      <c r="FT77" s="49">
        <v>14823019.730000002</v>
      </c>
      <c r="FU77" s="49">
        <v>0</v>
      </c>
      <c r="FV77" s="49">
        <v>45694.97</v>
      </c>
      <c r="FW77" s="49">
        <v>0</v>
      </c>
      <c r="FX77" s="49">
        <v>14777324.760000002</v>
      </c>
      <c r="FY77" s="49">
        <v>0</v>
      </c>
      <c r="FZ77" s="49">
        <v>169767194.06001529</v>
      </c>
      <c r="GA77" s="49">
        <v>0</v>
      </c>
      <c r="GB77" s="49">
        <v>0</v>
      </c>
      <c r="GC77" s="49">
        <v>0</v>
      </c>
      <c r="GD77" s="49">
        <v>169767194.06001529</v>
      </c>
      <c r="GE77" s="49">
        <v>0</v>
      </c>
      <c r="GF77" s="49">
        <v>0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0</v>
      </c>
      <c r="GM77" s="49">
        <v>0</v>
      </c>
      <c r="GN77" s="49">
        <v>1240044317.465013</v>
      </c>
      <c r="GO77" s="49">
        <v>0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1429461473.0150285</v>
      </c>
      <c r="HU77" s="49">
        <v>0</v>
      </c>
      <c r="HV77" s="35"/>
      <c r="HW77" s="35"/>
      <c r="HX77" s="35"/>
      <c r="HY77" s="35"/>
      <c r="HZ77" s="35"/>
    </row>
    <row r="78" spans="1:241">
      <c r="A78" s="59" t="s">
        <v>293</v>
      </c>
      <c r="B78" s="48">
        <v>9003</v>
      </c>
      <c r="C78" s="58" t="s">
        <v>294</v>
      </c>
      <c r="D78" s="49">
        <v>560372948.36821663</v>
      </c>
      <c r="E78" s="49">
        <v>1096089186.8635066</v>
      </c>
      <c r="F78" s="49">
        <v>8132151.4276593244</v>
      </c>
      <c r="G78" s="49">
        <v>132439944.19841017</v>
      </c>
      <c r="H78" s="49">
        <v>173890166.38749605</v>
      </c>
      <c r="I78" s="49">
        <v>411811282.35971266</v>
      </c>
      <c r="J78" s="49">
        <v>378350630.55306125</v>
      </c>
      <c r="K78" s="49">
        <v>551837960.30538368</v>
      </c>
      <c r="L78" s="49">
        <v>67768038.495839015</v>
      </c>
      <c r="M78" s="49">
        <v>58964796.019999996</v>
      </c>
      <c r="N78" s="49">
        <v>22974.9</v>
      </c>
      <c r="O78" s="49">
        <v>0</v>
      </c>
      <c r="P78" s="49">
        <v>0</v>
      </c>
      <c r="Q78" s="49">
        <v>0</v>
      </c>
      <c r="R78" s="49">
        <v>-11268.67</v>
      </c>
      <c r="S78" s="49">
        <v>222424.200000001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96068353.291098982</v>
      </c>
      <c r="AA78" s="49">
        <v>100301374.04000001</v>
      </c>
      <c r="AB78" s="49">
        <v>0</v>
      </c>
      <c r="AC78" s="49">
        <v>0</v>
      </c>
      <c r="AD78" s="49">
        <v>337659590.58741695</v>
      </c>
      <c r="AE78" s="49">
        <v>142688649.75999999</v>
      </c>
      <c r="AF78" s="49">
        <v>0</v>
      </c>
      <c r="AG78" s="49">
        <v>0</v>
      </c>
      <c r="AH78" s="49">
        <v>0</v>
      </c>
      <c r="AI78" s="49">
        <v>0</v>
      </c>
      <c r="AJ78" s="49">
        <v>7742776651.712965</v>
      </c>
      <c r="AK78" s="49">
        <v>986942.55</v>
      </c>
      <c r="AL78" s="49">
        <v>622489104.93808389</v>
      </c>
      <c r="AM78" s="49">
        <v>0</v>
      </c>
      <c r="AN78" s="49">
        <v>0</v>
      </c>
      <c r="AO78" s="49">
        <v>213231646.96000001</v>
      </c>
      <c r="AP78" s="49">
        <v>0</v>
      </c>
      <c r="AQ78" s="49">
        <v>82998570.109999999</v>
      </c>
      <c r="AR78" s="49">
        <v>0</v>
      </c>
      <c r="AS78" s="49">
        <v>0</v>
      </c>
      <c r="AT78" s="49">
        <v>34612522.109999999</v>
      </c>
      <c r="AU78" s="49">
        <v>15159596.1</v>
      </c>
      <c r="AV78" s="49">
        <v>161160318.55999997</v>
      </c>
      <c r="AW78" s="49">
        <v>143732087.88</v>
      </c>
      <c r="AX78" s="49">
        <v>0</v>
      </c>
      <c r="AY78" s="49">
        <v>209165.56</v>
      </c>
      <c r="AZ78" s="49">
        <v>912847.6</v>
      </c>
      <c r="BA78" s="49">
        <v>6631702.6600000001</v>
      </c>
      <c r="BB78" s="49">
        <v>594622.78293999995</v>
      </c>
      <c r="BC78" s="49">
        <v>1714292.68</v>
      </c>
      <c r="BD78" s="49">
        <v>22538715.482395001</v>
      </c>
      <c r="BE78" s="49">
        <v>2458997.1828999999</v>
      </c>
      <c r="BF78" s="49">
        <v>0</v>
      </c>
      <c r="BG78" s="49">
        <v>0</v>
      </c>
      <c r="BH78" s="49">
        <v>17861</v>
      </c>
      <c r="BI78" s="49">
        <v>0</v>
      </c>
      <c r="BJ78" s="49">
        <v>592298.30000000005</v>
      </c>
      <c r="BK78" s="49">
        <v>42562540.75</v>
      </c>
      <c r="BL78" s="49">
        <v>5003634.88</v>
      </c>
      <c r="BM78" s="49">
        <v>7442202.0800000001</v>
      </c>
      <c r="BN78" s="49">
        <v>0</v>
      </c>
      <c r="BO78" s="49">
        <v>0</v>
      </c>
      <c r="BP78" s="49">
        <v>27411771.037397061</v>
      </c>
      <c r="BQ78" s="49">
        <v>469022.02</v>
      </c>
      <c r="BR78" s="49">
        <v>0</v>
      </c>
      <c r="BS78" s="49">
        <v>0</v>
      </c>
      <c r="BT78" s="49">
        <v>0</v>
      </c>
      <c r="BU78" s="49">
        <v>0</v>
      </c>
      <c r="BV78" s="49">
        <v>40200497.75</v>
      </c>
      <c r="BW78" s="49">
        <v>62936912.310000002</v>
      </c>
      <c r="BX78" s="49">
        <v>14345.17</v>
      </c>
      <c r="BY78" s="49">
        <v>0</v>
      </c>
      <c r="BZ78" s="49">
        <v>1518180.57</v>
      </c>
      <c r="CA78" s="49">
        <v>22744806.949999999</v>
      </c>
      <c r="CB78" s="49">
        <v>4925087.6400000006</v>
      </c>
      <c r="CC78" s="49">
        <v>4614640.1500000004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306949132.82161391</v>
      </c>
      <c r="CK78" s="49">
        <v>11358394.79149998</v>
      </c>
      <c r="CL78" s="49">
        <v>27982508.151308008</v>
      </c>
      <c r="CM78" s="49">
        <v>824063.26359999948</v>
      </c>
      <c r="CN78" s="49">
        <v>17923199.697294001</v>
      </c>
      <c r="CO78" s="49">
        <v>-368028.42000000027</v>
      </c>
      <c r="CP78" s="49">
        <v>0</v>
      </c>
      <c r="CQ78" s="49">
        <v>0</v>
      </c>
      <c r="CR78" s="49">
        <v>16465455.705339998</v>
      </c>
      <c r="CS78" s="49">
        <v>57775.439999999755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0</v>
      </c>
      <c r="DA78" s="49">
        <v>0</v>
      </c>
      <c r="DB78" s="49">
        <v>0</v>
      </c>
      <c r="DC78" s="49">
        <v>0</v>
      </c>
      <c r="DD78" s="49">
        <v>9514272.229998</v>
      </c>
      <c r="DE78" s="49">
        <v>28881897.149999999</v>
      </c>
      <c r="DF78" s="49">
        <v>0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32499.71</v>
      </c>
      <c r="DM78" s="49">
        <v>0</v>
      </c>
      <c r="DN78" s="49">
        <v>657396.9348744005</v>
      </c>
      <c r="DO78" s="49">
        <v>14034083.91</v>
      </c>
      <c r="DP78" s="49">
        <v>0</v>
      </c>
      <c r="DQ78" s="49">
        <v>6021656.3612925541</v>
      </c>
      <c r="DR78" s="49">
        <v>0</v>
      </c>
      <c r="DS78" s="49">
        <v>0</v>
      </c>
      <c r="DT78" s="49">
        <v>7.9</v>
      </c>
      <c r="DU78" s="49">
        <v>478.13</v>
      </c>
      <c r="DV78" s="49">
        <v>0</v>
      </c>
      <c r="DW78" s="49">
        <v>36717922.57</v>
      </c>
      <c r="DX78" s="49">
        <v>334030.22001799999</v>
      </c>
      <c r="DY78" s="49">
        <v>0</v>
      </c>
      <c r="DZ78" s="49">
        <v>0</v>
      </c>
      <c r="EA78" s="49">
        <v>0</v>
      </c>
      <c r="EB78" s="49">
        <v>109158682.61290799</v>
      </c>
      <c r="EC78" s="49">
        <v>201957516.10000002</v>
      </c>
      <c r="ED78" s="49">
        <v>3658902.5967110004</v>
      </c>
      <c r="EE78" s="49">
        <v>4567168.29</v>
      </c>
      <c r="EF78" s="49">
        <v>121281568.187932</v>
      </c>
      <c r="EG78" s="49">
        <v>203444153</v>
      </c>
      <c r="EH78" s="49">
        <v>9453560.689807998</v>
      </c>
      <c r="EI78" s="49">
        <v>2123976.23</v>
      </c>
      <c r="EJ78" s="49">
        <v>0</v>
      </c>
      <c r="EK78" s="49">
        <v>0</v>
      </c>
      <c r="EL78" s="49">
        <v>0</v>
      </c>
      <c r="EM78" s="49">
        <v>0</v>
      </c>
      <c r="EN78" s="49">
        <v>17691619.23</v>
      </c>
      <c r="EO78" s="49">
        <v>-0.380000000004657</v>
      </c>
      <c r="EP78" s="49">
        <v>5924673.0700000003</v>
      </c>
      <c r="EQ78" s="49">
        <v>0</v>
      </c>
      <c r="ER78" s="49">
        <v>0</v>
      </c>
      <c r="ES78" s="49">
        <v>0</v>
      </c>
      <c r="ET78" s="49">
        <v>120656933.13</v>
      </c>
      <c r="EU78" s="49">
        <v>71281726.890000001</v>
      </c>
      <c r="EV78" s="49">
        <v>59001480.689999998</v>
      </c>
      <c r="EW78" s="49">
        <v>0</v>
      </c>
      <c r="EX78" s="49">
        <v>1418991414.1799998</v>
      </c>
      <c r="EY78" s="49">
        <v>0</v>
      </c>
      <c r="EZ78" s="49">
        <v>11292981.610000001</v>
      </c>
      <c r="FA78" s="49">
        <v>0</v>
      </c>
      <c r="FB78" s="49">
        <v>532200573.25999999</v>
      </c>
      <c r="FC78" s="49">
        <v>0</v>
      </c>
      <c r="FD78" s="49">
        <v>11512.34</v>
      </c>
      <c r="FE78" s="49">
        <v>8502326.3000000007</v>
      </c>
      <c r="FF78" s="49">
        <v>635775.12</v>
      </c>
      <c r="FG78" s="49">
        <v>0</v>
      </c>
      <c r="FH78" s="49">
        <v>40445706.200000003</v>
      </c>
      <c r="FI78" s="49">
        <v>0</v>
      </c>
      <c r="FJ78" s="49">
        <v>82155746.190000013</v>
      </c>
      <c r="FK78" s="49">
        <v>0</v>
      </c>
      <c r="FL78" s="49">
        <v>0</v>
      </c>
      <c r="FM78" s="49">
        <v>0</v>
      </c>
      <c r="FN78" s="49">
        <v>2122003030.0757117</v>
      </c>
      <c r="FO78" s="49">
        <v>39113795.409999989</v>
      </c>
      <c r="FP78" s="49">
        <v>0</v>
      </c>
      <c r="FQ78" s="49">
        <v>390.48</v>
      </c>
      <c r="FR78" s="49">
        <v>0</v>
      </c>
      <c r="FS78" s="49">
        <v>0</v>
      </c>
      <c r="FT78" s="49">
        <v>345944650.83774811</v>
      </c>
      <c r="FU78" s="49">
        <v>0</v>
      </c>
      <c r="FV78" s="49">
        <v>17122667.967998553</v>
      </c>
      <c r="FW78" s="49">
        <v>0</v>
      </c>
      <c r="FX78" s="49">
        <v>328821982.86974955</v>
      </c>
      <c r="FY78" s="49">
        <v>0</v>
      </c>
      <c r="FZ78" s="49">
        <v>1776058379.2379637</v>
      </c>
      <c r="GA78" s="49">
        <v>39113404.929999992</v>
      </c>
      <c r="GB78" s="49">
        <v>333271919.07999742</v>
      </c>
      <c r="GC78" s="49">
        <v>10632606.34</v>
      </c>
      <c r="GD78" s="49">
        <v>1442786460.1579661</v>
      </c>
      <c r="GE78" s="49">
        <v>28480798.589999996</v>
      </c>
      <c r="GF78" s="49">
        <v>0</v>
      </c>
      <c r="GG78" s="49">
        <v>1056234.7400000002</v>
      </c>
      <c r="GH78" s="49">
        <v>0</v>
      </c>
      <c r="GI78" s="49">
        <v>0</v>
      </c>
      <c r="GJ78" s="49">
        <v>0</v>
      </c>
      <c r="GK78" s="49">
        <v>0</v>
      </c>
      <c r="GL78" s="49">
        <v>0</v>
      </c>
      <c r="GM78" s="49">
        <v>0</v>
      </c>
      <c r="GN78" s="49">
        <v>1240044317.465013</v>
      </c>
      <c r="GO78" s="49">
        <v>0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16001116076.524881</v>
      </c>
      <c r="HU78" s="49">
        <v>2635734696.6027985</v>
      </c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227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252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62"/>
  <sheetViews>
    <sheetView showGridLines="0" zoomScale="80" zoomScaleNormal="80" workbookViewId="0">
      <pane xSplit="3" ySplit="6" topLeftCell="D7" activePane="bottomRight" state="frozen"/>
      <selection activeCell="HJ55" sqref="HJ55"/>
      <selection pane="topRight" activeCell="HJ55" sqref="HJ55"/>
      <selection pane="bottomLeft" activeCell="HJ55" sqref="HJ55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363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104422770.39</v>
      </c>
      <c r="E7" s="19">
        <v>173884120.91</v>
      </c>
      <c r="F7" s="18">
        <v>0</v>
      </c>
      <c r="G7" s="18">
        <v>0</v>
      </c>
      <c r="H7" s="18">
        <v>0</v>
      </c>
      <c r="I7" s="18">
        <v>0</v>
      </c>
      <c r="J7" s="18">
        <v>104422770.39</v>
      </c>
      <c r="K7" s="18">
        <v>173884120.91</v>
      </c>
      <c r="L7" s="18">
        <v>4977503.3600000003</v>
      </c>
      <c r="M7" s="18">
        <v>58431968.32</v>
      </c>
      <c r="N7" s="18">
        <v>0</v>
      </c>
      <c r="O7" s="18">
        <v>0</v>
      </c>
      <c r="P7" s="18">
        <v>112325.81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72051457.790000007</v>
      </c>
      <c r="AA7" s="18">
        <v>25215965.359999999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6589345.4499999993</v>
      </c>
      <c r="AU7" s="18">
        <v>271496.40999999997</v>
      </c>
      <c r="AV7" s="18">
        <v>168687683.25</v>
      </c>
      <c r="AW7" s="18">
        <v>77279893.049999997</v>
      </c>
      <c r="AX7" s="18">
        <v>0</v>
      </c>
      <c r="AY7" s="18">
        <v>0</v>
      </c>
      <c r="AZ7" s="18">
        <v>8389881.6300000008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357239.43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89239082.170000002</v>
      </c>
      <c r="BW7" s="18">
        <v>55032788.340000004</v>
      </c>
      <c r="BX7" s="18">
        <v>0</v>
      </c>
      <c r="BY7" s="18">
        <v>0</v>
      </c>
      <c r="BZ7" s="18">
        <v>0</v>
      </c>
      <c r="CA7" s="18">
        <v>0</v>
      </c>
      <c r="CB7" s="18">
        <v>6014777.8399999999</v>
      </c>
      <c r="CC7" s="18">
        <v>3826848.05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6755712.9800000004</v>
      </c>
      <c r="CK7" s="18">
        <v>3122953.88</v>
      </c>
      <c r="CL7" s="18">
        <v>1266774.31</v>
      </c>
      <c r="CM7" s="18">
        <v>735890.12</v>
      </c>
      <c r="CN7" s="18">
        <v>-349734.02</v>
      </c>
      <c r="CO7" s="18">
        <v>-368239.83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44914375.039999999</v>
      </c>
      <c r="DE7" s="18">
        <v>10930351.130000001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47750045.229999997</v>
      </c>
      <c r="EC7" s="18">
        <v>192987218.77000001</v>
      </c>
      <c r="ED7" s="18">
        <v>2674283.8299999996</v>
      </c>
      <c r="EE7" s="18">
        <v>215733.51</v>
      </c>
      <c r="EF7" s="18">
        <v>15617482.440000001</v>
      </c>
      <c r="EG7" s="18">
        <v>165756582.28999999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26358463.170000002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3078030.76</v>
      </c>
      <c r="GG7" s="18">
        <v>528028.43000000005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608907500.8599999</v>
      </c>
      <c r="HU7" s="18">
        <v>774483301.39999986</v>
      </c>
      <c r="HV7" s="19">
        <v>1383390802.2599998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3026965247.2600002</v>
      </c>
      <c r="E8" s="19">
        <v>0</v>
      </c>
      <c r="F8" s="18">
        <v>328767633.66022599</v>
      </c>
      <c r="G8" s="18">
        <v>0</v>
      </c>
      <c r="H8" s="18">
        <v>1704562177.38992</v>
      </c>
      <c r="I8" s="18">
        <v>0</v>
      </c>
      <c r="J8" s="18">
        <v>993635436.20985401</v>
      </c>
      <c r="K8" s="18">
        <v>0</v>
      </c>
      <c r="L8" s="18">
        <v>647771572.20000005</v>
      </c>
      <c r="M8" s="18">
        <v>0</v>
      </c>
      <c r="N8" s="18">
        <v>321635078.85000002</v>
      </c>
      <c r="O8" s="18">
        <v>0</v>
      </c>
      <c r="P8" s="18">
        <v>5207074.88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1619516.05</v>
      </c>
      <c r="W8" s="18">
        <v>0</v>
      </c>
      <c r="X8" s="18">
        <v>0</v>
      </c>
      <c r="Y8" s="18">
        <v>0</v>
      </c>
      <c r="Z8" s="18">
        <v>257177896.19</v>
      </c>
      <c r="AA8" s="18">
        <v>0</v>
      </c>
      <c r="AB8" s="18">
        <v>0</v>
      </c>
      <c r="AC8" s="18">
        <v>0</v>
      </c>
      <c r="AD8" s="18">
        <v>188786095.05000001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2966981016.1300001</v>
      </c>
      <c r="AK8" s="18">
        <v>0</v>
      </c>
      <c r="AL8" s="18">
        <v>0</v>
      </c>
      <c r="AM8" s="18">
        <v>0</v>
      </c>
      <c r="AN8" s="18">
        <v>411918301.13</v>
      </c>
      <c r="AO8" s="18">
        <v>0</v>
      </c>
      <c r="AP8" s="18">
        <v>3502300524.4699998</v>
      </c>
      <c r="AQ8" s="18">
        <v>0</v>
      </c>
      <c r="AR8" s="18">
        <v>278323.81</v>
      </c>
      <c r="AS8" s="18">
        <v>0</v>
      </c>
      <c r="AT8" s="18">
        <v>154548715.88</v>
      </c>
      <c r="AU8" s="18">
        <v>0</v>
      </c>
      <c r="AV8" s="18">
        <v>273198429.36000001</v>
      </c>
      <c r="AW8" s="18">
        <v>0</v>
      </c>
      <c r="AX8" s="18">
        <v>41939.550000000003</v>
      </c>
      <c r="AY8" s="18">
        <v>0</v>
      </c>
      <c r="AZ8" s="18">
        <v>0</v>
      </c>
      <c r="BA8" s="18">
        <v>0</v>
      </c>
      <c r="BB8" s="18">
        <v>21632551.27</v>
      </c>
      <c r="BC8" s="18">
        <v>0</v>
      </c>
      <c r="BD8" s="18">
        <v>140417146.16</v>
      </c>
      <c r="BE8" s="18">
        <v>0</v>
      </c>
      <c r="BF8" s="18">
        <v>0</v>
      </c>
      <c r="BG8" s="18">
        <v>0</v>
      </c>
      <c r="BH8" s="18">
        <v>10269913.35</v>
      </c>
      <c r="BI8" s="18">
        <v>0</v>
      </c>
      <c r="BJ8" s="18">
        <v>59968069.460000001</v>
      </c>
      <c r="BK8" s="18">
        <v>0</v>
      </c>
      <c r="BL8" s="18">
        <v>69653883.890000001</v>
      </c>
      <c r="BM8" s="18">
        <v>0</v>
      </c>
      <c r="BN8" s="18">
        <v>0</v>
      </c>
      <c r="BO8" s="18">
        <v>0</v>
      </c>
      <c r="BP8" s="18">
        <v>3675969.49</v>
      </c>
      <c r="BQ8" s="18">
        <v>0</v>
      </c>
      <c r="BR8" s="18">
        <v>130846.42</v>
      </c>
      <c r="BS8" s="18">
        <v>0</v>
      </c>
      <c r="BT8" s="18">
        <v>0</v>
      </c>
      <c r="BU8" s="18">
        <v>0</v>
      </c>
      <c r="BV8" s="18">
        <v>196699061.72999999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4765380.26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53849205.240000002</v>
      </c>
      <c r="DA8" s="18">
        <v>0</v>
      </c>
      <c r="DB8" s="18">
        <v>0</v>
      </c>
      <c r="DC8" s="18">
        <v>0</v>
      </c>
      <c r="DD8" s="18">
        <v>184777397.28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3725229.05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112864494.44</v>
      </c>
      <c r="DW8" s="18">
        <v>0</v>
      </c>
      <c r="DX8" s="18">
        <v>3724235.24</v>
      </c>
      <c r="DY8" s="18">
        <v>0</v>
      </c>
      <c r="DZ8" s="18">
        <v>0</v>
      </c>
      <c r="EA8" s="18">
        <v>0</v>
      </c>
      <c r="EB8" s="18">
        <v>782689636.72000003</v>
      </c>
      <c r="EC8" s="18">
        <v>0</v>
      </c>
      <c r="ED8" s="18">
        <v>44424028.089999996</v>
      </c>
      <c r="EE8" s="18">
        <v>0</v>
      </c>
      <c r="EF8" s="18">
        <v>27996745.73</v>
      </c>
      <c r="EG8" s="18">
        <v>0</v>
      </c>
      <c r="EH8" s="18">
        <v>134855612.34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128289653.72</v>
      </c>
      <c r="EO8" s="18">
        <v>0</v>
      </c>
      <c r="EP8" s="18">
        <v>327132.50999999995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4219454.33</v>
      </c>
      <c r="EW8" s="18">
        <v>0</v>
      </c>
      <c r="EX8" s="18">
        <v>269019521.50999999</v>
      </c>
      <c r="EY8" s="18">
        <v>0</v>
      </c>
      <c r="EZ8" s="18">
        <v>565389.06999999995</v>
      </c>
      <c r="FA8" s="18">
        <v>0</v>
      </c>
      <c r="FB8" s="18">
        <v>37737667.689999998</v>
      </c>
      <c r="FC8" s="18">
        <v>0</v>
      </c>
      <c r="FD8" s="18">
        <v>319704.97000000003</v>
      </c>
      <c r="FE8" s="18">
        <v>0</v>
      </c>
      <c r="FF8" s="18">
        <v>0</v>
      </c>
      <c r="FG8" s="18">
        <v>0</v>
      </c>
      <c r="FH8" s="18">
        <v>1068098.9299999997</v>
      </c>
      <c r="FI8" s="18">
        <v>0</v>
      </c>
      <c r="FJ8" s="18">
        <v>4318501.57</v>
      </c>
      <c r="FK8" s="18">
        <v>0</v>
      </c>
      <c r="FL8" s="18">
        <v>115141434.17</v>
      </c>
      <c r="FM8" s="18">
        <v>0</v>
      </c>
      <c r="FN8" s="19">
        <v>1356042168.2100053</v>
      </c>
      <c r="FO8" s="19">
        <v>0</v>
      </c>
      <c r="FP8" s="18">
        <v>1710795.4999999995</v>
      </c>
      <c r="FQ8" s="18">
        <v>0</v>
      </c>
      <c r="FR8" s="18">
        <v>1942798.8900000011</v>
      </c>
      <c r="FS8" s="18">
        <v>0</v>
      </c>
      <c r="FT8" s="80">
        <v>177517762.68999997</v>
      </c>
      <c r="FU8" s="80">
        <v>0</v>
      </c>
      <c r="FV8" s="18">
        <v>11410946.149999999</v>
      </c>
      <c r="FW8" s="18">
        <v>0</v>
      </c>
      <c r="FX8" s="18">
        <v>166106816.53999996</v>
      </c>
      <c r="FY8" s="18">
        <v>0</v>
      </c>
      <c r="FZ8" s="80">
        <v>1174870811.1300054</v>
      </c>
      <c r="GA8" s="80">
        <v>0</v>
      </c>
      <c r="GB8" s="18">
        <v>236789690.71999994</v>
      </c>
      <c r="GC8" s="18">
        <v>0</v>
      </c>
      <c r="GD8" s="18">
        <v>938081120.41000533</v>
      </c>
      <c r="GE8" s="18">
        <v>0</v>
      </c>
      <c r="GF8" s="18">
        <v>35920121.030000001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15567517984.679995</v>
      </c>
      <c r="HU8" s="18">
        <v>0</v>
      </c>
      <c r="HV8" s="19">
        <v>15567517984.679995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1422002760.2699997</v>
      </c>
      <c r="E9" s="19">
        <v>1043512.2499999991</v>
      </c>
      <c r="F9" s="18">
        <v>559176832.51999974</v>
      </c>
      <c r="G9" s="18">
        <v>0</v>
      </c>
      <c r="H9" s="18">
        <v>766938985.47000003</v>
      </c>
      <c r="I9" s="18">
        <v>1043512.2499999991</v>
      </c>
      <c r="J9" s="18">
        <v>95886942.279999971</v>
      </c>
      <c r="K9" s="18">
        <v>0</v>
      </c>
      <c r="L9" s="18">
        <v>114426348.13</v>
      </c>
      <c r="M9" s="18">
        <v>0</v>
      </c>
      <c r="N9" s="18">
        <v>260003083.68000001</v>
      </c>
      <c r="O9" s="18">
        <v>0</v>
      </c>
      <c r="P9" s="18">
        <v>977273.13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194920282.30000001</v>
      </c>
      <c r="AA9" s="18">
        <v>0</v>
      </c>
      <c r="AB9" s="18">
        <v>0</v>
      </c>
      <c r="AC9" s="18">
        <v>0</v>
      </c>
      <c r="AD9" s="18">
        <v>135094039.06999999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3733130349.4900007</v>
      </c>
      <c r="AK9" s="18">
        <v>0</v>
      </c>
      <c r="AL9" s="18">
        <v>109911248.19</v>
      </c>
      <c r="AM9" s="18">
        <v>0</v>
      </c>
      <c r="AN9" s="18">
        <v>297887890.16999996</v>
      </c>
      <c r="AO9" s="18">
        <v>0</v>
      </c>
      <c r="AP9" s="18">
        <v>4985545008.71</v>
      </c>
      <c r="AQ9" s="18">
        <v>0</v>
      </c>
      <c r="AR9" s="18">
        <v>2403276.4500000002</v>
      </c>
      <c r="AS9" s="18">
        <v>0</v>
      </c>
      <c r="AT9" s="18">
        <v>58422605.019999996</v>
      </c>
      <c r="AU9" s="18">
        <v>0</v>
      </c>
      <c r="AV9" s="18">
        <v>70549134.989999995</v>
      </c>
      <c r="AW9" s="18">
        <v>0</v>
      </c>
      <c r="AX9" s="18">
        <v>107967.31</v>
      </c>
      <c r="AY9" s="18">
        <v>0</v>
      </c>
      <c r="AZ9" s="18">
        <v>0</v>
      </c>
      <c r="BA9" s="18">
        <v>0</v>
      </c>
      <c r="BB9" s="18">
        <v>1262544.98</v>
      </c>
      <c r="BC9" s="18">
        <v>0</v>
      </c>
      <c r="BD9" s="18">
        <v>23045578.610000003</v>
      </c>
      <c r="BE9" s="18">
        <v>0</v>
      </c>
      <c r="BF9" s="18">
        <v>0</v>
      </c>
      <c r="BG9" s="18">
        <v>0</v>
      </c>
      <c r="BH9" s="18">
        <v>30841189.150000002</v>
      </c>
      <c r="BI9" s="18">
        <v>0</v>
      </c>
      <c r="BJ9" s="18">
        <v>4543406.67</v>
      </c>
      <c r="BK9" s="18">
        <v>0</v>
      </c>
      <c r="BL9" s="18">
        <v>16401336.109999999</v>
      </c>
      <c r="BM9" s="18">
        <v>0</v>
      </c>
      <c r="BN9" s="18">
        <v>17361189.399999999</v>
      </c>
      <c r="BO9" s="18">
        <v>0</v>
      </c>
      <c r="BP9" s="18">
        <v>4838662.66</v>
      </c>
      <c r="BQ9" s="18">
        <v>0</v>
      </c>
      <c r="BR9" s="18">
        <v>147028.84</v>
      </c>
      <c r="BS9" s="18">
        <v>0</v>
      </c>
      <c r="BT9" s="18">
        <v>0</v>
      </c>
      <c r="BU9" s="18">
        <v>0</v>
      </c>
      <c r="BV9" s="18">
        <v>31214771.969999999</v>
      </c>
      <c r="BW9" s="18">
        <v>0</v>
      </c>
      <c r="BX9" s="18">
        <v>100942.81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111335197.80999999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18654698.219999999</v>
      </c>
      <c r="DW9" s="18">
        <v>0</v>
      </c>
      <c r="DX9" s="18">
        <v>1649872.43</v>
      </c>
      <c r="DY9" s="18">
        <v>0</v>
      </c>
      <c r="DZ9" s="18">
        <v>0</v>
      </c>
      <c r="EA9" s="18">
        <v>0</v>
      </c>
      <c r="EB9" s="18">
        <v>187543668.99000001</v>
      </c>
      <c r="EC9" s="18">
        <v>0</v>
      </c>
      <c r="ED9" s="18">
        <v>41612736.700000003</v>
      </c>
      <c r="EE9" s="18">
        <v>0</v>
      </c>
      <c r="EF9" s="18">
        <v>27976230.119999997</v>
      </c>
      <c r="EG9" s="18">
        <v>8600986.8200000003</v>
      </c>
      <c r="EH9" s="18">
        <v>72017850.339999989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57103601.230000004</v>
      </c>
      <c r="EO9" s="18">
        <v>0</v>
      </c>
      <c r="EP9" s="18">
        <v>336460.28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5336448.75</v>
      </c>
      <c r="EW9" s="18">
        <v>0</v>
      </c>
      <c r="EX9" s="18">
        <v>120794723.33</v>
      </c>
      <c r="EY9" s="18">
        <v>0</v>
      </c>
      <c r="EZ9" s="18">
        <v>560317.43999999994</v>
      </c>
      <c r="FA9" s="18">
        <v>0</v>
      </c>
      <c r="FB9" s="18">
        <v>26669261.009999998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561113.43000000005</v>
      </c>
      <c r="FI9" s="18">
        <v>3</v>
      </c>
      <c r="FJ9" s="18">
        <v>4715886.5</v>
      </c>
      <c r="FK9" s="18">
        <v>0</v>
      </c>
      <c r="FL9" s="18">
        <v>0</v>
      </c>
      <c r="FM9" s="18">
        <v>0</v>
      </c>
      <c r="FN9" s="19">
        <v>14983633962.230001</v>
      </c>
      <c r="FO9" s="19">
        <v>0</v>
      </c>
      <c r="FP9" s="18">
        <v>0</v>
      </c>
      <c r="FQ9" s="18">
        <v>0</v>
      </c>
      <c r="FR9" s="18">
        <v>12313373.219999995</v>
      </c>
      <c r="FS9" s="18">
        <v>0</v>
      </c>
      <c r="FT9" s="80">
        <v>3373528385.1983209</v>
      </c>
      <c r="FU9" s="80">
        <v>0</v>
      </c>
      <c r="FV9" s="18">
        <v>178659960.94999975</v>
      </c>
      <c r="FW9" s="18">
        <v>0</v>
      </c>
      <c r="FX9" s="18">
        <v>3194868424.2483211</v>
      </c>
      <c r="FY9" s="18">
        <v>0</v>
      </c>
      <c r="FZ9" s="80">
        <v>11597792203.81168</v>
      </c>
      <c r="GA9" s="80">
        <v>0</v>
      </c>
      <c r="GB9" s="18">
        <v>2808593393.8800116</v>
      </c>
      <c r="GC9" s="18">
        <v>0</v>
      </c>
      <c r="GD9" s="18">
        <v>8789198809.9316692</v>
      </c>
      <c r="GE9" s="18">
        <v>0</v>
      </c>
      <c r="GF9" s="18">
        <v>68439853.680000007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27244109887.369991</v>
      </c>
      <c r="HU9" s="18">
        <v>9644502.0700000003</v>
      </c>
      <c r="HV9" s="19">
        <v>27253754389.439991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4030099497.9487863</v>
      </c>
      <c r="E10" s="19">
        <v>776087404.92999995</v>
      </c>
      <c r="F10" s="18">
        <v>686449857.91065288</v>
      </c>
      <c r="G10" s="18">
        <v>132439455.25923456</v>
      </c>
      <c r="H10" s="18">
        <v>1779978174.797785</v>
      </c>
      <c r="I10" s="18">
        <v>346574932.50665653</v>
      </c>
      <c r="J10" s="18">
        <v>1563671465.2403479</v>
      </c>
      <c r="K10" s="18">
        <v>297073017.16410887</v>
      </c>
      <c r="L10" s="18">
        <v>115524363.31</v>
      </c>
      <c r="M10" s="18">
        <v>0</v>
      </c>
      <c r="N10" s="18">
        <v>296791324.16000903</v>
      </c>
      <c r="O10" s="18">
        <v>0</v>
      </c>
      <c r="P10" s="18">
        <v>13326896.76</v>
      </c>
      <c r="Q10" s="18">
        <v>0</v>
      </c>
      <c r="R10" s="18">
        <v>23317317.390000001</v>
      </c>
      <c r="S10" s="18">
        <v>222424.200000001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493372123.080001</v>
      </c>
      <c r="AA10" s="18">
        <v>67700016.900000006</v>
      </c>
      <c r="AB10" s="18">
        <v>42696.67</v>
      </c>
      <c r="AC10" s="18">
        <v>0</v>
      </c>
      <c r="AD10" s="18">
        <v>612007686.24000204</v>
      </c>
      <c r="AE10" s="18">
        <v>122280851.12</v>
      </c>
      <c r="AF10" s="18">
        <v>0</v>
      </c>
      <c r="AG10" s="18">
        <v>0</v>
      </c>
      <c r="AH10" s="18">
        <v>0</v>
      </c>
      <c r="AI10" s="18">
        <v>0</v>
      </c>
      <c r="AJ10" s="18">
        <v>3685141391.9951501</v>
      </c>
      <c r="AK10" s="18">
        <v>986942.55</v>
      </c>
      <c r="AL10" s="18">
        <v>379111517.67000002</v>
      </c>
      <c r="AM10" s="18">
        <v>0</v>
      </c>
      <c r="AN10" s="18">
        <v>738163865.04983306</v>
      </c>
      <c r="AO10" s="18">
        <v>213231646.96000001</v>
      </c>
      <c r="AP10" s="18">
        <v>6550433831.3999996</v>
      </c>
      <c r="AQ10" s="18">
        <v>82998570.109999999</v>
      </c>
      <c r="AR10" s="18">
        <v>21333649.889999799</v>
      </c>
      <c r="AS10" s="18">
        <v>0</v>
      </c>
      <c r="AT10" s="18">
        <v>207171552.58999699</v>
      </c>
      <c r="AU10" s="18">
        <v>14760181.34</v>
      </c>
      <c r="AV10" s="18">
        <v>214711049.84957999</v>
      </c>
      <c r="AW10" s="18">
        <v>66452019.469999999</v>
      </c>
      <c r="AX10" s="18">
        <v>138216.19</v>
      </c>
      <c r="AY10" s="18">
        <v>209165.56</v>
      </c>
      <c r="AZ10" s="18">
        <v>0</v>
      </c>
      <c r="BA10" s="18">
        <v>0</v>
      </c>
      <c r="BB10" s="18">
        <v>37420249.620018102</v>
      </c>
      <c r="BC10" s="18">
        <v>1703406.26</v>
      </c>
      <c r="BD10" s="18">
        <v>64447867.400048196</v>
      </c>
      <c r="BE10" s="18">
        <v>2398694.65</v>
      </c>
      <c r="BF10" s="18">
        <v>7356895.3399999999</v>
      </c>
      <c r="BG10" s="18">
        <v>0</v>
      </c>
      <c r="BH10" s="18">
        <v>39139632.590000004</v>
      </c>
      <c r="BI10" s="18">
        <v>0</v>
      </c>
      <c r="BJ10" s="18">
        <v>416102799.77999997</v>
      </c>
      <c r="BK10" s="18">
        <v>42562540.75</v>
      </c>
      <c r="BL10" s="18">
        <v>248352779.59</v>
      </c>
      <c r="BM10" s="18">
        <v>7442202.0800000001</v>
      </c>
      <c r="BN10" s="18">
        <v>7177710.7999999998</v>
      </c>
      <c r="BO10" s="18">
        <v>0</v>
      </c>
      <c r="BP10" s="18">
        <v>19676368.25</v>
      </c>
      <c r="BQ10" s="18">
        <v>0</v>
      </c>
      <c r="BR10" s="18">
        <v>1353670.98</v>
      </c>
      <c r="BS10" s="18">
        <v>0</v>
      </c>
      <c r="BT10" s="18">
        <v>0</v>
      </c>
      <c r="BU10" s="18">
        <v>0</v>
      </c>
      <c r="BV10" s="18">
        <v>75511629.109999806</v>
      </c>
      <c r="BW10" s="18">
        <v>7904123.9699999997</v>
      </c>
      <c r="BX10" s="18">
        <v>2168590.5699999998</v>
      </c>
      <c r="BY10" s="18">
        <v>0</v>
      </c>
      <c r="BZ10" s="18">
        <v>0</v>
      </c>
      <c r="CA10" s="18">
        <v>0</v>
      </c>
      <c r="CB10" s="18">
        <v>8303198.6199999396</v>
      </c>
      <c r="CC10" s="18">
        <v>300519.59999999998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321413439.11942399</v>
      </c>
      <c r="DE10" s="18">
        <v>17951546.02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14034083.91</v>
      </c>
      <c r="DP10" s="18">
        <v>3217423.27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56551767.339997903</v>
      </c>
      <c r="DW10" s="18">
        <v>36717922.57</v>
      </c>
      <c r="DX10" s="18">
        <v>87917237.929942593</v>
      </c>
      <c r="DY10" s="18">
        <v>0</v>
      </c>
      <c r="DZ10" s="18">
        <v>0</v>
      </c>
      <c r="EA10" s="18">
        <v>0</v>
      </c>
      <c r="EB10" s="18">
        <v>479698869.97995299</v>
      </c>
      <c r="EC10" s="18">
        <v>8324329.5800000001</v>
      </c>
      <c r="ED10" s="18">
        <v>38361028.030000001</v>
      </c>
      <c r="EE10" s="18">
        <v>1075545.78</v>
      </c>
      <c r="EF10" s="18">
        <v>216924062.33999997</v>
      </c>
      <c r="EG10" s="18">
        <v>23001877.18</v>
      </c>
      <c r="EH10" s="18">
        <v>141268226.790001</v>
      </c>
      <c r="EI10" s="18">
        <v>2069521.63</v>
      </c>
      <c r="EJ10" s="18">
        <v>0</v>
      </c>
      <c r="EK10" s="18">
        <v>0</v>
      </c>
      <c r="EL10" s="18">
        <v>0</v>
      </c>
      <c r="EM10" s="18">
        <v>0</v>
      </c>
      <c r="EN10" s="18">
        <v>17619436.469999999</v>
      </c>
      <c r="EO10" s="18">
        <v>0</v>
      </c>
      <c r="EP10" s="18">
        <v>871178.6</v>
      </c>
      <c r="EQ10" s="18">
        <v>0</v>
      </c>
      <c r="ER10" s="18">
        <v>0</v>
      </c>
      <c r="ES10" s="18">
        <v>0</v>
      </c>
      <c r="ET10" s="18">
        <v>0</v>
      </c>
      <c r="EU10" s="18">
        <v>71281726.890000001</v>
      </c>
      <c r="EV10" s="18">
        <v>17152782.710000001</v>
      </c>
      <c r="EW10" s="18">
        <v>0</v>
      </c>
      <c r="EX10" s="18">
        <v>555185041.89999998</v>
      </c>
      <c r="EY10" s="18">
        <v>0</v>
      </c>
      <c r="EZ10" s="18">
        <v>1143988.18</v>
      </c>
      <c r="FA10" s="18">
        <v>0</v>
      </c>
      <c r="FB10" s="18">
        <v>137107696.53</v>
      </c>
      <c r="FC10" s="18">
        <v>0</v>
      </c>
      <c r="FD10" s="18">
        <v>0</v>
      </c>
      <c r="FE10" s="18">
        <v>8502326.3000000007</v>
      </c>
      <c r="FF10" s="18">
        <v>0</v>
      </c>
      <c r="FG10" s="18">
        <v>0</v>
      </c>
      <c r="FH10" s="18">
        <v>2310425.91</v>
      </c>
      <c r="FI10" s="18">
        <v>0</v>
      </c>
      <c r="FJ10" s="18">
        <v>13440581.060000001</v>
      </c>
      <c r="FK10" s="18">
        <v>0</v>
      </c>
      <c r="FL10" s="18">
        <v>3008114.5399999302</v>
      </c>
      <c r="FM10" s="18">
        <v>0</v>
      </c>
      <c r="FN10" s="19">
        <v>2973405838.2089224</v>
      </c>
      <c r="FO10" s="19">
        <v>39113795.409999989</v>
      </c>
      <c r="FP10" s="18">
        <v>291215.17000009998</v>
      </c>
      <c r="FQ10" s="18">
        <v>390.48</v>
      </c>
      <c r="FR10" s="18">
        <v>4439455.3900001002</v>
      </c>
      <c r="FS10" s="18">
        <v>0</v>
      </c>
      <c r="FT10" s="80">
        <v>921674426.77950954</v>
      </c>
      <c r="FU10" s="80">
        <v>0</v>
      </c>
      <c r="FV10" s="18">
        <v>368404139.98207128</v>
      </c>
      <c r="FW10" s="18">
        <v>0</v>
      </c>
      <c r="FX10" s="18">
        <v>553270286.79743826</v>
      </c>
      <c r="FY10" s="18">
        <v>0</v>
      </c>
      <c r="FZ10" s="80">
        <v>2047000740.8694129</v>
      </c>
      <c r="GA10" s="80">
        <v>39113404.929999992</v>
      </c>
      <c r="GB10" s="18">
        <v>818219397.93723619</v>
      </c>
      <c r="GC10" s="18">
        <v>10632606.34</v>
      </c>
      <c r="GD10" s="18">
        <v>1228781342.9321766</v>
      </c>
      <c r="GE10" s="18">
        <v>28480798.589999996</v>
      </c>
      <c r="GF10" s="18">
        <v>23880986.870000601</v>
      </c>
      <c r="GG10" s="18">
        <v>528206.31000000006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23398472618.621662</v>
      </c>
      <c r="HU10" s="18">
        <v>1629841592.0299997</v>
      </c>
      <c r="HV10" s="19">
        <v>25028314210.651661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25882749.212500002</v>
      </c>
      <c r="E11" s="19">
        <v>0</v>
      </c>
      <c r="F11" s="18">
        <v>14016632.8188</v>
      </c>
      <c r="G11" s="18">
        <v>0</v>
      </c>
      <c r="H11" s="18">
        <v>10258716.3968</v>
      </c>
      <c r="I11" s="18">
        <v>0</v>
      </c>
      <c r="J11" s="18">
        <v>1607399.9968999999</v>
      </c>
      <c r="K11" s="18">
        <v>0</v>
      </c>
      <c r="L11" s="18">
        <v>0</v>
      </c>
      <c r="M11" s="18">
        <v>0</v>
      </c>
      <c r="N11" s="18">
        <v>93958640.040000007</v>
      </c>
      <c r="O11" s="18">
        <v>0</v>
      </c>
      <c r="P11" s="18">
        <v>1680700</v>
      </c>
      <c r="Q11" s="18">
        <v>0</v>
      </c>
      <c r="R11" s="18">
        <v>4917502.9725000001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10162450.0297</v>
      </c>
      <c r="AA11" s="18">
        <v>0</v>
      </c>
      <c r="AB11" s="18">
        <v>0</v>
      </c>
      <c r="AC11" s="18">
        <v>0</v>
      </c>
      <c r="AD11" s="18">
        <v>2084223.89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2513834785.8761001</v>
      </c>
      <c r="AK11" s="18">
        <v>0</v>
      </c>
      <c r="AL11" s="18">
        <v>33837132.100999996</v>
      </c>
      <c r="AM11" s="18">
        <v>0</v>
      </c>
      <c r="AN11" s="18">
        <v>56663635.501599997</v>
      </c>
      <c r="AO11" s="18">
        <v>0</v>
      </c>
      <c r="AP11" s="18">
        <v>354742944.06199998</v>
      </c>
      <c r="AQ11" s="18">
        <v>0</v>
      </c>
      <c r="AR11" s="18">
        <v>276046.68</v>
      </c>
      <c r="AS11" s="18">
        <v>0</v>
      </c>
      <c r="AT11" s="18">
        <v>897408.50439999998</v>
      </c>
      <c r="AU11" s="18">
        <v>0</v>
      </c>
      <c r="AV11" s="18">
        <v>1906051.9948</v>
      </c>
      <c r="AW11" s="18">
        <v>0</v>
      </c>
      <c r="AX11" s="18">
        <v>9116.93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43827.767500000002</v>
      </c>
      <c r="BE11" s="18">
        <v>0</v>
      </c>
      <c r="BF11" s="18">
        <v>0</v>
      </c>
      <c r="BG11" s="18">
        <v>0</v>
      </c>
      <c r="BH11" s="18">
        <v>190936.65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793683.89</v>
      </c>
      <c r="BQ11" s="18">
        <v>0</v>
      </c>
      <c r="BR11" s="18">
        <v>62255.42</v>
      </c>
      <c r="BS11" s="18">
        <v>0</v>
      </c>
      <c r="BT11" s="18">
        <v>0</v>
      </c>
      <c r="BU11" s="18">
        <v>0</v>
      </c>
      <c r="BV11" s="18">
        <v>72375210.455400005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39801.152399999999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48264374.291699998</v>
      </c>
      <c r="CK11" s="18">
        <v>0</v>
      </c>
      <c r="CL11" s="18">
        <v>650876.09649999999</v>
      </c>
      <c r="CM11" s="18">
        <v>0</v>
      </c>
      <c r="CN11" s="18">
        <v>1234960.3705</v>
      </c>
      <c r="CO11" s="18">
        <v>0</v>
      </c>
      <c r="CP11" s="18">
        <v>0</v>
      </c>
      <c r="CQ11" s="18">
        <v>0</v>
      </c>
      <c r="CR11" s="18">
        <v>417824.4792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21376280.193399999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58192.616499999996</v>
      </c>
      <c r="DU11" s="18">
        <v>0</v>
      </c>
      <c r="DV11" s="18">
        <v>0</v>
      </c>
      <c r="DW11" s="18">
        <v>0</v>
      </c>
      <c r="DX11" s="18">
        <v>5525069.4440000001</v>
      </c>
      <c r="DY11" s="18">
        <v>0</v>
      </c>
      <c r="DZ11" s="18">
        <v>0</v>
      </c>
      <c r="EA11" s="18">
        <v>0</v>
      </c>
      <c r="EB11" s="18">
        <v>1735609.4482</v>
      </c>
      <c r="EC11" s="18">
        <v>0</v>
      </c>
      <c r="ED11" s="18">
        <v>1498728.99</v>
      </c>
      <c r="EE11" s="18">
        <v>0</v>
      </c>
      <c r="EF11" s="18">
        <v>799187.33</v>
      </c>
      <c r="EG11" s="18">
        <v>0</v>
      </c>
      <c r="EH11" s="18">
        <v>2732545.3308999999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323615.18999999994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3399802.94</v>
      </c>
      <c r="EW11" s="18">
        <v>0</v>
      </c>
      <c r="EX11" s="18">
        <v>180375864.75</v>
      </c>
      <c r="EY11" s="18">
        <v>0</v>
      </c>
      <c r="EZ11" s="18">
        <v>3129680.71</v>
      </c>
      <c r="FA11" s="18">
        <v>0</v>
      </c>
      <c r="FB11" s="18">
        <v>29080550.599999998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13720088.370000001</v>
      </c>
      <c r="FI11" s="18">
        <v>0</v>
      </c>
      <c r="FJ11" s="18">
        <v>4303929.63</v>
      </c>
      <c r="FK11" s="18">
        <v>0</v>
      </c>
      <c r="FL11" s="18">
        <v>929.07</v>
      </c>
      <c r="FM11" s="18">
        <v>0</v>
      </c>
      <c r="FN11" s="19">
        <v>465494296.81999999</v>
      </c>
      <c r="FO11" s="19">
        <v>0</v>
      </c>
      <c r="FP11" s="18">
        <v>0</v>
      </c>
      <c r="FQ11" s="18">
        <v>0</v>
      </c>
      <c r="FR11" s="18">
        <v>326887407.63</v>
      </c>
      <c r="FS11" s="18">
        <v>0</v>
      </c>
      <c r="FT11" s="80">
        <v>9145091.8699999992</v>
      </c>
      <c r="FU11" s="80">
        <v>0</v>
      </c>
      <c r="FV11" s="18">
        <v>0</v>
      </c>
      <c r="FW11" s="18">
        <v>0</v>
      </c>
      <c r="FX11" s="18">
        <v>9145091.8699999992</v>
      </c>
      <c r="FY11" s="18">
        <v>0</v>
      </c>
      <c r="FZ11" s="80">
        <v>129461797.31999999</v>
      </c>
      <c r="GA11" s="80">
        <v>0</v>
      </c>
      <c r="GB11" s="18">
        <v>0</v>
      </c>
      <c r="GC11" s="18">
        <v>0</v>
      </c>
      <c r="GD11" s="18">
        <v>129461797.31999999</v>
      </c>
      <c r="GE11" s="18">
        <v>0</v>
      </c>
      <c r="GF11" s="18">
        <v>6279442.2675999999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3964760952.0683994</v>
      </c>
      <c r="HU11" s="18">
        <v>0</v>
      </c>
      <c r="HV11" s="19">
        <v>3964760952.0683994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269965092.67258418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269965092.67258418</v>
      </c>
      <c r="HU12" s="18">
        <v>0</v>
      </c>
      <c r="HV12" s="19">
        <v>269965092.67258418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188490849.99000001</v>
      </c>
      <c r="E13" s="19">
        <v>0</v>
      </c>
      <c r="F13" s="18">
        <v>29095691.09</v>
      </c>
      <c r="G13" s="18">
        <v>0</v>
      </c>
      <c r="H13" s="18">
        <v>95157123.590000004</v>
      </c>
      <c r="I13" s="18">
        <v>0</v>
      </c>
      <c r="J13" s="18">
        <v>64238035.310000002</v>
      </c>
      <c r="K13" s="18">
        <v>0</v>
      </c>
      <c r="L13" s="18">
        <v>17040106.32</v>
      </c>
      <c r="M13" s="18">
        <v>0</v>
      </c>
      <c r="N13" s="18">
        <v>24677606.890000001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53076030.619999997</v>
      </c>
      <c r="AA13" s="18">
        <v>0</v>
      </c>
      <c r="AB13" s="18">
        <v>0</v>
      </c>
      <c r="AC13" s="18">
        <v>0</v>
      </c>
      <c r="AD13" s="18">
        <v>6536626.0299999993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2512381672.6905746</v>
      </c>
      <c r="AK13" s="18">
        <v>0</v>
      </c>
      <c r="AL13" s="18">
        <v>3998019.4261891469</v>
      </c>
      <c r="AM13" s="18">
        <v>0</v>
      </c>
      <c r="AN13" s="18">
        <v>38505408.019999996</v>
      </c>
      <c r="AO13" s="18">
        <v>0</v>
      </c>
      <c r="AP13" s="18">
        <v>1188986383.3999999</v>
      </c>
      <c r="AQ13" s="18">
        <v>0</v>
      </c>
      <c r="AR13" s="18">
        <v>0</v>
      </c>
      <c r="AS13" s="18">
        <v>0</v>
      </c>
      <c r="AT13" s="18">
        <v>21607184.48</v>
      </c>
      <c r="AU13" s="18">
        <v>0</v>
      </c>
      <c r="AV13" s="18">
        <v>25692716.450000003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326856.92000000004</v>
      </c>
      <c r="BC13" s="18">
        <v>0</v>
      </c>
      <c r="BD13" s="18">
        <v>2078840.39</v>
      </c>
      <c r="BE13" s="18">
        <v>0</v>
      </c>
      <c r="BF13" s="18">
        <v>0</v>
      </c>
      <c r="BG13" s="18">
        <v>0</v>
      </c>
      <c r="BH13" s="18">
        <v>169400.47000000003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427770.8216827705</v>
      </c>
      <c r="BQ13" s="18">
        <v>0</v>
      </c>
      <c r="BR13" s="18">
        <v>14107.15</v>
      </c>
      <c r="BS13" s="18">
        <v>0</v>
      </c>
      <c r="BT13" s="18">
        <v>0</v>
      </c>
      <c r="BU13" s="18">
        <v>0</v>
      </c>
      <c r="BV13" s="18">
        <v>5355221.0299999993</v>
      </c>
      <c r="BW13" s="18">
        <v>0</v>
      </c>
      <c r="BX13" s="18">
        <v>167904.78</v>
      </c>
      <c r="BY13" s="18">
        <v>0</v>
      </c>
      <c r="BZ13" s="18">
        <v>0</v>
      </c>
      <c r="CA13" s="18">
        <v>0</v>
      </c>
      <c r="CB13" s="18">
        <v>183608.57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3496064.8600000003</v>
      </c>
      <c r="CM13" s="18">
        <v>0</v>
      </c>
      <c r="CN13" s="18">
        <v>1188607.42</v>
      </c>
      <c r="CO13" s="18">
        <v>0</v>
      </c>
      <c r="CP13" s="18">
        <v>0</v>
      </c>
      <c r="CQ13" s="18">
        <v>0</v>
      </c>
      <c r="CR13" s="18">
        <v>1274256.69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19413495.139999997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-436915.52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97610858.059999987</v>
      </c>
      <c r="DY13" s="18">
        <v>0</v>
      </c>
      <c r="DZ13" s="18">
        <v>0</v>
      </c>
      <c r="EA13" s="18">
        <v>0</v>
      </c>
      <c r="EB13" s="18">
        <v>43442317.310000002</v>
      </c>
      <c r="EC13" s="18">
        <v>0</v>
      </c>
      <c r="ED13" s="18">
        <v>786546.78</v>
      </c>
      <c r="EE13" s="18">
        <v>0</v>
      </c>
      <c r="EF13" s="18">
        <v>82047462.229999989</v>
      </c>
      <c r="EG13" s="18">
        <v>0</v>
      </c>
      <c r="EH13" s="18">
        <v>6334611.7899999991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1054557.8999999997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1054944.9399999997</v>
      </c>
      <c r="GA13" s="80">
        <v>0</v>
      </c>
      <c r="GB13" s="18">
        <v>0</v>
      </c>
      <c r="GC13" s="18">
        <v>0</v>
      </c>
      <c r="GD13" s="18">
        <v>1054944.9399999997</v>
      </c>
      <c r="GE13" s="18">
        <v>0</v>
      </c>
      <c r="GF13" s="18">
        <v>11946107.91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4357874285.0184469</v>
      </c>
      <c r="HU13" s="18">
        <v>0</v>
      </c>
      <c r="HV13" s="19">
        <v>4357874285.0184469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3087983824.2000012</v>
      </c>
      <c r="E14" s="19">
        <v>184579502.39999998</v>
      </c>
      <c r="F14" s="18">
        <v>371837364.54016858</v>
      </c>
      <c r="G14" s="18">
        <v>4916338.0298315724</v>
      </c>
      <c r="H14" s="18">
        <v>371017858.62471551</v>
      </c>
      <c r="I14" s="18">
        <v>68537035.81848532</v>
      </c>
      <c r="J14" s="18">
        <v>2345128601.0351171</v>
      </c>
      <c r="K14" s="18">
        <v>111126128.55168307</v>
      </c>
      <c r="L14" s="18">
        <v>677830231.55999994</v>
      </c>
      <c r="M14" s="18">
        <v>1002871</v>
      </c>
      <c r="N14" s="18">
        <v>209849963.06</v>
      </c>
      <c r="O14" s="18">
        <v>0</v>
      </c>
      <c r="P14" s="18">
        <v>15544.28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1144622.6000000001</v>
      </c>
      <c r="W14" s="18">
        <v>0</v>
      </c>
      <c r="X14" s="18">
        <v>0</v>
      </c>
      <c r="Y14" s="18">
        <v>0</v>
      </c>
      <c r="Z14" s="18">
        <v>304650140.19</v>
      </c>
      <c r="AA14" s="18">
        <v>3235616.6500000022</v>
      </c>
      <c r="AB14" s="18">
        <v>0</v>
      </c>
      <c r="AC14" s="18">
        <v>0</v>
      </c>
      <c r="AD14" s="18">
        <v>55071998.909999996</v>
      </c>
      <c r="AE14" s="18">
        <v>252476.53000000003</v>
      </c>
      <c r="AF14" s="18">
        <v>0</v>
      </c>
      <c r="AG14" s="18">
        <v>0</v>
      </c>
      <c r="AH14" s="18">
        <v>0</v>
      </c>
      <c r="AI14" s="18">
        <v>0</v>
      </c>
      <c r="AJ14" s="18">
        <v>4102976508.3800001</v>
      </c>
      <c r="AK14" s="18">
        <v>0</v>
      </c>
      <c r="AL14" s="18">
        <v>40150453.270000003</v>
      </c>
      <c r="AM14" s="18">
        <v>0</v>
      </c>
      <c r="AN14" s="18">
        <v>440323124.38999999</v>
      </c>
      <c r="AO14" s="18">
        <v>1805503.9500000011</v>
      </c>
      <c r="AP14" s="18">
        <v>3927513448</v>
      </c>
      <c r="AQ14" s="18">
        <v>13663453.560000002</v>
      </c>
      <c r="AR14" s="18">
        <v>149837.6</v>
      </c>
      <c r="AS14" s="18">
        <v>0</v>
      </c>
      <c r="AT14" s="18">
        <v>163445051.30999997</v>
      </c>
      <c r="AU14" s="18">
        <v>473586.61</v>
      </c>
      <c r="AV14" s="18">
        <v>167134199.25</v>
      </c>
      <c r="AW14" s="18">
        <v>2467219.7600000002</v>
      </c>
      <c r="AX14" s="18">
        <v>26764.95</v>
      </c>
      <c r="AY14" s="18">
        <v>5.66</v>
      </c>
      <c r="AZ14" s="18">
        <v>0</v>
      </c>
      <c r="BA14" s="18">
        <v>0</v>
      </c>
      <c r="BB14" s="18">
        <v>22991891.739999998</v>
      </c>
      <c r="BC14" s="18">
        <v>850533.06999999983</v>
      </c>
      <c r="BD14" s="18">
        <v>95326899.700000003</v>
      </c>
      <c r="BE14" s="18">
        <v>691259.44000000006</v>
      </c>
      <c r="BF14" s="18">
        <v>45000</v>
      </c>
      <c r="BG14" s="18">
        <v>0</v>
      </c>
      <c r="BH14" s="18">
        <v>3822987.32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3348880.6399999997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20112387.539999999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7149477.6099999994</v>
      </c>
      <c r="CC14" s="18">
        <v>205882.86000000004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131405897.48</v>
      </c>
      <c r="DE14" s="18">
        <v>648817.43999999971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14000412.540000001</v>
      </c>
      <c r="DY14" s="18">
        <v>2677.04</v>
      </c>
      <c r="DZ14" s="18">
        <v>0</v>
      </c>
      <c r="EA14" s="18">
        <v>0</v>
      </c>
      <c r="EB14" s="18">
        <v>384481875.75999999</v>
      </c>
      <c r="EC14" s="18">
        <v>2864321.66</v>
      </c>
      <c r="ED14" s="18">
        <v>57875475.530000001</v>
      </c>
      <c r="EE14" s="18">
        <v>0</v>
      </c>
      <c r="EF14" s="18">
        <v>137048099.92999998</v>
      </c>
      <c r="EG14" s="18">
        <v>1906029.08</v>
      </c>
      <c r="EH14" s="18">
        <v>310644934.69999999</v>
      </c>
      <c r="EI14" s="18">
        <v>5419743.0600000015</v>
      </c>
      <c r="EJ14" s="18">
        <v>0</v>
      </c>
      <c r="EK14" s="18">
        <v>0</v>
      </c>
      <c r="EL14" s="18">
        <v>0</v>
      </c>
      <c r="EM14" s="18">
        <v>0</v>
      </c>
      <c r="EN14" s="18">
        <v>426254150</v>
      </c>
      <c r="EO14" s="18">
        <v>75.2</v>
      </c>
      <c r="EP14" s="18">
        <v>20927.5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2279326.37</v>
      </c>
      <c r="EW14" s="18">
        <v>0</v>
      </c>
      <c r="EX14" s="18">
        <v>163779870.62</v>
      </c>
      <c r="EY14" s="18">
        <v>0</v>
      </c>
      <c r="EZ14" s="18">
        <v>191449.32</v>
      </c>
      <c r="FA14" s="18">
        <v>0</v>
      </c>
      <c r="FB14" s="18">
        <v>16330301.359999999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900597.23</v>
      </c>
      <c r="FK14" s="18">
        <v>0</v>
      </c>
      <c r="FL14" s="18">
        <v>118340.73</v>
      </c>
      <c r="FM14" s="18">
        <v>0</v>
      </c>
      <c r="FN14" s="19">
        <v>2104249403.7299972</v>
      </c>
      <c r="FO14" s="19">
        <v>160412.35999999999</v>
      </c>
      <c r="FP14" s="18">
        <v>129129.91999730101</v>
      </c>
      <c r="FQ14" s="18">
        <v>0</v>
      </c>
      <c r="FR14" s="18">
        <v>8030039.2800000003</v>
      </c>
      <c r="FS14" s="18">
        <v>0</v>
      </c>
      <c r="FT14" s="80">
        <v>1591335370.6300001</v>
      </c>
      <c r="FU14" s="80">
        <v>0</v>
      </c>
      <c r="FV14" s="18">
        <v>42411192.630000003</v>
      </c>
      <c r="FW14" s="18">
        <v>0</v>
      </c>
      <c r="FX14" s="18">
        <v>1548924178</v>
      </c>
      <c r="FY14" s="18">
        <v>0</v>
      </c>
      <c r="FZ14" s="80">
        <v>504754863.89999998</v>
      </c>
      <c r="GA14" s="80">
        <v>160412.35999999999</v>
      </c>
      <c r="GB14" s="18">
        <v>288433254.19999999</v>
      </c>
      <c r="GC14" s="18">
        <v>160412.35999999999</v>
      </c>
      <c r="GD14" s="18">
        <v>216321609.69999999</v>
      </c>
      <c r="GE14" s="18">
        <v>0</v>
      </c>
      <c r="GF14" s="18">
        <v>36195778.479999997</v>
      </c>
      <c r="GG14" s="18">
        <v>15446.000000000005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17118634185.520008</v>
      </c>
      <c r="HU14" s="18">
        <v>220245433.32999998</v>
      </c>
      <c r="HV14" s="19">
        <v>17338879618.85001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1218947.7400000033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2270963.6400000346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284049.62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5791202.9899999192</v>
      </c>
      <c r="DE15" s="18">
        <v>0</v>
      </c>
      <c r="DF15" s="18">
        <v>25043910.173333347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-1544366.5790380919</v>
      </c>
      <c r="DU15" s="18">
        <v>0</v>
      </c>
      <c r="DV15" s="18">
        <v>31049636.979365103</v>
      </c>
      <c r="DW15" s="18">
        <v>0</v>
      </c>
      <c r="DX15" s="18">
        <v>35351.300000000025</v>
      </c>
      <c r="DY15" s="18">
        <v>0</v>
      </c>
      <c r="DZ15" s="18">
        <v>0</v>
      </c>
      <c r="EA15" s="18">
        <v>0</v>
      </c>
      <c r="EB15" s="18">
        <v>60488775.495238289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1441440599.8238099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1566079199.7731848</v>
      </c>
      <c r="HU15" s="18">
        <v>0</v>
      </c>
      <c r="HV15" s="19">
        <v>1566079199.7731848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185293414.22343338</v>
      </c>
      <c r="DO16" s="18">
        <v>0</v>
      </c>
      <c r="DP16" s="18">
        <v>0</v>
      </c>
      <c r="DQ16" s="18">
        <v>174136933.17708355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185293414.22343338</v>
      </c>
      <c r="HU16" s="18">
        <v>174136933.17708355</v>
      </c>
      <c r="HV16" s="19">
        <v>359430347.40051693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79806175</v>
      </c>
      <c r="E17" s="19">
        <v>0</v>
      </c>
      <c r="F17" s="18">
        <v>1437681</v>
      </c>
      <c r="G17" s="18">
        <v>0</v>
      </c>
      <c r="H17" s="18">
        <v>35138397</v>
      </c>
      <c r="I17" s="18">
        <v>0</v>
      </c>
      <c r="J17" s="18">
        <v>43230097</v>
      </c>
      <c r="K17" s="18">
        <v>0</v>
      </c>
      <c r="L17" s="18">
        <v>16910760</v>
      </c>
      <c r="M17" s="18">
        <v>0</v>
      </c>
      <c r="N17" s="18">
        <v>3975319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58185052</v>
      </c>
      <c r="AA17" s="18">
        <v>0</v>
      </c>
      <c r="AB17" s="18">
        <v>0</v>
      </c>
      <c r="AC17" s="18">
        <v>0</v>
      </c>
      <c r="AD17" s="18">
        <v>106547698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2151814967.8200002</v>
      </c>
      <c r="AK17" s="18">
        <v>0</v>
      </c>
      <c r="AL17" s="18">
        <v>0</v>
      </c>
      <c r="AM17" s="18">
        <v>0</v>
      </c>
      <c r="AN17" s="18">
        <v>59344991.579999998</v>
      </c>
      <c r="AO17" s="18">
        <v>0</v>
      </c>
      <c r="AP17" s="18">
        <v>186068222.66</v>
      </c>
      <c r="AQ17" s="18">
        <v>0</v>
      </c>
      <c r="AR17" s="18">
        <v>0</v>
      </c>
      <c r="AS17" s="18">
        <v>0</v>
      </c>
      <c r="AT17" s="18">
        <v>88820475</v>
      </c>
      <c r="AU17" s="18">
        <v>0</v>
      </c>
      <c r="AV17" s="18">
        <v>98622400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512800</v>
      </c>
      <c r="BC17" s="18">
        <v>0</v>
      </c>
      <c r="BD17" s="18">
        <v>8102406</v>
      </c>
      <c r="BE17" s="18">
        <v>0</v>
      </c>
      <c r="BF17" s="18">
        <v>0</v>
      </c>
      <c r="BG17" s="18">
        <v>0</v>
      </c>
      <c r="BH17" s="18">
        <v>828233</v>
      </c>
      <c r="BI17" s="18">
        <v>0</v>
      </c>
      <c r="BJ17" s="18">
        <v>871306</v>
      </c>
      <c r="BK17" s="18">
        <v>0</v>
      </c>
      <c r="BL17" s="18">
        <v>17069</v>
      </c>
      <c r="BM17" s="18">
        <v>0</v>
      </c>
      <c r="BN17" s="18">
        <v>0</v>
      </c>
      <c r="BO17" s="18">
        <v>0</v>
      </c>
      <c r="BP17" s="18">
        <v>327659</v>
      </c>
      <c r="BQ17" s="18">
        <v>0</v>
      </c>
      <c r="BR17" s="18">
        <v>12056</v>
      </c>
      <c r="BS17" s="18">
        <v>0</v>
      </c>
      <c r="BT17" s="18">
        <v>0</v>
      </c>
      <c r="BU17" s="18">
        <v>0</v>
      </c>
      <c r="BV17" s="18">
        <v>17338459</v>
      </c>
      <c r="BW17" s="18">
        <v>0</v>
      </c>
      <c r="BX17" s="18">
        <v>67292</v>
      </c>
      <c r="BY17" s="18">
        <v>0</v>
      </c>
      <c r="BZ17" s="18">
        <v>0</v>
      </c>
      <c r="CA17" s="18">
        <v>0</v>
      </c>
      <c r="CB17" s="18">
        <v>664561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199710117</v>
      </c>
      <c r="CK17" s="18">
        <v>0</v>
      </c>
      <c r="CL17" s="18">
        <v>15223970</v>
      </c>
      <c r="CM17" s="18">
        <v>0</v>
      </c>
      <c r="CN17" s="18">
        <v>23381629</v>
      </c>
      <c r="CO17" s="18">
        <v>0</v>
      </c>
      <c r="CP17" s="18">
        <v>0</v>
      </c>
      <c r="CQ17" s="18">
        <v>0</v>
      </c>
      <c r="CR17" s="18">
        <v>13906397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15340452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48203452</v>
      </c>
      <c r="EC17" s="18">
        <v>0</v>
      </c>
      <c r="ED17" s="18">
        <v>9749419</v>
      </c>
      <c r="EE17" s="18">
        <v>0</v>
      </c>
      <c r="EF17" s="18">
        <v>178166282</v>
      </c>
      <c r="EG17" s="18">
        <v>0</v>
      </c>
      <c r="EH17" s="18">
        <v>7627633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14525360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169740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3404842353.0599999</v>
      </c>
      <c r="HU17" s="18">
        <v>0</v>
      </c>
      <c r="HV17" s="19">
        <v>3404842353.0599999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92065434.725593448</v>
      </c>
      <c r="E18" s="19">
        <v>149558.8201065555</v>
      </c>
      <c r="F18" s="18">
        <v>300981.23082439648</v>
      </c>
      <c r="G18" s="18">
        <v>488.9391756035659</v>
      </c>
      <c r="H18" s="18">
        <v>57894186.677544534</v>
      </c>
      <c r="I18" s="18">
        <v>94048.176455470631</v>
      </c>
      <c r="J18" s="18">
        <v>33870266.817224517</v>
      </c>
      <c r="K18" s="18">
        <v>55021.704475481318</v>
      </c>
      <c r="L18" s="18">
        <v>19564693.07</v>
      </c>
      <c r="M18" s="18">
        <v>0</v>
      </c>
      <c r="N18" s="18">
        <v>57944.1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36244997.68</v>
      </c>
      <c r="AA18" s="18">
        <v>0</v>
      </c>
      <c r="AB18" s="18">
        <v>0</v>
      </c>
      <c r="AC18" s="18">
        <v>0</v>
      </c>
      <c r="AD18" s="18">
        <v>1912945.84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31960092.939999998</v>
      </c>
      <c r="AU18" s="18">
        <v>0</v>
      </c>
      <c r="AV18" s="18">
        <v>13277571.02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682648.65999999992</v>
      </c>
      <c r="BC18" s="18">
        <v>118.76</v>
      </c>
      <c r="BD18" s="18">
        <v>4096011.45</v>
      </c>
      <c r="BE18" s="18">
        <v>14930.79</v>
      </c>
      <c r="BF18" s="18">
        <v>0</v>
      </c>
      <c r="BG18" s="18">
        <v>0</v>
      </c>
      <c r="BH18" s="18">
        <v>3900339.06</v>
      </c>
      <c r="BI18" s="18">
        <v>0</v>
      </c>
      <c r="BJ18" s="18">
        <v>592336</v>
      </c>
      <c r="BK18" s="18">
        <v>0</v>
      </c>
      <c r="BL18" s="18">
        <v>6215215.1899999995</v>
      </c>
      <c r="BM18" s="18">
        <v>0</v>
      </c>
      <c r="BN18" s="18">
        <v>327946.73</v>
      </c>
      <c r="BO18" s="18">
        <v>0</v>
      </c>
      <c r="BP18" s="18">
        <v>342386.53</v>
      </c>
      <c r="BQ18" s="18">
        <v>0</v>
      </c>
      <c r="BR18" s="18">
        <v>73556.820000000007</v>
      </c>
      <c r="BS18" s="18">
        <v>0</v>
      </c>
      <c r="BT18" s="18">
        <v>0</v>
      </c>
      <c r="BU18" s="18">
        <v>0</v>
      </c>
      <c r="BV18" s="18">
        <v>10543997.35</v>
      </c>
      <c r="BW18" s="18">
        <v>0</v>
      </c>
      <c r="BX18" s="18">
        <v>78099.13</v>
      </c>
      <c r="BY18" s="18">
        <v>0</v>
      </c>
      <c r="BZ18" s="18">
        <v>0</v>
      </c>
      <c r="CA18" s="18">
        <v>0</v>
      </c>
      <c r="CB18" s="18">
        <v>528161.90999999992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173587889.56999999</v>
      </c>
      <c r="CK18" s="18">
        <v>438974.22</v>
      </c>
      <c r="CL18" s="18">
        <v>9795389.6500000004</v>
      </c>
      <c r="CM18" s="18">
        <v>26107.52</v>
      </c>
      <c r="CN18" s="18">
        <v>41001.210000000006</v>
      </c>
      <c r="CO18" s="18">
        <v>0</v>
      </c>
      <c r="CP18" s="18">
        <v>0</v>
      </c>
      <c r="CQ18" s="18">
        <v>0</v>
      </c>
      <c r="CR18" s="18">
        <v>12684605.419999998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10724452.609999999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196414.09</v>
      </c>
      <c r="DY18" s="18">
        <v>0</v>
      </c>
      <c r="DZ18" s="18">
        <v>0</v>
      </c>
      <c r="EA18" s="18">
        <v>0</v>
      </c>
      <c r="EB18" s="18">
        <v>69185813.519999996</v>
      </c>
      <c r="EC18" s="18">
        <v>0</v>
      </c>
      <c r="ED18" s="18">
        <v>22158514.370000001</v>
      </c>
      <c r="EE18" s="18">
        <v>0</v>
      </c>
      <c r="EF18" s="18">
        <v>94576274.419999987</v>
      </c>
      <c r="EG18" s="18">
        <v>-199933.38</v>
      </c>
      <c r="EH18" s="18">
        <v>11125196.950000001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59204875.25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5095421.33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690584692.43559337</v>
      </c>
      <c r="HU18" s="18">
        <v>440790.61010655551</v>
      </c>
      <c r="HV18" s="19">
        <v>691025483.04569995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101352517.71920836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193770339.14120662</v>
      </c>
      <c r="DO19" s="18">
        <v>0</v>
      </c>
      <c r="DP19" s="18">
        <v>102438873.10583389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397561729.96624887</v>
      </c>
      <c r="HU19" s="18">
        <v>0</v>
      </c>
      <c r="HV19" s="19">
        <v>397561729.96624887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2174679697.4200001</v>
      </c>
      <c r="E20" s="19">
        <v>0</v>
      </c>
      <c r="F20" s="18">
        <v>435916132.83000028</v>
      </c>
      <c r="G20" s="18">
        <v>0</v>
      </c>
      <c r="H20" s="18">
        <v>566331985.11999989</v>
      </c>
      <c r="I20" s="18">
        <v>0</v>
      </c>
      <c r="J20" s="18">
        <v>1172431579.4700003</v>
      </c>
      <c r="K20" s="18">
        <v>0</v>
      </c>
      <c r="L20" s="18">
        <v>583207617.96000004</v>
      </c>
      <c r="M20" s="18">
        <v>0</v>
      </c>
      <c r="N20" s="18">
        <v>103593976.22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137056566.35000002</v>
      </c>
      <c r="AA20" s="18">
        <v>0</v>
      </c>
      <c r="AB20" s="18">
        <v>154592.4</v>
      </c>
      <c r="AC20" s="18">
        <v>0</v>
      </c>
      <c r="AD20" s="18">
        <v>77495967.499999985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928953789.28999996</v>
      </c>
      <c r="AK20" s="18">
        <v>0</v>
      </c>
      <c r="AL20" s="18">
        <v>4565008.3900000006</v>
      </c>
      <c r="AM20" s="18">
        <v>0</v>
      </c>
      <c r="AN20" s="18">
        <v>81761849.899999991</v>
      </c>
      <c r="AO20" s="18">
        <v>0</v>
      </c>
      <c r="AP20" s="18">
        <v>1235708707.3799999</v>
      </c>
      <c r="AQ20" s="18">
        <v>0</v>
      </c>
      <c r="AR20" s="18">
        <v>92993.03</v>
      </c>
      <c r="AS20" s="18">
        <v>0</v>
      </c>
      <c r="AT20" s="18">
        <v>60785936.609999992</v>
      </c>
      <c r="AU20" s="18">
        <v>0</v>
      </c>
      <c r="AV20" s="18">
        <v>50938472.119999997</v>
      </c>
      <c r="AW20" s="18">
        <v>0</v>
      </c>
      <c r="AX20" s="18">
        <v>0</v>
      </c>
      <c r="AY20" s="18">
        <v>0</v>
      </c>
      <c r="AZ20" s="18">
        <v>28209.74</v>
      </c>
      <c r="BA20" s="18">
        <v>0</v>
      </c>
      <c r="BB20" s="18">
        <v>15796236.030000001</v>
      </c>
      <c r="BC20" s="18">
        <v>0</v>
      </c>
      <c r="BD20" s="18">
        <v>142141352.70999998</v>
      </c>
      <c r="BE20" s="18">
        <v>0</v>
      </c>
      <c r="BF20" s="18">
        <v>0</v>
      </c>
      <c r="BG20" s="18">
        <v>0</v>
      </c>
      <c r="BH20" s="18">
        <v>716318.29</v>
      </c>
      <c r="BI20" s="18">
        <v>0</v>
      </c>
      <c r="BJ20" s="18">
        <v>6955520.0299999993</v>
      </c>
      <c r="BK20" s="18">
        <v>0</v>
      </c>
      <c r="BL20" s="18">
        <v>23248794.119999997</v>
      </c>
      <c r="BM20" s="18">
        <v>0</v>
      </c>
      <c r="BN20" s="18">
        <v>2228133.52</v>
      </c>
      <c r="BO20" s="18">
        <v>0</v>
      </c>
      <c r="BP20" s="18">
        <v>406063.56000000006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34165430.039999992</v>
      </c>
      <c r="BW20" s="18">
        <v>0</v>
      </c>
      <c r="BX20" s="18">
        <v>225843.24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153784650.31999999</v>
      </c>
      <c r="DE20" s="18">
        <v>0</v>
      </c>
      <c r="DF20" s="18">
        <v>17245.490000000002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2229625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668539.88</v>
      </c>
      <c r="DW20" s="18">
        <v>0</v>
      </c>
      <c r="DX20" s="18">
        <v>4636984.41</v>
      </c>
      <c r="DY20" s="18">
        <v>0</v>
      </c>
      <c r="DZ20" s="18">
        <v>0</v>
      </c>
      <c r="EA20" s="18">
        <v>0</v>
      </c>
      <c r="EB20" s="18">
        <v>297276915.08000004</v>
      </c>
      <c r="EC20" s="18">
        <v>0</v>
      </c>
      <c r="ED20" s="18">
        <v>33674113</v>
      </c>
      <c r="EE20" s="18">
        <v>0</v>
      </c>
      <c r="EF20" s="18">
        <v>194634064.88</v>
      </c>
      <c r="EG20" s="18">
        <v>0</v>
      </c>
      <c r="EH20" s="18">
        <v>58537975.840000004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120656933.13</v>
      </c>
      <c r="EU20" s="18">
        <v>0</v>
      </c>
      <c r="EV20" s="18">
        <v>3497785.62</v>
      </c>
      <c r="EW20" s="18">
        <v>0</v>
      </c>
      <c r="EX20" s="18">
        <v>66900076.020000003</v>
      </c>
      <c r="EY20" s="18">
        <v>0</v>
      </c>
      <c r="EZ20" s="18">
        <v>0</v>
      </c>
      <c r="FA20" s="18">
        <v>0</v>
      </c>
      <c r="FB20" s="18">
        <v>30877476.91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4602438.53</v>
      </c>
      <c r="FI20" s="18">
        <v>0</v>
      </c>
      <c r="FJ20" s="18">
        <v>-42521.919999999998</v>
      </c>
      <c r="FK20" s="18">
        <v>0</v>
      </c>
      <c r="FL20" s="18">
        <v>564002.55999999994</v>
      </c>
      <c r="FM20" s="18">
        <v>0</v>
      </c>
      <c r="FN20" s="19">
        <v>429493677.40999997</v>
      </c>
      <c r="FO20" s="19">
        <v>0</v>
      </c>
      <c r="FP20" s="18">
        <v>2820319.63</v>
      </c>
      <c r="FQ20" s="18">
        <v>0</v>
      </c>
      <c r="FR20" s="18">
        <v>0</v>
      </c>
      <c r="FS20" s="18">
        <v>0</v>
      </c>
      <c r="FT20" s="80">
        <v>42110839.219999999</v>
      </c>
      <c r="FU20" s="80">
        <v>0</v>
      </c>
      <c r="FV20" s="18">
        <v>6839011.4600000009</v>
      </c>
      <c r="FW20" s="18">
        <v>0</v>
      </c>
      <c r="FX20" s="18">
        <v>35271827.760000005</v>
      </c>
      <c r="FY20" s="18">
        <v>0</v>
      </c>
      <c r="FZ20" s="80">
        <v>384562518.55999994</v>
      </c>
      <c r="GA20" s="80">
        <v>0</v>
      </c>
      <c r="GB20" s="18">
        <v>16577026.08</v>
      </c>
      <c r="GC20" s="18">
        <v>0</v>
      </c>
      <c r="GD20" s="18">
        <v>367985492.47999996</v>
      </c>
      <c r="GE20" s="18">
        <v>0</v>
      </c>
      <c r="GF20" s="18">
        <v>9625628.8099999987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7076544186.8199978</v>
      </c>
      <c r="HU20" s="18">
        <v>0</v>
      </c>
      <c r="HV20" s="19">
        <v>7076544186.8199978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136409574</v>
      </c>
      <c r="E21" s="19">
        <v>0</v>
      </c>
      <c r="F21" s="18">
        <v>29975428.079999998</v>
      </c>
      <c r="G21" s="18">
        <v>0</v>
      </c>
      <c r="H21" s="18">
        <v>66811744.869999997</v>
      </c>
      <c r="I21" s="18">
        <v>0</v>
      </c>
      <c r="J21" s="18">
        <v>39622401.050000012</v>
      </c>
      <c r="K21" s="18">
        <v>0</v>
      </c>
      <c r="L21" s="18">
        <v>0</v>
      </c>
      <c r="M21" s="18">
        <v>0</v>
      </c>
      <c r="N21" s="18">
        <v>18577889.68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7010932.6500000004</v>
      </c>
      <c r="AA21" s="18">
        <v>0</v>
      </c>
      <c r="AB21" s="18">
        <v>0</v>
      </c>
      <c r="AC21" s="18">
        <v>0</v>
      </c>
      <c r="AD21" s="18">
        <v>125625.35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-10198910.199999999</v>
      </c>
      <c r="AK21" s="18">
        <v>0</v>
      </c>
      <c r="AL21" s="18">
        <v>-369326.72</v>
      </c>
      <c r="AM21" s="18">
        <v>0</v>
      </c>
      <c r="AN21" s="18">
        <v>-225336.25</v>
      </c>
      <c r="AO21" s="18">
        <v>0</v>
      </c>
      <c r="AP21" s="18">
        <v>147371512.59</v>
      </c>
      <c r="AQ21" s="18">
        <v>0</v>
      </c>
      <c r="AR21" s="18">
        <v>0</v>
      </c>
      <c r="AS21" s="18">
        <v>0</v>
      </c>
      <c r="AT21" s="18">
        <v>4604615.8499999996</v>
      </c>
      <c r="AU21" s="18">
        <v>0</v>
      </c>
      <c r="AV21" s="18">
        <v>11372628.77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796613.08</v>
      </c>
      <c r="BC21" s="18">
        <v>0</v>
      </c>
      <c r="BD21" s="18">
        <v>193316.02</v>
      </c>
      <c r="BE21" s="18">
        <v>0</v>
      </c>
      <c r="BF21" s="18">
        <v>0</v>
      </c>
      <c r="BG21" s="18">
        <v>0</v>
      </c>
      <c r="BH21" s="18">
        <v>650901.81000000006</v>
      </c>
      <c r="BI21" s="18">
        <v>0</v>
      </c>
      <c r="BJ21" s="18">
        <v>2561840.6</v>
      </c>
      <c r="BK21" s="18">
        <v>0</v>
      </c>
      <c r="BL21" s="18">
        <v>3513354.48</v>
      </c>
      <c r="BM21" s="18">
        <v>0</v>
      </c>
      <c r="BN21" s="18">
        <v>147447.57</v>
      </c>
      <c r="BO21" s="18">
        <v>0</v>
      </c>
      <c r="BP21" s="18">
        <v>325140.18</v>
      </c>
      <c r="BQ21" s="18">
        <v>0</v>
      </c>
      <c r="BR21" s="18">
        <v>6409.44</v>
      </c>
      <c r="BS21" s="18">
        <v>0</v>
      </c>
      <c r="BT21" s="18">
        <v>0</v>
      </c>
      <c r="BU21" s="18">
        <v>0</v>
      </c>
      <c r="BV21" s="18">
        <v>3608.66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360246.48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4192652.03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249</v>
      </c>
      <c r="DW21" s="18">
        <v>0</v>
      </c>
      <c r="DX21" s="18">
        <v>217565.23</v>
      </c>
      <c r="DY21" s="18">
        <v>0</v>
      </c>
      <c r="DZ21" s="18">
        <v>0</v>
      </c>
      <c r="EA21" s="18">
        <v>0</v>
      </c>
      <c r="EB21" s="18">
        <v>4845916.32</v>
      </c>
      <c r="EC21" s="18">
        <v>0</v>
      </c>
      <c r="ED21" s="18">
        <v>3743353.49</v>
      </c>
      <c r="EE21" s="18">
        <v>0</v>
      </c>
      <c r="EF21" s="18">
        <v>16400097.6</v>
      </c>
      <c r="EG21" s="18">
        <v>0</v>
      </c>
      <c r="EH21" s="18">
        <v>6998922.8600000003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5649920.7699999996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5036866.45</v>
      </c>
      <c r="EY21" s="18">
        <v>0</v>
      </c>
      <c r="EZ21" s="18">
        <v>0</v>
      </c>
      <c r="FA21" s="18">
        <v>0</v>
      </c>
      <c r="FB21" s="18">
        <v>1207793.1299999999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5038364.88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21279415.579999998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21159411.579999998</v>
      </c>
      <c r="FU21" s="80">
        <v>0</v>
      </c>
      <c r="FV21" s="18">
        <v>21159411.579999998</v>
      </c>
      <c r="FW21" s="18">
        <v>0</v>
      </c>
      <c r="FX21" s="18">
        <v>0</v>
      </c>
      <c r="FY21" s="18">
        <v>0</v>
      </c>
      <c r="FZ21" s="80">
        <v>120004</v>
      </c>
      <c r="GA21" s="80">
        <v>0</v>
      </c>
      <c r="GB21" s="18">
        <v>120004</v>
      </c>
      <c r="GC21" s="18">
        <v>0</v>
      </c>
      <c r="GD21" s="18">
        <v>0</v>
      </c>
      <c r="GE21" s="18">
        <v>0</v>
      </c>
      <c r="GF21" s="18">
        <v>16526766.15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414423272.43000001</v>
      </c>
      <c r="HU21" s="18">
        <v>0</v>
      </c>
      <c r="HV21" s="19">
        <v>414423272.43000001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285817675.44</v>
      </c>
      <c r="E22" s="19">
        <v>11309706.26</v>
      </c>
      <c r="F22" s="18">
        <v>58270749.909999989</v>
      </c>
      <c r="G22" s="18">
        <v>5252318.04</v>
      </c>
      <c r="H22" s="18">
        <v>115612003.26000001</v>
      </c>
      <c r="I22" s="18">
        <v>5620328.9500000002</v>
      </c>
      <c r="J22" s="18">
        <v>111934922.27</v>
      </c>
      <c r="K22" s="18">
        <v>437059.27</v>
      </c>
      <c r="L22" s="18">
        <v>8292470.7599999998</v>
      </c>
      <c r="M22" s="18">
        <v>64958.75</v>
      </c>
      <c r="N22" s="18">
        <v>38915037.609999999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40575196.439999998</v>
      </c>
      <c r="AA22" s="18">
        <v>413908.14</v>
      </c>
      <c r="AB22" s="18">
        <v>0</v>
      </c>
      <c r="AC22" s="18">
        <v>0</v>
      </c>
      <c r="AD22" s="18">
        <v>28484478.600000001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622513343.84000003</v>
      </c>
      <c r="AK22" s="18">
        <v>0</v>
      </c>
      <c r="AL22" s="18">
        <v>26868443.73</v>
      </c>
      <c r="AM22" s="18">
        <v>0</v>
      </c>
      <c r="AN22" s="18">
        <v>62016299.079999998</v>
      </c>
      <c r="AO22" s="18">
        <v>8317499.7800000003</v>
      </c>
      <c r="AP22" s="18">
        <v>949762562.98000002</v>
      </c>
      <c r="AQ22" s="18">
        <v>49881773.390000001</v>
      </c>
      <c r="AR22" s="18">
        <v>0</v>
      </c>
      <c r="AS22" s="18">
        <v>0</v>
      </c>
      <c r="AT22" s="18">
        <v>5638432.4699999997</v>
      </c>
      <c r="AU22" s="18">
        <v>78830.240000000005</v>
      </c>
      <c r="AV22" s="18">
        <v>4446215.47</v>
      </c>
      <c r="AW22" s="18">
        <v>50401.87</v>
      </c>
      <c r="AX22" s="18">
        <v>36690.74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1393993.37</v>
      </c>
      <c r="BE22" s="18">
        <v>48697.06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463233.12</v>
      </c>
      <c r="BQ22" s="18">
        <v>0</v>
      </c>
      <c r="BR22" s="18">
        <v>33722.97</v>
      </c>
      <c r="BS22" s="18">
        <v>0</v>
      </c>
      <c r="BT22" s="18">
        <v>0</v>
      </c>
      <c r="BU22" s="18">
        <v>0</v>
      </c>
      <c r="BV22" s="18">
        <v>149797.76999999999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301299.92</v>
      </c>
      <c r="CC22" s="18">
        <v>4701.37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14745721.41</v>
      </c>
      <c r="DE22" s="18">
        <v>818225.96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7374756.3399999999</v>
      </c>
      <c r="DU22" s="18">
        <v>0</v>
      </c>
      <c r="DV22" s="18">
        <v>0</v>
      </c>
      <c r="DW22" s="18">
        <v>0</v>
      </c>
      <c r="DX22" s="18">
        <v>1258517.3200000003</v>
      </c>
      <c r="DY22" s="18">
        <v>9538.0300000000007</v>
      </c>
      <c r="DZ22" s="18">
        <v>0</v>
      </c>
      <c r="EA22" s="18">
        <v>0</v>
      </c>
      <c r="EB22" s="18">
        <v>30349968.879999999</v>
      </c>
      <c r="EC22" s="18">
        <v>861370.54</v>
      </c>
      <c r="ED22" s="18">
        <v>2613554.94</v>
      </c>
      <c r="EE22" s="18">
        <v>6695.27</v>
      </c>
      <c r="EF22" s="18">
        <v>2636203.9300000002</v>
      </c>
      <c r="EG22" s="18">
        <v>31181.99</v>
      </c>
      <c r="EH22" s="18">
        <v>13606823</v>
      </c>
      <c r="EI22" s="18">
        <v>636501.48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273919.62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2952429.79</v>
      </c>
      <c r="EW22" s="18">
        <v>0</v>
      </c>
      <c r="EX22" s="18">
        <v>271379591.22000003</v>
      </c>
      <c r="EY22" s="18">
        <v>0</v>
      </c>
      <c r="EZ22" s="18">
        <v>3575123.7199999997</v>
      </c>
      <c r="FA22" s="18">
        <v>0</v>
      </c>
      <c r="FB22" s="18">
        <v>24617606.73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536574.94999999995</v>
      </c>
      <c r="FI22" s="18">
        <v>0</v>
      </c>
      <c r="FJ22" s="18">
        <v>3508905.32</v>
      </c>
      <c r="FK22" s="18">
        <v>0</v>
      </c>
      <c r="FL22" s="18">
        <v>0</v>
      </c>
      <c r="FM22" s="18">
        <v>0</v>
      </c>
      <c r="FN22" s="19">
        <v>710268775.11000001</v>
      </c>
      <c r="FO22" s="19">
        <v>3032193.9</v>
      </c>
      <c r="FP22" s="18">
        <v>65800</v>
      </c>
      <c r="FQ22" s="18">
        <v>600</v>
      </c>
      <c r="FR22" s="18">
        <v>1735565.14</v>
      </c>
      <c r="FS22" s="18">
        <v>0</v>
      </c>
      <c r="FT22" s="80">
        <v>119925277.95</v>
      </c>
      <c r="FU22" s="80">
        <v>0</v>
      </c>
      <c r="FV22" s="18">
        <v>3745287.16</v>
      </c>
      <c r="FW22" s="18">
        <v>0</v>
      </c>
      <c r="FX22" s="18">
        <v>116179990.79000001</v>
      </c>
      <c r="FY22" s="18">
        <v>0</v>
      </c>
      <c r="FZ22" s="80">
        <v>588542132.01999998</v>
      </c>
      <c r="GA22" s="80">
        <v>3031593.9</v>
      </c>
      <c r="GB22" s="18">
        <v>232498172.38</v>
      </c>
      <c r="GC22" s="18">
        <v>1381344.92</v>
      </c>
      <c r="GD22" s="18">
        <v>356043959.63999999</v>
      </c>
      <c r="GE22" s="18">
        <v>1650248.98</v>
      </c>
      <c r="GF22" s="18">
        <v>1694636.31</v>
      </c>
      <c r="GG22" s="18">
        <v>149056.06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3167650056.6900005</v>
      </c>
      <c r="HU22" s="18">
        <v>75876516.410000011</v>
      </c>
      <c r="HV22" s="19">
        <v>3243526573.1000004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3604974362.9499998</v>
      </c>
      <c r="E23" s="19">
        <v>9817074.2499999981</v>
      </c>
      <c r="F23" s="18">
        <v>1404869580.79</v>
      </c>
      <c r="G23" s="18">
        <v>868715.79</v>
      </c>
      <c r="H23" s="18">
        <v>1253989428.2699997</v>
      </c>
      <c r="I23" s="18">
        <v>8193253.7399999984</v>
      </c>
      <c r="J23" s="18">
        <v>946115353.8900001</v>
      </c>
      <c r="K23" s="18">
        <v>755104.72</v>
      </c>
      <c r="L23" s="18">
        <v>32002169.879999999</v>
      </c>
      <c r="M23" s="18">
        <v>6705.17</v>
      </c>
      <c r="N23" s="18">
        <v>801577694.92000008</v>
      </c>
      <c r="O23" s="18">
        <v>0</v>
      </c>
      <c r="P23" s="18">
        <v>95699.13</v>
      </c>
      <c r="Q23" s="18">
        <v>0</v>
      </c>
      <c r="R23" s="18">
        <v>10425621.859999999</v>
      </c>
      <c r="S23" s="18">
        <v>0</v>
      </c>
      <c r="T23" s="18">
        <v>0</v>
      </c>
      <c r="U23" s="18">
        <v>0</v>
      </c>
      <c r="V23" s="18">
        <v>35876622.579999998</v>
      </c>
      <c r="W23" s="18">
        <v>0</v>
      </c>
      <c r="X23" s="18">
        <v>0</v>
      </c>
      <c r="Y23" s="18">
        <v>0</v>
      </c>
      <c r="Z23" s="18">
        <v>120881502.77</v>
      </c>
      <c r="AA23" s="18">
        <v>3125243.28</v>
      </c>
      <c r="AB23" s="18">
        <v>4648.8099999999995</v>
      </c>
      <c r="AC23" s="18">
        <v>0</v>
      </c>
      <c r="AD23" s="18">
        <v>275452762.62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7903408487.3400002</v>
      </c>
      <c r="AK23" s="18">
        <v>0</v>
      </c>
      <c r="AL23" s="18">
        <v>227299185.51999998</v>
      </c>
      <c r="AM23" s="18">
        <v>0</v>
      </c>
      <c r="AN23" s="18">
        <v>267412866.87</v>
      </c>
      <c r="AO23" s="18">
        <v>4092136.42</v>
      </c>
      <c r="AP23" s="18">
        <v>3926242785.9499998</v>
      </c>
      <c r="AQ23" s="18">
        <v>26037943.359999999</v>
      </c>
      <c r="AR23" s="18">
        <v>264097.01</v>
      </c>
      <c r="AS23" s="18">
        <v>0</v>
      </c>
      <c r="AT23" s="18">
        <v>216698409.34999996</v>
      </c>
      <c r="AU23" s="18">
        <v>1142775</v>
      </c>
      <c r="AV23" s="18">
        <v>219985856.26999998</v>
      </c>
      <c r="AW23" s="18">
        <v>165510.64000000001</v>
      </c>
      <c r="AX23" s="18">
        <v>8470</v>
      </c>
      <c r="AY23" s="18">
        <v>0</v>
      </c>
      <c r="AZ23" s="18">
        <v>0</v>
      </c>
      <c r="BA23" s="18">
        <v>0</v>
      </c>
      <c r="BB23" s="18">
        <v>1832082.4200000002</v>
      </c>
      <c r="BC23" s="18">
        <v>0</v>
      </c>
      <c r="BD23" s="18">
        <v>139418822.75</v>
      </c>
      <c r="BE23" s="18">
        <v>1433897.6</v>
      </c>
      <c r="BF23" s="18">
        <v>218219.16</v>
      </c>
      <c r="BG23" s="18">
        <v>0</v>
      </c>
      <c r="BH23" s="18">
        <v>11061355.470000001</v>
      </c>
      <c r="BI23" s="18">
        <v>0</v>
      </c>
      <c r="BJ23" s="18">
        <v>226943479.24000001</v>
      </c>
      <c r="BK23" s="18">
        <v>0</v>
      </c>
      <c r="BL23" s="18">
        <v>108543018.67999999</v>
      </c>
      <c r="BM23" s="18">
        <v>0</v>
      </c>
      <c r="BN23" s="18">
        <v>20906092.369999997</v>
      </c>
      <c r="BO23" s="18">
        <v>0</v>
      </c>
      <c r="BP23" s="18">
        <v>15349388.75</v>
      </c>
      <c r="BQ23" s="18">
        <v>0</v>
      </c>
      <c r="BR23" s="18">
        <v>238349.94</v>
      </c>
      <c r="BS23" s="18">
        <v>0</v>
      </c>
      <c r="BT23" s="18">
        <v>0</v>
      </c>
      <c r="BU23" s="18">
        <v>0</v>
      </c>
      <c r="BV23" s="18">
        <v>189966662.00999999</v>
      </c>
      <c r="BW23" s="18">
        <v>442</v>
      </c>
      <c r="BX23" s="18">
        <v>869906.48</v>
      </c>
      <c r="BY23" s="18">
        <v>25000</v>
      </c>
      <c r="BZ23" s="18">
        <v>0</v>
      </c>
      <c r="CA23" s="18">
        <v>0</v>
      </c>
      <c r="CB23" s="18">
        <v>16630014.17</v>
      </c>
      <c r="CC23" s="18">
        <v>154789.28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2577570565.8100004</v>
      </c>
      <c r="CK23" s="18">
        <v>13596401.98</v>
      </c>
      <c r="CL23" s="18">
        <v>578045921.28999996</v>
      </c>
      <c r="CM23" s="18">
        <v>1245916.6199999999</v>
      </c>
      <c r="CN23" s="18">
        <v>-83.74</v>
      </c>
      <c r="CO23" s="18">
        <v>0</v>
      </c>
      <c r="CP23" s="18">
        <v>0</v>
      </c>
      <c r="CQ23" s="18">
        <v>0</v>
      </c>
      <c r="CR23" s="18">
        <v>13238.34</v>
      </c>
      <c r="CS23" s="18">
        <v>69.22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3342222.44</v>
      </c>
      <c r="DC23" s="18">
        <v>3609.72</v>
      </c>
      <c r="DD23" s="18">
        <v>2403598878.3799996</v>
      </c>
      <c r="DE23" s="18">
        <v>3197778.21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1005229.7999999999</v>
      </c>
      <c r="DM23" s="18">
        <v>1293.8900000000001</v>
      </c>
      <c r="DN23" s="18">
        <v>2401270.4299999997</v>
      </c>
      <c r="DO23" s="18">
        <v>12113083.27</v>
      </c>
      <c r="DP23" s="18">
        <v>-72526.790000000037</v>
      </c>
      <c r="DQ23" s="18">
        <v>0</v>
      </c>
      <c r="DR23" s="18">
        <v>0</v>
      </c>
      <c r="DS23" s="18">
        <v>0</v>
      </c>
      <c r="DT23" s="18">
        <v>7555378.0700000012</v>
      </c>
      <c r="DU23" s="18">
        <v>31460.99</v>
      </c>
      <c r="DV23" s="18">
        <v>0</v>
      </c>
      <c r="DW23" s="18">
        <v>0</v>
      </c>
      <c r="DX23" s="18">
        <v>82713975.530000001</v>
      </c>
      <c r="DY23" s="18">
        <v>114198.64</v>
      </c>
      <c r="DZ23" s="18">
        <v>0</v>
      </c>
      <c r="EA23" s="18">
        <v>0</v>
      </c>
      <c r="EB23" s="18">
        <v>463536650.15000004</v>
      </c>
      <c r="EC23" s="18">
        <v>839115.31</v>
      </c>
      <c r="ED23" s="18">
        <v>32063575.359999999</v>
      </c>
      <c r="EE23" s="18">
        <v>0</v>
      </c>
      <c r="EF23" s="18">
        <v>343535745.64999992</v>
      </c>
      <c r="EG23" s="18">
        <v>1841530.17</v>
      </c>
      <c r="EH23" s="18">
        <v>234675010.46000001</v>
      </c>
      <c r="EI23" s="18">
        <v>897941.26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30553275.380000003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233843486.52000001</v>
      </c>
      <c r="EW23" s="18">
        <v>0</v>
      </c>
      <c r="EX23" s="18">
        <v>3192773251.2800002</v>
      </c>
      <c r="EY23" s="18">
        <v>0</v>
      </c>
      <c r="EZ23" s="18">
        <v>43424188.420000002</v>
      </c>
      <c r="FA23" s="18">
        <v>0</v>
      </c>
      <c r="FB23" s="18">
        <v>2765562821.5600004</v>
      </c>
      <c r="FC23" s="18">
        <v>0</v>
      </c>
      <c r="FD23" s="18">
        <v>41019.61</v>
      </c>
      <c r="FE23" s="18">
        <v>0</v>
      </c>
      <c r="FF23" s="18">
        <v>0</v>
      </c>
      <c r="FG23" s="18">
        <v>0</v>
      </c>
      <c r="FH23" s="18">
        <v>33353114.990000002</v>
      </c>
      <c r="FI23" s="18">
        <v>0</v>
      </c>
      <c r="FJ23" s="18">
        <v>410347681.88999999</v>
      </c>
      <c r="FK23" s="18">
        <v>0</v>
      </c>
      <c r="FL23" s="18">
        <v>0</v>
      </c>
      <c r="FM23" s="18">
        <v>0</v>
      </c>
      <c r="FN23" s="19">
        <v>1621721137.03</v>
      </c>
      <c r="FO23" s="19">
        <v>2875839.79</v>
      </c>
      <c r="FP23" s="18">
        <v>82566001.680000007</v>
      </c>
      <c r="FQ23" s="18">
        <v>0</v>
      </c>
      <c r="FR23" s="18">
        <v>3702393.62</v>
      </c>
      <c r="FS23" s="18">
        <v>0</v>
      </c>
      <c r="FT23" s="80">
        <v>642184233.46000004</v>
      </c>
      <c r="FU23" s="80">
        <v>0</v>
      </c>
      <c r="FV23" s="18">
        <v>34388474.229999997</v>
      </c>
      <c r="FW23" s="18">
        <v>0</v>
      </c>
      <c r="FX23" s="18">
        <v>607795759.23000002</v>
      </c>
      <c r="FY23" s="18">
        <v>0</v>
      </c>
      <c r="FZ23" s="80">
        <v>893268508.26999998</v>
      </c>
      <c r="GA23" s="80">
        <v>2875839.79</v>
      </c>
      <c r="GB23" s="18">
        <v>61642831.560000002</v>
      </c>
      <c r="GC23" s="18">
        <v>721578.84</v>
      </c>
      <c r="GD23" s="18">
        <v>831625676.71000004</v>
      </c>
      <c r="GE23" s="18">
        <v>2154260.9500000002</v>
      </c>
      <c r="GF23" s="18">
        <v>20324703.760000002</v>
      </c>
      <c r="GG23" s="18">
        <v>48499.24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33456518366.889992</v>
      </c>
      <c r="HU23" s="18">
        <v>82808255.309999987</v>
      </c>
      <c r="HV23" s="19">
        <v>33539326622.199993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1633003499.51</v>
      </c>
      <c r="E24" s="19">
        <v>0</v>
      </c>
      <c r="F24" s="18">
        <v>322207803.56999946</v>
      </c>
      <c r="G24" s="18">
        <v>0</v>
      </c>
      <c r="H24" s="18">
        <v>687610295.50124991</v>
      </c>
      <c r="I24" s="18">
        <v>0</v>
      </c>
      <c r="J24" s="18">
        <v>623185400.43875062</v>
      </c>
      <c r="K24" s="18">
        <v>0</v>
      </c>
      <c r="L24" s="18">
        <v>0</v>
      </c>
      <c r="M24" s="18">
        <v>0</v>
      </c>
      <c r="N24" s="18">
        <v>195011120.38999999</v>
      </c>
      <c r="O24" s="18">
        <v>0</v>
      </c>
      <c r="P24" s="18">
        <v>0</v>
      </c>
      <c r="Q24" s="18">
        <v>0</v>
      </c>
      <c r="R24" s="18">
        <v>1779483.41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785899700.23000002</v>
      </c>
      <c r="AA24" s="18">
        <v>0</v>
      </c>
      <c r="AB24" s="18">
        <v>0</v>
      </c>
      <c r="AC24" s="18">
        <v>0</v>
      </c>
      <c r="AD24" s="18">
        <v>90462696.510000005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1771285077.75</v>
      </c>
      <c r="AK24" s="18">
        <v>0</v>
      </c>
      <c r="AL24" s="18">
        <v>296901805.68000001</v>
      </c>
      <c r="AM24" s="18">
        <v>0</v>
      </c>
      <c r="AN24" s="18">
        <v>435341946.27999997</v>
      </c>
      <c r="AO24" s="18">
        <v>0</v>
      </c>
      <c r="AP24" s="18">
        <v>7248868958.0999994</v>
      </c>
      <c r="AQ24" s="18">
        <v>0</v>
      </c>
      <c r="AR24" s="18">
        <v>4258750.32</v>
      </c>
      <c r="AS24" s="18">
        <v>0</v>
      </c>
      <c r="AT24" s="18">
        <v>540485418.10000002</v>
      </c>
      <c r="AU24" s="18">
        <v>0</v>
      </c>
      <c r="AV24" s="18">
        <v>361842619.07999998</v>
      </c>
      <c r="AW24" s="18">
        <v>0</v>
      </c>
      <c r="AX24" s="18">
        <v>46063.26</v>
      </c>
      <c r="AY24" s="18">
        <v>0</v>
      </c>
      <c r="AZ24" s="18">
        <v>0</v>
      </c>
      <c r="BA24" s="18">
        <v>0</v>
      </c>
      <c r="BB24" s="18">
        <v>52292.83</v>
      </c>
      <c r="BC24" s="18">
        <v>0</v>
      </c>
      <c r="BD24" s="18">
        <v>69552477.399999991</v>
      </c>
      <c r="BE24" s="18">
        <v>0</v>
      </c>
      <c r="BF24" s="18">
        <v>134703.12</v>
      </c>
      <c r="BG24" s="18">
        <v>0</v>
      </c>
      <c r="BH24" s="18">
        <v>6293683.4400000004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748014.67</v>
      </c>
      <c r="BQ24" s="18">
        <v>0</v>
      </c>
      <c r="BR24" s="18">
        <v>1221242.55</v>
      </c>
      <c r="BS24" s="18">
        <v>0</v>
      </c>
      <c r="BT24" s="18">
        <v>0</v>
      </c>
      <c r="BU24" s="18">
        <v>0</v>
      </c>
      <c r="BV24" s="18">
        <v>9768232.3599999994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75711324.99000001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88304.93</v>
      </c>
      <c r="CK24" s="18">
        <v>0</v>
      </c>
      <c r="CL24" s="18">
        <v>4755.24</v>
      </c>
      <c r="CM24" s="18">
        <v>0</v>
      </c>
      <c r="CN24" s="18">
        <v>7948.44</v>
      </c>
      <c r="CO24" s="18">
        <v>0</v>
      </c>
      <c r="CP24" s="18">
        <v>0</v>
      </c>
      <c r="CQ24" s="18">
        <v>0</v>
      </c>
      <c r="CR24" s="18">
        <v>1602.4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341685151.60999995</v>
      </c>
      <c r="DE24" s="18">
        <v>0</v>
      </c>
      <c r="DF24" s="18">
        <v>312907.59999999998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528890569.02999997</v>
      </c>
      <c r="DW24" s="18">
        <v>0</v>
      </c>
      <c r="DX24" s="18">
        <v>555236058.38999999</v>
      </c>
      <c r="DY24" s="18">
        <v>0</v>
      </c>
      <c r="DZ24" s="18">
        <v>0</v>
      </c>
      <c r="EA24" s="18">
        <v>0</v>
      </c>
      <c r="EB24" s="18">
        <v>286006866.63</v>
      </c>
      <c r="EC24" s="18">
        <v>0</v>
      </c>
      <c r="ED24" s="18">
        <v>28630659.739999998</v>
      </c>
      <c r="EE24" s="18">
        <v>0</v>
      </c>
      <c r="EF24" s="18">
        <v>74649216.950000003</v>
      </c>
      <c r="EG24" s="18">
        <v>0</v>
      </c>
      <c r="EH24" s="18">
        <v>81682256.549999997</v>
      </c>
      <c r="EI24" s="18">
        <v>0</v>
      </c>
      <c r="EJ24" s="18">
        <v>0</v>
      </c>
      <c r="EK24" s="18">
        <v>0</v>
      </c>
      <c r="EL24" s="18">
        <v>157142.70000000001</v>
      </c>
      <c r="EM24" s="18">
        <v>0</v>
      </c>
      <c r="EN24" s="18">
        <v>29038808.579999998</v>
      </c>
      <c r="EO24" s="18">
        <v>0</v>
      </c>
      <c r="EP24" s="18">
        <v>28018.69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5357040.34</v>
      </c>
      <c r="EW24" s="18">
        <v>0</v>
      </c>
      <c r="EX24" s="18">
        <v>459465076.82999998</v>
      </c>
      <c r="EY24" s="18">
        <v>0</v>
      </c>
      <c r="EZ24" s="18">
        <v>407855.65</v>
      </c>
      <c r="FA24" s="18">
        <v>0</v>
      </c>
      <c r="FB24" s="18">
        <v>32626615.199999999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1817324.85</v>
      </c>
      <c r="FI24" s="18">
        <v>0</v>
      </c>
      <c r="FJ24" s="18">
        <v>1401519.68</v>
      </c>
      <c r="FK24" s="18">
        <v>0</v>
      </c>
      <c r="FL24" s="18">
        <v>0</v>
      </c>
      <c r="FM24" s="18">
        <v>0</v>
      </c>
      <c r="FN24" s="19">
        <v>287735585.31000006</v>
      </c>
      <c r="FO24" s="19">
        <v>0</v>
      </c>
      <c r="FP24" s="18">
        <v>3080568.8199999961</v>
      </c>
      <c r="FQ24" s="18">
        <v>0</v>
      </c>
      <c r="FR24" s="18">
        <v>165734.14000000001</v>
      </c>
      <c r="FS24" s="18">
        <v>0</v>
      </c>
      <c r="FT24" s="80">
        <v>83257315.955000132</v>
      </c>
      <c r="FU24" s="80">
        <v>0</v>
      </c>
      <c r="FV24" s="18">
        <v>28925252.760000147</v>
      </c>
      <c r="FW24" s="18">
        <v>0</v>
      </c>
      <c r="FX24" s="18">
        <v>54332063.194999993</v>
      </c>
      <c r="FY24" s="18">
        <v>0</v>
      </c>
      <c r="FZ24" s="80">
        <v>201231966.39499992</v>
      </c>
      <c r="GA24" s="80">
        <v>0</v>
      </c>
      <c r="GB24" s="18">
        <v>138365632.44999993</v>
      </c>
      <c r="GC24" s="18">
        <v>0</v>
      </c>
      <c r="GD24" s="18">
        <v>62866333.945</v>
      </c>
      <c r="GE24" s="18">
        <v>0</v>
      </c>
      <c r="GF24" s="18">
        <v>59948898.279999994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16303849293.600002</v>
      </c>
      <c r="HU24" s="18">
        <v>0</v>
      </c>
      <c r="HV24" s="19">
        <v>16303849293.600002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402154692.88999313</v>
      </c>
      <c r="E25" s="19">
        <v>0</v>
      </c>
      <c r="F25" s="18">
        <v>39200593.679999299</v>
      </c>
      <c r="G25" s="18">
        <v>0</v>
      </c>
      <c r="H25" s="18">
        <v>273936599.24999392</v>
      </c>
      <c r="I25" s="18">
        <v>0</v>
      </c>
      <c r="J25" s="18">
        <v>89017499.959999904</v>
      </c>
      <c r="K25" s="18">
        <v>0</v>
      </c>
      <c r="L25" s="18">
        <v>5406728.5700000003</v>
      </c>
      <c r="M25" s="18">
        <v>0</v>
      </c>
      <c r="N25" s="18">
        <v>54043279.660001598</v>
      </c>
      <c r="O25" s="18">
        <v>0</v>
      </c>
      <c r="P25" s="18">
        <v>62110.74</v>
      </c>
      <c r="Q25" s="18">
        <v>0</v>
      </c>
      <c r="R25" s="18">
        <v>11141643.750000101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30345584.210000001</v>
      </c>
      <c r="AA25" s="18">
        <v>0</v>
      </c>
      <c r="AB25" s="18">
        <v>0</v>
      </c>
      <c r="AC25" s="18">
        <v>0</v>
      </c>
      <c r="AD25" s="18">
        <v>8286209.6799999997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1361057818.5901999</v>
      </c>
      <c r="AK25" s="18">
        <v>0</v>
      </c>
      <c r="AL25" s="18">
        <v>1367452.03</v>
      </c>
      <c r="AM25" s="18">
        <v>0</v>
      </c>
      <c r="AN25" s="18">
        <v>82622749.219998106</v>
      </c>
      <c r="AO25" s="18">
        <v>0</v>
      </c>
      <c r="AP25" s="18">
        <v>531360654.66000015</v>
      </c>
      <c r="AQ25" s="18">
        <v>0</v>
      </c>
      <c r="AR25" s="18">
        <v>0</v>
      </c>
      <c r="AS25" s="18">
        <v>0</v>
      </c>
      <c r="AT25" s="18">
        <v>8524728.4300000109</v>
      </c>
      <c r="AU25" s="18">
        <v>0</v>
      </c>
      <c r="AV25" s="18">
        <v>18325171.319998905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3626875.270000251</v>
      </c>
      <c r="BC25" s="18">
        <v>0</v>
      </c>
      <c r="BD25" s="18">
        <v>3484567.5500000343</v>
      </c>
      <c r="BE25" s="18">
        <v>0</v>
      </c>
      <c r="BF25" s="18">
        <v>0</v>
      </c>
      <c r="BG25" s="18">
        <v>0</v>
      </c>
      <c r="BH25" s="18">
        <v>12920424.7899999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1035591.8</v>
      </c>
      <c r="BQ25" s="18">
        <v>0</v>
      </c>
      <c r="BR25" s="18">
        <v>29999.32</v>
      </c>
      <c r="BS25" s="18">
        <v>0</v>
      </c>
      <c r="BT25" s="18">
        <v>0</v>
      </c>
      <c r="BU25" s="18">
        <v>0</v>
      </c>
      <c r="BV25" s="18">
        <v>1696758.93</v>
      </c>
      <c r="BW25" s="18">
        <v>0</v>
      </c>
      <c r="BX25" s="18">
        <v>45690</v>
      </c>
      <c r="BY25" s="18">
        <v>0</v>
      </c>
      <c r="BZ25" s="18">
        <v>0</v>
      </c>
      <c r="CA25" s="18">
        <v>0</v>
      </c>
      <c r="CB25" s="18">
        <v>476205.03999999899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326217099.08999658</v>
      </c>
      <c r="CK25" s="18">
        <v>0</v>
      </c>
      <c r="CL25" s="18">
        <v>17933185.3600001</v>
      </c>
      <c r="CM25" s="18">
        <v>0</v>
      </c>
      <c r="CN25" s="18">
        <v>13383463.150000099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18094097.319995876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61411227.659986168</v>
      </c>
      <c r="DY25" s="18">
        <v>0</v>
      </c>
      <c r="DZ25" s="18">
        <v>0</v>
      </c>
      <c r="EA25" s="18">
        <v>0</v>
      </c>
      <c r="EB25" s="18">
        <v>81114712.410000101</v>
      </c>
      <c r="EC25" s="18">
        <v>0</v>
      </c>
      <c r="ED25" s="18">
        <v>0</v>
      </c>
      <c r="EE25" s="18">
        <v>0</v>
      </c>
      <c r="EF25" s="18">
        <v>26999308.439999998</v>
      </c>
      <c r="EG25" s="18">
        <v>0</v>
      </c>
      <c r="EH25" s="18">
        <v>12453761.890001243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1823262.97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21697704.350000001</v>
      </c>
      <c r="EW25" s="18">
        <v>0</v>
      </c>
      <c r="EX25" s="18">
        <v>1802963449.97996</v>
      </c>
      <c r="EY25" s="18">
        <v>0</v>
      </c>
      <c r="EZ25" s="18">
        <v>1972914.01</v>
      </c>
      <c r="FA25" s="18">
        <v>0</v>
      </c>
      <c r="FB25" s="18">
        <v>220653155.21000001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2419875.81</v>
      </c>
      <c r="FI25" s="18">
        <v>0</v>
      </c>
      <c r="FJ25" s="18">
        <v>35784343.519999899</v>
      </c>
      <c r="FK25" s="18">
        <v>0</v>
      </c>
      <c r="FL25" s="18">
        <v>2646382.9300000002</v>
      </c>
      <c r="FM25" s="18">
        <v>0</v>
      </c>
      <c r="FN25" s="19">
        <v>29580369.5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29580369.5</v>
      </c>
      <c r="FU25" s="80">
        <v>0</v>
      </c>
      <c r="FV25" s="18">
        <v>0</v>
      </c>
      <c r="FW25" s="18">
        <v>0</v>
      </c>
      <c r="FX25" s="18">
        <v>29580369.5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676854.42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5215949434.4701328</v>
      </c>
      <c r="HU25" s="18">
        <v>0</v>
      </c>
      <c r="HV25" s="19">
        <v>5215949434.4701328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12780168.860000001</v>
      </c>
      <c r="E26" s="19">
        <v>0</v>
      </c>
      <c r="F26" s="18">
        <v>5765574.75</v>
      </c>
      <c r="G26" s="18">
        <v>0</v>
      </c>
      <c r="H26" s="18">
        <v>3398750.59</v>
      </c>
      <c r="I26" s="18">
        <v>0</v>
      </c>
      <c r="J26" s="18">
        <v>3615843.5200000005</v>
      </c>
      <c r="K26" s="18">
        <v>0</v>
      </c>
      <c r="L26" s="18">
        <v>17343.463879999999</v>
      </c>
      <c r="M26" s="18">
        <v>0</v>
      </c>
      <c r="N26" s="18">
        <v>6464044.7499999991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17982049.300000001</v>
      </c>
      <c r="AA26" s="18">
        <v>0</v>
      </c>
      <c r="AB26" s="18">
        <v>0</v>
      </c>
      <c r="AC26" s="18">
        <v>0</v>
      </c>
      <c r="AD26" s="18">
        <v>2751856.91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286759243.25</v>
      </c>
      <c r="AK26" s="18">
        <v>0</v>
      </c>
      <c r="AL26" s="18">
        <v>5145973.47</v>
      </c>
      <c r="AM26" s="18">
        <v>0</v>
      </c>
      <c r="AN26" s="18">
        <v>15020565.370000001</v>
      </c>
      <c r="AO26" s="18">
        <v>0</v>
      </c>
      <c r="AP26" s="18">
        <v>422393336.18000001</v>
      </c>
      <c r="AQ26" s="18">
        <v>0</v>
      </c>
      <c r="AR26" s="18">
        <v>0</v>
      </c>
      <c r="AS26" s="18">
        <v>0</v>
      </c>
      <c r="AT26" s="18">
        <v>1646716.8012720002</v>
      </c>
      <c r="AU26" s="18">
        <v>0</v>
      </c>
      <c r="AV26" s="18">
        <v>7057986.9433799982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441186.09040099999</v>
      </c>
      <c r="BC26" s="18">
        <v>0</v>
      </c>
      <c r="BD26" s="18">
        <v>633334.43951700011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433403.09</v>
      </c>
      <c r="BK26" s="18">
        <v>0</v>
      </c>
      <c r="BL26" s="18">
        <v>127731.84000000001</v>
      </c>
      <c r="BM26" s="18">
        <v>0</v>
      </c>
      <c r="BN26" s="18">
        <v>0</v>
      </c>
      <c r="BO26" s="18">
        <v>0</v>
      </c>
      <c r="BP26" s="18">
        <v>1254194.04</v>
      </c>
      <c r="BQ26" s="18">
        <v>0</v>
      </c>
      <c r="BR26" s="18">
        <v>16720.54</v>
      </c>
      <c r="BS26" s="18">
        <v>0</v>
      </c>
      <c r="BT26" s="18">
        <v>0</v>
      </c>
      <c r="BU26" s="18">
        <v>0</v>
      </c>
      <c r="BV26" s="18">
        <v>940713.2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44218927.309462003</v>
      </c>
      <c r="CK26" s="18">
        <v>0</v>
      </c>
      <c r="CL26" s="18">
        <v>3435854.4181309999</v>
      </c>
      <c r="CM26" s="18">
        <v>0</v>
      </c>
      <c r="CN26" s="18">
        <v>3648577.8</v>
      </c>
      <c r="CO26" s="18">
        <v>0</v>
      </c>
      <c r="CP26" s="18">
        <v>0</v>
      </c>
      <c r="CQ26" s="18">
        <v>0</v>
      </c>
      <c r="CR26" s="18">
        <v>1020178.5199999998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719499.31318699813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1058674.9306289998</v>
      </c>
      <c r="DY26" s="18">
        <v>0</v>
      </c>
      <c r="DZ26" s="18">
        <v>0</v>
      </c>
      <c r="EA26" s="18">
        <v>0</v>
      </c>
      <c r="EB26" s="18">
        <v>12074530.381896999</v>
      </c>
      <c r="EC26" s="18">
        <v>0</v>
      </c>
      <c r="ED26" s="18">
        <v>614909.68999999994</v>
      </c>
      <c r="EE26" s="18">
        <v>0</v>
      </c>
      <c r="EF26" s="18">
        <v>6970381.8999999994</v>
      </c>
      <c r="EG26" s="18">
        <v>0</v>
      </c>
      <c r="EH26" s="18">
        <v>6647058.7015820015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57404.53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19598.87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518413.87</v>
      </c>
      <c r="FM26" s="18">
        <v>0</v>
      </c>
      <c r="FN26" s="19">
        <v>129553728.97</v>
      </c>
      <c r="FO26" s="19">
        <v>0</v>
      </c>
      <c r="FP26" s="18">
        <v>0</v>
      </c>
      <c r="FQ26" s="18">
        <v>0</v>
      </c>
      <c r="FR26" s="18">
        <v>10249369.930000002</v>
      </c>
      <c r="FS26" s="18">
        <v>0</v>
      </c>
      <c r="FT26" s="80">
        <v>112232667.66</v>
      </c>
      <c r="FU26" s="80">
        <v>0</v>
      </c>
      <c r="FV26" s="18">
        <v>450079.7</v>
      </c>
      <c r="FW26" s="18">
        <v>0</v>
      </c>
      <c r="FX26" s="18">
        <v>111782587.95999999</v>
      </c>
      <c r="FY26" s="18">
        <v>0</v>
      </c>
      <c r="FZ26" s="80">
        <v>7071691.3799999999</v>
      </c>
      <c r="GA26" s="80">
        <v>0</v>
      </c>
      <c r="GB26" s="18">
        <v>183595.56</v>
      </c>
      <c r="GC26" s="18">
        <v>0</v>
      </c>
      <c r="GD26" s="18">
        <v>6888095.8200000003</v>
      </c>
      <c r="GE26" s="18">
        <v>0</v>
      </c>
      <c r="GF26" s="18">
        <v>575782.32372499991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994468326.77706313</v>
      </c>
      <c r="HU26" s="18">
        <v>0</v>
      </c>
      <c r="HV26" s="19">
        <v>994468326.77706313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1211618543.349</v>
      </c>
      <c r="E27" s="19">
        <v>5030604.3909999998</v>
      </c>
      <c r="F27" s="18">
        <v>133275450.31200092</v>
      </c>
      <c r="G27" s="18">
        <v>34571.171000000002</v>
      </c>
      <c r="H27" s="18">
        <v>897416003.55399907</v>
      </c>
      <c r="I27" s="18">
        <v>2801029.4619999998</v>
      </c>
      <c r="J27" s="18">
        <v>180927089.4830001</v>
      </c>
      <c r="K27" s="18">
        <v>2195003.7579999999</v>
      </c>
      <c r="L27" s="18">
        <v>6884874.2649999997</v>
      </c>
      <c r="M27" s="18">
        <v>12037.325000000001</v>
      </c>
      <c r="N27" s="18">
        <v>52082154.289999999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146009422.539</v>
      </c>
      <c r="AA27" s="18">
        <v>11799805.771</v>
      </c>
      <c r="AB27" s="18">
        <v>0</v>
      </c>
      <c r="AC27" s="18">
        <v>0</v>
      </c>
      <c r="AD27" s="18">
        <v>76351869.393000007</v>
      </c>
      <c r="AE27" s="18">
        <v>23726291.616999999</v>
      </c>
      <c r="AF27" s="18">
        <v>0</v>
      </c>
      <c r="AG27" s="18">
        <v>0</v>
      </c>
      <c r="AH27" s="18">
        <v>0</v>
      </c>
      <c r="AI27" s="18">
        <v>0</v>
      </c>
      <c r="AJ27" s="18">
        <v>1426534844.6564078</v>
      </c>
      <c r="AK27" s="18">
        <v>0</v>
      </c>
      <c r="AL27" s="18">
        <v>19069286.823592011</v>
      </c>
      <c r="AM27" s="18">
        <v>0</v>
      </c>
      <c r="AN27" s="18">
        <v>24515558.98</v>
      </c>
      <c r="AO27" s="18">
        <v>0</v>
      </c>
      <c r="AP27" s="18">
        <v>538665857.63999999</v>
      </c>
      <c r="AQ27" s="18">
        <v>0</v>
      </c>
      <c r="AR27" s="18">
        <v>0</v>
      </c>
      <c r="AS27" s="18">
        <v>0</v>
      </c>
      <c r="AT27" s="18">
        <v>86996453.179000005</v>
      </c>
      <c r="AU27" s="18">
        <v>1122124.1309999998</v>
      </c>
      <c r="AV27" s="18">
        <v>56136429.623999998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5873655.7189999996</v>
      </c>
      <c r="BC27" s="18">
        <v>7406.8710000000001</v>
      </c>
      <c r="BD27" s="18">
        <v>24132272.655999999</v>
      </c>
      <c r="BE27" s="18">
        <v>60597.644</v>
      </c>
      <c r="BF27" s="18">
        <v>0</v>
      </c>
      <c r="BG27" s="18">
        <v>0</v>
      </c>
      <c r="BH27" s="18">
        <v>1938074.74</v>
      </c>
      <c r="BI27" s="18">
        <v>0</v>
      </c>
      <c r="BJ27" s="18">
        <v>2076043.4</v>
      </c>
      <c r="BK27" s="18">
        <v>0</v>
      </c>
      <c r="BL27" s="18">
        <v>632643.59</v>
      </c>
      <c r="BM27" s="18">
        <v>0</v>
      </c>
      <c r="BN27" s="18">
        <v>40202.800000000003</v>
      </c>
      <c r="BO27" s="18">
        <v>0</v>
      </c>
      <c r="BP27" s="18">
        <v>343597.52</v>
      </c>
      <c r="BQ27" s="18">
        <v>0</v>
      </c>
      <c r="BR27" s="18">
        <v>77111.520000000004</v>
      </c>
      <c r="BS27" s="18">
        <v>0</v>
      </c>
      <c r="BT27" s="18">
        <v>0</v>
      </c>
      <c r="BU27" s="18">
        <v>0</v>
      </c>
      <c r="BV27" s="18">
        <v>8324181.2999999998</v>
      </c>
      <c r="BW27" s="18">
        <v>0</v>
      </c>
      <c r="BX27" s="18">
        <v>22935.95</v>
      </c>
      <c r="BY27" s="18">
        <v>0</v>
      </c>
      <c r="BZ27" s="18">
        <v>0</v>
      </c>
      <c r="CA27" s="18">
        <v>0</v>
      </c>
      <c r="CB27" s="18">
        <v>3691267.196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77334636.996999994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497088.81</v>
      </c>
      <c r="DY27" s="18">
        <v>0</v>
      </c>
      <c r="DZ27" s="18">
        <v>0</v>
      </c>
      <c r="EA27" s="18">
        <v>0</v>
      </c>
      <c r="EB27" s="18">
        <v>252651593.88499999</v>
      </c>
      <c r="EC27" s="18">
        <v>180199.505</v>
      </c>
      <c r="ED27" s="18">
        <v>59975885.887000002</v>
      </c>
      <c r="EE27" s="18">
        <v>9544297.9930000007</v>
      </c>
      <c r="EF27" s="18">
        <v>135284305.292</v>
      </c>
      <c r="EG27" s="18">
        <v>3727073.8879999998</v>
      </c>
      <c r="EH27" s="18">
        <v>169672766.74399999</v>
      </c>
      <c r="EI27" s="18">
        <v>352231.73600000003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12621895.02</v>
      </c>
      <c r="EY27" s="18">
        <v>0</v>
      </c>
      <c r="EZ27" s="18">
        <v>0</v>
      </c>
      <c r="FA27" s="18">
        <v>0</v>
      </c>
      <c r="FB27" s="18">
        <v>5100091.58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2271022740.5700002</v>
      </c>
      <c r="FO27" s="19">
        <v>0</v>
      </c>
      <c r="FP27" s="18">
        <v>25886.400000000005</v>
      </c>
      <c r="FQ27" s="18">
        <v>0</v>
      </c>
      <c r="FR27" s="18">
        <v>381202.23</v>
      </c>
      <c r="FS27" s="18">
        <v>0</v>
      </c>
      <c r="FT27" s="80">
        <v>376261129.2201528</v>
      </c>
      <c r="FU27" s="80">
        <v>0</v>
      </c>
      <c r="FV27" s="18">
        <v>10361001.319999985</v>
      </c>
      <c r="FW27" s="18">
        <v>0</v>
      </c>
      <c r="FX27" s="18">
        <v>365900127.9001528</v>
      </c>
      <c r="FY27" s="18">
        <v>0</v>
      </c>
      <c r="FZ27" s="80">
        <v>1894354522.7198472</v>
      </c>
      <c r="GA27" s="80">
        <v>0</v>
      </c>
      <c r="GB27" s="18">
        <v>351259197.45997995</v>
      </c>
      <c r="GC27" s="18">
        <v>0</v>
      </c>
      <c r="GD27" s="18">
        <v>1543095325.2598672</v>
      </c>
      <c r="GE27" s="18">
        <v>0</v>
      </c>
      <c r="GF27" s="18">
        <v>4001655.3100000066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6680246419.0750027</v>
      </c>
      <c r="HU27" s="18">
        <v>56437226.225000001</v>
      </c>
      <c r="HV27" s="19">
        <v>6736683645.3000031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303305858.87583804</v>
      </c>
      <c r="E28" s="19">
        <v>58.690000000000055</v>
      </c>
      <c r="F28" s="18">
        <v>66964301.039938748</v>
      </c>
      <c r="G28" s="18">
        <v>0</v>
      </c>
      <c r="H28" s="18">
        <v>69592476.317502365</v>
      </c>
      <c r="I28" s="18">
        <v>0</v>
      </c>
      <c r="J28" s="18">
        <v>166749081.51839691</v>
      </c>
      <c r="K28" s="18">
        <v>58.690000000000055</v>
      </c>
      <c r="L28" s="18">
        <v>5567254.9800000004</v>
      </c>
      <c r="M28" s="18">
        <v>0</v>
      </c>
      <c r="N28" s="18">
        <v>100506446.43000001</v>
      </c>
      <c r="O28" s="18">
        <v>776.48</v>
      </c>
      <c r="P28" s="18">
        <v>-3453.99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8763912.4000000004</v>
      </c>
      <c r="AA28" s="18">
        <v>0</v>
      </c>
      <c r="AB28" s="18">
        <v>3681991.41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2682497175.02</v>
      </c>
      <c r="AK28" s="18">
        <v>0</v>
      </c>
      <c r="AL28" s="18">
        <v>3376419.75</v>
      </c>
      <c r="AM28" s="18">
        <v>0</v>
      </c>
      <c r="AN28" s="18">
        <v>311189600.24000001</v>
      </c>
      <c r="AO28" s="18">
        <v>0</v>
      </c>
      <c r="AP28" s="18">
        <v>1523407632.76</v>
      </c>
      <c r="AQ28" s="18">
        <v>0</v>
      </c>
      <c r="AR28" s="18">
        <v>0</v>
      </c>
      <c r="AS28" s="18">
        <v>0</v>
      </c>
      <c r="AT28" s="18">
        <v>52299654.099999994</v>
      </c>
      <c r="AU28" s="18">
        <v>0</v>
      </c>
      <c r="AV28" s="18">
        <v>62355303.329999998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3259628.8</v>
      </c>
      <c r="BC28" s="18">
        <v>0</v>
      </c>
      <c r="BD28" s="18">
        <v>16730476.310000001</v>
      </c>
      <c r="BE28" s="18">
        <v>0</v>
      </c>
      <c r="BF28" s="18">
        <v>0</v>
      </c>
      <c r="BG28" s="18">
        <v>0</v>
      </c>
      <c r="BH28" s="18">
        <v>3894696.04</v>
      </c>
      <c r="BI28" s="18">
        <v>0</v>
      </c>
      <c r="BJ28" s="18">
        <v>8123078.2199999997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398777.34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23220026.300000001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16601042.93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446628847.72000003</v>
      </c>
      <c r="CK28" s="18">
        <v>354988.37</v>
      </c>
      <c r="CL28" s="18">
        <v>4584301.75</v>
      </c>
      <c r="CM28" s="18">
        <v>14.24</v>
      </c>
      <c r="CN28" s="18">
        <v>4130641.0100000002</v>
      </c>
      <c r="CO28" s="18">
        <v>28.45</v>
      </c>
      <c r="CP28" s="18">
        <v>0</v>
      </c>
      <c r="CQ28" s="18">
        <v>0</v>
      </c>
      <c r="CR28" s="18">
        <v>4243769.6400000006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300272153.24000001</v>
      </c>
      <c r="DE28" s="18">
        <v>0</v>
      </c>
      <c r="DF28" s="18">
        <v>4665.1899999999996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29370615.289999999</v>
      </c>
      <c r="DY28" s="18">
        <v>0</v>
      </c>
      <c r="DZ28" s="18">
        <v>0</v>
      </c>
      <c r="EA28" s="18">
        <v>0</v>
      </c>
      <c r="EB28" s="18">
        <v>192025809.99000001</v>
      </c>
      <c r="EC28" s="18">
        <v>2701809.55</v>
      </c>
      <c r="ED28" s="18">
        <v>4413470.6899999995</v>
      </c>
      <c r="EE28" s="18">
        <v>0</v>
      </c>
      <c r="EF28" s="18">
        <v>112653293.08</v>
      </c>
      <c r="EG28" s="18">
        <v>0</v>
      </c>
      <c r="EH28" s="18">
        <v>140988700.83000001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252314.63999999998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4179234.32</v>
      </c>
      <c r="EW28" s="18">
        <v>0</v>
      </c>
      <c r="EX28" s="18">
        <v>173960953.16999999</v>
      </c>
      <c r="EY28" s="18">
        <v>0</v>
      </c>
      <c r="EZ28" s="18">
        <v>263826.82</v>
      </c>
      <c r="FA28" s="18">
        <v>0</v>
      </c>
      <c r="FB28" s="18">
        <v>19007863.149999999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362482.73000000004</v>
      </c>
      <c r="FI28" s="18">
        <v>0</v>
      </c>
      <c r="FJ28" s="18">
        <v>3893447.6900000004</v>
      </c>
      <c r="FK28" s="18">
        <v>0</v>
      </c>
      <c r="FL28" s="18">
        <v>0</v>
      </c>
      <c r="FM28" s="18">
        <v>0</v>
      </c>
      <c r="FN28" s="19">
        <v>174991271.66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7244818.6100000003</v>
      </c>
      <c r="FU28" s="80">
        <v>0</v>
      </c>
      <c r="FV28" s="18">
        <v>37741.61</v>
      </c>
      <c r="FW28" s="18">
        <v>0</v>
      </c>
      <c r="FX28" s="18">
        <v>7207077</v>
      </c>
      <c r="FY28" s="18">
        <v>0</v>
      </c>
      <c r="FZ28" s="80">
        <v>167746453.04999998</v>
      </c>
      <c r="GA28" s="80">
        <v>0</v>
      </c>
      <c r="GB28" s="18">
        <v>0</v>
      </c>
      <c r="GC28" s="18">
        <v>0</v>
      </c>
      <c r="GD28" s="18">
        <v>167746453.04999998</v>
      </c>
      <c r="GE28" s="18">
        <v>0</v>
      </c>
      <c r="GF28" s="18">
        <v>882720.53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6746726504.3858366</v>
      </c>
      <c r="HU28" s="18">
        <v>3057690.02</v>
      </c>
      <c r="HV28" s="19">
        <v>6749784194.4058371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84297972.930000007</v>
      </c>
      <c r="E29" s="19">
        <v>12812443.789999999</v>
      </c>
      <c r="F29" s="18">
        <v>11712920.060000001</v>
      </c>
      <c r="G29" s="18">
        <v>0</v>
      </c>
      <c r="H29" s="18">
        <v>58846798.469999999</v>
      </c>
      <c r="I29" s="18">
        <v>831405.51</v>
      </c>
      <c r="J29" s="18">
        <v>13738254.4</v>
      </c>
      <c r="K29" s="18">
        <v>11981038.279999999</v>
      </c>
      <c r="L29" s="18">
        <v>75600.320000000007</v>
      </c>
      <c r="M29" s="18">
        <v>0</v>
      </c>
      <c r="N29" s="18">
        <v>3125427.87</v>
      </c>
      <c r="O29" s="18">
        <v>0</v>
      </c>
      <c r="P29" s="18">
        <v>6627.95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8048325.2400000002</v>
      </c>
      <c r="AA29" s="18">
        <v>0</v>
      </c>
      <c r="AB29" s="18">
        <v>0</v>
      </c>
      <c r="AC29" s="18">
        <v>0</v>
      </c>
      <c r="AD29" s="18">
        <v>3073.31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-14134.53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276927717.31999999</v>
      </c>
      <c r="AQ29" s="18">
        <v>0</v>
      </c>
      <c r="AR29" s="18">
        <v>0</v>
      </c>
      <c r="AS29" s="18">
        <v>0</v>
      </c>
      <c r="AT29" s="18">
        <v>1708163.64</v>
      </c>
      <c r="AU29" s="18">
        <v>0</v>
      </c>
      <c r="AV29" s="18">
        <v>16296348.630000001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38704.92</v>
      </c>
      <c r="BC29" s="18">
        <v>0.5</v>
      </c>
      <c r="BD29" s="18">
        <v>360734.79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2060455.19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342386.53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98159.25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16991.37</v>
      </c>
      <c r="DA29" s="18">
        <v>0</v>
      </c>
      <c r="DB29" s="18">
        <v>0</v>
      </c>
      <c r="DC29" s="18">
        <v>0</v>
      </c>
      <c r="DD29" s="18">
        <v>873302.69</v>
      </c>
      <c r="DE29" s="18">
        <v>0</v>
      </c>
      <c r="DF29" s="18">
        <v>-3344.83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1525960.58</v>
      </c>
      <c r="DY29" s="18">
        <v>0</v>
      </c>
      <c r="DZ29" s="18">
        <v>0</v>
      </c>
      <c r="EA29" s="18">
        <v>0</v>
      </c>
      <c r="EB29" s="18">
        <v>3382790.98</v>
      </c>
      <c r="EC29" s="18">
        <v>71190.34</v>
      </c>
      <c r="ED29" s="18">
        <v>55991.6</v>
      </c>
      <c r="EE29" s="18">
        <v>6683.66</v>
      </c>
      <c r="EF29" s="18">
        <v>4091088.66</v>
      </c>
      <c r="EG29" s="18">
        <v>1071258.49</v>
      </c>
      <c r="EH29" s="18">
        <v>7081012.29</v>
      </c>
      <c r="EI29" s="18">
        <v>148132.22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1486476.99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426347957.41000015</v>
      </c>
      <c r="HU29" s="18">
        <v>14109709</v>
      </c>
      <c r="HV29" s="19">
        <v>440457666.41000015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499837797.51930004</v>
      </c>
      <c r="E30" s="19">
        <v>0</v>
      </c>
      <c r="F30" s="18">
        <v>41500477.756269813</v>
      </c>
      <c r="G30" s="18">
        <v>0</v>
      </c>
      <c r="H30" s="18">
        <v>339564855.34629893</v>
      </c>
      <c r="I30" s="18">
        <v>0</v>
      </c>
      <c r="J30" s="18">
        <v>118772464.41673128</v>
      </c>
      <c r="K30" s="18">
        <v>0</v>
      </c>
      <c r="L30" s="18">
        <v>115090854.1197</v>
      </c>
      <c r="M30" s="18">
        <v>0</v>
      </c>
      <c r="N30" s="18">
        <v>111214005.09999999</v>
      </c>
      <c r="O30" s="18">
        <v>0</v>
      </c>
      <c r="P30" s="18">
        <v>288087.51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6121327.4900000002</v>
      </c>
      <c r="W30" s="18">
        <v>0</v>
      </c>
      <c r="X30" s="18">
        <v>0</v>
      </c>
      <c r="Y30" s="18">
        <v>0</v>
      </c>
      <c r="Z30" s="18">
        <v>292163953.50889999</v>
      </c>
      <c r="AA30" s="18">
        <v>0</v>
      </c>
      <c r="AB30" s="18">
        <v>0</v>
      </c>
      <c r="AC30" s="18">
        <v>0</v>
      </c>
      <c r="AD30" s="18">
        <v>44527224.228499994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2469099655.9566998</v>
      </c>
      <c r="AK30" s="18">
        <v>0</v>
      </c>
      <c r="AL30" s="18">
        <v>279365.01679999998</v>
      </c>
      <c r="AM30" s="18">
        <v>0</v>
      </c>
      <c r="AN30" s="18">
        <v>109052016.0275</v>
      </c>
      <c r="AO30" s="18">
        <v>0</v>
      </c>
      <c r="AP30" s="18">
        <v>1380480111.4078</v>
      </c>
      <c r="AQ30" s="18">
        <v>0</v>
      </c>
      <c r="AR30" s="18">
        <v>101748.64</v>
      </c>
      <c r="AS30" s="18">
        <v>0</v>
      </c>
      <c r="AT30" s="18">
        <v>61791879.036499999</v>
      </c>
      <c r="AU30" s="18">
        <v>0</v>
      </c>
      <c r="AV30" s="18">
        <v>113990079.9137</v>
      </c>
      <c r="AW30" s="18">
        <v>0</v>
      </c>
      <c r="AX30" s="18">
        <v>3418.58</v>
      </c>
      <c r="AY30" s="18">
        <v>0</v>
      </c>
      <c r="AZ30" s="18">
        <v>0</v>
      </c>
      <c r="BA30" s="18">
        <v>0</v>
      </c>
      <c r="BB30" s="18">
        <v>5129130.9589</v>
      </c>
      <c r="BC30" s="18">
        <v>0</v>
      </c>
      <c r="BD30" s="18">
        <v>67181870.002000004</v>
      </c>
      <c r="BE30" s="18">
        <v>0</v>
      </c>
      <c r="BF30" s="18">
        <v>7250</v>
      </c>
      <c r="BG30" s="18">
        <v>0</v>
      </c>
      <c r="BH30" s="18">
        <v>9998455.5900999997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1016484.3917</v>
      </c>
      <c r="BQ30" s="18">
        <v>0</v>
      </c>
      <c r="BR30" s="18">
        <v>1005183.38</v>
      </c>
      <c r="BS30" s="18">
        <v>0</v>
      </c>
      <c r="BT30" s="18">
        <v>0</v>
      </c>
      <c r="BU30" s="18">
        <v>0</v>
      </c>
      <c r="BV30" s="18">
        <v>517883.0747</v>
      </c>
      <c r="BW30" s="18">
        <v>0</v>
      </c>
      <c r="BX30" s="18">
        <v>695572.46</v>
      </c>
      <c r="BY30" s="18">
        <v>0</v>
      </c>
      <c r="BZ30" s="18">
        <v>0</v>
      </c>
      <c r="CA30" s="18">
        <v>0</v>
      </c>
      <c r="CB30" s="18">
        <v>5303027.2002999997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626378225.67200005</v>
      </c>
      <c r="CK30" s="18">
        <v>0</v>
      </c>
      <c r="CL30" s="18">
        <v>58154904.550800003</v>
      </c>
      <c r="CM30" s="18">
        <v>0</v>
      </c>
      <c r="CN30" s="18">
        <v>114863964.33</v>
      </c>
      <c r="CO30" s="18">
        <v>0</v>
      </c>
      <c r="CP30" s="18">
        <v>0</v>
      </c>
      <c r="CQ30" s="18">
        <v>0</v>
      </c>
      <c r="CR30" s="18">
        <v>56021615.474100001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29803804.035800003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10509859.3358</v>
      </c>
      <c r="DY30" s="18">
        <v>0</v>
      </c>
      <c r="DZ30" s="18">
        <v>0</v>
      </c>
      <c r="EA30" s="18">
        <v>0</v>
      </c>
      <c r="EB30" s="18">
        <v>223681460.7103</v>
      </c>
      <c r="EC30" s="18">
        <v>0</v>
      </c>
      <c r="ED30" s="18">
        <v>19205486.140799999</v>
      </c>
      <c r="EE30" s="18">
        <v>0</v>
      </c>
      <c r="EF30" s="18">
        <v>125324119.8052</v>
      </c>
      <c r="EG30" s="18">
        <v>0</v>
      </c>
      <c r="EH30" s="18">
        <v>85749706.964499995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6830781.1200000001</v>
      </c>
      <c r="EO30" s="18">
        <v>0</v>
      </c>
      <c r="EP30" s="18">
        <v>295995.40999999997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8679426.3399999999</v>
      </c>
      <c r="EW30" s="18">
        <v>0</v>
      </c>
      <c r="EX30" s="18">
        <v>270058743.64999998</v>
      </c>
      <c r="EY30" s="18">
        <v>0</v>
      </c>
      <c r="EZ30" s="18">
        <v>11343642.16</v>
      </c>
      <c r="FA30" s="18">
        <v>0</v>
      </c>
      <c r="FB30" s="18">
        <v>3587726.86</v>
      </c>
      <c r="FC30" s="18">
        <v>0</v>
      </c>
      <c r="FD30" s="18">
        <v>0</v>
      </c>
      <c r="FE30" s="18">
        <v>0</v>
      </c>
      <c r="FF30" s="18">
        <v>635775.12</v>
      </c>
      <c r="FG30" s="18">
        <v>0</v>
      </c>
      <c r="FH30" s="18">
        <v>37157417.32</v>
      </c>
      <c r="FI30" s="18">
        <v>0</v>
      </c>
      <c r="FJ30" s="18">
        <v>4113360.87</v>
      </c>
      <c r="FK30" s="18">
        <v>0</v>
      </c>
      <c r="FL30" s="18">
        <v>0</v>
      </c>
      <c r="FM30" s="18">
        <v>0</v>
      </c>
      <c r="FN30" s="19">
        <v>134271593.94</v>
      </c>
      <c r="FO30" s="19">
        <v>0</v>
      </c>
      <c r="FP30" s="18">
        <v>636582.64</v>
      </c>
      <c r="FQ30" s="18">
        <v>0</v>
      </c>
      <c r="FR30" s="18">
        <v>42067060.039999999</v>
      </c>
      <c r="FS30" s="18">
        <v>0</v>
      </c>
      <c r="FT30" s="80">
        <v>48761723.780000001</v>
      </c>
      <c r="FU30" s="80">
        <v>0</v>
      </c>
      <c r="FV30" s="18">
        <v>721016.08</v>
      </c>
      <c r="FW30" s="18">
        <v>0</v>
      </c>
      <c r="FX30" s="18">
        <v>48040707.700000003</v>
      </c>
      <c r="FY30" s="18">
        <v>0</v>
      </c>
      <c r="FZ30" s="80">
        <v>42806227.480000004</v>
      </c>
      <c r="GA30" s="80">
        <v>0</v>
      </c>
      <c r="GB30" s="18">
        <v>7795560.21</v>
      </c>
      <c r="GC30" s="18">
        <v>0</v>
      </c>
      <c r="GD30" s="18">
        <v>35010667.270000003</v>
      </c>
      <c r="GE30" s="18">
        <v>0</v>
      </c>
      <c r="GF30" s="18">
        <v>4745856.91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7127965813.6624002</v>
      </c>
      <c r="HU30" s="18">
        <v>0</v>
      </c>
      <c r="HV30" s="19">
        <v>7127965813.6624002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22756594.52</v>
      </c>
      <c r="E31" s="19">
        <v>0</v>
      </c>
      <c r="F31" s="18">
        <v>2575224.48</v>
      </c>
      <c r="G31" s="18">
        <v>0</v>
      </c>
      <c r="H31" s="18">
        <v>7774873.4199999999</v>
      </c>
      <c r="I31" s="18">
        <v>0</v>
      </c>
      <c r="J31" s="18">
        <v>12406496.619999999</v>
      </c>
      <c r="K31" s="18">
        <v>0</v>
      </c>
      <c r="L31" s="18">
        <v>3994990.28</v>
      </c>
      <c r="M31" s="18">
        <v>0</v>
      </c>
      <c r="N31" s="18">
        <v>9914383.4700000007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5562562.5700000003</v>
      </c>
      <c r="AA31" s="18">
        <v>0</v>
      </c>
      <c r="AB31" s="18">
        <v>0</v>
      </c>
      <c r="AC31" s="18">
        <v>0</v>
      </c>
      <c r="AD31" s="18">
        <v>1584750.9299999997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381835952.41000003</v>
      </c>
      <c r="AK31" s="18">
        <v>0</v>
      </c>
      <c r="AL31" s="18">
        <v>3149939.0800000005</v>
      </c>
      <c r="AM31" s="18">
        <v>0</v>
      </c>
      <c r="AN31" s="18">
        <v>1873056.6900000002</v>
      </c>
      <c r="AO31" s="18">
        <v>0</v>
      </c>
      <c r="AP31" s="18">
        <v>26403995.5</v>
      </c>
      <c r="AQ31" s="18">
        <v>0</v>
      </c>
      <c r="AR31" s="18">
        <v>0</v>
      </c>
      <c r="AS31" s="18">
        <v>0</v>
      </c>
      <c r="AT31" s="18">
        <v>2142822.31</v>
      </c>
      <c r="AU31" s="18">
        <v>0</v>
      </c>
      <c r="AV31" s="18">
        <v>5004892.419999999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821660.95</v>
      </c>
      <c r="BC31" s="18">
        <v>0</v>
      </c>
      <c r="BD31" s="18">
        <v>10707036.82</v>
      </c>
      <c r="BE31" s="18">
        <v>0</v>
      </c>
      <c r="BF31" s="18">
        <v>0</v>
      </c>
      <c r="BG31" s="18">
        <v>0</v>
      </c>
      <c r="BH31" s="18">
        <v>113967.2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284049.62</v>
      </c>
      <c r="BQ31" s="18">
        <v>0</v>
      </c>
      <c r="BR31" s="18">
        <v>65257.130000000005</v>
      </c>
      <c r="BS31" s="18">
        <v>0</v>
      </c>
      <c r="BT31" s="18">
        <v>0</v>
      </c>
      <c r="BU31" s="18">
        <v>0</v>
      </c>
      <c r="BV31" s="18">
        <v>219943.83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64310595.990000002</v>
      </c>
      <c r="CK31" s="18">
        <v>0</v>
      </c>
      <c r="CL31" s="18">
        <v>3667471.87</v>
      </c>
      <c r="CM31" s="18">
        <v>0</v>
      </c>
      <c r="CN31" s="18">
        <v>5407075.6000000006</v>
      </c>
      <c r="CO31" s="18">
        <v>0</v>
      </c>
      <c r="CP31" s="18">
        <v>0</v>
      </c>
      <c r="CQ31" s="18">
        <v>0</v>
      </c>
      <c r="CR31" s="18">
        <v>2668982.04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27288586.409999996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146170.41</v>
      </c>
      <c r="DU31" s="18">
        <v>0</v>
      </c>
      <c r="DV31" s="18">
        <v>0</v>
      </c>
      <c r="DW31" s="18">
        <v>0</v>
      </c>
      <c r="DX31" s="18">
        <v>19639.580000000002</v>
      </c>
      <c r="DY31" s="18">
        <v>0</v>
      </c>
      <c r="DZ31" s="18">
        <v>0</v>
      </c>
      <c r="EA31" s="18">
        <v>0</v>
      </c>
      <c r="EB31" s="18">
        <v>13619358.08</v>
      </c>
      <c r="EC31" s="18">
        <v>0</v>
      </c>
      <c r="ED31" s="18">
        <v>133217.4</v>
      </c>
      <c r="EE31" s="18">
        <v>0</v>
      </c>
      <c r="EF31" s="18">
        <v>16701304.9</v>
      </c>
      <c r="EG31" s="18">
        <v>0</v>
      </c>
      <c r="EH31" s="18">
        <v>6535481.8299999991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801883.41</v>
      </c>
      <c r="EW31" s="18">
        <v>0</v>
      </c>
      <c r="EX31" s="18">
        <v>30131623.02</v>
      </c>
      <c r="EY31" s="18">
        <v>0</v>
      </c>
      <c r="EZ31" s="18">
        <v>0</v>
      </c>
      <c r="FA31" s="18">
        <v>0</v>
      </c>
      <c r="FB31" s="18">
        <v>930953.77999999991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76657711.180000007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76657711.180000007</v>
      </c>
      <c r="FU31" s="80">
        <v>0</v>
      </c>
      <c r="FV31" s="18">
        <v>0</v>
      </c>
      <c r="FW31" s="18">
        <v>0</v>
      </c>
      <c r="FX31" s="18">
        <v>76657711.180000007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725469933.22999978</v>
      </c>
      <c r="HU31" s="18">
        <v>0</v>
      </c>
      <c r="HV31" s="19">
        <v>725469933.22999978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467290766.41138703</v>
      </c>
      <c r="E32" s="19">
        <v>0</v>
      </c>
      <c r="F32" s="18">
        <v>63828542.390097007</v>
      </c>
      <c r="G32" s="18">
        <v>0</v>
      </c>
      <c r="H32" s="18">
        <v>116162132.37715898</v>
      </c>
      <c r="I32" s="18">
        <v>0</v>
      </c>
      <c r="J32" s="18">
        <v>287300091.64413106</v>
      </c>
      <c r="K32" s="18">
        <v>0</v>
      </c>
      <c r="L32" s="18">
        <v>49717000.384639002</v>
      </c>
      <c r="M32" s="18">
        <v>0</v>
      </c>
      <c r="N32" s="18">
        <v>82341708.180000007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171018546.00109899</v>
      </c>
      <c r="AA32" s="18">
        <v>0</v>
      </c>
      <c r="AB32" s="18">
        <v>0</v>
      </c>
      <c r="AC32" s="18">
        <v>0</v>
      </c>
      <c r="AD32" s="18">
        <v>67598766.487416998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4220715558.9500008</v>
      </c>
      <c r="AK32" s="18">
        <v>0</v>
      </c>
      <c r="AL32" s="18">
        <v>0</v>
      </c>
      <c r="AM32" s="18">
        <v>0</v>
      </c>
      <c r="AN32" s="18">
        <v>255408898.41999996</v>
      </c>
      <c r="AO32" s="18">
        <v>0</v>
      </c>
      <c r="AP32" s="18">
        <v>3166216730.0900002</v>
      </c>
      <c r="AQ32" s="18">
        <v>0</v>
      </c>
      <c r="AR32" s="18">
        <v>1412437.26</v>
      </c>
      <c r="AS32" s="18">
        <v>0</v>
      </c>
      <c r="AT32" s="18">
        <v>119845651.98</v>
      </c>
      <c r="AU32" s="18">
        <v>0</v>
      </c>
      <c r="AV32" s="18">
        <v>48638932.390000001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15443551.75014</v>
      </c>
      <c r="BC32" s="18">
        <v>0</v>
      </c>
      <c r="BD32" s="18">
        <v>55123781.465395004</v>
      </c>
      <c r="BE32" s="18">
        <v>0</v>
      </c>
      <c r="BF32" s="18">
        <v>47851</v>
      </c>
      <c r="BG32" s="18">
        <v>0</v>
      </c>
      <c r="BH32" s="18">
        <v>6808702.5499999989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2052794.6199999999</v>
      </c>
      <c r="BQ32" s="18">
        <v>0</v>
      </c>
      <c r="BR32" s="18">
        <v>2094817.34</v>
      </c>
      <c r="BS32" s="18">
        <v>0</v>
      </c>
      <c r="BT32" s="18">
        <v>0</v>
      </c>
      <c r="BU32" s="18">
        <v>0</v>
      </c>
      <c r="BV32" s="18">
        <v>18498558.550000004</v>
      </c>
      <c r="BW32" s="18">
        <v>0</v>
      </c>
      <c r="BX32" s="18">
        <v>709761.64</v>
      </c>
      <c r="BY32" s="18">
        <v>0</v>
      </c>
      <c r="BZ32" s="18">
        <v>459474.14</v>
      </c>
      <c r="CA32" s="18">
        <v>0</v>
      </c>
      <c r="CB32" s="18">
        <v>42560185.850000001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732278379.90391397</v>
      </c>
      <c r="CK32" s="18">
        <v>0</v>
      </c>
      <c r="CL32" s="18">
        <v>55219039.246808007</v>
      </c>
      <c r="CM32" s="18">
        <v>0</v>
      </c>
      <c r="CN32" s="18">
        <v>38979929.817294002</v>
      </c>
      <c r="CO32" s="18">
        <v>0</v>
      </c>
      <c r="CP32" s="18">
        <v>0</v>
      </c>
      <c r="CQ32" s="18">
        <v>0</v>
      </c>
      <c r="CR32" s="18">
        <v>33429916.097239994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31639244.789997999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2123864.5699999998</v>
      </c>
      <c r="DU32" s="18">
        <v>0</v>
      </c>
      <c r="DV32" s="18">
        <v>0</v>
      </c>
      <c r="DW32" s="18">
        <v>0</v>
      </c>
      <c r="DX32" s="18">
        <v>49994261.900017999</v>
      </c>
      <c r="DY32" s="18">
        <v>0</v>
      </c>
      <c r="DZ32" s="18">
        <v>0</v>
      </c>
      <c r="EA32" s="18">
        <v>0</v>
      </c>
      <c r="EB32" s="18">
        <v>216474562.88879901</v>
      </c>
      <c r="EC32" s="18">
        <v>0</v>
      </c>
      <c r="ED32" s="18">
        <v>45819936.576710999</v>
      </c>
      <c r="EE32" s="18">
        <v>0</v>
      </c>
      <c r="EF32" s="18">
        <v>162993426.74793202</v>
      </c>
      <c r="EG32" s="18">
        <v>0</v>
      </c>
      <c r="EH32" s="18">
        <v>126172995.899608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29294776.5</v>
      </c>
      <c r="EO32" s="18">
        <v>0</v>
      </c>
      <c r="EP32" s="18">
        <v>313347.53000000003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5034036.82</v>
      </c>
      <c r="EW32" s="18">
        <v>0</v>
      </c>
      <c r="EX32" s="18">
        <v>145014079.98000002</v>
      </c>
      <c r="EY32" s="18">
        <v>0</v>
      </c>
      <c r="EZ32" s="18">
        <v>566797.44999999995</v>
      </c>
      <c r="FA32" s="18">
        <v>0</v>
      </c>
      <c r="FB32" s="18">
        <v>33238467.189999998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802520.24</v>
      </c>
      <c r="FI32" s="18">
        <v>0</v>
      </c>
      <c r="FJ32" s="18">
        <v>4347148.16</v>
      </c>
      <c r="FK32" s="18">
        <v>0</v>
      </c>
      <c r="FL32" s="18">
        <v>1037010.0700000001</v>
      </c>
      <c r="FM32" s="18">
        <v>0</v>
      </c>
      <c r="FN32" s="19">
        <v>264484182.88</v>
      </c>
      <c r="FO32" s="19">
        <v>0</v>
      </c>
      <c r="FP32" s="18">
        <v>2322161.42</v>
      </c>
      <c r="FQ32" s="18">
        <v>0</v>
      </c>
      <c r="FR32" s="18">
        <v>63364089.59000399</v>
      </c>
      <c r="FS32" s="18">
        <v>0</v>
      </c>
      <c r="FT32" s="80">
        <v>198262933.61000001</v>
      </c>
      <c r="FU32" s="80">
        <v>0</v>
      </c>
      <c r="FV32" s="18">
        <v>9784843.3500000015</v>
      </c>
      <c r="FW32" s="18">
        <v>0</v>
      </c>
      <c r="FX32" s="18">
        <v>188478090.26000002</v>
      </c>
      <c r="FY32" s="18">
        <v>0</v>
      </c>
      <c r="FZ32" s="80">
        <v>534998.25999599998</v>
      </c>
      <c r="GA32" s="80">
        <v>0</v>
      </c>
      <c r="GB32" s="18">
        <v>338498.67999599996</v>
      </c>
      <c r="GC32" s="18">
        <v>0</v>
      </c>
      <c r="GD32" s="18">
        <v>196499.58000000002</v>
      </c>
      <c r="GE32" s="18">
        <v>0</v>
      </c>
      <c r="GF32" s="18">
        <v>44514908.979999997</v>
      </c>
      <c r="GG32" s="18">
        <v>0</v>
      </c>
      <c r="GH32" s="18">
        <v>0</v>
      </c>
      <c r="GI32" s="18">
        <v>0</v>
      </c>
      <c r="GJ32" s="18">
        <v>111808.67000000001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10817889118.368397</v>
      </c>
      <c r="HU32" s="18">
        <v>0</v>
      </c>
      <c r="HV32" s="19">
        <v>10817889118.368397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310473661.36971813</v>
      </c>
      <c r="E33" s="19">
        <v>0</v>
      </c>
      <c r="F33" s="18">
        <v>167039944.12971875</v>
      </c>
      <c r="G33" s="18">
        <v>0</v>
      </c>
      <c r="H33" s="18">
        <v>53038870.869999811</v>
      </c>
      <c r="I33" s="18">
        <v>0</v>
      </c>
      <c r="J33" s="18">
        <v>90394846.369999602</v>
      </c>
      <c r="K33" s="18">
        <v>0</v>
      </c>
      <c r="L33" s="18">
        <v>9109246.769999994</v>
      </c>
      <c r="M33" s="18">
        <v>0</v>
      </c>
      <c r="N33" s="18">
        <v>117943519.95000039</v>
      </c>
      <c r="O33" s="18">
        <v>0</v>
      </c>
      <c r="P33" s="18">
        <v>3534173.1299999943</v>
      </c>
      <c r="Q33" s="18">
        <v>0</v>
      </c>
      <c r="R33" s="18">
        <v>1029923.9299999997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210073607.00000083</v>
      </c>
      <c r="AA33" s="18">
        <v>0</v>
      </c>
      <c r="AB33" s="18">
        <v>0</v>
      </c>
      <c r="AC33" s="18">
        <v>0</v>
      </c>
      <c r="AD33" s="18">
        <v>63645.54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2325792977.2088714</v>
      </c>
      <c r="AK33" s="18">
        <v>0</v>
      </c>
      <c r="AL33" s="18">
        <v>149183699.25999904</v>
      </c>
      <c r="AM33" s="18">
        <v>0</v>
      </c>
      <c r="AN33" s="18">
        <v>47468130.249999724</v>
      </c>
      <c r="AO33" s="18">
        <v>0</v>
      </c>
      <c r="AP33" s="18">
        <v>821724691.47000968</v>
      </c>
      <c r="AQ33" s="18">
        <v>0</v>
      </c>
      <c r="AR33" s="18">
        <v>8742870.8899989128</v>
      </c>
      <c r="AS33" s="18">
        <v>0</v>
      </c>
      <c r="AT33" s="18">
        <v>80008963.550000116</v>
      </c>
      <c r="AU33" s="18">
        <v>0</v>
      </c>
      <c r="AV33" s="18">
        <v>53101816.100000136</v>
      </c>
      <c r="AW33" s="18">
        <v>0</v>
      </c>
      <c r="AX33" s="18">
        <v>137233.23999999996</v>
      </c>
      <c r="AY33" s="18">
        <v>0</v>
      </c>
      <c r="AZ33" s="18">
        <v>0</v>
      </c>
      <c r="BA33" s="18">
        <v>0</v>
      </c>
      <c r="BB33" s="18">
        <v>3902409.1999998163</v>
      </c>
      <c r="BC33" s="18">
        <v>0</v>
      </c>
      <c r="BD33" s="18">
        <v>29746888.570004586</v>
      </c>
      <c r="BE33" s="18">
        <v>0</v>
      </c>
      <c r="BF33" s="18">
        <v>23687.43</v>
      </c>
      <c r="BG33" s="18">
        <v>0</v>
      </c>
      <c r="BH33" s="18">
        <v>1207912.2499999995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537077.23</v>
      </c>
      <c r="BQ33" s="18">
        <v>0</v>
      </c>
      <c r="BR33" s="18">
        <v>180798.33999999994</v>
      </c>
      <c r="BS33" s="18">
        <v>0</v>
      </c>
      <c r="BT33" s="18">
        <v>0</v>
      </c>
      <c r="BU33" s="18">
        <v>0</v>
      </c>
      <c r="BV33" s="18">
        <v>20370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1447350.3800000006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438592567.47000021</v>
      </c>
      <c r="CK33" s="18">
        <v>0</v>
      </c>
      <c r="CL33" s="18">
        <v>48892168.710042514</v>
      </c>
      <c r="CM33" s="18">
        <v>0</v>
      </c>
      <c r="CN33" s="18">
        <v>8666735.6900019199</v>
      </c>
      <c r="CO33" s="18">
        <v>0</v>
      </c>
      <c r="CP33" s="18">
        <v>0</v>
      </c>
      <c r="CQ33" s="18">
        <v>0</v>
      </c>
      <c r="CR33" s="18">
        <v>8307302.3400054676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44454588.05999551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2072801.1099999452</v>
      </c>
      <c r="DY33" s="18">
        <v>0</v>
      </c>
      <c r="DZ33" s="18">
        <v>0</v>
      </c>
      <c r="EA33" s="18">
        <v>0</v>
      </c>
      <c r="EB33" s="18">
        <v>89429738.569999963</v>
      </c>
      <c r="EC33" s="18">
        <v>0</v>
      </c>
      <c r="ED33" s="18">
        <v>712048.99999999977</v>
      </c>
      <c r="EE33" s="18">
        <v>0</v>
      </c>
      <c r="EF33" s="18">
        <v>8586367.8699999899</v>
      </c>
      <c r="EG33" s="18">
        <v>0</v>
      </c>
      <c r="EH33" s="18">
        <v>17638090.419999976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47944.910000000011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8091175.4699999979</v>
      </c>
      <c r="EW33" s="18">
        <v>0</v>
      </c>
      <c r="EX33" s="18">
        <v>171936113.61999929</v>
      </c>
      <c r="EY33" s="18">
        <v>0</v>
      </c>
      <c r="EZ33" s="18">
        <v>0</v>
      </c>
      <c r="FA33" s="18">
        <v>0</v>
      </c>
      <c r="FB33" s="18">
        <v>16481169.350000001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50610</v>
      </c>
      <c r="FI33" s="18">
        <v>0</v>
      </c>
      <c r="FJ33" s="18">
        <v>832141.14999999956</v>
      </c>
      <c r="FK33" s="18">
        <v>0</v>
      </c>
      <c r="FL33" s="18">
        <v>7679826.290000001</v>
      </c>
      <c r="FM33" s="18">
        <v>0</v>
      </c>
      <c r="FN33" s="19">
        <v>243859752.53999984</v>
      </c>
      <c r="FO33" s="19">
        <v>0</v>
      </c>
      <c r="FP33" s="18">
        <v>35967677.239999771</v>
      </c>
      <c r="FQ33" s="18">
        <v>0</v>
      </c>
      <c r="FR33" s="18">
        <v>3413768.1399999983</v>
      </c>
      <c r="FS33" s="18">
        <v>0</v>
      </c>
      <c r="FT33" s="80">
        <v>204478307.16000009</v>
      </c>
      <c r="FU33" s="80">
        <v>0</v>
      </c>
      <c r="FV33" s="18">
        <v>6549772.6399999978</v>
      </c>
      <c r="FW33" s="18">
        <v>0</v>
      </c>
      <c r="FX33" s="18">
        <v>197928534.5200001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5137024.370000001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5296922819.9986458</v>
      </c>
      <c r="HU33" s="18">
        <v>0</v>
      </c>
      <c r="HV33" s="19">
        <v>5296922819.9986458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17359905.330000512</v>
      </c>
      <c r="E34" s="19">
        <v>0</v>
      </c>
      <c r="F34" s="18">
        <v>12506725.940000491</v>
      </c>
      <c r="G34" s="18">
        <v>0</v>
      </c>
      <c r="H34" s="18">
        <v>1009950.32</v>
      </c>
      <c r="I34" s="18">
        <v>0</v>
      </c>
      <c r="J34" s="18">
        <v>3843229.0700000222</v>
      </c>
      <c r="K34" s="18">
        <v>0</v>
      </c>
      <c r="L34" s="18">
        <v>3573.54</v>
      </c>
      <c r="M34" s="18">
        <v>0</v>
      </c>
      <c r="N34" s="18">
        <v>35635330.260000855</v>
      </c>
      <c r="O34" s="18">
        <v>0</v>
      </c>
      <c r="P34" s="18">
        <v>0</v>
      </c>
      <c r="Q34" s="18">
        <v>0</v>
      </c>
      <c r="R34" s="18">
        <v>1595906.819999997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9345424.0799999945</v>
      </c>
      <c r="AA34" s="18">
        <v>0</v>
      </c>
      <c r="AB34" s="18">
        <v>7361192.6499999994</v>
      </c>
      <c r="AC34" s="18">
        <v>0</v>
      </c>
      <c r="AD34" s="18">
        <v>22357.66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820299919.19982302</v>
      </c>
      <c r="AK34" s="18">
        <v>0</v>
      </c>
      <c r="AL34" s="18">
        <v>3589906.17</v>
      </c>
      <c r="AM34" s="18">
        <v>0</v>
      </c>
      <c r="AN34" s="18">
        <v>17637103.540000454</v>
      </c>
      <c r="AO34" s="18">
        <v>0</v>
      </c>
      <c r="AP34" s="18">
        <v>367588463.15996599</v>
      </c>
      <c r="AQ34" s="18">
        <v>0</v>
      </c>
      <c r="AR34" s="18">
        <v>0</v>
      </c>
      <c r="AS34" s="18">
        <v>0</v>
      </c>
      <c r="AT34" s="18">
        <v>4392766.46</v>
      </c>
      <c r="AU34" s="18">
        <v>0</v>
      </c>
      <c r="AV34" s="18">
        <v>9699483.6799999885</v>
      </c>
      <c r="AW34" s="18">
        <v>0</v>
      </c>
      <c r="AX34" s="18">
        <v>3635.5599999999995</v>
      </c>
      <c r="AY34" s="18">
        <v>0</v>
      </c>
      <c r="AZ34" s="18">
        <v>0</v>
      </c>
      <c r="BA34" s="18">
        <v>0</v>
      </c>
      <c r="BB34" s="18">
        <v>508821.75000000343</v>
      </c>
      <c r="BC34" s="18">
        <v>0</v>
      </c>
      <c r="BD34" s="18">
        <v>7431409.5899999766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473116.89</v>
      </c>
      <c r="BQ34" s="18">
        <v>0</v>
      </c>
      <c r="BR34" s="18">
        <v>70286.320000000036</v>
      </c>
      <c r="BS34" s="18">
        <v>0</v>
      </c>
      <c r="BT34" s="18">
        <v>0</v>
      </c>
      <c r="BU34" s="18">
        <v>0</v>
      </c>
      <c r="BV34" s="18">
        <v>1226405.4100000001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5375.86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20193579.910000268</v>
      </c>
      <c r="CK34" s="18">
        <v>0</v>
      </c>
      <c r="CL34" s="18">
        <v>323800.80000000179</v>
      </c>
      <c r="CM34" s="18">
        <v>0</v>
      </c>
      <c r="CN34" s="18">
        <v>531519.39999999222</v>
      </c>
      <c r="CO34" s="18">
        <v>0</v>
      </c>
      <c r="CP34" s="18">
        <v>0</v>
      </c>
      <c r="CQ34" s="18">
        <v>0</v>
      </c>
      <c r="CR34" s="18">
        <v>574490.6300000021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3273198.73999999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1155641.9799999853</v>
      </c>
      <c r="DY34" s="18">
        <v>0</v>
      </c>
      <c r="DZ34" s="18">
        <v>0</v>
      </c>
      <c r="EA34" s="18">
        <v>0</v>
      </c>
      <c r="EB34" s="18">
        <v>633524.14000000013</v>
      </c>
      <c r="EC34" s="18">
        <v>0</v>
      </c>
      <c r="ED34" s="18">
        <v>0</v>
      </c>
      <c r="EE34" s="18">
        <v>0</v>
      </c>
      <c r="EF34" s="18">
        <v>169681.37999999998</v>
      </c>
      <c r="EG34" s="18">
        <v>0</v>
      </c>
      <c r="EH34" s="18">
        <v>1657080.4900000035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2457190.7299999991</v>
      </c>
      <c r="EW34" s="18">
        <v>0</v>
      </c>
      <c r="EX34" s="18">
        <v>51402220.200000048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13298062.980000228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1399968534.2097917</v>
      </c>
      <c r="HU34" s="18">
        <v>0</v>
      </c>
      <c r="HV34" s="19">
        <v>1399968534.2097917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75836132.446600005</v>
      </c>
      <c r="E35" s="19">
        <v>1297597.5533999901</v>
      </c>
      <c r="F35" s="18">
        <v>15732531.029999999</v>
      </c>
      <c r="G35" s="18">
        <v>0</v>
      </c>
      <c r="H35" s="18">
        <v>60103601.416600004</v>
      </c>
      <c r="I35" s="18">
        <v>1297597.5533999901</v>
      </c>
      <c r="J35" s="18">
        <v>0</v>
      </c>
      <c r="K35" s="18">
        <v>0</v>
      </c>
      <c r="L35" s="18">
        <v>186741889.44</v>
      </c>
      <c r="M35" s="18">
        <v>507371.46</v>
      </c>
      <c r="N35" s="18">
        <v>8566252.2699999996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141827436.58000001</v>
      </c>
      <c r="AA35" s="18">
        <v>7385391.7800000003</v>
      </c>
      <c r="AB35" s="18">
        <v>0</v>
      </c>
      <c r="AC35" s="18">
        <v>0</v>
      </c>
      <c r="AD35" s="18">
        <v>14260851.460000001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58738.55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52139498.509999998</v>
      </c>
      <c r="AQ35" s="18">
        <v>0</v>
      </c>
      <c r="AR35" s="18">
        <v>0</v>
      </c>
      <c r="AS35" s="18">
        <v>0</v>
      </c>
      <c r="AT35" s="18">
        <v>58203284.589999996</v>
      </c>
      <c r="AU35" s="18">
        <v>80214.98</v>
      </c>
      <c r="AV35" s="18">
        <v>32396195.82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2337691.5900000003</v>
      </c>
      <c r="BC35" s="18">
        <v>0</v>
      </c>
      <c r="BD35" s="18">
        <v>26728404.907099999</v>
      </c>
      <c r="BE35" s="18">
        <v>2.8999997302889798E-3</v>
      </c>
      <c r="BF35" s="18">
        <v>0</v>
      </c>
      <c r="BG35" s="18">
        <v>0</v>
      </c>
      <c r="BH35" s="18">
        <v>2072809.45</v>
      </c>
      <c r="BI35" s="18">
        <v>0</v>
      </c>
      <c r="BJ35" s="18">
        <v>0</v>
      </c>
      <c r="BK35" s="18">
        <v>0</v>
      </c>
      <c r="BL35" s="18">
        <v>6841528.3200000003</v>
      </c>
      <c r="BM35" s="18">
        <v>0</v>
      </c>
      <c r="BN35" s="18">
        <v>0</v>
      </c>
      <c r="BO35" s="18">
        <v>0</v>
      </c>
      <c r="BP35" s="18">
        <v>840</v>
      </c>
      <c r="BQ35" s="18">
        <v>469022.02</v>
      </c>
      <c r="BR35" s="18">
        <v>13155.62</v>
      </c>
      <c r="BS35" s="18">
        <v>0</v>
      </c>
      <c r="BT35" s="18">
        <v>0</v>
      </c>
      <c r="BU35" s="18">
        <v>0</v>
      </c>
      <c r="BV35" s="18">
        <v>110260156.42999999</v>
      </c>
      <c r="BW35" s="18">
        <v>0</v>
      </c>
      <c r="BX35" s="18">
        <v>6734192.5099999998</v>
      </c>
      <c r="BY35" s="18">
        <v>0</v>
      </c>
      <c r="BZ35" s="18">
        <v>2873287.87</v>
      </c>
      <c r="CA35" s="18">
        <v>0</v>
      </c>
      <c r="CB35" s="18">
        <v>16736888.59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287137730.19850004</v>
      </c>
      <c r="CK35" s="18">
        <v>3787515.1714999801</v>
      </c>
      <c r="CL35" s="18">
        <v>9341504.6864</v>
      </c>
      <c r="CM35" s="18">
        <v>182.96359999958</v>
      </c>
      <c r="CN35" s="18">
        <v>3516243.9899999998</v>
      </c>
      <c r="CO35" s="18">
        <v>182.959999999758</v>
      </c>
      <c r="CP35" s="18">
        <v>0</v>
      </c>
      <c r="CQ35" s="18">
        <v>0</v>
      </c>
      <c r="CR35" s="18">
        <v>2480733.96</v>
      </c>
      <c r="CS35" s="18">
        <v>182.959999999758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28917940.449999999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10850013.67</v>
      </c>
      <c r="EC35" s="18">
        <v>0</v>
      </c>
      <c r="ED35" s="18">
        <v>3053744.73</v>
      </c>
      <c r="EE35" s="18">
        <v>0</v>
      </c>
      <c r="EF35" s="18">
        <v>3784594.75</v>
      </c>
      <c r="EG35" s="18">
        <v>0</v>
      </c>
      <c r="EH35" s="18">
        <v>1548298014.22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52107819.380000003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1135375.43</v>
      </c>
      <c r="FM35" s="18">
        <v>0</v>
      </c>
      <c r="FN35" s="19">
        <v>59739239.149999999</v>
      </c>
      <c r="FO35" s="19">
        <v>0</v>
      </c>
      <c r="FP35" s="18">
        <v>171791.6</v>
      </c>
      <c r="FQ35" s="18">
        <v>0</v>
      </c>
      <c r="FR35" s="18">
        <v>59567447.549999997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24782402.489999998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2780057642.9585996</v>
      </c>
      <c r="HU35" s="18">
        <v>13527662.271399969</v>
      </c>
      <c r="HV35" s="19">
        <v>2793585305.2299995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34076371.500000007</v>
      </c>
      <c r="E36" s="19">
        <v>0</v>
      </c>
      <c r="F36" s="18">
        <v>6870161</v>
      </c>
      <c r="G36" s="18">
        <v>0</v>
      </c>
      <c r="H36" s="18">
        <v>12899282.500000007</v>
      </c>
      <c r="I36" s="18">
        <v>0</v>
      </c>
      <c r="J36" s="18">
        <v>14306928</v>
      </c>
      <c r="K36" s="18">
        <v>0</v>
      </c>
      <c r="L36" s="18">
        <v>0</v>
      </c>
      <c r="M36" s="18">
        <v>0</v>
      </c>
      <c r="N36" s="18">
        <v>17426079</v>
      </c>
      <c r="O36" s="18">
        <v>0</v>
      </c>
      <c r="P36" s="18">
        <v>2726924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21391898</v>
      </c>
      <c r="AA36" s="18">
        <v>0</v>
      </c>
      <c r="AB36" s="18">
        <v>0</v>
      </c>
      <c r="AC36" s="18">
        <v>0</v>
      </c>
      <c r="AD36" s="18">
        <v>21848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458718242.32999998</v>
      </c>
      <c r="AK36" s="18">
        <v>0</v>
      </c>
      <c r="AL36" s="18">
        <v>5296948</v>
      </c>
      <c r="AM36" s="18">
        <v>0</v>
      </c>
      <c r="AN36" s="18">
        <v>28972623.590000004</v>
      </c>
      <c r="AO36" s="18">
        <v>0</v>
      </c>
      <c r="AP36" s="18">
        <v>421374337.45999998</v>
      </c>
      <c r="AQ36" s="18">
        <v>0</v>
      </c>
      <c r="AR36" s="18">
        <v>8396105</v>
      </c>
      <c r="AS36" s="18">
        <v>0</v>
      </c>
      <c r="AT36" s="18">
        <v>11097459</v>
      </c>
      <c r="AU36" s="18">
        <v>0</v>
      </c>
      <c r="AV36" s="18">
        <v>11352498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1464950</v>
      </c>
      <c r="BC36" s="18">
        <v>0</v>
      </c>
      <c r="BD36" s="18">
        <v>5864496</v>
      </c>
      <c r="BE36" s="18">
        <v>0</v>
      </c>
      <c r="BF36" s="18">
        <v>0</v>
      </c>
      <c r="BG36" s="18">
        <v>0</v>
      </c>
      <c r="BH36" s="18">
        <v>142928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1263757</v>
      </c>
      <c r="BQ36" s="18">
        <v>0</v>
      </c>
      <c r="BR36" s="18">
        <v>391569</v>
      </c>
      <c r="BS36" s="18">
        <v>0</v>
      </c>
      <c r="BT36" s="18">
        <v>0</v>
      </c>
      <c r="BU36" s="18">
        <v>0</v>
      </c>
      <c r="BV36" s="18">
        <v>5441618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509152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38513110</v>
      </c>
      <c r="CK36" s="18">
        <v>0</v>
      </c>
      <c r="CL36" s="18">
        <v>4151847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20683147.039999999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3385813</v>
      </c>
      <c r="EC36" s="18">
        <v>0</v>
      </c>
      <c r="ED36" s="18">
        <v>595435</v>
      </c>
      <c r="EE36" s="18">
        <v>0</v>
      </c>
      <c r="EF36" s="18">
        <v>5625692</v>
      </c>
      <c r="EG36" s="18">
        <v>0</v>
      </c>
      <c r="EH36" s="18">
        <v>5784184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383211055.69000006</v>
      </c>
      <c r="FO36" s="19">
        <v>0</v>
      </c>
      <c r="FP36" s="18">
        <v>0</v>
      </c>
      <c r="FQ36" s="18">
        <v>0</v>
      </c>
      <c r="FR36" s="18">
        <v>210334430.61000001</v>
      </c>
      <c r="FS36" s="18">
        <v>0</v>
      </c>
      <c r="FT36" s="80">
        <v>172876625.08000004</v>
      </c>
      <c r="FU36" s="80">
        <v>0</v>
      </c>
      <c r="FV36" s="18">
        <v>0</v>
      </c>
      <c r="FW36" s="18">
        <v>0</v>
      </c>
      <c r="FX36" s="18">
        <v>172876625.08000004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10847524.279999999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1508727611.8899999</v>
      </c>
      <c r="HU36" s="18">
        <v>0</v>
      </c>
      <c r="HV36" s="19">
        <v>1508727611.8899999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622656388.28999996</v>
      </c>
      <c r="AE37" s="18">
        <v>20407798.639999997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338281540.84000003</v>
      </c>
      <c r="CA37" s="18">
        <v>22744806.949999999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960937929.13</v>
      </c>
      <c r="HU37" s="18">
        <v>43152605.589999996</v>
      </c>
      <c r="HV37" s="19">
        <v>1004090534.72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755955167.47998393</v>
      </c>
      <c r="E38" s="19">
        <v>7191882.77999999</v>
      </c>
      <c r="F38" s="18">
        <v>114125840.71997599</v>
      </c>
      <c r="G38" s="18">
        <v>3891947.6399999801</v>
      </c>
      <c r="H38" s="18">
        <v>450166659.82000798</v>
      </c>
      <c r="I38" s="18">
        <v>2929036.7900000098</v>
      </c>
      <c r="J38" s="18">
        <v>191662666.94</v>
      </c>
      <c r="K38" s="18">
        <v>370898.35</v>
      </c>
      <c r="L38" s="18">
        <v>25258241.170000002</v>
      </c>
      <c r="M38" s="18">
        <v>7874.06</v>
      </c>
      <c r="N38" s="18">
        <v>24480666.41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107203018.30999999</v>
      </c>
      <c r="AA38" s="18">
        <v>1270235.5</v>
      </c>
      <c r="AB38" s="18">
        <v>428890.1</v>
      </c>
      <c r="AC38" s="18">
        <v>1002.74</v>
      </c>
      <c r="AD38" s="18">
        <v>9062162.6999999993</v>
      </c>
      <c r="AE38" s="18">
        <v>31103.68</v>
      </c>
      <c r="AF38" s="18">
        <v>0</v>
      </c>
      <c r="AG38" s="18">
        <v>0</v>
      </c>
      <c r="AH38" s="18">
        <v>0</v>
      </c>
      <c r="AI38" s="18">
        <v>0</v>
      </c>
      <c r="AJ38" s="18">
        <v>701050084.37</v>
      </c>
      <c r="AK38" s="18">
        <v>1134321.4099999999</v>
      </c>
      <c r="AL38" s="18">
        <v>0</v>
      </c>
      <c r="AM38" s="18">
        <v>0</v>
      </c>
      <c r="AN38" s="18">
        <v>78678557.030000001</v>
      </c>
      <c r="AO38" s="18">
        <v>0</v>
      </c>
      <c r="AP38" s="18">
        <v>888972523.08000004</v>
      </c>
      <c r="AQ38" s="18">
        <v>8705531</v>
      </c>
      <c r="AR38" s="18">
        <v>3425.26</v>
      </c>
      <c r="AS38" s="18">
        <v>0</v>
      </c>
      <c r="AT38" s="18">
        <v>34465973.489999995</v>
      </c>
      <c r="AU38" s="18">
        <v>143510.17000000001</v>
      </c>
      <c r="AV38" s="18">
        <v>48414612.969999999</v>
      </c>
      <c r="AW38" s="18">
        <v>174724.41</v>
      </c>
      <c r="AX38" s="18">
        <v>0</v>
      </c>
      <c r="AY38" s="18">
        <v>0</v>
      </c>
      <c r="AZ38" s="18">
        <v>0</v>
      </c>
      <c r="BA38" s="18">
        <v>0</v>
      </c>
      <c r="BB38" s="18">
        <v>6717124.7599999998</v>
      </c>
      <c r="BC38" s="18">
        <v>228318.05</v>
      </c>
      <c r="BD38" s="18">
        <v>28968029.66</v>
      </c>
      <c r="BE38" s="18">
        <v>447737.97</v>
      </c>
      <c r="BF38" s="18">
        <v>2955386</v>
      </c>
      <c r="BG38" s="18">
        <v>0</v>
      </c>
      <c r="BH38" s="18">
        <v>5526066.3700000001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688754.03</v>
      </c>
      <c r="BQ38" s="18">
        <v>0</v>
      </c>
      <c r="BR38" s="18">
        <v>276840.32000000001</v>
      </c>
      <c r="BS38" s="18">
        <v>0</v>
      </c>
      <c r="BT38" s="18">
        <v>0</v>
      </c>
      <c r="BU38" s="18">
        <v>0</v>
      </c>
      <c r="BV38" s="18">
        <v>159327583.56999999</v>
      </c>
      <c r="BW38" s="18">
        <v>46387.32</v>
      </c>
      <c r="BX38" s="18">
        <v>0</v>
      </c>
      <c r="BY38" s="18">
        <v>0</v>
      </c>
      <c r="BZ38" s="18">
        <v>0</v>
      </c>
      <c r="CA38" s="18">
        <v>0</v>
      </c>
      <c r="CB38" s="18">
        <v>6043066.2999999998</v>
      </c>
      <c r="CC38" s="18">
        <v>487780.18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29305439.010000002</v>
      </c>
      <c r="DE38" s="18">
        <v>1777688.79</v>
      </c>
      <c r="DF38" s="18">
        <v>-3576914.51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161696.72</v>
      </c>
      <c r="DU38" s="18">
        <v>0</v>
      </c>
      <c r="DV38" s="18">
        <v>16930.060000000001</v>
      </c>
      <c r="DW38" s="18">
        <v>0</v>
      </c>
      <c r="DX38" s="18">
        <v>3304354.79</v>
      </c>
      <c r="DY38" s="18">
        <v>37818.39</v>
      </c>
      <c r="DZ38" s="18">
        <v>0</v>
      </c>
      <c r="EA38" s="18">
        <v>0</v>
      </c>
      <c r="EB38" s="18">
        <v>97827226.610000014</v>
      </c>
      <c r="EC38" s="18">
        <v>355472.53</v>
      </c>
      <c r="ED38" s="18">
        <v>2320132.5</v>
      </c>
      <c r="EE38" s="18">
        <v>0</v>
      </c>
      <c r="EF38" s="18">
        <v>12096407.109999999</v>
      </c>
      <c r="EG38" s="18">
        <v>724971.18</v>
      </c>
      <c r="EH38" s="18">
        <v>27405174.289999999</v>
      </c>
      <c r="EI38" s="18">
        <v>744526.38</v>
      </c>
      <c r="EJ38" s="18">
        <v>0</v>
      </c>
      <c r="EK38" s="18">
        <v>0</v>
      </c>
      <c r="EL38" s="18">
        <v>0</v>
      </c>
      <c r="EM38" s="18">
        <v>0</v>
      </c>
      <c r="EN38" s="18">
        <v>19909928.030000001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380347.14</v>
      </c>
      <c r="EW38" s="18">
        <v>0</v>
      </c>
      <c r="EX38" s="18">
        <v>21491853.210000001</v>
      </c>
      <c r="EY38" s="18">
        <v>0</v>
      </c>
      <c r="EZ38" s="18">
        <v>0</v>
      </c>
      <c r="FA38" s="18">
        <v>0</v>
      </c>
      <c r="FB38" s="18">
        <v>263355.51</v>
      </c>
      <c r="FC38" s="18">
        <v>0</v>
      </c>
      <c r="FD38" s="18">
        <v>896493.04999999993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74635049.280017003</v>
      </c>
      <c r="FO38" s="19">
        <v>1559295.3</v>
      </c>
      <c r="FP38" s="18">
        <v>14229.97</v>
      </c>
      <c r="FQ38" s="18">
        <v>0</v>
      </c>
      <c r="FR38" s="18">
        <v>0</v>
      </c>
      <c r="FS38" s="18">
        <v>0</v>
      </c>
      <c r="FT38" s="80">
        <v>57663782.070000201</v>
      </c>
      <c r="FU38" s="80">
        <v>0</v>
      </c>
      <c r="FV38" s="18">
        <v>17101252.690000001</v>
      </c>
      <c r="FW38" s="18">
        <v>0</v>
      </c>
      <c r="FX38" s="18">
        <v>40562529.380000196</v>
      </c>
      <c r="FY38" s="18">
        <v>0</v>
      </c>
      <c r="FZ38" s="80">
        <v>16957037.240016799</v>
      </c>
      <c r="GA38" s="80">
        <v>1559295.3</v>
      </c>
      <c r="GB38" s="18">
        <v>0</v>
      </c>
      <c r="GC38" s="18">
        <v>0</v>
      </c>
      <c r="GD38" s="18">
        <v>16957037.240016799</v>
      </c>
      <c r="GE38" s="18">
        <v>1559295.3</v>
      </c>
      <c r="GF38" s="18">
        <v>1128878.47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3172042524.650002</v>
      </c>
      <c r="HU38" s="18">
        <v>25110902.93999999</v>
      </c>
      <c r="HV38" s="19">
        <v>3197153427.5900021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106370830.711</v>
      </c>
      <c r="E39" s="19">
        <v>0</v>
      </c>
      <c r="F39" s="18">
        <v>92574344.340999991</v>
      </c>
      <c r="G39" s="18">
        <v>0</v>
      </c>
      <c r="H39" s="18">
        <v>13796486.369999999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78183485.659999996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2465077624.0942855</v>
      </c>
      <c r="AK39" s="18">
        <v>0</v>
      </c>
      <c r="AL39" s="18">
        <v>3583559.42</v>
      </c>
      <c r="AM39" s="18">
        <v>0</v>
      </c>
      <c r="AN39" s="18">
        <v>65945017.530000001</v>
      </c>
      <c r="AO39" s="18">
        <v>0</v>
      </c>
      <c r="AP39" s="18">
        <v>210127069.96000001</v>
      </c>
      <c r="AQ39" s="18">
        <v>0</v>
      </c>
      <c r="AR39" s="18">
        <v>0</v>
      </c>
      <c r="AS39" s="18">
        <v>0</v>
      </c>
      <c r="AT39" s="18">
        <v>41005.31</v>
      </c>
      <c r="AU39" s="18">
        <v>0</v>
      </c>
      <c r="AV39" s="18">
        <v>1321719.94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6415818.8600000003</v>
      </c>
      <c r="BC39" s="18">
        <v>0</v>
      </c>
      <c r="BD39" s="18">
        <v>11393579.18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322775.64571428573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156534.07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20136648.48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24333632.690000001</v>
      </c>
      <c r="DY39" s="18">
        <v>0</v>
      </c>
      <c r="DZ39" s="18">
        <v>0</v>
      </c>
      <c r="EA39" s="18">
        <v>0</v>
      </c>
      <c r="EB39" s="18">
        <v>123629.51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1635406.72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95888250.350000009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95888250.350000009</v>
      </c>
      <c r="FU39" s="80">
        <v>0</v>
      </c>
      <c r="FV39" s="18">
        <v>1539879.56</v>
      </c>
      <c r="FW39" s="18">
        <v>0</v>
      </c>
      <c r="FX39" s="18">
        <v>94348370.790000007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1097763.25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3092154351.3810005</v>
      </c>
      <c r="HU39" s="18">
        <v>0</v>
      </c>
      <c r="HV39" s="19">
        <v>3092154351.3810005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33664468.480000004</v>
      </c>
      <c r="E40" s="19">
        <v>0</v>
      </c>
      <c r="F40" s="18">
        <v>4239921.7</v>
      </c>
      <c r="G40" s="18">
        <v>0</v>
      </c>
      <c r="H40" s="18">
        <v>22010689.619999997</v>
      </c>
      <c r="I40" s="18">
        <v>0</v>
      </c>
      <c r="J40" s="18">
        <v>7413857.1600000001</v>
      </c>
      <c r="K40" s="18">
        <v>0</v>
      </c>
      <c r="L40" s="18">
        <v>1341380.664845</v>
      </c>
      <c r="M40" s="18">
        <v>24911.94</v>
      </c>
      <c r="N40" s="18">
        <v>30026065.149999999</v>
      </c>
      <c r="O40" s="18">
        <v>0</v>
      </c>
      <c r="P40" s="18">
        <v>0</v>
      </c>
      <c r="Q40" s="18">
        <v>0</v>
      </c>
      <c r="R40" s="18">
        <v>11737109.439999999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373772.51</v>
      </c>
      <c r="Y40" s="18">
        <v>0</v>
      </c>
      <c r="Z40" s="18">
        <v>67064008.456759997</v>
      </c>
      <c r="AA40" s="18">
        <v>0</v>
      </c>
      <c r="AB40" s="18">
        <v>0</v>
      </c>
      <c r="AC40" s="18">
        <v>0</v>
      </c>
      <c r="AD40" s="18">
        <v>3180670.9913609996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10032442755.19113</v>
      </c>
      <c r="AK40" s="18">
        <v>0</v>
      </c>
      <c r="AL40" s="18">
        <v>0</v>
      </c>
      <c r="AM40" s="18">
        <v>3588566.96</v>
      </c>
      <c r="AN40" s="18">
        <v>249365571.24075001</v>
      </c>
      <c r="AO40" s="18">
        <v>0</v>
      </c>
      <c r="AP40" s="18">
        <v>15461925.33</v>
      </c>
      <c r="AQ40" s="18">
        <v>0</v>
      </c>
      <c r="AR40" s="18">
        <v>0</v>
      </c>
      <c r="AS40" s="18">
        <v>0</v>
      </c>
      <c r="AT40" s="18">
        <v>13629298.476484001</v>
      </c>
      <c r="AU40" s="18">
        <v>94967.12</v>
      </c>
      <c r="AV40" s="18">
        <v>8521836.197191</v>
      </c>
      <c r="AW40" s="18">
        <v>29714.48</v>
      </c>
      <c r="AX40" s="18">
        <v>0</v>
      </c>
      <c r="AY40" s="18">
        <v>0</v>
      </c>
      <c r="AZ40" s="18">
        <v>0</v>
      </c>
      <c r="BA40" s="18">
        <v>0</v>
      </c>
      <c r="BB40" s="18">
        <v>715281.29561600008</v>
      </c>
      <c r="BC40" s="18">
        <v>11358.32</v>
      </c>
      <c r="BD40" s="18">
        <v>10766910.41361</v>
      </c>
      <c r="BE40" s="18">
        <v>69924.51999999999</v>
      </c>
      <c r="BF40" s="18">
        <v>2850</v>
      </c>
      <c r="BG40" s="18">
        <v>0</v>
      </c>
      <c r="BH40" s="18">
        <v>697730.19</v>
      </c>
      <c r="BI40" s="18">
        <v>0</v>
      </c>
      <c r="BJ40" s="18">
        <v>5773987.3200000003</v>
      </c>
      <c r="BK40" s="18">
        <v>0</v>
      </c>
      <c r="BL40" s="18">
        <v>7699471.0694220001</v>
      </c>
      <c r="BM40" s="18">
        <v>0</v>
      </c>
      <c r="BN40" s="18">
        <v>0</v>
      </c>
      <c r="BO40" s="18">
        <v>0</v>
      </c>
      <c r="BP40" s="18">
        <v>3399031.52</v>
      </c>
      <c r="BQ40" s="18">
        <v>0</v>
      </c>
      <c r="BR40" s="18">
        <v>26837.48</v>
      </c>
      <c r="BS40" s="18">
        <v>0</v>
      </c>
      <c r="BT40" s="18">
        <v>0</v>
      </c>
      <c r="BU40" s="18">
        <v>0</v>
      </c>
      <c r="BV40" s="18">
        <v>971753.48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54001.29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82168518.726318002</v>
      </c>
      <c r="CK40" s="18">
        <v>2468377.06</v>
      </c>
      <c r="CL40" s="18">
        <v>3901759.8085580003</v>
      </c>
      <c r="CM40" s="18">
        <v>79578.92</v>
      </c>
      <c r="CN40" s="18">
        <v>0</v>
      </c>
      <c r="CO40" s="18">
        <v>0</v>
      </c>
      <c r="CP40" s="18">
        <v>0</v>
      </c>
      <c r="CQ40" s="18">
        <v>0</v>
      </c>
      <c r="CR40" s="18">
        <v>3443853.8348459997</v>
      </c>
      <c r="CS40" s="18">
        <v>78654.3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2399282.7720919997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5028192.1129960008</v>
      </c>
      <c r="DY40" s="18">
        <v>51532.23</v>
      </c>
      <c r="DZ40" s="18">
        <v>0</v>
      </c>
      <c r="EA40" s="18">
        <v>0</v>
      </c>
      <c r="EB40" s="18">
        <v>40564867.702125996</v>
      </c>
      <c r="EC40" s="18">
        <v>3398855.99</v>
      </c>
      <c r="ED40" s="18">
        <v>11368605.060000001</v>
      </c>
      <c r="EE40" s="18">
        <v>3275889</v>
      </c>
      <c r="EF40" s="18">
        <v>59029964.700000003</v>
      </c>
      <c r="EG40" s="18">
        <v>6220347.4100000001</v>
      </c>
      <c r="EH40" s="18">
        <v>6564654.4260900002</v>
      </c>
      <c r="EI40" s="18">
        <v>22969.34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20204.830000000002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610797.4</v>
      </c>
      <c r="EW40" s="18">
        <v>0</v>
      </c>
      <c r="EX40" s="18">
        <v>25151172.75</v>
      </c>
      <c r="EY40" s="18">
        <v>0</v>
      </c>
      <c r="EZ40" s="18">
        <v>0</v>
      </c>
      <c r="FA40" s="18">
        <v>0</v>
      </c>
      <c r="FB40" s="18">
        <v>881202.56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207706.07</v>
      </c>
      <c r="FK40" s="18">
        <v>0</v>
      </c>
      <c r="FL40" s="18">
        <v>2117.38</v>
      </c>
      <c r="FM40" s="18">
        <v>0</v>
      </c>
      <c r="FN40" s="19">
        <v>67629075.390000001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67629075.390000001</v>
      </c>
      <c r="FU40" s="80">
        <v>0</v>
      </c>
      <c r="FV40" s="18">
        <v>0</v>
      </c>
      <c r="FW40" s="18">
        <v>0</v>
      </c>
      <c r="FX40" s="18">
        <v>67629075.390000001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18501605.699723002</v>
      </c>
      <c r="GG40" s="18">
        <v>0</v>
      </c>
      <c r="GH40" s="18">
        <v>798485059.88320899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11622875357.293123</v>
      </c>
      <c r="HU40" s="18">
        <v>19415647.590000004</v>
      </c>
      <c r="HV40" s="19">
        <v>11642291004.883123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12790119.299999999</v>
      </c>
      <c r="E41" s="19">
        <v>0</v>
      </c>
      <c r="F41" s="18">
        <v>1765533.59</v>
      </c>
      <c r="G41" s="18">
        <v>0</v>
      </c>
      <c r="H41" s="18">
        <v>5609051.0999999996</v>
      </c>
      <c r="I41" s="18">
        <v>0</v>
      </c>
      <c r="J41" s="18">
        <v>5415534.6099999994</v>
      </c>
      <c r="K41" s="18">
        <v>0</v>
      </c>
      <c r="L41" s="18">
        <v>43114.149999999994</v>
      </c>
      <c r="M41" s="18">
        <v>0</v>
      </c>
      <c r="N41" s="18">
        <v>1627975.67</v>
      </c>
      <c r="O41" s="18">
        <v>0</v>
      </c>
      <c r="P41" s="18">
        <v>0</v>
      </c>
      <c r="Q41" s="18">
        <v>0</v>
      </c>
      <c r="R41" s="18">
        <v>107715.75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23492218.629999999</v>
      </c>
      <c r="AA41" s="18">
        <v>68.569999999999993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464333181.05000001</v>
      </c>
      <c r="AQ41" s="18">
        <v>0</v>
      </c>
      <c r="AR41" s="18">
        <v>7459462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364012.94</v>
      </c>
      <c r="BC41" s="18">
        <v>0</v>
      </c>
      <c r="BD41" s="18">
        <v>1064493.3799999999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32271373.119999997</v>
      </c>
      <c r="CK41" s="18">
        <v>0</v>
      </c>
      <c r="CL41" s="18">
        <v>1369346.5899999999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2992160.41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9556425.6400000006</v>
      </c>
      <c r="DY41" s="18">
        <v>0</v>
      </c>
      <c r="DZ41" s="18">
        <v>0</v>
      </c>
      <c r="EA41" s="18">
        <v>0</v>
      </c>
      <c r="EB41" s="18">
        <v>1897692.61</v>
      </c>
      <c r="EC41" s="18">
        <v>0</v>
      </c>
      <c r="ED41" s="18">
        <v>0</v>
      </c>
      <c r="EE41" s="18">
        <v>0</v>
      </c>
      <c r="EF41" s="18">
        <v>2389803.7999999998</v>
      </c>
      <c r="EG41" s="18">
        <v>0</v>
      </c>
      <c r="EH41" s="18">
        <v>1406640.33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563165735.36999989</v>
      </c>
      <c r="HU41" s="18">
        <v>68.569999999999993</v>
      </c>
      <c r="HV41" s="19">
        <v>563165803.93999994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40465756.910000212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350278.34000000008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177669.02000000014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41002742.830000222</v>
      </c>
      <c r="HU42" s="18">
        <v>0</v>
      </c>
      <c r="HV42" s="19">
        <v>41002742.830000222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13218070</v>
      </c>
      <c r="E43" s="19">
        <v>0</v>
      </c>
      <c r="F43" s="18">
        <v>7330917</v>
      </c>
      <c r="G43" s="18">
        <v>0</v>
      </c>
      <c r="H43" s="18">
        <v>304431</v>
      </c>
      <c r="I43" s="18">
        <v>0</v>
      </c>
      <c r="J43" s="18">
        <v>5582722</v>
      </c>
      <c r="K43" s="18">
        <v>0</v>
      </c>
      <c r="L43" s="18">
        <v>0</v>
      </c>
      <c r="M43" s="18">
        <v>0</v>
      </c>
      <c r="N43" s="18">
        <v>7532684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1454795</v>
      </c>
      <c r="AA43" s="18">
        <v>0</v>
      </c>
      <c r="AB43" s="18">
        <v>0</v>
      </c>
      <c r="AC43" s="18">
        <v>0</v>
      </c>
      <c r="AD43" s="18">
        <v>119696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94576620.25999999</v>
      </c>
      <c r="AK43" s="18">
        <v>0</v>
      </c>
      <c r="AL43" s="18">
        <v>1712359.93</v>
      </c>
      <c r="AM43" s="18">
        <v>0</v>
      </c>
      <c r="AN43" s="18">
        <v>1949787</v>
      </c>
      <c r="AO43" s="18">
        <v>0</v>
      </c>
      <c r="AP43" s="18">
        <v>60837953</v>
      </c>
      <c r="AQ43" s="18">
        <v>0</v>
      </c>
      <c r="AR43" s="18">
        <v>0</v>
      </c>
      <c r="AS43" s="18">
        <v>0</v>
      </c>
      <c r="AT43" s="18">
        <v>396004</v>
      </c>
      <c r="AU43" s="18">
        <v>0</v>
      </c>
      <c r="AV43" s="18">
        <v>658120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185394</v>
      </c>
      <c r="BC43" s="18">
        <v>0</v>
      </c>
      <c r="BD43" s="18">
        <v>172142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284038.8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2700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59445365</v>
      </c>
      <c r="CK43" s="18">
        <v>0</v>
      </c>
      <c r="CL43" s="18">
        <v>3303363</v>
      </c>
      <c r="CM43" s="18">
        <v>0</v>
      </c>
      <c r="CN43" s="18">
        <v>761410</v>
      </c>
      <c r="CO43" s="18">
        <v>0</v>
      </c>
      <c r="CP43" s="18">
        <v>0</v>
      </c>
      <c r="CQ43" s="18">
        <v>0</v>
      </c>
      <c r="CR43" s="18">
        <v>656180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47268633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98390</v>
      </c>
      <c r="DU43" s="18">
        <v>0</v>
      </c>
      <c r="DV43" s="18">
        <v>0</v>
      </c>
      <c r="DW43" s="18">
        <v>0</v>
      </c>
      <c r="DX43" s="18">
        <v>300635</v>
      </c>
      <c r="DY43" s="18">
        <v>0</v>
      </c>
      <c r="DZ43" s="18">
        <v>0</v>
      </c>
      <c r="EA43" s="18">
        <v>0</v>
      </c>
      <c r="EB43" s="18">
        <v>24075550</v>
      </c>
      <c r="EC43" s="18">
        <v>0</v>
      </c>
      <c r="ED43" s="18">
        <v>0</v>
      </c>
      <c r="EE43" s="18">
        <v>0</v>
      </c>
      <c r="EF43" s="18">
        <v>66397</v>
      </c>
      <c r="EG43" s="18">
        <v>0</v>
      </c>
      <c r="EH43" s="18">
        <v>12658921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30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331735237.99000001</v>
      </c>
      <c r="HU43" s="18">
        <v>0</v>
      </c>
      <c r="HV43" s="19">
        <v>331735237.99000001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8917561.7400000133</v>
      </c>
      <c r="E44" s="19">
        <v>0</v>
      </c>
      <c r="F44" s="18">
        <v>6991198.6200000104</v>
      </c>
      <c r="G44" s="18">
        <v>0</v>
      </c>
      <c r="H44" s="18">
        <v>0</v>
      </c>
      <c r="I44" s="18">
        <v>0</v>
      </c>
      <c r="J44" s="18">
        <v>1926363.120000002</v>
      </c>
      <c r="K44" s="18">
        <v>0</v>
      </c>
      <c r="L44" s="18">
        <v>0</v>
      </c>
      <c r="M44" s="18">
        <v>0</v>
      </c>
      <c r="N44" s="18">
        <v>18231235.919999957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3017619.9799999888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368990154.3298167</v>
      </c>
      <c r="AK44" s="18">
        <v>0</v>
      </c>
      <c r="AL44" s="18">
        <v>12249038.410000041</v>
      </c>
      <c r="AM44" s="18">
        <v>0</v>
      </c>
      <c r="AN44" s="18">
        <v>51596207.060000211</v>
      </c>
      <c r="AO44" s="18">
        <v>0</v>
      </c>
      <c r="AP44" s="18">
        <v>409538903.9200176</v>
      </c>
      <c r="AQ44" s="18">
        <v>0</v>
      </c>
      <c r="AR44" s="18">
        <v>0</v>
      </c>
      <c r="AS44" s="18">
        <v>0</v>
      </c>
      <c r="AT44" s="18">
        <v>54407.59</v>
      </c>
      <c r="AU44" s="18">
        <v>0</v>
      </c>
      <c r="AV44" s="18">
        <v>169624.58999999994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929262.59999999835</v>
      </c>
      <c r="BC44" s="18">
        <v>0</v>
      </c>
      <c r="BD44" s="18">
        <v>478346.36999999755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323496.52999999997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23528.25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18757239.400000345</v>
      </c>
      <c r="CK44" s="18">
        <v>0</v>
      </c>
      <c r="CL44" s="18">
        <v>985453.79000000388</v>
      </c>
      <c r="CM44" s="18">
        <v>0</v>
      </c>
      <c r="CN44" s="18">
        <v>889653.75000000338</v>
      </c>
      <c r="CO44" s="18">
        <v>0</v>
      </c>
      <c r="CP44" s="18">
        <v>0</v>
      </c>
      <c r="CQ44" s="18">
        <v>0</v>
      </c>
      <c r="CR44" s="18">
        <v>855117.9700000037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13430928.079997307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6454391.8000002448</v>
      </c>
      <c r="DY44" s="18">
        <v>0</v>
      </c>
      <c r="DZ44" s="18">
        <v>0</v>
      </c>
      <c r="EA44" s="18">
        <v>0</v>
      </c>
      <c r="EB44" s="18">
        <v>247117.64000000033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763009.25999999756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9399.369999999999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2655923.0900000008</v>
      </c>
      <c r="EW44" s="18">
        <v>0</v>
      </c>
      <c r="EX44" s="18">
        <v>44186404.509999804</v>
      </c>
      <c r="EY44" s="18">
        <v>0</v>
      </c>
      <c r="EZ44" s="18">
        <v>0</v>
      </c>
      <c r="FA44" s="18">
        <v>0</v>
      </c>
      <c r="FB44" s="18">
        <v>595973.92999999993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71280</v>
      </c>
      <c r="FI44" s="18">
        <v>0</v>
      </c>
      <c r="FJ44" s="18">
        <v>93900.099999999991</v>
      </c>
      <c r="FK44" s="18">
        <v>0</v>
      </c>
      <c r="FL44" s="18">
        <v>0</v>
      </c>
      <c r="FM44" s="18">
        <v>0</v>
      </c>
      <c r="FN44" s="19">
        <v>37171169.840000011</v>
      </c>
      <c r="FO44" s="19">
        <v>0</v>
      </c>
      <c r="FP44" s="18">
        <v>0</v>
      </c>
      <c r="FQ44" s="18">
        <v>0</v>
      </c>
      <c r="FR44" s="18">
        <v>852277.16</v>
      </c>
      <c r="FS44" s="18">
        <v>0</v>
      </c>
      <c r="FT44" s="80">
        <v>36318892.680000015</v>
      </c>
      <c r="FU44" s="80">
        <v>0</v>
      </c>
      <c r="FV44" s="18">
        <v>919729.79999999993</v>
      </c>
      <c r="FW44" s="18">
        <v>0</v>
      </c>
      <c r="FX44" s="18">
        <v>35399162.880000018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1510652.2100000179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1003197429.2098323</v>
      </c>
      <c r="HU44" s="18">
        <v>0</v>
      </c>
      <c r="HV44" s="19">
        <v>1003197429.2098323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17997749.199999936</v>
      </c>
      <c r="E45" s="19">
        <v>0</v>
      </c>
      <c r="F45" s="18">
        <v>4784429.2999999523</v>
      </c>
      <c r="G45" s="18">
        <v>0</v>
      </c>
      <c r="H45" s="18">
        <v>8454379.7299999949</v>
      </c>
      <c r="I45" s="18">
        <v>0</v>
      </c>
      <c r="J45" s="18">
        <v>4758940.1699999878</v>
      </c>
      <c r="K45" s="18">
        <v>0</v>
      </c>
      <c r="L45" s="18">
        <v>0</v>
      </c>
      <c r="M45" s="18">
        <v>0</v>
      </c>
      <c r="N45" s="18">
        <v>13419349.880000159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626879982.56997275</v>
      </c>
      <c r="AQ45" s="18">
        <v>0</v>
      </c>
      <c r="AR45" s="18">
        <v>8670083.0699998327</v>
      </c>
      <c r="AS45" s="18">
        <v>0</v>
      </c>
      <c r="AT45" s="18">
        <v>862601.3</v>
      </c>
      <c r="AU45" s="18">
        <v>0</v>
      </c>
      <c r="AV45" s="18">
        <v>5314087.3900007671</v>
      </c>
      <c r="AW45" s="18">
        <v>0</v>
      </c>
      <c r="AX45" s="18">
        <v>7652.87</v>
      </c>
      <c r="AY45" s="18">
        <v>0</v>
      </c>
      <c r="AZ45" s="18">
        <v>0</v>
      </c>
      <c r="BA45" s="18">
        <v>0</v>
      </c>
      <c r="BB45" s="18">
        <v>702363.39000000653</v>
      </c>
      <c r="BC45" s="18">
        <v>0</v>
      </c>
      <c r="BD45" s="18">
        <v>1572524.5899999198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313049.62</v>
      </c>
      <c r="BQ45" s="18">
        <v>0</v>
      </c>
      <c r="BR45" s="18">
        <v>655341.21999999974</v>
      </c>
      <c r="BS45" s="18">
        <v>0</v>
      </c>
      <c r="BT45" s="18">
        <v>0</v>
      </c>
      <c r="BU45" s="18">
        <v>0</v>
      </c>
      <c r="BV45" s="18">
        <v>1403542.65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50903730.480000667</v>
      </c>
      <c r="CK45" s="18">
        <v>0</v>
      </c>
      <c r="CL45" s="18">
        <v>28316314.829999804</v>
      </c>
      <c r="CM45" s="18">
        <v>0</v>
      </c>
      <c r="CN45" s="18">
        <v>238465.32000000053</v>
      </c>
      <c r="CO45" s="18">
        <v>0</v>
      </c>
      <c r="CP45" s="18">
        <v>0</v>
      </c>
      <c r="CQ45" s="18">
        <v>0</v>
      </c>
      <c r="CR45" s="18">
        <v>235198.54000000012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5799875.4699996943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5487449.7599999979</v>
      </c>
      <c r="EC45" s="18">
        <v>0</v>
      </c>
      <c r="ED45" s="18">
        <v>0</v>
      </c>
      <c r="EE45" s="18">
        <v>0</v>
      </c>
      <c r="EF45" s="18">
        <v>17069116.959999997</v>
      </c>
      <c r="EG45" s="18">
        <v>0</v>
      </c>
      <c r="EH45" s="18">
        <v>689195.0299999998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1984996.19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1538411.0900000008</v>
      </c>
      <c r="EY45" s="18">
        <v>0</v>
      </c>
      <c r="EZ45" s="18">
        <v>0</v>
      </c>
      <c r="FA45" s="18">
        <v>0</v>
      </c>
      <c r="FB45" s="18">
        <v>-83055.00999999998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100354.84999999998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790081907.41997349</v>
      </c>
      <c r="HU45" s="18">
        <v>0</v>
      </c>
      <c r="HV45" s="19">
        <v>790081907.41997349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17555182.91</v>
      </c>
      <c r="E46" s="19">
        <v>0</v>
      </c>
      <c r="F46" s="18">
        <v>73782.3</v>
      </c>
      <c r="G46" s="18">
        <v>0</v>
      </c>
      <c r="H46" s="18">
        <v>10346112.77</v>
      </c>
      <c r="I46" s="18">
        <v>0</v>
      </c>
      <c r="J46" s="18">
        <v>7135287.8399999999</v>
      </c>
      <c r="K46" s="18">
        <v>0</v>
      </c>
      <c r="L46" s="18">
        <v>86545.049999999988</v>
      </c>
      <c r="M46" s="18">
        <v>0</v>
      </c>
      <c r="N46" s="18">
        <v>619279.34</v>
      </c>
      <c r="O46" s="18">
        <v>0</v>
      </c>
      <c r="P46" s="18">
        <v>0</v>
      </c>
      <c r="Q46" s="18">
        <v>0</v>
      </c>
      <c r="R46" s="18">
        <v>110289556.44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17942292.300000001</v>
      </c>
      <c r="AA46" s="18">
        <v>0</v>
      </c>
      <c r="AB46" s="18">
        <v>0</v>
      </c>
      <c r="AC46" s="18">
        <v>0</v>
      </c>
      <c r="AD46" s="18">
        <v>4794859.21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56914026.609999999</v>
      </c>
      <c r="AQ46" s="18">
        <v>0</v>
      </c>
      <c r="AR46" s="18">
        <v>209159.46</v>
      </c>
      <c r="AS46" s="18">
        <v>0</v>
      </c>
      <c r="AT46" s="18">
        <v>21727787.66</v>
      </c>
      <c r="AU46" s="18">
        <v>0</v>
      </c>
      <c r="AV46" s="18">
        <v>46370296.359999999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45839</v>
      </c>
      <c r="BC46" s="18">
        <v>0</v>
      </c>
      <c r="BD46" s="18">
        <v>5179617.17</v>
      </c>
      <c r="BE46" s="18">
        <v>0</v>
      </c>
      <c r="BF46" s="18">
        <v>0</v>
      </c>
      <c r="BG46" s="18">
        <v>0</v>
      </c>
      <c r="BH46" s="18">
        <v>533391.51</v>
      </c>
      <c r="BI46" s="18">
        <v>0</v>
      </c>
      <c r="BJ46" s="18">
        <v>-13965494.65</v>
      </c>
      <c r="BK46" s="18">
        <v>0</v>
      </c>
      <c r="BL46" s="18">
        <v>0</v>
      </c>
      <c r="BM46" s="18">
        <v>0</v>
      </c>
      <c r="BN46" s="18">
        <v>76017297.850000009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10850107.34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435289.41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47309465.740000002</v>
      </c>
      <c r="CK46" s="18">
        <v>0</v>
      </c>
      <c r="CL46" s="18">
        <v>2484292.6500000004</v>
      </c>
      <c r="CM46" s="18">
        <v>0</v>
      </c>
      <c r="CN46" s="18">
        <v>448988.31</v>
      </c>
      <c r="CO46" s="18">
        <v>0</v>
      </c>
      <c r="CP46" s="18">
        <v>0</v>
      </c>
      <c r="CQ46" s="18">
        <v>0</v>
      </c>
      <c r="CR46" s="18">
        <v>448312.83999999997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7634047.9399999995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3409.01</v>
      </c>
      <c r="DU46" s="18">
        <v>0</v>
      </c>
      <c r="DV46" s="18">
        <v>0</v>
      </c>
      <c r="DW46" s="18">
        <v>0</v>
      </c>
      <c r="DX46" s="18">
        <v>53577122.170000002</v>
      </c>
      <c r="DY46" s="18">
        <v>0</v>
      </c>
      <c r="DZ46" s="18">
        <v>0</v>
      </c>
      <c r="EA46" s="18">
        <v>0</v>
      </c>
      <c r="EB46" s="18">
        <v>19745136.16</v>
      </c>
      <c r="EC46" s="18">
        <v>0</v>
      </c>
      <c r="ED46" s="18">
        <v>335782.75999999995</v>
      </c>
      <c r="EE46" s="18">
        <v>0</v>
      </c>
      <c r="EF46" s="18">
        <v>39407670.539999999</v>
      </c>
      <c r="EG46" s="18">
        <v>0</v>
      </c>
      <c r="EH46" s="18">
        <v>3181779.4699999997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276480</v>
      </c>
      <c r="FM46" s="18">
        <v>0</v>
      </c>
      <c r="FN46" s="19">
        <v>19154554.899999999</v>
      </c>
      <c r="FO46" s="19">
        <v>0</v>
      </c>
      <c r="FP46" s="18">
        <v>0</v>
      </c>
      <c r="FQ46" s="18">
        <v>0</v>
      </c>
      <c r="FR46" s="18">
        <v>19154554.899999999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10723674.42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560338404.56000006</v>
      </c>
      <c r="HU46" s="18">
        <v>0</v>
      </c>
      <c r="HV46" s="19">
        <v>560338404.56000006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6279724.4699999988</v>
      </c>
      <c r="E47" s="19">
        <v>0</v>
      </c>
      <c r="F47" s="18">
        <v>1589450.6300000001</v>
      </c>
      <c r="G47" s="18">
        <v>0</v>
      </c>
      <c r="H47" s="18">
        <v>1113.1300000000001</v>
      </c>
      <c r="I47" s="18">
        <v>0</v>
      </c>
      <c r="J47" s="18">
        <v>4689160.709999999</v>
      </c>
      <c r="K47" s="18">
        <v>0</v>
      </c>
      <c r="L47" s="18">
        <v>406975.25</v>
      </c>
      <c r="M47" s="18">
        <v>0</v>
      </c>
      <c r="N47" s="18">
        <v>116785.29999999999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211966.7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437079.10000000033</v>
      </c>
      <c r="AQ47" s="18">
        <v>0</v>
      </c>
      <c r="AR47" s="18">
        <v>0</v>
      </c>
      <c r="AS47" s="18">
        <v>0</v>
      </c>
      <c r="AT47" s="18">
        <v>54894.720000000001</v>
      </c>
      <c r="AU47" s="18">
        <v>0</v>
      </c>
      <c r="AV47" s="18">
        <v>344210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1575.1</v>
      </c>
      <c r="BC47" s="18">
        <v>0</v>
      </c>
      <c r="BD47" s="18">
        <v>19255.089999999997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284049.62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1219.79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22464418.000000004</v>
      </c>
      <c r="CK47" s="18">
        <v>0</v>
      </c>
      <c r="CL47" s="18">
        <v>2953822.8299999991</v>
      </c>
      <c r="CM47" s="18">
        <v>0</v>
      </c>
      <c r="CN47" s="18">
        <v>54.099999999999994</v>
      </c>
      <c r="CO47" s="18">
        <v>0</v>
      </c>
      <c r="CP47" s="18">
        <v>0</v>
      </c>
      <c r="CQ47" s="18">
        <v>0</v>
      </c>
      <c r="CR47" s="18">
        <v>54.099999999999994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6207.2000000000007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355143.02999999991</v>
      </c>
      <c r="DY47" s="18">
        <v>0</v>
      </c>
      <c r="DZ47" s="18">
        <v>0</v>
      </c>
      <c r="EA47" s="18">
        <v>0</v>
      </c>
      <c r="EB47" s="18">
        <v>79572.070000000036</v>
      </c>
      <c r="EC47" s="18">
        <v>0</v>
      </c>
      <c r="ED47" s="18">
        <v>0</v>
      </c>
      <c r="EE47" s="18">
        <v>0</v>
      </c>
      <c r="EF47" s="18">
        <v>14491.980000000001</v>
      </c>
      <c r="EG47" s="18">
        <v>0</v>
      </c>
      <c r="EH47" s="18">
        <v>94100.93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1689967.47</v>
      </c>
      <c r="FO47" s="19">
        <v>0</v>
      </c>
      <c r="FP47" s="18">
        <v>0</v>
      </c>
      <c r="FQ47" s="18">
        <v>0</v>
      </c>
      <c r="FR47" s="18">
        <v>216930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1473037.47</v>
      </c>
      <c r="GA47" s="80">
        <v>0</v>
      </c>
      <c r="GB47" s="18">
        <v>0</v>
      </c>
      <c r="GC47" s="18">
        <v>0</v>
      </c>
      <c r="GD47" s="18">
        <v>1473037.47</v>
      </c>
      <c r="GE47" s="18">
        <v>0</v>
      </c>
      <c r="GF47" s="18">
        <v>72864.429999999993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35891289.559999995</v>
      </c>
      <c r="HU47" s="18">
        <v>0</v>
      </c>
      <c r="HV47" s="19">
        <v>35891289.559999995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4618.01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2223470979.1500001</v>
      </c>
      <c r="AK48" s="18">
        <v>0</v>
      </c>
      <c r="AL48" s="18">
        <v>2499925.37</v>
      </c>
      <c r="AM48" s="18">
        <v>0</v>
      </c>
      <c r="AN48" s="18">
        <v>117995327.47</v>
      </c>
      <c r="AO48" s="18">
        <v>0</v>
      </c>
      <c r="AP48" s="18">
        <v>939592665.06299996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814102.08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212147.55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194697882.94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287172.12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2751367.08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67837499</v>
      </c>
      <c r="FO48" s="19">
        <v>0</v>
      </c>
      <c r="FP48" s="18">
        <v>0</v>
      </c>
      <c r="FQ48" s="18">
        <v>0</v>
      </c>
      <c r="FR48" s="18">
        <v>31011110.120000001</v>
      </c>
      <c r="FS48" s="18">
        <v>0</v>
      </c>
      <c r="FT48" s="80">
        <v>36826388.880000003</v>
      </c>
      <c r="FU48" s="80">
        <v>0</v>
      </c>
      <c r="FV48" s="18">
        <v>661832.94999999995</v>
      </c>
      <c r="FW48" s="18">
        <v>0</v>
      </c>
      <c r="FX48" s="18">
        <v>36164555.93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9366785.7599999998</v>
      </c>
      <c r="GG48" s="18">
        <v>0</v>
      </c>
      <c r="GH48" s="18">
        <v>0</v>
      </c>
      <c r="GI48" s="18">
        <v>0</v>
      </c>
      <c r="GJ48" s="18">
        <v>751991.35000000009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3560282462.9430003</v>
      </c>
      <c r="HU48" s="18">
        <v>0</v>
      </c>
      <c r="HV48" s="19">
        <v>3560282462.9430003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13667327.550000003</v>
      </c>
      <c r="E49" s="19">
        <v>0</v>
      </c>
      <c r="F49" s="18">
        <v>3491251.9000000032</v>
      </c>
      <c r="G49" s="18">
        <v>0</v>
      </c>
      <c r="H49" s="18">
        <v>1049753.7000000002</v>
      </c>
      <c r="I49" s="18">
        <v>0</v>
      </c>
      <c r="J49" s="18">
        <v>9126321.9499999993</v>
      </c>
      <c r="K49" s="18">
        <v>0</v>
      </c>
      <c r="L49" s="18">
        <v>241351.97999999998</v>
      </c>
      <c r="M49" s="18">
        <v>0</v>
      </c>
      <c r="N49" s="18">
        <v>5237702.4399999958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76871.87000000001</v>
      </c>
      <c r="AA49" s="18">
        <v>0</v>
      </c>
      <c r="AB49" s="18">
        <v>0</v>
      </c>
      <c r="AC49" s="18">
        <v>0</v>
      </c>
      <c r="AD49" s="18">
        <v>30233.200000000001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815675022.72000003</v>
      </c>
      <c r="AQ49" s="18">
        <v>0</v>
      </c>
      <c r="AR49" s="18">
        <v>0</v>
      </c>
      <c r="AS49" s="18">
        <v>0</v>
      </c>
      <c r="AT49" s="18">
        <v>653983.46000000008</v>
      </c>
      <c r="AU49" s="18">
        <v>0</v>
      </c>
      <c r="AV49" s="18">
        <v>705973.49999999208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535661.92000000039</v>
      </c>
      <c r="BC49" s="18">
        <v>0</v>
      </c>
      <c r="BD49" s="18">
        <v>7402084.6799999801</v>
      </c>
      <c r="BE49" s="18">
        <v>0</v>
      </c>
      <c r="BF49" s="18">
        <v>0</v>
      </c>
      <c r="BG49" s="18">
        <v>0</v>
      </c>
      <c r="BH49" s="18">
        <v>19002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32699.21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53655.7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2628.25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36318098.400000125</v>
      </c>
      <c r="CK49" s="18">
        <v>0</v>
      </c>
      <c r="CL49" s="18">
        <v>5197922.839999998</v>
      </c>
      <c r="CM49" s="18">
        <v>0</v>
      </c>
      <c r="CN49" s="18">
        <v>1910487.4400000046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9591165.8899999447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1726784.5000000021</v>
      </c>
      <c r="DY49" s="18">
        <v>0</v>
      </c>
      <c r="DZ49" s="18">
        <v>0</v>
      </c>
      <c r="EA49" s="18">
        <v>0</v>
      </c>
      <c r="EB49" s="18">
        <v>36899874.299999878</v>
      </c>
      <c r="EC49" s="18">
        <v>0</v>
      </c>
      <c r="ED49" s="18">
        <v>53553.159999999996</v>
      </c>
      <c r="EE49" s="18">
        <v>0</v>
      </c>
      <c r="EF49" s="18">
        <v>147642.13</v>
      </c>
      <c r="EG49" s="18">
        <v>0</v>
      </c>
      <c r="EH49" s="18">
        <v>1283993.6799999997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321277.17000000004</v>
      </c>
      <c r="EU49" s="18">
        <v>0</v>
      </c>
      <c r="EV49" s="18">
        <v>165387.56000000003</v>
      </c>
      <c r="EW49" s="18">
        <v>0</v>
      </c>
      <c r="EX49" s="18">
        <v>71454159.339999825</v>
      </c>
      <c r="EY49" s="18">
        <v>0</v>
      </c>
      <c r="EZ49" s="18">
        <v>686720</v>
      </c>
      <c r="FA49" s="18">
        <v>0</v>
      </c>
      <c r="FB49" s="18">
        <v>2270562.88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25242.75</v>
      </c>
      <c r="FK49" s="18">
        <v>0</v>
      </c>
      <c r="FL49" s="18">
        <v>0</v>
      </c>
      <c r="FM49" s="18">
        <v>0</v>
      </c>
      <c r="FN49" s="19">
        <v>55395207.110000014</v>
      </c>
      <c r="FO49" s="19">
        <v>0</v>
      </c>
      <c r="FP49" s="18">
        <v>4017</v>
      </c>
      <c r="FQ49" s="18">
        <v>0</v>
      </c>
      <c r="FR49" s="18">
        <v>1570312.08</v>
      </c>
      <c r="FS49" s="18">
        <v>0</v>
      </c>
      <c r="FT49" s="80">
        <v>53820878.030000016</v>
      </c>
      <c r="FU49" s="80">
        <v>0</v>
      </c>
      <c r="FV49" s="18">
        <v>0</v>
      </c>
      <c r="FW49" s="18">
        <v>0</v>
      </c>
      <c r="FX49" s="18">
        <v>53820878.030000016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3645707.3999999971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1071431547.53</v>
      </c>
      <c r="HU49" s="18">
        <v>0</v>
      </c>
      <c r="HV49" s="19">
        <v>1071431547.53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5932648.9500000002</v>
      </c>
      <c r="E50" s="19">
        <v>0</v>
      </c>
      <c r="F50" s="18">
        <v>4178720.77</v>
      </c>
      <c r="G50" s="18">
        <v>0</v>
      </c>
      <c r="H50" s="18">
        <v>429245.57</v>
      </c>
      <c r="I50" s="18">
        <v>0</v>
      </c>
      <c r="J50" s="18">
        <v>1324682.6100000001</v>
      </c>
      <c r="K50" s="18">
        <v>0</v>
      </c>
      <c r="L50" s="18">
        <v>3661.5</v>
      </c>
      <c r="M50" s="18">
        <v>0</v>
      </c>
      <c r="N50" s="18">
        <v>10880224.960000001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54537763.420000002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1209357139.49</v>
      </c>
      <c r="AQ50" s="18">
        <v>0</v>
      </c>
      <c r="AR50" s="18">
        <v>0</v>
      </c>
      <c r="AS50" s="18">
        <v>0</v>
      </c>
      <c r="AT50" s="18">
        <v>1417500.91</v>
      </c>
      <c r="AU50" s="18">
        <v>0</v>
      </c>
      <c r="AV50" s="18">
        <v>471539.53</v>
      </c>
      <c r="AW50" s="18">
        <v>0</v>
      </c>
      <c r="AX50" s="18">
        <v>9901.59</v>
      </c>
      <c r="AY50" s="18">
        <v>0</v>
      </c>
      <c r="AZ50" s="18">
        <v>83440.509999999995</v>
      </c>
      <c r="BA50" s="18">
        <v>0</v>
      </c>
      <c r="BB50" s="18">
        <v>256645.68</v>
      </c>
      <c r="BC50" s="18">
        <v>0</v>
      </c>
      <c r="BD50" s="18">
        <v>684781.82</v>
      </c>
      <c r="BE50" s="18">
        <v>0</v>
      </c>
      <c r="BF50" s="18">
        <v>0</v>
      </c>
      <c r="BG50" s="18">
        <v>0</v>
      </c>
      <c r="BH50" s="18">
        <v>19413.830000000002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530727.64999999991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381893.89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25200183.289999999</v>
      </c>
      <c r="CK50" s="18">
        <v>0</v>
      </c>
      <c r="CL50" s="18">
        <v>332740.5</v>
      </c>
      <c r="CM50" s="18">
        <v>0</v>
      </c>
      <c r="CN50" s="18">
        <v>929865.54</v>
      </c>
      <c r="CO50" s="18">
        <v>0</v>
      </c>
      <c r="CP50" s="18">
        <v>0</v>
      </c>
      <c r="CQ50" s="18">
        <v>0</v>
      </c>
      <c r="CR50" s="18">
        <v>311409.07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13966292.43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9416037.7799999993</v>
      </c>
      <c r="DY50" s="18">
        <v>0</v>
      </c>
      <c r="DZ50" s="18">
        <v>0</v>
      </c>
      <c r="EA50" s="18">
        <v>0</v>
      </c>
      <c r="EB50" s="18">
        <v>470633.84</v>
      </c>
      <c r="EC50" s="18">
        <v>0</v>
      </c>
      <c r="ED50" s="18">
        <v>0</v>
      </c>
      <c r="EE50" s="18">
        <v>0</v>
      </c>
      <c r="EF50" s="18">
        <v>626057.26</v>
      </c>
      <c r="EG50" s="18">
        <v>0</v>
      </c>
      <c r="EH50" s="18">
        <v>1128303.8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914.42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57388.06</v>
      </c>
      <c r="EW50" s="18">
        <v>0</v>
      </c>
      <c r="EX50" s="18">
        <v>1924.36</v>
      </c>
      <c r="EY50" s="18">
        <v>0</v>
      </c>
      <c r="EZ50" s="18">
        <v>0</v>
      </c>
      <c r="FA50" s="18">
        <v>0</v>
      </c>
      <c r="FB50" s="18">
        <v>4809.38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8040717.0000000084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8040717.0000000084</v>
      </c>
      <c r="FU50" s="80">
        <v>0</v>
      </c>
      <c r="FV50" s="18">
        <v>0</v>
      </c>
      <c r="FW50" s="18">
        <v>0</v>
      </c>
      <c r="FX50" s="18">
        <v>8040717.0000000084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17531459.59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1362586020.0499997</v>
      </c>
      <c r="HU50" s="18">
        <v>0</v>
      </c>
      <c r="HV50" s="19">
        <v>1362586020.0499997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84254390.460000008</v>
      </c>
      <c r="AK51" s="18">
        <v>0</v>
      </c>
      <c r="AL51" s="18">
        <v>20459.11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342485.64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94300</v>
      </c>
      <c r="FO51" s="19">
        <v>0</v>
      </c>
      <c r="FP51" s="18">
        <v>0</v>
      </c>
      <c r="FQ51" s="18">
        <v>0</v>
      </c>
      <c r="FR51" s="18">
        <v>94300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954088816.73000002</v>
      </c>
      <c r="GG51" s="18">
        <v>0</v>
      </c>
      <c r="GH51" s="18">
        <v>188052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1038988503.9400001</v>
      </c>
      <c r="HU51" s="18">
        <v>0</v>
      </c>
      <c r="HV51" s="19">
        <v>1038988503.9400001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98112049.070000261</v>
      </c>
      <c r="E52" s="19">
        <v>0</v>
      </c>
      <c r="F52" s="18">
        <v>47438506.090000331</v>
      </c>
      <c r="G52" s="18">
        <v>0</v>
      </c>
      <c r="H52" s="18">
        <v>40004012.949999921</v>
      </c>
      <c r="I52" s="18">
        <v>0</v>
      </c>
      <c r="J52" s="18">
        <v>10669530.030000001</v>
      </c>
      <c r="K52" s="18">
        <v>0</v>
      </c>
      <c r="L52" s="18">
        <v>0</v>
      </c>
      <c r="M52" s="18">
        <v>0</v>
      </c>
      <c r="N52" s="18">
        <v>10184283.519999977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2358665.1399999997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220115188.44000024</v>
      </c>
      <c r="AQ52" s="18">
        <v>0</v>
      </c>
      <c r="AR52" s="18">
        <v>164761.77000000002</v>
      </c>
      <c r="AS52" s="18">
        <v>0</v>
      </c>
      <c r="AT52" s="18">
        <v>2808832.8600000003</v>
      </c>
      <c r="AU52" s="18">
        <v>0</v>
      </c>
      <c r="AV52" s="18">
        <v>1281154.0900000001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4040719.9699998684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108060.02000000002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41460104.269993365</v>
      </c>
      <c r="DE52" s="18">
        <v>0</v>
      </c>
      <c r="DF52" s="18">
        <v>509925.66999999952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204881440.7999984</v>
      </c>
      <c r="DY52" s="18">
        <v>0</v>
      </c>
      <c r="DZ52" s="18">
        <v>0</v>
      </c>
      <c r="EA52" s="18">
        <v>0</v>
      </c>
      <c r="EB52" s="18">
        <v>51634655.54999999</v>
      </c>
      <c r="EC52" s="18">
        <v>0</v>
      </c>
      <c r="ED52" s="18">
        <v>295391.18000000005</v>
      </c>
      <c r="EE52" s="18">
        <v>0</v>
      </c>
      <c r="EF52" s="18">
        <v>2029804.8599999999</v>
      </c>
      <c r="EG52" s="18">
        <v>0</v>
      </c>
      <c r="EH52" s="18">
        <v>3282698.5699999984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59622.42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643386417.14999199</v>
      </c>
      <c r="HU52" s="18">
        <v>0</v>
      </c>
      <c r="HV52" s="19">
        <v>643386417.14999199</v>
      </c>
    </row>
    <row r="53" spans="1:230" ht="12.75" customHeight="1">
      <c r="A53" s="57" t="s">
        <v>239</v>
      </c>
      <c r="B53" s="17">
        <v>1058</v>
      </c>
      <c r="C53" s="58" t="s">
        <v>146</v>
      </c>
      <c r="D53" s="19">
        <v>41736709.009999998</v>
      </c>
      <c r="E53" s="19">
        <v>0</v>
      </c>
      <c r="F53" s="18">
        <v>7396.97</v>
      </c>
      <c r="G53" s="18">
        <v>0</v>
      </c>
      <c r="H53" s="18">
        <v>41729312.039999999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76727.14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60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2099962.5699999998</v>
      </c>
      <c r="AQ53" s="18">
        <v>0</v>
      </c>
      <c r="AR53" s="18">
        <v>0</v>
      </c>
      <c r="AS53" s="18">
        <v>0</v>
      </c>
      <c r="AT53" s="18">
        <v>58067665.090000004</v>
      </c>
      <c r="AU53" s="18">
        <v>0</v>
      </c>
      <c r="AV53" s="18">
        <v>61767587.509999998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74293.850000000006</v>
      </c>
      <c r="BC53" s="18">
        <v>0</v>
      </c>
      <c r="BD53" s="18">
        <v>5474157.7800000003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2776979.97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11249.49</v>
      </c>
      <c r="CK53" s="18">
        <v>0</v>
      </c>
      <c r="CL53" s="18">
        <v>1493.28</v>
      </c>
      <c r="CM53" s="18">
        <v>0</v>
      </c>
      <c r="CN53" s="18">
        <v>1493.28</v>
      </c>
      <c r="CO53" s="18">
        <v>0</v>
      </c>
      <c r="CP53" s="18">
        <v>0</v>
      </c>
      <c r="CQ53" s="18">
        <v>0</v>
      </c>
      <c r="CR53" s="18">
        <v>502.97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15922342.67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143464461.75</v>
      </c>
      <c r="DW53" s="18">
        <v>0</v>
      </c>
      <c r="DX53" s="18">
        <v>51970597.880000003</v>
      </c>
      <c r="DY53" s="18">
        <v>0</v>
      </c>
      <c r="DZ53" s="18">
        <v>0</v>
      </c>
      <c r="EA53" s="18">
        <v>0</v>
      </c>
      <c r="EB53" s="18">
        <v>546.88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2609878.4900000002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386056709.61000001</v>
      </c>
      <c r="HU53" s="18">
        <v>0</v>
      </c>
      <c r="HV53" s="19">
        <v>386056709.61000001</v>
      </c>
    </row>
    <row r="54" spans="1:230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190806.07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5921610.8700000001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2244572.1799999997</v>
      </c>
      <c r="DE54" s="18">
        <v>0</v>
      </c>
      <c r="DF54" s="18">
        <v>2032032.04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5921610.8700000001</v>
      </c>
      <c r="DU54" s="18">
        <v>0</v>
      </c>
      <c r="DV54" s="18">
        <v>7005990.2599999998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13992549.439999999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37309171.729999997</v>
      </c>
      <c r="HU54" s="18">
        <v>0</v>
      </c>
      <c r="HV54" s="19">
        <v>37309171.729999997</v>
      </c>
    </row>
    <row r="55" spans="1:230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8453789597.5118685</v>
      </c>
      <c r="FO55" s="19">
        <v>0</v>
      </c>
      <c r="FP55" s="18">
        <v>3136130.9075000002</v>
      </c>
      <c r="FQ55" s="18">
        <v>0</v>
      </c>
      <c r="FR55" s="18">
        <v>48817.349699999839</v>
      </c>
      <c r="FS55" s="18">
        <v>0</v>
      </c>
      <c r="FT55" s="80">
        <v>1470995303.7259452</v>
      </c>
      <c r="FU55" s="80">
        <v>0</v>
      </c>
      <c r="FV55" s="18">
        <v>23707212.758000385</v>
      </c>
      <c r="FW55" s="18">
        <v>0</v>
      </c>
      <c r="FX55" s="18">
        <v>1447288090.9679451</v>
      </c>
      <c r="FY55" s="18">
        <v>0</v>
      </c>
      <c r="FZ55" s="80">
        <v>6979609345.5287228</v>
      </c>
      <c r="GA55" s="80">
        <v>0</v>
      </c>
      <c r="GB55" s="18">
        <v>583753382.26750159</v>
      </c>
      <c r="GC55" s="18">
        <v>0</v>
      </c>
      <c r="GD55" s="18">
        <v>6395855963.2612219</v>
      </c>
      <c r="GE55" s="18">
        <v>0</v>
      </c>
      <c r="GF55" s="18">
        <v>662035.53000000014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8454451633.0418673</v>
      </c>
      <c r="HU55" s="18">
        <v>0</v>
      </c>
      <c r="HV55" s="19">
        <v>8454451633.0418673</v>
      </c>
    </row>
    <row r="56" spans="1:230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4826941.76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363.48571428571427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1233013151.6050131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1237840456.8507273</v>
      </c>
      <c r="HU56" s="18">
        <v>0</v>
      </c>
      <c r="HV56" s="19">
        <v>1237840456.8507273</v>
      </c>
    </row>
    <row r="57" spans="1:230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1092420.860000046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418306745.54999483</v>
      </c>
      <c r="FO57" s="19">
        <v>0</v>
      </c>
      <c r="FP57" s="18">
        <v>20644.270000000004</v>
      </c>
      <c r="FQ57" s="18">
        <v>0</v>
      </c>
      <c r="FR57" s="18">
        <v>118323620.89999592</v>
      </c>
      <c r="FS57" s="18">
        <v>0</v>
      </c>
      <c r="FT57" s="80">
        <v>169006916.43999925</v>
      </c>
      <c r="FU57" s="80">
        <v>0</v>
      </c>
      <c r="FV57" s="18">
        <v>640247.75000000058</v>
      </c>
      <c r="FW57" s="18">
        <v>0</v>
      </c>
      <c r="FX57" s="18">
        <v>168366668.68999925</v>
      </c>
      <c r="FY57" s="18">
        <v>0</v>
      </c>
      <c r="FZ57" s="80">
        <v>130955563.93999964</v>
      </c>
      <c r="GA57" s="80">
        <v>0</v>
      </c>
      <c r="GB57" s="18">
        <v>14847124.710000012</v>
      </c>
      <c r="GC57" s="18">
        <v>0</v>
      </c>
      <c r="GD57" s="18">
        <v>116108439.22999963</v>
      </c>
      <c r="GE57" s="18">
        <v>0</v>
      </c>
      <c r="GF57" s="18">
        <v>69846211.769941419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253429.30000000002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489498807.47993624</v>
      </c>
      <c r="HU57" s="18">
        <v>0</v>
      </c>
      <c r="HV57" s="19">
        <v>489498807.47993624</v>
      </c>
    </row>
    <row r="58" spans="1:230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196839.71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111075162.31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111272002.02</v>
      </c>
      <c r="HU58" s="18">
        <v>0</v>
      </c>
      <c r="HV58" s="19">
        <v>111272002.02</v>
      </c>
    </row>
    <row r="59" spans="1:230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572237.1100000001</v>
      </c>
      <c r="DE59" s="18">
        <v>0</v>
      </c>
      <c r="DF59" s="18">
        <v>888560.5199999999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91769954.24000001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93230751.870000005</v>
      </c>
      <c r="HU59" s="18">
        <v>0</v>
      </c>
      <c r="HV59" s="19">
        <v>93230751.870000005</v>
      </c>
    </row>
    <row r="60" spans="1:230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0.01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13370697.646499999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13370697.646499999</v>
      </c>
      <c r="GA60" s="80">
        <v>0</v>
      </c>
      <c r="GB60" s="18">
        <v>0.1</v>
      </c>
      <c r="GC60" s="18">
        <v>0</v>
      </c>
      <c r="GD60" s="18">
        <v>13370697.546499999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0.1</v>
      </c>
      <c r="GM60" s="18">
        <v>0</v>
      </c>
      <c r="GN60" s="18">
        <v>3780446850.6791782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3793817548.435678</v>
      </c>
      <c r="HU60" s="18">
        <v>0</v>
      </c>
      <c r="HV60" s="19">
        <v>3793817548.435678</v>
      </c>
    </row>
    <row r="61" spans="1:230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1019559.2399999999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342919229.99000013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343938789.23000014</v>
      </c>
      <c r="HU61" s="18">
        <v>0</v>
      </c>
      <c r="HV61" s="19">
        <v>343938789.23000014</v>
      </c>
    </row>
    <row r="62" spans="1:230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238385.40000000002</v>
      </c>
      <c r="DE62" s="18">
        <v>0</v>
      </c>
      <c r="DF62" s="18">
        <v>1832143.88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3269326578.5700006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3271397107.8500009</v>
      </c>
      <c r="HU62" s="18">
        <v>0</v>
      </c>
      <c r="HV62" s="19">
        <v>3271397107.8500009</v>
      </c>
    </row>
    <row r="63" spans="1:230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1123324.9700001043</v>
      </c>
      <c r="DE63" s="18">
        <v>-250.08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85489216.640000299</v>
      </c>
      <c r="GM63" s="18">
        <v>2975436.4000000004</v>
      </c>
      <c r="GN63" s="18">
        <v>3921812678.4242492</v>
      </c>
      <c r="GO63" s="18">
        <v>141538704.53999728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4008425220.0342498</v>
      </c>
      <c r="HU63" s="18">
        <v>144513890.85999727</v>
      </c>
      <c r="HV63" s="19">
        <v>4152939110.8942471</v>
      </c>
    </row>
    <row r="64" spans="1:230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44009459.379995301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8706850.4800000004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8706850.4800000004</v>
      </c>
      <c r="FU64" s="80">
        <v>0</v>
      </c>
      <c r="FV64" s="18">
        <v>8706850.4800000004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464515297.10998499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517231606.96998024</v>
      </c>
      <c r="HU64" s="18">
        <v>0</v>
      </c>
      <c r="HV64" s="19">
        <v>517231606.96998024</v>
      </c>
    </row>
    <row r="65" spans="1:242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91422574.700000003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4421879256.3299999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4513301831.0299997</v>
      </c>
      <c r="HU65" s="18">
        <v>0</v>
      </c>
      <c r="HV65" s="19">
        <v>4513301831.0299997</v>
      </c>
    </row>
    <row r="66" spans="1:242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330893.61</v>
      </c>
      <c r="DE66" s="18">
        <v>2857.1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49785575.770000003</v>
      </c>
      <c r="GO66" s="18">
        <v>1895210.16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50116469.380000003</v>
      </c>
      <c r="HU66" s="18">
        <v>1898067.26</v>
      </c>
      <c r="HV66" s="19">
        <v>52014536.640000001</v>
      </c>
    </row>
    <row r="67" spans="1:242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31559837.41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897789253.874506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929349091.28450596</v>
      </c>
      <c r="HU67" s="18">
        <v>0</v>
      </c>
      <c r="HV67" s="19">
        <v>929349091.28450596</v>
      </c>
    </row>
    <row r="68" spans="1:242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153380862.19999981</v>
      </c>
      <c r="DE68" s="18">
        <v>0</v>
      </c>
      <c r="DF68" s="18">
        <v>119777704.57999998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178276096.77999973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178276096.77999973</v>
      </c>
      <c r="FU68" s="80">
        <v>0</v>
      </c>
      <c r="FV68" s="18">
        <v>26067340.590000004</v>
      </c>
      <c r="FW68" s="18">
        <v>0</v>
      </c>
      <c r="FX68" s="18">
        <v>152208756.18999973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2321358640.3799887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2772793303.9399881</v>
      </c>
      <c r="HU68" s="18">
        <v>0</v>
      </c>
      <c r="HV68" s="19">
        <v>2772793303.9399881</v>
      </c>
    </row>
    <row r="69" spans="1:242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359262426.74148911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7975720.9200000046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7978557.650000005</v>
      </c>
      <c r="FU69" s="80">
        <v>0</v>
      </c>
      <c r="FV69" s="18">
        <v>45694.97</v>
      </c>
      <c r="FW69" s="18">
        <v>0</v>
      </c>
      <c r="FX69" s="18">
        <v>7932862.6800000053</v>
      </c>
      <c r="FY69" s="18">
        <v>0</v>
      </c>
      <c r="FZ69" s="80">
        <v>-2836.73</v>
      </c>
      <c r="GA69" s="80">
        <v>0</v>
      </c>
      <c r="GB69" s="18">
        <v>0</v>
      </c>
      <c r="GC69" s="18">
        <v>0</v>
      </c>
      <c r="GD69" s="18">
        <v>-2836.73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1026203377.7259438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1393441525.3874328</v>
      </c>
      <c r="HU69" s="18">
        <v>0</v>
      </c>
      <c r="HV69" s="19">
        <v>1393441525.3874328</v>
      </c>
    </row>
    <row r="70" spans="1:242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3232.31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12178969.349999953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12178969.349999953</v>
      </c>
      <c r="FU70" s="80">
        <v>0</v>
      </c>
      <c r="FV70" s="18">
        <v>2859157.249999973</v>
      </c>
      <c r="FW70" s="18">
        <v>0</v>
      </c>
      <c r="FX70" s="18">
        <v>9319812.0999999791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3173038839.48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3185221041.1399999</v>
      </c>
      <c r="HU70" s="18">
        <v>0</v>
      </c>
      <c r="HV70" s="19">
        <v>3185221041.1399999</v>
      </c>
    </row>
    <row r="71" spans="1:242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525109.14999999991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45865437.210000008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46390546.360000007</v>
      </c>
      <c r="HU71" s="18">
        <v>0</v>
      </c>
      <c r="HV71" s="19">
        <v>46390546.360000007</v>
      </c>
    </row>
    <row r="72" spans="1:242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42867252.810000032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54286701.550000019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54286701.550000019</v>
      </c>
      <c r="FU72" s="80">
        <v>0</v>
      </c>
      <c r="FV72" s="18">
        <v>0</v>
      </c>
      <c r="FW72" s="18">
        <v>0</v>
      </c>
      <c r="FX72" s="18">
        <v>54286701.550000019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172382124.34999996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269536078.71000004</v>
      </c>
      <c r="HU72" s="18">
        <v>0</v>
      </c>
      <c r="HV72" s="19">
        <v>269536078.71000004</v>
      </c>
    </row>
    <row r="73" spans="1:242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14913872.229987901</v>
      </c>
      <c r="DE73" s="18">
        <v>0</v>
      </c>
      <c r="DF73" s="18">
        <v>103092181.690001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662309904.48001528</v>
      </c>
      <c r="FO73" s="19">
        <v>0</v>
      </c>
      <c r="FP73" s="18">
        <v>77251.25</v>
      </c>
      <c r="FQ73" s="18">
        <v>0</v>
      </c>
      <c r="FR73" s="18">
        <v>380100.43</v>
      </c>
      <c r="FS73" s="18">
        <v>0</v>
      </c>
      <c r="FT73" s="80">
        <v>135207023.99000001</v>
      </c>
      <c r="FU73" s="80">
        <v>0</v>
      </c>
      <c r="FV73" s="18">
        <v>697264.63</v>
      </c>
      <c r="FW73" s="18">
        <v>0</v>
      </c>
      <c r="FX73" s="18">
        <v>134509759.36000001</v>
      </c>
      <c r="FY73" s="18">
        <v>0</v>
      </c>
      <c r="FZ73" s="80">
        <v>526645528.81001532</v>
      </c>
      <c r="GA73" s="80">
        <v>0</v>
      </c>
      <c r="GB73" s="18">
        <v>1545863.3199999998</v>
      </c>
      <c r="GC73" s="18">
        <v>0</v>
      </c>
      <c r="GD73" s="18">
        <v>525099665.49001533</v>
      </c>
      <c r="GE73" s="18">
        <v>0</v>
      </c>
      <c r="GF73" s="18">
        <v>3002667.0900017102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262132767.34000161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1045451392.8300073</v>
      </c>
      <c r="HU73" s="18">
        <v>0</v>
      </c>
      <c r="HV73" s="19">
        <v>1045451392.8300073</v>
      </c>
    </row>
    <row r="74" spans="1:242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549909235.16999531</v>
      </c>
      <c r="DE74" s="18">
        <v>0</v>
      </c>
      <c r="DF74" s="18">
        <v>71851250.260000125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2127257.2200000002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2127257.2200000002</v>
      </c>
      <c r="FU74" s="80">
        <v>0</v>
      </c>
      <c r="FV74" s="18">
        <v>88770.62</v>
      </c>
      <c r="FW74" s="18">
        <v>0</v>
      </c>
      <c r="FX74" s="18">
        <v>2038486.6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2013050869.5779355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2636938612.2279315</v>
      </c>
      <c r="HU74" s="18">
        <v>0</v>
      </c>
      <c r="HV74" s="19">
        <v>2636938612.2279315</v>
      </c>
    </row>
    <row r="75" spans="1:242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7065478.5700000003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6823364708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6830430186.5699997</v>
      </c>
      <c r="HU75" s="18">
        <v>0</v>
      </c>
      <c r="HV75" s="19">
        <v>6830430186.5699997</v>
      </c>
    </row>
    <row r="76" spans="1:242" ht="12.75" customHeight="1">
      <c r="A76" s="59" t="s">
        <v>287</v>
      </c>
      <c r="B76" s="48">
        <v>9000</v>
      </c>
      <c r="C76" s="58" t="s">
        <v>288</v>
      </c>
      <c r="D76" s="49">
        <v>24466590193.189701</v>
      </c>
      <c r="E76" s="49">
        <v>1183203467.0245063</v>
      </c>
      <c r="F76" s="49">
        <v>5097886110.4496727</v>
      </c>
      <c r="G76" s="49">
        <v>147403834.86924171</v>
      </c>
      <c r="H76" s="49">
        <v>9998946519.1995773</v>
      </c>
      <c r="I76" s="49">
        <v>437922180.75699735</v>
      </c>
      <c r="J76" s="49">
        <v>9369757563.5404568</v>
      </c>
      <c r="K76" s="49">
        <v>597877451.39826751</v>
      </c>
      <c r="L76" s="49">
        <v>2647538462.4480648</v>
      </c>
      <c r="M76" s="49">
        <v>60058698.025000006</v>
      </c>
      <c r="N76" s="49">
        <v>3168508393.230011</v>
      </c>
      <c r="O76" s="49">
        <v>776.48</v>
      </c>
      <c r="P76" s="49">
        <v>28029983.329999994</v>
      </c>
      <c r="Q76" s="49">
        <v>0</v>
      </c>
      <c r="R76" s="49">
        <v>176341781.76250011</v>
      </c>
      <c r="S76" s="49">
        <v>222424.200000001</v>
      </c>
      <c r="T76" s="49">
        <v>101354017.71920836</v>
      </c>
      <c r="U76" s="49">
        <v>0</v>
      </c>
      <c r="V76" s="49">
        <v>45197625.490000002</v>
      </c>
      <c r="W76" s="49">
        <v>0</v>
      </c>
      <c r="X76" s="49">
        <v>373772.51</v>
      </c>
      <c r="Y76" s="49">
        <v>0</v>
      </c>
      <c r="Z76" s="49">
        <v>3911165368.1154613</v>
      </c>
      <c r="AA76" s="49">
        <v>120146251.95100001</v>
      </c>
      <c r="AB76" s="49">
        <v>11674012.039999999</v>
      </c>
      <c r="AC76" s="49">
        <v>1002.74</v>
      </c>
      <c r="AD76" s="49">
        <v>2435865335.5202794</v>
      </c>
      <c r="AE76" s="49">
        <v>166859288.54699999</v>
      </c>
      <c r="AF76" s="49">
        <v>0</v>
      </c>
      <c r="AG76" s="49">
        <v>0</v>
      </c>
      <c r="AH76" s="49">
        <v>0</v>
      </c>
      <c r="AI76" s="49">
        <v>0</v>
      </c>
      <c r="AJ76" s="49">
        <v>65285441079.849075</v>
      </c>
      <c r="AK76" s="49">
        <v>2121263.96</v>
      </c>
      <c r="AL76" s="49">
        <v>1332797819.09758</v>
      </c>
      <c r="AM76" s="49">
        <v>3588566.96</v>
      </c>
      <c r="AN76" s="49">
        <v>4348405611.3796816</v>
      </c>
      <c r="AO76" s="49">
        <v>227446787.10999998</v>
      </c>
      <c r="AP76" s="49">
        <v>49693036295.672775</v>
      </c>
      <c r="AQ76" s="49">
        <v>181287271.42000002</v>
      </c>
      <c r="AR76" s="49">
        <v>64217028.139998555</v>
      </c>
      <c r="AS76" s="49">
        <v>0</v>
      </c>
      <c r="AT76" s="49">
        <v>2184513741.497653</v>
      </c>
      <c r="AU76" s="49">
        <v>18167686.001000002</v>
      </c>
      <c r="AV76" s="49">
        <v>2294093977.9426522</v>
      </c>
      <c r="AW76" s="49">
        <v>147489262.58599997</v>
      </c>
      <c r="AX76" s="49">
        <v>577381.25</v>
      </c>
      <c r="AY76" s="49">
        <v>209680.58</v>
      </c>
      <c r="AZ76" s="49">
        <v>8501531.8800000008</v>
      </c>
      <c r="BA76" s="49">
        <v>6631702.6600000001</v>
      </c>
      <c r="BB76" s="49">
        <v>163098307.94407517</v>
      </c>
      <c r="BC76" s="49">
        <v>2801141.8309999993</v>
      </c>
      <c r="BD76" s="49">
        <v>1017871418.5711744</v>
      </c>
      <c r="BE76" s="49">
        <v>5165739.6768999994</v>
      </c>
      <c r="BF76" s="49">
        <v>10829763.08</v>
      </c>
      <c r="BG76" s="49">
        <v>0</v>
      </c>
      <c r="BH76" s="49">
        <v>154296471.88009992</v>
      </c>
      <c r="BI76" s="49">
        <v>0</v>
      </c>
      <c r="BJ76" s="49">
        <v>725590096.65000021</v>
      </c>
      <c r="BK76" s="49">
        <v>42562540.75</v>
      </c>
      <c r="BL76" s="49">
        <v>492016273.009422</v>
      </c>
      <c r="BM76" s="49">
        <v>7442202.0800000001</v>
      </c>
      <c r="BN76" s="49">
        <v>124206021.04000001</v>
      </c>
      <c r="BO76" s="49">
        <v>0</v>
      </c>
      <c r="BP76" s="49">
        <v>67291239.479097039</v>
      </c>
      <c r="BQ76" s="49">
        <v>469022.02</v>
      </c>
      <c r="BR76" s="49">
        <v>8211282.4500000002</v>
      </c>
      <c r="BS76" s="49">
        <v>0</v>
      </c>
      <c r="BT76" s="49">
        <v>0</v>
      </c>
      <c r="BU76" s="49">
        <v>0</v>
      </c>
      <c r="BV76" s="49">
        <v>1101720313.7200997</v>
      </c>
      <c r="BW76" s="49">
        <v>62983741.630000003</v>
      </c>
      <c r="BX76" s="49">
        <v>12027145.57</v>
      </c>
      <c r="BY76" s="49">
        <v>25000</v>
      </c>
      <c r="BZ76" s="49">
        <v>341614302.85000002</v>
      </c>
      <c r="CA76" s="49">
        <v>22744806.949999999</v>
      </c>
      <c r="CB76" s="49">
        <v>217684514.16869995</v>
      </c>
      <c r="CC76" s="49">
        <v>4985143.4840000002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6405295669.4918919</v>
      </c>
      <c r="CK76" s="49">
        <v>23769210.681499977</v>
      </c>
      <c r="CL76" s="49">
        <v>863034339.95723939</v>
      </c>
      <c r="CM76" s="49">
        <v>2087690.3835999994</v>
      </c>
      <c r="CN76" s="49">
        <v>223812897.20779604</v>
      </c>
      <c r="CO76" s="49">
        <v>-368028.42000000027</v>
      </c>
      <c r="CP76" s="49">
        <v>0</v>
      </c>
      <c r="CQ76" s="49">
        <v>0</v>
      </c>
      <c r="CR76" s="49">
        <v>142995542.35539144</v>
      </c>
      <c r="CS76" s="49">
        <v>89954.599999999758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53866196.609999999</v>
      </c>
      <c r="DA76" s="49">
        <v>0</v>
      </c>
      <c r="DB76" s="49">
        <v>3342222.44</v>
      </c>
      <c r="DC76" s="49">
        <v>3609.72</v>
      </c>
      <c r="DD76" s="49">
        <v>4775059303.5808811</v>
      </c>
      <c r="DE76" s="49">
        <v>35324562.653000005</v>
      </c>
      <c r="DF76" s="49">
        <v>24340426.833333347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1005229.7999999999</v>
      </c>
      <c r="DM76" s="49">
        <v>1293.8900000000001</v>
      </c>
      <c r="DN76" s="49">
        <v>657231104.99722421</v>
      </c>
      <c r="DO76" s="49">
        <v>26147167.18</v>
      </c>
      <c r="DP76" s="49">
        <v>105328235.42583388</v>
      </c>
      <c r="DQ76" s="49">
        <v>174136933.17708355</v>
      </c>
      <c r="DR76" s="49">
        <v>0</v>
      </c>
      <c r="DS76" s="49">
        <v>0</v>
      </c>
      <c r="DT76" s="49">
        <v>21899102.027461912</v>
      </c>
      <c r="DU76" s="49">
        <v>31460.99</v>
      </c>
      <c r="DV76" s="49">
        <v>915097698.28936303</v>
      </c>
      <c r="DW76" s="49">
        <v>36717922.57</v>
      </c>
      <c r="DX76" s="49">
        <v>1383707922.4233704</v>
      </c>
      <c r="DY76" s="49">
        <v>215764.33</v>
      </c>
      <c r="DZ76" s="49">
        <v>0</v>
      </c>
      <c r="EA76" s="49">
        <v>0</v>
      </c>
      <c r="EB76" s="49">
        <v>4565614242.8515148</v>
      </c>
      <c r="EC76" s="49">
        <v>212583883.77500004</v>
      </c>
      <c r="ED76" s="49">
        <v>468819609.22451109</v>
      </c>
      <c r="EE76" s="49">
        <v>14124845.213000001</v>
      </c>
      <c r="EF76" s="49">
        <v>2155068503.8951325</v>
      </c>
      <c r="EG76" s="49">
        <v>212681905.11800003</v>
      </c>
      <c r="EH76" s="49">
        <v>4714930810.0504932</v>
      </c>
      <c r="EI76" s="49">
        <v>10291567.106000002</v>
      </c>
      <c r="EJ76" s="49">
        <v>0</v>
      </c>
      <c r="EK76" s="49">
        <v>0</v>
      </c>
      <c r="EL76" s="49">
        <v>157142.70000000001</v>
      </c>
      <c r="EM76" s="49">
        <v>0</v>
      </c>
      <c r="EN76" s="49">
        <v>876981342.0200001</v>
      </c>
      <c r="EO76" s="49">
        <v>40795.919999999991</v>
      </c>
      <c r="EP76" s="49">
        <v>35497911.849999994</v>
      </c>
      <c r="EQ76" s="49">
        <v>0</v>
      </c>
      <c r="ER76" s="49">
        <v>0</v>
      </c>
      <c r="ES76" s="49">
        <v>0</v>
      </c>
      <c r="ET76" s="49">
        <v>120978210.3</v>
      </c>
      <c r="EU76" s="49">
        <v>71281726.890000001</v>
      </c>
      <c r="EV76" s="49">
        <v>332966360.96999997</v>
      </c>
      <c r="EW76" s="49">
        <v>0</v>
      </c>
      <c r="EX76" s="49">
        <v>8106622917.8099585</v>
      </c>
      <c r="EY76" s="49">
        <v>0</v>
      </c>
      <c r="EZ76" s="49">
        <v>67831892.950000003</v>
      </c>
      <c r="FA76" s="49">
        <v>0</v>
      </c>
      <c r="FB76" s="49">
        <v>3404750067.0900006</v>
      </c>
      <c r="FC76" s="49">
        <v>0</v>
      </c>
      <c r="FD76" s="49">
        <v>1276816.5</v>
      </c>
      <c r="FE76" s="49">
        <v>8502326.3000000007</v>
      </c>
      <c r="FF76" s="49">
        <v>635775.12</v>
      </c>
      <c r="FG76" s="49">
        <v>0</v>
      </c>
      <c r="FH76" s="49">
        <v>103924661.58</v>
      </c>
      <c r="FI76" s="49">
        <v>3</v>
      </c>
      <c r="FJ76" s="49">
        <v>492292726.11999995</v>
      </c>
      <c r="FK76" s="49">
        <v>0</v>
      </c>
      <c r="FL76" s="49">
        <v>146121105.07047614</v>
      </c>
      <c r="FM76" s="49">
        <v>0</v>
      </c>
      <c r="FN76" s="49">
        <v>37603075851.470818</v>
      </c>
      <c r="FO76" s="49">
        <v>46741536.759999983</v>
      </c>
      <c r="FP76" s="49">
        <v>132942307.89749718</v>
      </c>
      <c r="FQ76" s="49">
        <v>990.48</v>
      </c>
      <c r="FR76" s="49">
        <v>801542058.30970407</v>
      </c>
      <c r="FS76" s="49">
        <v>0</v>
      </c>
      <c r="FT76" s="49">
        <v>10035377680.918928</v>
      </c>
      <c r="FU76" s="49">
        <v>0</v>
      </c>
      <c r="FV76" s="49">
        <v>767778039.36007166</v>
      </c>
      <c r="FW76" s="49">
        <v>0</v>
      </c>
      <c r="FX76" s="49">
        <v>9267599641.5588589</v>
      </c>
      <c r="FY76" s="49">
        <v>0</v>
      </c>
      <c r="FZ76" s="49">
        <v>26633213804.344681</v>
      </c>
      <c r="GA76" s="49">
        <v>46740546.279999986</v>
      </c>
      <c r="GB76" s="49">
        <v>5544569637.3847256</v>
      </c>
      <c r="GC76" s="49">
        <v>12895942.459999999</v>
      </c>
      <c r="GD76" s="49">
        <v>21088644166.959953</v>
      </c>
      <c r="GE76" s="49">
        <v>33844603.819999993</v>
      </c>
      <c r="GF76" s="49">
        <v>1428465251.1310489</v>
      </c>
      <c r="GG76" s="49">
        <v>1269236.0400000003</v>
      </c>
      <c r="GH76" s="49">
        <v>798673111.88320899</v>
      </c>
      <c r="GI76" s="49">
        <v>0</v>
      </c>
      <c r="GJ76" s="49">
        <v>863800.02000000014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247642244564.5242</v>
      </c>
      <c r="HU76" s="49">
        <v>3142288836.5435896</v>
      </c>
      <c r="HV76" s="49">
        <v>250784533401.06781</v>
      </c>
    </row>
    <row r="77" spans="1:242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1304319943.3414676</v>
      </c>
      <c r="DE77" s="49">
        <v>2607.02</v>
      </c>
      <c r="DF77" s="49">
        <v>297441840.93000108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363.48571428571427</v>
      </c>
      <c r="FM77" s="49">
        <v>0</v>
      </c>
      <c r="FN77" s="49">
        <v>1357538943.97651</v>
      </c>
      <c r="FO77" s="49">
        <v>0</v>
      </c>
      <c r="FP77" s="49">
        <v>97895.52</v>
      </c>
      <c r="FQ77" s="49">
        <v>0</v>
      </c>
      <c r="FR77" s="49">
        <v>118703721.32999593</v>
      </c>
      <c r="FS77" s="49">
        <v>0</v>
      </c>
      <c r="FT77" s="49">
        <v>567768373.45999897</v>
      </c>
      <c r="FU77" s="49">
        <v>0</v>
      </c>
      <c r="FV77" s="49">
        <v>39105326.289999977</v>
      </c>
      <c r="FW77" s="49">
        <v>0</v>
      </c>
      <c r="FX77" s="49">
        <v>528663047.169999</v>
      </c>
      <c r="FY77" s="49">
        <v>0</v>
      </c>
      <c r="FZ77" s="49">
        <v>670968953.66651487</v>
      </c>
      <c r="GA77" s="49">
        <v>0</v>
      </c>
      <c r="GB77" s="49">
        <v>16392988.130000012</v>
      </c>
      <c r="GC77" s="49">
        <v>0</v>
      </c>
      <c r="GD77" s="49">
        <v>654575965.536515</v>
      </c>
      <c r="GE77" s="49">
        <v>0</v>
      </c>
      <c r="GF77" s="49">
        <v>72848878.859943137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85489216.740000293</v>
      </c>
      <c r="GM77" s="49">
        <v>2975436.4000000004</v>
      </c>
      <c r="GN77" s="49">
        <v>34421983182.2668</v>
      </c>
      <c r="GO77" s="49">
        <v>143433914.69999728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37539622369.600433</v>
      </c>
      <c r="HU77" s="49">
        <v>146411958.11999726</v>
      </c>
      <c r="HV77" s="49">
        <v>37686034327.720436</v>
      </c>
      <c r="HW77" s="35"/>
      <c r="HX77" s="35"/>
      <c r="HY77" s="35"/>
      <c r="HZ77" s="35"/>
      <c r="IA77" s="35"/>
    </row>
    <row r="78" spans="1:242">
      <c r="A78" s="59" t="s">
        <v>293</v>
      </c>
      <c r="B78" s="48">
        <v>9003</v>
      </c>
      <c r="C78" s="58" t="s">
        <v>294</v>
      </c>
      <c r="D78" s="49">
        <v>24466590193.189701</v>
      </c>
      <c r="E78" s="49">
        <v>1183203467.0245063</v>
      </c>
      <c r="F78" s="49">
        <v>5097886110.4496727</v>
      </c>
      <c r="G78" s="49">
        <v>147403834.86924171</v>
      </c>
      <c r="H78" s="49">
        <v>9998946519.1995773</v>
      </c>
      <c r="I78" s="49">
        <v>437922180.75699735</v>
      </c>
      <c r="J78" s="49">
        <v>9369757563.5404568</v>
      </c>
      <c r="K78" s="49">
        <v>597877451.39826751</v>
      </c>
      <c r="L78" s="49">
        <v>2647538462.4480648</v>
      </c>
      <c r="M78" s="49">
        <v>60058698.025000006</v>
      </c>
      <c r="N78" s="49">
        <v>3168508393.230011</v>
      </c>
      <c r="O78" s="49">
        <v>776.48</v>
      </c>
      <c r="P78" s="49">
        <v>28029983.329999994</v>
      </c>
      <c r="Q78" s="49">
        <v>0</v>
      </c>
      <c r="R78" s="49">
        <v>176341781.76250011</v>
      </c>
      <c r="S78" s="49">
        <v>222424.200000001</v>
      </c>
      <c r="T78" s="49">
        <v>101354017.71920836</v>
      </c>
      <c r="U78" s="49">
        <v>0</v>
      </c>
      <c r="V78" s="49">
        <v>45197625.490000002</v>
      </c>
      <c r="W78" s="49">
        <v>0</v>
      </c>
      <c r="X78" s="49">
        <v>373772.51</v>
      </c>
      <c r="Y78" s="49">
        <v>0</v>
      </c>
      <c r="Z78" s="49">
        <v>3911165368.1154613</v>
      </c>
      <c r="AA78" s="49">
        <v>120146251.95100001</v>
      </c>
      <c r="AB78" s="49">
        <v>11674012.039999999</v>
      </c>
      <c r="AC78" s="49">
        <v>1002.74</v>
      </c>
      <c r="AD78" s="49">
        <v>2435865335.5202794</v>
      </c>
      <c r="AE78" s="49">
        <v>166859288.54699999</v>
      </c>
      <c r="AF78" s="49">
        <v>0</v>
      </c>
      <c r="AG78" s="49">
        <v>0</v>
      </c>
      <c r="AH78" s="49">
        <v>0</v>
      </c>
      <c r="AI78" s="49">
        <v>0</v>
      </c>
      <c r="AJ78" s="49">
        <v>65285441079.849075</v>
      </c>
      <c r="AK78" s="49">
        <v>2121263.96</v>
      </c>
      <c r="AL78" s="49">
        <v>1332797819.09758</v>
      </c>
      <c r="AM78" s="49">
        <v>3588566.96</v>
      </c>
      <c r="AN78" s="49">
        <v>4348405611.3796816</v>
      </c>
      <c r="AO78" s="49">
        <v>227446787.10999998</v>
      </c>
      <c r="AP78" s="49">
        <v>49693036295.672775</v>
      </c>
      <c r="AQ78" s="49">
        <v>181287271.42000002</v>
      </c>
      <c r="AR78" s="49">
        <v>64217028.139998555</v>
      </c>
      <c r="AS78" s="49">
        <v>0</v>
      </c>
      <c r="AT78" s="49">
        <v>2184513741.497653</v>
      </c>
      <c r="AU78" s="49">
        <v>18167686.001000002</v>
      </c>
      <c r="AV78" s="49">
        <v>2294093977.9426522</v>
      </c>
      <c r="AW78" s="49">
        <v>147489262.58599997</v>
      </c>
      <c r="AX78" s="49">
        <v>577381.25</v>
      </c>
      <c r="AY78" s="49">
        <v>209680.58</v>
      </c>
      <c r="AZ78" s="49">
        <v>8501531.8800000008</v>
      </c>
      <c r="BA78" s="49">
        <v>6631702.6600000001</v>
      </c>
      <c r="BB78" s="49">
        <v>163098307.94407517</v>
      </c>
      <c r="BC78" s="49">
        <v>2801141.8309999993</v>
      </c>
      <c r="BD78" s="49">
        <v>1017871418.5711744</v>
      </c>
      <c r="BE78" s="49">
        <v>5165739.6768999994</v>
      </c>
      <c r="BF78" s="49">
        <v>10829763.08</v>
      </c>
      <c r="BG78" s="49">
        <v>0</v>
      </c>
      <c r="BH78" s="49">
        <v>154296471.88009992</v>
      </c>
      <c r="BI78" s="49">
        <v>0</v>
      </c>
      <c r="BJ78" s="49">
        <v>725590096.65000021</v>
      </c>
      <c r="BK78" s="49">
        <v>42562540.75</v>
      </c>
      <c r="BL78" s="49">
        <v>492016273.009422</v>
      </c>
      <c r="BM78" s="49">
        <v>7442202.0800000001</v>
      </c>
      <c r="BN78" s="49">
        <v>124206021.04000001</v>
      </c>
      <c r="BO78" s="49">
        <v>0</v>
      </c>
      <c r="BP78" s="49">
        <v>67291239.479097039</v>
      </c>
      <c r="BQ78" s="49">
        <v>469022.02</v>
      </c>
      <c r="BR78" s="49">
        <v>8211282.4500000002</v>
      </c>
      <c r="BS78" s="49">
        <v>0</v>
      </c>
      <c r="BT78" s="49">
        <v>0</v>
      </c>
      <c r="BU78" s="49">
        <v>0</v>
      </c>
      <c r="BV78" s="49">
        <v>1101720313.7200997</v>
      </c>
      <c r="BW78" s="49">
        <v>62983741.630000003</v>
      </c>
      <c r="BX78" s="49">
        <v>12027145.57</v>
      </c>
      <c r="BY78" s="49">
        <v>25000</v>
      </c>
      <c r="BZ78" s="49">
        <v>341614302.85000002</v>
      </c>
      <c r="CA78" s="49">
        <v>22744806.949999999</v>
      </c>
      <c r="CB78" s="49">
        <v>217684514.16869995</v>
      </c>
      <c r="CC78" s="49">
        <v>4985143.4840000002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6405295669.4918919</v>
      </c>
      <c r="CK78" s="49">
        <v>23769210.681499977</v>
      </c>
      <c r="CL78" s="49">
        <v>863034339.95723939</v>
      </c>
      <c r="CM78" s="49">
        <v>2087690.3835999994</v>
      </c>
      <c r="CN78" s="49">
        <v>223812897.20779604</v>
      </c>
      <c r="CO78" s="49">
        <v>-368028.42000000027</v>
      </c>
      <c r="CP78" s="49">
        <v>0</v>
      </c>
      <c r="CQ78" s="49">
        <v>0</v>
      </c>
      <c r="CR78" s="49">
        <v>142995542.35539144</v>
      </c>
      <c r="CS78" s="49">
        <v>89954.599999999758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53866196.609999999</v>
      </c>
      <c r="DA78" s="49">
        <v>0</v>
      </c>
      <c r="DB78" s="49">
        <v>3342222.44</v>
      </c>
      <c r="DC78" s="49">
        <v>3609.72</v>
      </c>
      <c r="DD78" s="49">
        <v>6079379246.922349</v>
      </c>
      <c r="DE78" s="49">
        <v>35327169.673000008</v>
      </c>
      <c r="DF78" s="49">
        <v>321782267.76333445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1005229.7999999999</v>
      </c>
      <c r="DM78" s="49">
        <v>1293.8900000000001</v>
      </c>
      <c r="DN78" s="49">
        <v>657231104.99722421</v>
      </c>
      <c r="DO78" s="49">
        <v>26147167.18</v>
      </c>
      <c r="DP78" s="49">
        <v>105328235.42583388</v>
      </c>
      <c r="DQ78" s="49">
        <v>174136933.17708355</v>
      </c>
      <c r="DR78" s="49">
        <v>0</v>
      </c>
      <c r="DS78" s="49">
        <v>0</v>
      </c>
      <c r="DT78" s="49">
        <v>21899102.027461912</v>
      </c>
      <c r="DU78" s="49">
        <v>31460.99</v>
      </c>
      <c r="DV78" s="49">
        <v>915097698.28936303</v>
      </c>
      <c r="DW78" s="49">
        <v>36717922.57</v>
      </c>
      <c r="DX78" s="49">
        <v>1383707922.4233704</v>
      </c>
      <c r="DY78" s="49">
        <v>215764.33</v>
      </c>
      <c r="DZ78" s="49">
        <v>0</v>
      </c>
      <c r="EA78" s="49">
        <v>0</v>
      </c>
      <c r="EB78" s="49">
        <v>4565614242.8515148</v>
      </c>
      <c r="EC78" s="49">
        <v>212583883.77500004</v>
      </c>
      <c r="ED78" s="49">
        <v>468819609.22451109</v>
      </c>
      <c r="EE78" s="49">
        <v>14124845.213000001</v>
      </c>
      <c r="EF78" s="49">
        <v>2155068503.8951325</v>
      </c>
      <c r="EG78" s="49">
        <v>212681905.11800003</v>
      </c>
      <c r="EH78" s="49">
        <v>4714930810.0504932</v>
      </c>
      <c r="EI78" s="49">
        <v>10291567.106000002</v>
      </c>
      <c r="EJ78" s="49">
        <v>0</v>
      </c>
      <c r="EK78" s="49">
        <v>0</v>
      </c>
      <c r="EL78" s="49">
        <v>157142.70000000001</v>
      </c>
      <c r="EM78" s="49">
        <v>0</v>
      </c>
      <c r="EN78" s="49">
        <v>876981342.0200001</v>
      </c>
      <c r="EO78" s="49">
        <v>40795.919999999991</v>
      </c>
      <c r="EP78" s="49">
        <v>35497911.849999994</v>
      </c>
      <c r="EQ78" s="49">
        <v>0</v>
      </c>
      <c r="ER78" s="49">
        <v>0</v>
      </c>
      <c r="ES78" s="49">
        <v>0</v>
      </c>
      <c r="ET78" s="49">
        <v>120978210.3</v>
      </c>
      <c r="EU78" s="49">
        <v>71281726.890000001</v>
      </c>
      <c r="EV78" s="49">
        <v>332966360.96999997</v>
      </c>
      <c r="EW78" s="49">
        <v>0</v>
      </c>
      <c r="EX78" s="49">
        <v>8106622917.8099585</v>
      </c>
      <c r="EY78" s="49">
        <v>0</v>
      </c>
      <c r="EZ78" s="49">
        <v>67831892.950000003</v>
      </c>
      <c r="FA78" s="49">
        <v>0</v>
      </c>
      <c r="FB78" s="49">
        <v>3404750067.0900006</v>
      </c>
      <c r="FC78" s="49">
        <v>0</v>
      </c>
      <c r="FD78" s="49">
        <v>1276816.5</v>
      </c>
      <c r="FE78" s="49">
        <v>8502326.3000000007</v>
      </c>
      <c r="FF78" s="49">
        <v>635775.12</v>
      </c>
      <c r="FG78" s="49">
        <v>0</v>
      </c>
      <c r="FH78" s="49">
        <v>103924661.58</v>
      </c>
      <c r="FI78" s="49">
        <v>3</v>
      </c>
      <c r="FJ78" s="49">
        <v>492292726.11999995</v>
      </c>
      <c r="FK78" s="49">
        <v>0</v>
      </c>
      <c r="FL78" s="49">
        <v>146121468.55619043</v>
      </c>
      <c r="FM78" s="49">
        <v>0</v>
      </c>
      <c r="FN78" s="49">
        <v>38960614795.447327</v>
      </c>
      <c r="FO78" s="49">
        <v>46741536.759999983</v>
      </c>
      <c r="FP78" s="49">
        <v>133040203.41749717</v>
      </c>
      <c r="FQ78" s="49">
        <v>990.48</v>
      </c>
      <c r="FR78" s="49">
        <v>920245779.63969994</v>
      </c>
      <c r="FS78" s="49">
        <v>0</v>
      </c>
      <c r="FT78" s="49">
        <v>10603146054.378927</v>
      </c>
      <c r="FU78" s="49">
        <v>0</v>
      </c>
      <c r="FV78" s="49">
        <v>806883365.65007162</v>
      </c>
      <c r="FW78" s="49">
        <v>0</v>
      </c>
      <c r="FX78" s="49">
        <v>9796262688.728857</v>
      </c>
      <c r="FY78" s="49">
        <v>0</v>
      </c>
      <c r="FZ78" s="49">
        <v>27304182758.011196</v>
      </c>
      <c r="GA78" s="49">
        <v>46740546.279999986</v>
      </c>
      <c r="GB78" s="49">
        <v>5560962625.5147257</v>
      </c>
      <c r="GC78" s="49">
        <v>12895942.459999999</v>
      </c>
      <c r="GD78" s="49">
        <v>21743220132.496468</v>
      </c>
      <c r="GE78" s="49">
        <v>33844603.819999993</v>
      </c>
      <c r="GF78" s="49">
        <v>1501314129.9909921</v>
      </c>
      <c r="GG78" s="49">
        <v>1269236.0400000003</v>
      </c>
      <c r="GH78" s="49">
        <v>798673111.88320899</v>
      </c>
      <c r="GI78" s="49">
        <v>0</v>
      </c>
      <c r="GJ78" s="49">
        <v>863800.02000000014</v>
      </c>
      <c r="GK78" s="49">
        <v>0</v>
      </c>
      <c r="GL78" s="49">
        <v>85489216.740000293</v>
      </c>
      <c r="GM78" s="49">
        <v>2975436.4000000004</v>
      </c>
      <c r="GN78" s="49">
        <v>34421983182.2668</v>
      </c>
      <c r="GO78" s="49">
        <v>143433914.69999728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285181866934.12463</v>
      </c>
      <c r="HU78" s="49">
        <v>3288700794.6635866</v>
      </c>
      <c r="HV78" s="49">
        <v>288470567728.78827</v>
      </c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/>
      <c r="B129" s="53"/>
      <c r="C129" s="53"/>
    </row>
    <row r="130" spans="1:230" s="35" customFormat="1">
      <c r="A130" s="53"/>
      <c r="B130" s="53"/>
      <c r="C130" s="53"/>
    </row>
    <row r="131" spans="1:230" s="35" customFormat="1">
      <c r="A131" s="53" t="s">
        <v>252</v>
      </c>
      <c r="B131" s="53">
        <v>2007</v>
      </c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>
      <c r="A136" s="53"/>
      <c r="B136" s="53"/>
      <c r="C136" s="53"/>
    </row>
    <row r="137" spans="1:230" s="35" customFormat="1">
      <c r="A137" s="53"/>
      <c r="B137" s="53"/>
      <c r="C137" s="53"/>
    </row>
    <row r="138" spans="1:230" s="35" customFormat="1"/>
    <row r="139" spans="1:230" s="35" customFormat="1"/>
    <row r="140" spans="1:23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</row>
    <row r="141" spans="1:230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</row>
    <row r="142" spans="1:230" s="35" customFormat="1"/>
    <row r="143" spans="1:230" s="35" customFormat="1"/>
    <row r="144" spans="1:230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2" s="35" customFormat="1">
      <c r="A161" s="53"/>
      <c r="B161" s="53"/>
      <c r="C161" s="53"/>
    </row>
    <row r="162" spans="1:242" s="35" customFormat="1">
      <c r="A162" s="53"/>
      <c r="B162" s="53"/>
      <c r="C162" s="5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2023-10-31T07:16:01Z</dcterms:created>
  <dcterms:modified xsi:type="dcterms:W3CDTF">2023-10-31T07:54:53Z</dcterms:modified>
</cp:coreProperties>
</file>