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ecm.TSB\Desktop\"/>
    </mc:Choice>
  </mc:AlternateContent>
  <bookViews>
    <workbookView xWindow="0" yWindow="0" windowWidth="28800" windowHeight="12330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Analiz'!$C$1:$C$78</definedName>
    <definedName name="_xlnm._FilterDatabase" localSheetId="24" hidden="1">Destek!$C$1:$C$78</definedName>
    <definedName name="_xlnm._FilterDatabase" localSheetId="25" hidden="1">'Dev.Dest.Tarım Sigortaları'!$C$1:$C$78</definedName>
    <definedName name="_xlnm._FilterDatabase" localSheetId="30" hidden="1">Direkt!$C$1:$C$78</definedName>
    <definedName name="_xlnm._FilterDatabase" localSheetId="31" hidden="1">Endirekt!$C$1:$C$78</definedName>
    <definedName name="_xlnm._FilterDatabase" localSheetId="22" hidden="1">'Finansal Kayıplar'!$C$1:$C$78</definedName>
    <definedName name="_xlnm._FilterDatabase" localSheetId="0" hidden="1">Genel!#REF!</definedName>
    <definedName name="_xlnm._FilterDatabase" localSheetId="19" hidden="1">'Genel Sorumluluk'!$C$1:$C$78</definedName>
    <definedName name="_xlnm._FilterDatabase" localSheetId="14" hidden="1">'Genel Zararlar'!$C$1:$C$78</definedName>
    <definedName name="_xlnm._FilterDatabase" localSheetId="6" hidden="1">'Hastalık-Sağlık'!$C$1:$C$78</definedName>
    <definedName name="_xlnm._FilterDatabase" localSheetId="10" hidden="1">'Hava Araçları'!$C$1:$C$78</definedName>
    <definedName name="_xlnm._FilterDatabase" localSheetId="17" hidden="1">'Hava Araçları Sorumluluk'!$C$1:$C$78</definedName>
    <definedName name="_xlnm._FilterDatabase" localSheetId="4" hidden="1">Hayat!$C$1:$C$78</definedName>
    <definedName name="_xlnm._FilterDatabase" localSheetId="29" hidden="1">'Hayat Grubu Toplam'!$C$1:$C$78</definedName>
    <definedName name="_xlnm._FilterDatabase" localSheetId="3" hidden="1">Hayatdışı!$C$1:$C$78</definedName>
    <definedName name="_xlnm._FilterDatabase" localSheetId="28" hidden="1">'H-Hastalık Sağlık'!$C$1:$C$78</definedName>
    <definedName name="_xlnm._FilterDatabase" localSheetId="27" hidden="1">'H-Hayat Toplam'!$C$1:$C$78</definedName>
    <definedName name="_xlnm._FilterDatabase" localSheetId="23" hidden="1">'Hukuksal Koruma'!$C$1:$C$78</definedName>
    <definedName name="_xlnm._FilterDatabase" localSheetId="7" hidden="1">'Kara Araçları'!$C$1:$C$78</definedName>
    <definedName name="_xlnm._FilterDatabase" localSheetId="15" hidden="1">'Kara Araçları Sorumluluk'!$C$1:$C$78</definedName>
    <definedName name="_xlnm._FilterDatabase" localSheetId="2" hidden="1">'Karşılaştırmalı Prim Üretimi'!#REF!</definedName>
    <definedName name="_xlnm._FilterDatabase" localSheetId="8" hidden="1">Kasko!$C$1:$C$78</definedName>
    <definedName name="_xlnm._FilterDatabase" localSheetId="5" hidden="1">Kaza!$C$1:$C$78</definedName>
    <definedName name="_xlnm._FilterDatabase" localSheetId="21" hidden="1">Kefalet!$C$1:$C$78</definedName>
    <definedName name="_xlnm._FilterDatabase" localSheetId="20" hidden="1">Kredi!$C$1:$C$78</definedName>
    <definedName name="_xlnm._FilterDatabase" localSheetId="26" hidden="1">'Mühendislik Sigortaları'!$C$1:$C$78</definedName>
    <definedName name="_xlnm._FilterDatabase" localSheetId="12" hidden="1">Nakliyat!$C$1:$C$78</definedName>
    <definedName name="_xlnm._FilterDatabase" localSheetId="9" hidden="1">'Raylı Araçlar'!$C$1:$C$78</definedName>
    <definedName name="_xlnm._FilterDatabase" localSheetId="11" hidden="1">'Su Araçları'!$C$1:$C$78</definedName>
    <definedName name="_xlnm._FilterDatabase" localSheetId="18" hidden="1">'Su Araçları Sorumluluk'!$C$1:$C$78</definedName>
    <definedName name="_xlnm._FilterDatabase" localSheetId="32" hidden="1">Toplam!$C$1:$C$78</definedName>
    <definedName name="_xlnm._FilterDatabase" localSheetId="16" hidden="1">Trafik!$C$1:$C$78</definedName>
    <definedName name="_xlnm._FilterDatabase" localSheetId="13" hidden="1">'Yangın ve Doğal Afetler'!$C$1:$C$78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5" i="30" l="1"/>
  <c r="H67" i="30"/>
  <c r="H59" i="30"/>
  <c r="H51" i="30"/>
  <c r="H43" i="30"/>
  <c r="H35" i="30"/>
  <c r="H27" i="30"/>
  <c r="H19" i="30"/>
  <c r="H11" i="30"/>
  <c r="D73" i="29"/>
  <c r="G64" i="29"/>
  <c r="J55" i="29"/>
  <c r="M46" i="29"/>
  <c r="F35" i="29"/>
  <c r="I26" i="29"/>
  <c r="L17" i="29"/>
  <c r="D9" i="29"/>
  <c r="E52" i="28"/>
  <c r="E20" i="28"/>
  <c r="E67" i="27"/>
  <c r="E51" i="27"/>
  <c r="E35" i="27"/>
  <c r="E19" i="27"/>
  <c r="J74" i="26"/>
  <c r="D64" i="26"/>
  <c r="E55" i="26"/>
  <c r="F46" i="26"/>
  <c r="G37" i="26"/>
  <c r="H28" i="26"/>
  <c r="I19" i="26"/>
  <c r="J10" i="26"/>
  <c r="D65" i="25"/>
  <c r="D49" i="25"/>
  <c r="D33" i="25"/>
  <c r="D17" i="25"/>
  <c r="D64" i="24"/>
  <c r="D32" i="24"/>
  <c r="D75" i="23"/>
  <c r="L67" i="23"/>
  <c r="I60" i="23"/>
  <c r="F53" i="23"/>
  <c r="K46" i="23"/>
  <c r="H39" i="23"/>
  <c r="E32" i="23"/>
  <c r="J25" i="23"/>
  <c r="G18" i="23"/>
  <c r="D11" i="23"/>
  <c r="E69" i="22"/>
  <c r="E53" i="22"/>
  <c r="E37" i="22"/>
  <c r="E21" i="22"/>
  <c r="F74" i="21"/>
  <c r="F66" i="21"/>
  <c r="F58" i="21"/>
  <c r="F50" i="21"/>
  <c r="F42" i="21"/>
  <c r="F34" i="21"/>
  <c r="F26" i="21"/>
  <c r="F18" i="21"/>
  <c r="F10" i="21"/>
  <c r="Q73" i="20"/>
  <c r="Q69" i="20"/>
  <c r="Q65" i="20"/>
  <c r="Q61" i="20"/>
  <c r="Q57" i="20"/>
  <c r="Q53" i="20"/>
  <c r="Q49" i="20"/>
  <c r="Q45" i="20"/>
  <c r="Q41" i="20"/>
  <c r="Q37" i="20"/>
  <c r="G71" i="30"/>
  <c r="G63" i="30"/>
  <c r="G55" i="30"/>
  <c r="G47" i="30"/>
  <c r="G39" i="30"/>
  <c r="G31" i="30"/>
  <c r="G23" i="30"/>
  <c r="G15" i="30"/>
  <c r="G7" i="30"/>
  <c r="M67" i="29"/>
  <c r="F56" i="29"/>
  <c r="I47" i="29"/>
  <c r="L38" i="29"/>
  <c r="D30" i="29"/>
  <c r="G21" i="29"/>
  <c r="J12" i="29"/>
  <c r="E57" i="28"/>
  <c r="E25" i="28"/>
  <c r="F68" i="27"/>
  <c r="F52" i="27"/>
  <c r="F36" i="27"/>
  <c r="F20" i="27"/>
  <c r="H75" i="26"/>
  <c r="I66" i="26"/>
  <c r="J57" i="26"/>
  <c r="D47" i="26"/>
  <c r="E38" i="26"/>
  <c r="F29" i="26"/>
  <c r="G20" i="26"/>
  <c r="H11" i="26"/>
  <c r="D72" i="23"/>
  <c r="L64" i="23"/>
  <c r="I57" i="23"/>
  <c r="F50" i="23"/>
  <c r="K43" i="23"/>
  <c r="H36" i="23"/>
  <c r="E29" i="23"/>
  <c r="J22" i="23"/>
  <c r="G15" i="23"/>
  <c r="D8" i="23"/>
  <c r="F62" i="22"/>
  <c r="F46" i="22"/>
  <c r="F30" i="22"/>
  <c r="F14" i="22"/>
  <c r="E71" i="21"/>
  <c r="E63" i="21"/>
  <c r="E55" i="21"/>
  <c r="E47" i="21"/>
  <c r="E39" i="21"/>
  <c r="E31" i="21"/>
  <c r="E23" i="21"/>
  <c r="E15" i="21"/>
  <c r="F70" i="30"/>
  <c r="F62" i="30"/>
  <c r="F54" i="30"/>
  <c r="F46" i="30"/>
  <c r="F38" i="30"/>
  <c r="H74" i="30"/>
  <c r="H66" i="30"/>
  <c r="H58" i="30"/>
  <c r="H50" i="30"/>
  <c r="H42" i="30"/>
  <c r="H34" i="30"/>
  <c r="H26" i="30"/>
  <c r="H18" i="30"/>
  <c r="H10" i="30"/>
  <c r="G72" i="29"/>
  <c r="J63" i="29"/>
  <c r="M54" i="29"/>
  <c r="F43" i="29"/>
  <c r="I34" i="29"/>
  <c r="L25" i="29"/>
  <c r="D17" i="29"/>
  <c r="G8" i="29"/>
  <c r="D47" i="28"/>
  <c r="D15" i="28"/>
  <c r="G64" i="27"/>
  <c r="G48" i="27"/>
  <c r="G32" i="27"/>
  <c r="G16" i="27"/>
  <c r="D72" i="26"/>
  <c r="E63" i="26"/>
  <c r="F54" i="26"/>
  <c r="G45" i="26"/>
  <c r="H36" i="26"/>
  <c r="I27" i="26"/>
  <c r="J18" i="26"/>
  <c r="D8" i="26"/>
  <c r="D63" i="25"/>
  <c r="D47" i="25"/>
  <c r="D31" i="25"/>
  <c r="D15" i="25"/>
  <c r="D60" i="24"/>
  <c r="D28" i="24"/>
  <c r="G74" i="23"/>
  <c r="D67" i="23"/>
  <c r="L59" i="23"/>
  <c r="I52" i="23"/>
  <c r="F45" i="23"/>
  <c r="K38" i="23"/>
  <c r="H31" i="23"/>
  <c r="E24" i="23"/>
  <c r="J17" i="23"/>
  <c r="G10" i="23"/>
  <c r="G66" i="22"/>
  <c r="G50" i="22"/>
  <c r="G34" i="22"/>
  <c r="G18" i="22"/>
  <c r="F73" i="21"/>
  <c r="F65" i="21"/>
  <c r="F57" i="21"/>
  <c r="F49" i="21"/>
  <c r="F41" i="21"/>
  <c r="F33" i="21"/>
  <c r="F25" i="21"/>
  <c r="F17" i="21"/>
  <c r="F9" i="21"/>
  <c r="I73" i="20"/>
  <c r="I69" i="20"/>
  <c r="I65" i="20"/>
  <c r="I61" i="20"/>
  <c r="I57" i="20"/>
  <c r="I53" i="20"/>
  <c r="I49" i="20"/>
  <c r="I45" i="20"/>
  <c r="I41" i="20"/>
  <c r="I37" i="20"/>
  <c r="G70" i="30"/>
  <c r="G62" i="30"/>
  <c r="G54" i="30"/>
  <c r="G46" i="30"/>
  <c r="G38" i="30"/>
  <c r="G30" i="30"/>
  <c r="G22" i="30"/>
  <c r="G14" i="30"/>
  <c r="M75" i="29"/>
  <c r="F64" i="29"/>
  <c r="I55" i="29"/>
  <c r="L46" i="29"/>
  <c r="D38" i="29"/>
  <c r="G29" i="29"/>
  <c r="J20" i="29"/>
  <c r="M11" i="29"/>
  <c r="D52" i="28"/>
  <c r="D20" i="28"/>
  <c r="D67" i="27"/>
  <c r="D51" i="27"/>
  <c r="D35" i="27"/>
  <c r="D19" i="27"/>
  <c r="I74" i="26"/>
  <c r="J65" i="26"/>
  <c r="D55" i="26"/>
  <c r="E46" i="26"/>
  <c r="F37" i="26"/>
  <c r="G28" i="26"/>
  <c r="H19" i="26"/>
  <c r="I10" i="26"/>
  <c r="G71" i="23"/>
  <c r="D64" i="23"/>
  <c r="L56" i="23"/>
  <c r="I49" i="23"/>
  <c r="F42" i="23"/>
  <c r="K35" i="23"/>
  <c r="H28" i="23"/>
  <c r="E21" i="23"/>
  <c r="J14" i="23"/>
  <c r="G7" i="23"/>
  <c r="D61" i="22"/>
  <c r="D45" i="22"/>
  <c r="D29" i="22"/>
  <c r="D13" i="22"/>
  <c r="E70" i="21"/>
  <c r="E62" i="21"/>
  <c r="E54" i="21"/>
  <c r="E46" i="21"/>
  <c r="E38" i="21"/>
  <c r="E30" i="21"/>
  <c r="E22" i="21"/>
  <c r="E14" i="21"/>
  <c r="F69" i="30"/>
  <c r="F61" i="30"/>
  <c r="F53" i="30"/>
  <c r="F45" i="30"/>
  <c r="F37" i="30"/>
  <c r="H73" i="30"/>
  <c r="H65" i="30"/>
  <c r="H57" i="30"/>
  <c r="H49" i="30"/>
  <c r="H41" i="30"/>
  <c r="H33" i="30"/>
  <c r="H25" i="30"/>
  <c r="H17" i="30"/>
  <c r="H9" i="30"/>
  <c r="J71" i="29"/>
  <c r="M62" i="29"/>
  <c r="F51" i="29"/>
  <c r="I42" i="29"/>
  <c r="L33" i="29"/>
  <c r="D25" i="29"/>
  <c r="G16" i="29"/>
  <c r="J7" i="29"/>
  <c r="E44" i="28"/>
  <c r="E12" i="28"/>
  <c r="E63" i="27"/>
  <c r="E47" i="27"/>
  <c r="E31" i="27"/>
  <c r="E15" i="27"/>
  <c r="E71" i="26"/>
  <c r="F62" i="26"/>
  <c r="G53" i="26"/>
  <c r="H44" i="26"/>
  <c r="I35" i="26"/>
  <c r="J26" i="26"/>
  <c r="D16" i="26"/>
  <c r="E7" i="26"/>
  <c r="D61" i="25"/>
  <c r="D45" i="25"/>
  <c r="D29" i="25"/>
  <c r="D13" i="25"/>
  <c r="D56" i="24"/>
  <c r="D24" i="24"/>
  <c r="J73" i="23"/>
  <c r="G66" i="23"/>
  <c r="D59" i="23"/>
  <c r="L51" i="23"/>
  <c r="I44" i="23"/>
  <c r="F37" i="23"/>
  <c r="K30" i="23"/>
  <c r="H23" i="23"/>
  <c r="E16" i="23"/>
  <c r="J9" i="23"/>
  <c r="E65" i="22"/>
  <c r="E49" i="22"/>
  <c r="E33" i="22"/>
  <c r="E17" i="22"/>
  <c r="F72" i="21"/>
  <c r="F64" i="21"/>
  <c r="F56" i="21"/>
  <c r="F48" i="21"/>
  <c r="F40" i="21"/>
  <c r="F32" i="21"/>
  <c r="F24" i="21"/>
  <c r="F16" i="21"/>
  <c r="F8" i="21"/>
  <c r="Q72" i="20"/>
  <c r="Q68" i="20"/>
  <c r="Q64" i="20"/>
  <c r="Q60" i="20"/>
  <c r="Q56" i="20"/>
  <c r="Q52" i="20"/>
  <c r="Q48" i="20"/>
  <c r="Q44" i="20"/>
  <c r="Q40" i="20"/>
  <c r="Q36" i="20"/>
  <c r="G69" i="30"/>
  <c r="G61" i="30"/>
  <c r="G53" i="30"/>
  <c r="G45" i="30"/>
  <c r="G37" i="30"/>
  <c r="G29" i="30"/>
  <c r="G21" i="30"/>
  <c r="G13" i="30"/>
  <c r="F72" i="29"/>
  <c r="I63" i="29"/>
  <c r="L54" i="29"/>
  <c r="D46" i="29"/>
  <c r="G37" i="29"/>
  <c r="J28" i="29"/>
  <c r="M19" i="29"/>
  <c r="F8" i="29"/>
  <c r="E49" i="28"/>
  <c r="E17" i="28"/>
  <c r="F64" i="27"/>
  <c r="F48" i="27"/>
  <c r="F32" i="27"/>
  <c r="F16" i="27"/>
  <c r="J73" i="26"/>
  <c r="D63" i="26"/>
  <c r="E54" i="26"/>
  <c r="F45" i="26"/>
  <c r="G36" i="26"/>
  <c r="H27" i="26"/>
  <c r="I18" i="26"/>
  <c r="J9" i="26"/>
  <c r="J70" i="23"/>
  <c r="G63" i="23"/>
  <c r="D56" i="23"/>
  <c r="L48" i="23"/>
  <c r="I41" i="23"/>
  <c r="F34" i="23"/>
  <c r="K27" i="23"/>
  <c r="H20" i="23"/>
  <c r="E13" i="23"/>
  <c r="F74" i="22"/>
  <c r="F58" i="22"/>
  <c r="F42" i="22"/>
  <c r="F26" i="22"/>
  <c r="F10" i="22"/>
  <c r="E69" i="21"/>
  <c r="E61" i="21"/>
  <c r="E53" i="21"/>
  <c r="E45" i="21"/>
  <c r="E37" i="21"/>
  <c r="E29" i="21"/>
  <c r="E21" i="21"/>
  <c r="E13" i="21"/>
  <c r="F68" i="30"/>
  <c r="F60" i="30"/>
  <c r="F52" i="30"/>
  <c r="F44" i="30"/>
  <c r="F36" i="30"/>
  <c r="H72" i="30"/>
  <c r="H64" i="30"/>
  <c r="H56" i="30"/>
  <c r="H48" i="30"/>
  <c r="H40" i="30"/>
  <c r="H32" i="30"/>
  <c r="H24" i="30"/>
  <c r="H16" i="30"/>
  <c r="H8" i="30"/>
  <c r="M70" i="29"/>
  <c r="F59" i="29"/>
  <c r="I50" i="29"/>
  <c r="L41" i="29"/>
  <c r="D33" i="29"/>
  <c r="G24" i="29"/>
  <c r="J15" i="29"/>
  <c r="D71" i="28"/>
  <c r="D39" i="28"/>
  <c r="D7" i="28"/>
  <c r="G60" i="27"/>
  <c r="G44" i="27"/>
  <c r="G28" i="27"/>
  <c r="G12" i="27"/>
  <c r="F70" i="26"/>
  <c r="G61" i="26"/>
  <c r="H52" i="26"/>
  <c r="I43" i="26"/>
  <c r="J34" i="26"/>
  <c r="D24" i="26"/>
  <c r="E15" i="26"/>
  <c r="D75" i="25"/>
  <c r="D59" i="25"/>
  <c r="D43" i="25"/>
  <c r="D27" i="25"/>
  <c r="D11" i="25"/>
  <c r="D52" i="24"/>
  <c r="D20" i="24"/>
  <c r="E72" i="23"/>
  <c r="J65" i="23"/>
  <c r="G58" i="23"/>
  <c r="D51" i="23"/>
  <c r="L43" i="23"/>
  <c r="I36" i="23"/>
  <c r="F29" i="23"/>
  <c r="K22" i="23"/>
  <c r="H15" i="23"/>
  <c r="E8" i="23"/>
  <c r="G62" i="22"/>
  <c r="G46" i="22"/>
  <c r="G30" i="22"/>
  <c r="G14" i="22"/>
  <c r="F71" i="21"/>
  <c r="F63" i="21"/>
  <c r="F55" i="21"/>
  <c r="F47" i="21"/>
  <c r="F39" i="21"/>
  <c r="F31" i="21"/>
  <c r="F23" i="21"/>
  <c r="F15" i="21"/>
  <c r="F7" i="21"/>
  <c r="I72" i="20"/>
  <c r="I68" i="20"/>
  <c r="I64" i="20"/>
  <c r="I60" i="20"/>
  <c r="I56" i="20"/>
  <c r="I52" i="20"/>
  <c r="I48" i="20"/>
  <c r="I44" i="20"/>
  <c r="I40" i="20"/>
  <c r="I36" i="20"/>
  <c r="G68" i="30"/>
  <c r="G60" i="30"/>
  <c r="G52" i="30"/>
  <c r="G44" i="30"/>
  <c r="G36" i="30"/>
  <c r="G28" i="30"/>
  <c r="G20" i="30"/>
  <c r="G12" i="30"/>
  <c r="I71" i="29"/>
  <c r="L62" i="29"/>
  <c r="D54" i="29"/>
  <c r="G45" i="29"/>
  <c r="J36" i="29"/>
  <c r="M27" i="29"/>
  <c r="F16" i="29"/>
  <c r="I7" i="29"/>
  <c r="D44" i="28"/>
  <c r="D12" i="28"/>
  <c r="D63" i="27"/>
  <c r="D47" i="27"/>
  <c r="D31" i="27"/>
  <c r="D15" i="27"/>
  <c r="D71" i="26"/>
  <c r="E62" i="26"/>
  <c r="F53" i="26"/>
  <c r="G44" i="26"/>
  <c r="H35" i="26"/>
  <c r="I26" i="26"/>
  <c r="J17" i="26"/>
  <c r="D7" i="26"/>
  <c r="E69" i="23"/>
  <c r="J62" i="23"/>
  <c r="G55" i="23"/>
  <c r="D48" i="23"/>
  <c r="L40" i="23"/>
  <c r="I33" i="23"/>
  <c r="F26" i="23"/>
  <c r="K19" i="23"/>
  <c r="H12" i="23"/>
  <c r="D73" i="22"/>
  <c r="D57" i="22"/>
  <c r="D41" i="22"/>
  <c r="D25" i="22"/>
  <c r="D9" i="22"/>
  <c r="E68" i="21"/>
  <c r="E60" i="21"/>
  <c r="E52" i="21"/>
  <c r="E44" i="21"/>
  <c r="E36" i="21"/>
  <c r="E28" i="21"/>
  <c r="E20" i="21"/>
  <c r="F75" i="30"/>
  <c r="F67" i="30"/>
  <c r="F59" i="30"/>
  <c r="F51" i="30"/>
  <c r="F43" i="30"/>
  <c r="F35" i="30"/>
  <c r="H71" i="30"/>
  <c r="H63" i="30"/>
  <c r="H55" i="30"/>
  <c r="H47" i="30"/>
  <c r="H39" i="30"/>
  <c r="H31" i="30"/>
  <c r="H23" i="30"/>
  <c r="H15" i="30"/>
  <c r="H7" i="30"/>
  <c r="F67" i="29"/>
  <c r="I58" i="29"/>
  <c r="L49" i="29"/>
  <c r="D41" i="29"/>
  <c r="G32" i="29"/>
  <c r="J23" i="29"/>
  <c r="M14" i="29"/>
  <c r="E68" i="28"/>
  <c r="E36" i="28"/>
  <c r="E75" i="27"/>
  <c r="E59" i="27"/>
  <c r="E43" i="27"/>
  <c r="E27" i="27"/>
  <c r="E11" i="27"/>
  <c r="G69" i="26"/>
  <c r="H60" i="26"/>
  <c r="I51" i="26"/>
  <c r="J42" i="26"/>
  <c r="D32" i="26"/>
  <c r="E23" i="26"/>
  <c r="F14" i="26"/>
  <c r="D73" i="25"/>
  <c r="D57" i="25"/>
  <c r="D41" i="25"/>
  <c r="D25" i="25"/>
  <c r="D9" i="25"/>
  <c r="D48" i="24"/>
  <c r="D16" i="24"/>
  <c r="H71" i="23"/>
  <c r="E64" i="23"/>
  <c r="J57" i="23"/>
  <c r="G50" i="23"/>
  <c r="D43" i="23"/>
  <c r="L35" i="23"/>
  <c r="I28" i="23"/>
  <c r="F21" i="23"/>
  <c r="K14" i="23"/>
  <c r="H7" i="23"/>
  <c r="E61" i="22"/>
  <c r="E45" i="22"/>
  <c r="E29" i="22"/>
  <c r="E13" i="22"/>
  <c r="F70" i="21"/>
  <c r="F62" i="21"/>
  <c r="F54" i="21"/>
  <c r="F46" i="21"/>
  <c r="F38" i="21"/>
  <c r="F30" i="21"/>
  <c r="F22" i="21"/>
  <c r="F14" i="21"/>
  <c r="Q75" i="20"/>
  <c r="Q71" i="20"/>
  <c r="Q67" i="20"/>
  <c r="Q63" i="20"/>
  <c r="Q59" i="20"/>
  <c r="Q55" i="20"/>
  <c r="Q51" i="20"/>
  <c r="Q47" i="20"/>
  <c r="Q43" i="20"/>
  <c r="Q39" i="20"/>
  <c r="G75" i="30"/>
  <c r="G67" i="30"/>
  <c r="G59" i="30"/>
  <c r="G51" i="30"/>
  <c r="G43" i="30"/>
  <c r="G35" i="30"/>
  <c r="G27" i="30"/>
  <c r="G19" i="30"/>
  <c r="G11" i="30"/>
  <c r="L70" i="29"/>
  <c r="D62" i="29"/>
  <c r="G53" i="29"/>
  <c r="J44" i="29"/>
  <c r="M35" i="29"/>
  <c r="F24" i="29"/>
  <c r="I15" i="29"/>
  <c r="E73" i="28"/>
  <c r="E41" i="28"/>
  <c r="E9" i="28"/>
  <c r="F60" i="27"/>
  <c r="F44" i="27"/>
  <c r="F28" i="27"/>
  <c r="F12" i="27"/>
  <c r="E70" i="26"/>
  <c r="F61" i="26"/>
  <c r="G52" i="26"/>
  <c r="H43" i="26"/>
  <c r="I34" i="26"/>
  <c r="J25" i="26"/>
  <c r="D15" i="26"/>
  <c r="K75" i="23"/>
  <c r="H68" i="23"/>
  <c r="E61" i="23"/>
  <c r="J54" i="23"/>
  <c r="G47" i="23"/>
  <c r="D40" i="23"/>
  <c r="L32" i="23"/>
  <c r="I25" i="23"/>
  <c r="F18" i="23"/>
  <c r="K11" i="23"/>
  <c r="F70" i="22"/>
  <c r="F54" i="22"/>
  <c r="F38" i="22"/>
  <c r="F22" i="22"/>
  <c r="E75" i="21"/>
  <c r="E67" i="21"/>
  <c r="E59" i="21"/>
  <c r="E51" i="21"/>
  <c r="E43" i="21"/>
  <c r="E35" i="21"/>
  <c r="E27" i="21"/>
  <c r="E19" i="21"/>
  <c r="F74" i="30"/>
  <c r="F66" i="30"/>
  <c r="F58" i="30"/>
  <c r="H70" i="30"/>
  <c r="H62" i="30"/>
  <c r="H54" i="30"/>
  <c r="H46" i="30"/>
  <c r="H38" i="30"/>
  <c r="H30" i="30"/>
  <c r="H22" i="30"/>
  <c r="H14" i="30"/>
  <c r="F75" i="29"/>
  <c r="I66" i="29"/>
  <c r="L57" i="29"/>
  <c r="D49" i="29"/>
  <c r="G40" i="29"/>
  <c r="J31" i="29"/>
  <c r="M22" i="29"/>
  <c r="F11" i="29"/>
  <c r="D63" i="28"/>
  <c r="D31" i="28"/>
  <c r="G72" i="27"/>
  <c r="G56" i="27"/>
  <c r="G40" i="27"/>
  <c r="G24" i="27"/>
  <c r="G8" i="27"/>
  <c r="H68" i="26"/>
  <c r="I59" i="26"/>
  <c r="J50" i="26"/>
  <c r="D40" i="26"/>
  <c r="E31" i="26"/>
  <c r="F22" i="26"/>
  <c r="G13" i="26"/>
  <c r="D71" i="25"/>
  <c r="D55" i="25"/>
  <c r="D39" i="25"/>
  <c r="D23" i="25"/>
  <c r="D7" i="25"/>
  <c r="D44" i="24"/>
  <c r="D12" i="24"/>
  <c r="K70" i="23"/>
  <c r="H63" i="23"/>
  <c r="E56" i="23"/>
  <c r="J49" i="23"/>
  <c r="G42" i="23"/>
  <c r="D35" i="23"/>
  <c r="L27" i="23"/>
  <c r="I20" i="23"/>
  <c r="F13" i="23"/>
  <c r="G74" i="22"/>
  <c r="G58" i="22"/>
  <c r="G42" i="22"/>
  <c r="G26" i="22"/>
  <c r="G10" i="22"/>
  <c r="F69" i="21"/>
  <c r="F61" i="21"/>
  <c r="F53" i="21"/>
  <c r="F45" i="21"/>
  <c r="F37" i="21"/>
  <c r="F29" i="21"/>
  <c r="F21" i="21"/>
  <c r="F13" i="21"/>
  <c r="I75" i="20"/>
  <c r="I71" i="20"/>
  <c r="I67" i="20"/>
  <c r="I63" i="20"/>
  <c r="I59" i="20"/>
  <c r="I55" i="20"/>
  <c r="I51" i="20"/>
  <c r="I47" i="20"/>
  <c r="I43" i="20"/>
  <c r="I39" i="20"/>
  <c r="G74" i="30"/>
  <c r="G66" i="30"/>
  <c r="G58" i="30"/>
  <c r="G50" i="30"/>
  <c r="G42" i="30"/>
  <c r="G34" i="30"/>
  <c r="G26" i="30"/>
  <c r="G18" i="30"/>
  <c r="G10" i="30"/>
  <c r="D70" i="29"/>
  <c r="G61" i="29"/>
  <c r="J52" i="29"/>
  <c r="M43" i="29"/>
  <c r="F32" i="29"/>
  <c r="I23" i="29"/>
  <c r="L14" i="29"/>
  <c r="D68" i="28"/>
  <c r="D36" i="28"/>
  <c r="D75" i="27"/>
  <c r="D59" i="27"/>
  <c r="D43" i="27"/>
  <c r="D27" i="27"/>
  <c r="D11" i="27"/>
  <c r="F69" i="26"/>
  <c r="G60" i="26"/>
  <c r="H51" i="26"/>
  <c r="I42" i="26"/>
  <c r="J33" i="26"/>
  <c r="D23" i="26"/>
  <c r="E14" i="26"/>
  <c r="F74" i="23"/>
  <c r="K67" i="23"/>
  <c r="H60" i="23"/>
  <c r="E53" i="23"/>
  <c r="J46" i="23"/>
  <c r="G39" i="23"/>
  <c r="D32" i="23"/>
  <c r="L24" i="23"/>
  <c r="I17" i="23"/>
  <c r="F10" i="23"/>
  <c r="D69" i="22"/>
  <c r="D53" i="22"/>
  <c r="D37" i="22"/>
  <c r="D21" i="22"/>
  <c r="E74" i="21"/>
  <c r="E66" i="21"/>
  <c r="E58" i="21"/>
  <c r="E50" i="21"/>
  <c r="E42" i="21"/>
  <c r="E34" i="21"/>
  <c r="E26" i="21"/>
  <c r="E18" i="21"/>
  <c r="F73" i="30"/>
  <c r="F65" i="30"/>
  <c r="F57" i="30"/>
  <c r="F49" i="30"/>
  <c r="F41" i="30"/>
  <c r="H69" i="30"/>
  <c r="H61" i="30"/>
  <c r="H53" i="30"/>
  <c r="H45" i="30"/>
  <c r="H37" i="30"/>
  <c r="H29" i="30"/>
  <c r="H21" i="30"/>
  <c r="H13" i="30"/>
  <c r="I74" i="29"/>
  <c r="L65" i="29"/>
  <c r="D57" i="29"/>
  <c r="G48" i="29"/>
  <c r="J39" i="29"/>
  <c r="M30" i="29"/>
  <c r="F19" i="29"/>
  <c r="I10" i="29"/>
  <c r="E60" i="28"/>
  <c r="E28" i="28"/>
  <c r="E71" i="27"/>
  <c r="E55" i="27"/>
  <c r="E39" i="27"/>
  <c r="E23" i="27"/>
  <c r="E7" i="27"/>
  <c r="I67" i="26"/>
  <c r="J58" i="26"/>
  <c r="D48" i="26"/>
  <c r="E39" i="26"/>
  <c r="F30" i="26"/>
  <c r="G21" i="26"/>
  <c r="H12" i="26"/>
  <c r="D69" i="25"/>
  <c r="D53" i="25"/>
  <c r="D37" i="25"/>
  <c r="D21" i="25"/>
  <c r="D72" i="24"/>
  <c r="D40" i="24"/>
  <c r="D8" i="24"/>
  <c r="F69" i="23"/>
  <c r="K62" i="23"/>
  <c r="H55" i="23"/>
  <c r="E48" i="23"/>
  <c r="J41" i="23"/>
  <c r="G34" i="23"/>
  <c r="D27" i="23"/>
  <c r="L19" i="23"/>
  <c r="I12" i="23"/>
  <c r="E73" i="22"/>
  <c r="E57" i="22"/>
  <c r="E41" i="22"/>
  <c r="E25" i="22"/>
  <c r="E9" i="22"/>
  <c r="F68" i="21"/>
  <c r="F60" i="21"/>
  <c r="F52" i="21"/>
  <c r="F44" i="21"/>
  <c r="F36" i="21"/>
  <c r="F28" i="21"/>
  <c r="F20" i="21"/>
  <c r="F12" i="21"/>
  <c r="Q74" i="20"/>
  <c r="Q70" i="20"/>
  <c r="Q66" i="20"/>
  <c r="Q62" i="20"/>
  <c r="Q58" i="20"/>
  <c r="Q54" i="20"/>
  <c r="Q50" i="20"/>
  <c r="Q46" i="20"/>
  <c r="Q42" i="20"/>
  <c r="Q38" i="20"/>
  <c r="G73" i="30"/>
  <c r="G65" i="30"/>
  <c r="G57" i="30"/>
  <c r="G49" i="30"/>
  <c r="G41" i="30"/>
  <c r="G33" i="30"/>
  <c r="G25" i="30"/>
  <c r="G17" i="30"/>
  <c r="G9" i="30"/>
  <c r="G69" i="29"/>
  <c r="J60" i="29"/>
  <c r="M51" i="29"/>
  <c r="F40" i="29"/>
  <c r="I31" i="29"/>
  <c r="L22" i="29"/>
  <c r="D14" i="29"/>
  <c r="E65" i="28"/>
  <c r="E33" i="28"/>
  <c r="F72" i="27"/>
  <c r="F56" i="27"/>
  <c r="F40" i="27"/>
  <c r="F24" i="27"/>
  <c r="F8" i="27"/>
  <c r="G68" i="26"/>
  <c r="H59" i="26"/>
  <c r="I50" i="26"/>
  <c r="J41" i="26"/>
  <c r="D31" i="26"/>
  <c r="E22" i="26"/>
  <c r="F13" i="26"/>
  <c r="I73" i="23"/>
  <c r="F66" i="23"/>
  <c r="K59" i="23"/>
  <c r="H52" i="23"/>
  <c r="E45" i="23"/>
  <c r="J38" i="23"/>
  <c r="G31" i="23"/>
  <c r="D24" i="23"/>
  <c r="L16" i="23"/>
  <c r="I9" i="23"/>
  <c r="F66" i="22"/>
  <c r="F50" i="22"/>
  <c r="F34" i="22"/>
  <c r="F18" i="22"/>
  <c r="E73" i="21"/>
  <c r="E65" i="21"/>
  <c r="E57" i="21"/>
  <c r="E49" i="21"/>
  <c r="E41" i="21"/>
  <c r="E33" i="21"/>
  <c r="E25" i="21"/>
  <c r="E17" i="21"/>
  <c r="F72" i="30"/>
  <c r="F64" i="30"/>
  <c r="F56" i="30"/>
  <c r="F48" i="30"/>
  <c r="F40" i="30"/>
  <c r="H68" i="30"/>
  <c r="L73" i="29"/>
  <c r="D55" i="28"/>
  <c r="D56" i="26"/>
  <c r="D35" i="25"/>
  <c r="H47" i="23"/>
  <c r="G38" i="22"/>
  <c r="F27" i="21"/>
  <c r="I54" i="20"/>
  <c r="G48" i="30"/>
  <c r="F48" i="29"/>
  <c r="D55" i="27"/>
  <c r="E30" i="26"/>
  <c r="E37" i="23"/>
  <c r="D17" i="22"/>
  <c r="E16" i="21"/>
  <c r="F34" i="30"/>
  <c r="F26" i="30"/>
  <c r="F18" i="30"/>
  <c r="F10" i="30"/>
  <c r="M72" i="29"/>
  <c r="F61" i="29"/>
  <c r="I52" i="29"/>
  <c r="L43" i="29"/>
  <c r="D35" i="29"/>
  <c r="G26" i="29"/>
  <c r="J17" i="29"/>
  <c r="M8" i="29"/>
  <c r="E46" i="28"/>
  <c r="E14" i="28"/>
  <c r="G61" i="27"/>
  <c r="G45" i="27"/>
  <c r="G29" i="27"/>
  <c r="G13" i="27"/>
  <c r="D70" i="26"/>
  <c r="E61" i="26"/>
  <c r="F52" i="26"/>
  <c r="G43" i="26"/>
  <c r="H34" i="26"/>
  <c r="I25" i="26"/>
  <c r="H60" i="30"/>
  <c r="D65" i="29"/>
  <c r="D23" i="28"/>
  <c r="E47" i="26"/>
  <c r="D19" i="25"/>
  <c r="E40" i="23"/>
  <c r="G22" i="22"/>
  <c r="F19" i="21"/>
  <c r="I50" i="20"/>
  <c r="G40" i="30"/>
  <c r="I39" i="29"/>
  <c r="D39" i="27"/>
  <c r="F21" i="26"/>
  <c r="J30" i="23"/>
  <c r="E72" i="21"/>
  <c r="F71" i="30"/>
  <c r="F33" i="30"/>
  <c r="F25" i="30"/>
  <c r="F17" i="30"/>
  <c r="F9" i="30"/>
  <c r="F69" i="29"/>
  <c r="I60" i="29"/>
  <c r="L51" i="29"/>
  <c r="D43" i="29"/>
  <c r="G34" i="29"/>
  <c r="J25" i="29"/>
  <c r="M16" i="29"/>
  <c r="D73" i="28"/>
  <c r="D41" i="28"/>
  <c r="D9" i="28"/>
  <c r="E60" i="27"/>
  <c r="E44" i="27"/>
  <c r="E28" i="27"/>
  <c r="E12" i="27"/>
  <c r="E69" i="26"/>
  <c r="F60" i="26"/>
  <c r="G51" i="26"/>
  <c r="H42" i="26"/>
  <c r="I33" i="26"/>
  <c r="J24" i="26"/>
  <c r="D14" i="26"/>
  <c r="D71" i="24"/>
  <c r="D39" i="24"/>
  <c r="D7" i="24"/>
  <c r="D69" i="23"/>
  <c r="L61" i="23"/>
  <c r="I54" i="23"/>
  <c r="F47" i="23"/>
  <c r="K40" i="23"/>
  <c r="H33" i="23"/>
  <c r="E26" i="23"/>
  <c r="J19" i="23"/>
  <c r="G12" i="23"/>
  <c r="G71" i="22"/>
  <c r="G55" i="22"/>
  <c r="G39" i="22"/>
  <c r="G23" i="22"/>
  <c r="G7" i="22"/>
  <c r="D68" i="21"/>
  <c r="D60" i="21"/>
  <c r="D52" i="21"/>
  <c r="D44" i="21"/>
  <c r="D36" i="21"/>
  <c r="D28" i="21"/>
  <c r="D20" i="21"/>
  <c r="D12" i="21"/>
  <c r="O74" i="20"/>
  <c r="O70" i="20"/>
  <c r="O66" i="20"/>
  <c r="O62" i="20"/>
  <c r="O58" i="20"/>
  <c r="E73" i="30"/>
  <c r="E65" i="30"/>
  <c r="E57" i="30"/>
  <c r="E49" i="30"/>
  <c r="E41" i="30"/>
  <c r="E33" i="30"/>
  <c r="E25" i="30"/>
  <c r="E17" i="30"/>
  <c r="E9" i="30"/>
  <c r="J70" i="29"/>
  <c r="M61" i="29"/>
  <c r="F50" i="29"/>
  <c r="I41" i="29"/>
  <c r="L32" i="29"/>
  <c r="D24" i="29"/>
  <c r="G15" i="29"/>
  <c r="E75" i="28"/>
  <c r="E43" i="28"/>
  <c r="E11" i="28"/>
  <c r="D60" i="27"/>
  <c r="D44" i="27"/>
  <c r="D28" i="27"/>
  <c r="D12" i="27"/>
  <c r="D69" i="26"/>
  <c r="E60" i="26"/>
  <c r="F51" i="26"/>
  <c r="G42" i="26"/>
  <c r="H33" i="26"/>
  <c r="I24" i="26"/>
  <c r="J15" i="26"/>
  <c r="E74" i="25"/>
  <c r="E58" i="25"/>
  <c r="E42" i="25"/>
  <c r="E26" i="25"/>
  <c r="E10" i="25"/>
  <c r="H70" i="23"/>
  <c r="E63" i="23"/>
  <c r="J56" i="23"/>
  <c r="G49" i="23"/>
  <c r="D42" i="23"/>
  <c r="L34" i="23"/>
  <c r="I27" i="23"/>
  <c r="F20" i="23"/>
  <c r="K13" i="23"/>
  <c r="F75" i="22"/>
  <c r="F59" i="22"/>
  <c r="F43" i="22"/>
  <c r="F27" i="22"/>
  <c r="F11" i="22"/>
  <c r="F73" i="20"/>
  <c r="F69" i="20"/>
  <c r="F65" i="20"/>
  <c r="F61" i="20"/>
  <c r="H52" i="30"/>
  <c r="G56" i="29"/>
  <c r="G68" i="27"/>
  <c r="F38" i="26"/>
  <c r="D68" i="24"/>
  <c r="J33" i="23"/>
  <c r="F75" i="21"/>
  <c r="F11" i="21"/>
  <c r="I46" i="20"/>
  <c r="G32" i="30"/>
  <c r="L30" i="29"/>
  <c r="D23" i="27"/>
  <c r="G12" i="26"/>
  <c r="G23" i="23"/>
  <c r="E64" i="21"/>
  <c r="F63" i="30"/>
  <c r="F32" i="30"/>
  <c r="F24" i="30"/>
  <c r="F16" i="30"/>
  <c r="F8" i="30"/>
  <c r="I68" i="29"/>
  <c r="L59" i="29"/>
  <c r="D51" i="29"/>
  <c r="G42" i="29"/>
  <c r="J33" i="29"/>
  <c r="M24" i="29"/>
  <c r="F13" i="29"/>
  <c r="E70" i="28"/>
  <c r="E38" i="28"/>
  <c r="G73" i="27"/>
  <c r="G57" i="27"/>
  <c r="G41" i="27"/>
  <c r="G25" i="27"/>
  <c r="G9" i="27"/>
  <c r="F68" i="26"/>
  <c r="G59" i="26"/>
  <c r="H50" i="26"/>
  <c r="I41" i="26"/>
  <c r="J32" i="26"/>
  <c r="D22" i="26"/>
  <c r="E13" i="26"/>
  <c r="D67" i="24"/>
  <c r="D35" i="24"/>
  <c r="J75" i="23"/>
  <c r="G68" i="23"/>
  <c r="D61" i="23"/>
  <c r="L53" i="23"/>
  <c r="I46" i="23"/>
  <c r="F39" i="23"/>
  <c r="K32" i="23"/>
  <c r="H25" i="23"/>
  <c r="E18" i="23"/>
  <c r="J11" i="23"/>
  <c r="E70" i="22"/>
  <c r="E54" i="22"/>
  <c r="E38" i="22"/>
  <c r="E22" i="22"/>
  <c r="D75" i="21"/>
  <c r="D67" i="21"/>
  <c r="D59" i="21"/>
  <c r="D51" i="21"/>
  <c r="D43" i="21"/>
  <c r="D35" i="21"/>
  <c r="D27" i="21"/>
  <c r="D19" i="21"/>
  <c r="D11" i="21"/>
  <c r="G74" i="20"/>
  <c r="G70" i="20"/>
  <c r="G66" i="20"/>
  <c r="G62" i="20"/>
  <c r="G58" i="20"/>
  <c r="E72" i="30"/>
  <c r="E64" i="30"/>
  <c r="E56" i="30"/>
  <c r="E48" i="30"/>
  <c r="E40" i="30"/>
  <c r="E32" i="30"/>
  <c r="E24" i="30"/>
  <c r="E16" i="30"/>
  <c r="E8" i="30"/>
  <c r="M69" i="29"/>
  <c r="F58" i="29"/>
  <c r="I49" i="29"/>
  <c r="L40" i="29"/>
  <c r="D32" i="29"/>
  <c r="G23" i="29"/>
  <c r="J14" i="29"/>
  <c r="D70" i="28"/>
  <c r="D38" i="28"/>
  <c r="F73" i="27"/>
  <c r="F57" i="27"/>
  <c r="F41" i="27"/>
  <c r="F25" i="27"/>
  <c r="F9" i="27"/>
  <c r="E68" i="26"/>
  <c r="F59" i="26"/>
  <c r="G50" i="26"/>
  <c r="H41" i="26"/>
  <c r="I32" i="26"/>
  <c r="J23" i="26"/>
  <c r="D13" i="26"/>
  <c r="E72" i="25"/>
  <c r="E56" i="25"/>
  <c r="E40" i="25"/>
  <c r="E24" i="25"/>
  <c r="E8" i="25"/>
  <c r="K69" i="23"/>
  <c r="H62" i="23"/>
  <c r="E55" i="23"/>
  <c r="J48" i="23"/>
  <c r="G41" i="23"/>
  <c r="D34" i="23"/>
  <c r="L26" i="23"/>
  <c r="I19" i="23"/>
  <c r="F12" i="23"/>
  <c r="D74" i="22"/>
  <c r="D58" i="22"/>
  <c r="D42" i="22"/>
  <c r="D26" i="22"/>
  <c r="D10" i="22"/>
  <c r="N72" i="20"/>
  <c r="N68" i="20"/>
  <c r="N64" i="20"/>
  <c r="N60" i="20"/>
  <c r="N56" i="20"/>
  <c r="N52" i="20"/>
  <c r="N48" i="20"/>
  <c r="H44" i="30"/>
  <c r="J47" i="29"/>
  <c r="G52" i="27"/>
  <c r="G29" i="26"/>
  <c r="D36" i="24"/>
  <c r="G26" i="23"/>
  <c r="F67" i="21"/>
  <c r="I74" i="20"/>
  <c r="I42" i="20"/>
  <c r="G24" i="30"/>
  <c r="D22" i="29"/>
  <c r="D7" i="27"/>
  <c r="L72" i="23"/>
  <c r="D16" i="23"/>
  <c r="E56" i="21"/>
  <c r="F55" i="30"/>
  <c r="F31" i="30"/>
  <c r="F23" i="30"/>
  <c r="F15" i="30"/>
  <c r="F7" i="30"/>
  <c r="L67" i="29"/>
  <c r="D59" i="29"/>
  <c r="G50" i="29"/>
  <c r="J41" i="29"/>
  <c r="M32" i="29"/>
  <c r="F21" i="29"/>
  <c r="I12" i="29"/>
  <c r="D65" i="28"/>
  <c r="D33" i="28"/>
  <c r="E72" i="27"/>
  <c r="E56" i="27"/>
  <c r="E40" i="27"/>
  <c r="E24" i="27"/>
  <c r="E8" i="27"/>
  <c r="G67" i="26"/>
  <c r="H58" i="26"/>
  <c r="I49" i="26"/>
  <c r="J40" i="26"/>
  <c r="D30" i="26"/>
  <c r="E21" i="26"/>
  <c r="F12" i="26"/>
  <c r="D63" i="24"/>
  <c r="D31" i="24"/>
  <c r="E74" i="23"/>
  <c r="J67" i="23"/>
  <c r="G60" i="23"/>
  <c r="D53" i="23"/>
  <c r="L45" i="23"/>
  <c r="I38" i="23"/>
  <c r="F31" i="23"/>
  <c r="K24" i="23"/>
  <c r="H17" i="23"/>
  <c r="E10" i="23"/>
  <c r="G67" i="22"/>
  <c r="G51" i="22"/>
  <c r="G35" i="22"/>
  <c r="G19" i="22"/>
  <c r="D74" i="21"/>
  <c r="D66" i="21"/>
  <c r="D58" i="21"/>
  <c r="D50" i="21"/>
  <c r="D42" i="21"/>
  <c r="D34" i="21"/>
  <c r="D26" i="21"/>
  <c r="D18" i="21"/>
  <c r="D10" i="21"/>
  <c r="O73" i="20"/>
  <c r="O69" i="20"/>
  <c r="O65" i="20"/>
  <c r="O61" i="20"/>
  <c r="O57" i="20"/>
  <c r="E71" i="30"/>
  <c r="E63" i="30"/>
  <c r="E55" i="30"/>
  <c r="E47" i="30"/>
  <c r="E39" i="30"/>
  <c r="E31" i="30"/>
  <c r="E23" i="30"/>
  <c r="E15" i="30"/>
  <c r="E7" i="30"/>
  <c r="F66" i="29"/>
  <c r="I57" i="29"/>
  <c r="L48" i="29"/>
  <c r="D40" i="29"/>
  <c r="G31" i="29"/>
  <c r="J22" i="29"/>
  <c r="M13" i="29"/>
  <c r="E67" i="28"/>
  <c r="E35" i="28"/>
  <c r="D72" i="27"/>
  <c r="D56" i="27"/>
  <c r="D40" i="27"/>
  <c r="D24" i="27"/>
  <c r="D8" i="27"/>
  <c r="F67" i="26"/>
  <c r="G58" i="26"/>
  <c r="H49" i="26"/>
  <c r="I40" i="26"/>
  <c r="J31" i="26"/>
  <c r="D21" i="26"/>
  <c r="E12" i="26"/>
  <c r="E70" i="25"/>
  <c r="E54" i="25"/>
  <c r="E38" i="25"/>
  <c r="E22" i="25"/>
  <c r="I75" i="23"/>
  <c r="F68" i="23"/>
  <c r="K61" i="23"/>
  <c r="H54" i="23"/>
  <c r="E47" i="23"/>
  <c r="J40" i="23"/>
  <c r="G33" i="23"/>
  <c r="D26" i="23"/>
  <c r="L18" i="23"/>
  <c r="I11" i="23"/>
  <c r="F71" i="22"/>
  <c r="F55" i="22"/>
  <c r="F39" i="22"/>
  <c r="F23" i="22"/>
  <c r="F7" i="22"/>
  <c r="F72" i="20"/>
  <c r="F68" i="20"/>
  <c r="F64" i="20"/>
  <c r="F60" i="20"/>
  <c r="H36" i="30"/>
  <c r="M38" i="29"/>
  <c r="G36" i="27"/>
  <c r="H20" i="26"/>
  <c r="L75" i="23"/>
  <c r="D19" i="23"/>
  <c r="F59" i="21"/>
  <c r="I70" i="20"/>
  <c r="I38" i="20"/>
  <c r="G16" i="30"/>
  <c r="G13" i="29"/>
  <c r="H67" i="26"/>
  <c r="I65" i="23"/>
  <c r="L8" i="23"/>
  <c r="E48" i="21"/>
  <c r="F50" i="30"/>
  <c r="F30" i="30"/>
  <c r="F22" i="30"/>
  <c r="F14" i="30"/>
  <c r="L75" i="29"/>
  <c r="D67" i="29"/>
  <c r="G58" i="29"/>
  <c r="J49" i="29"/>
  <c r="M40" i="29"/>
  <c r="F29" i="29"/>
  <c r="I20" i="29"/>
  <c r="L11" i="29"/>
  <c r="E62" i="28"/>
  <c r="E30" i="28"/>
  <c r="G69" i="27"/>
  <c r="G53" i="27"/>
  <c r="G37" i="27"/>
  <c r="G21" i="27"/>
  <c r="G75" i="26"/>
  <c r="H66" i="26"/>
  <c r="I57" i="26"/>
  <c r="J48" i="26"/>
  <c r="D38" i="26"/>
  <c r="E29" i="26"/>
  <c r="F20" i="26"/>
  <c r="G11" i="26"/>
  <c r="D59" i="24"/>
  <c r="D27" i="24"/>
  <c r="H73" i="23"/>
  <c r="E66" i="23"/>
  <c r="J59" i="23"/>
  <c r="G52" i="23"/>
  <c r="D45" i="23"/>
  <c r="L37" i="23"/>
  <c r="I30" i="23"/>
  <c r="F23" i="23"/>
  <c r="K16" i="23"/>
  <c r="H9" i="23"/>
  <c r="E66" i="22"/>
  <c r="E50" i="22"/>
  <c r="E34" i="22"/>
  <c r="E18" i="22"/>
  <c r="D73" i="21"/>
  <c r="D65" i="21"/>
  <c r="D57" i="21"/>
  <c r="D49" i="21"/>
  <c r="D41" i="21"/>
  <c r="D33" i="21"/>
  <c r="D25" i="21"/>
  <c r="D17" i="21"/>
  <c r="D9" i="21"/>
  <c r="G73" i="20"/>
  <c r="G69" i="20"/>
  <c r="G65" i="20"/>
  <c r="G61" i="20"/>
  <c r="G57" i="20"/>
  <c r="E70" i="30"/>
  <c r="E62" i="30"/>
  <c r="E54" i="30"/>
  <c r="E46" i="30"/>
  <c r="E38" i="30"/>
  <c r="E30" i="30"/>
  <c r="E22" i="30"/>
  <c r="E14" i="30"/>
  <c r="F74" i="29"/>
  <c r="I65" i="29"/>
  <c r="L56" i="29"/>
  <c r="D48" i="29"/>
  <c r="G39" i="29"/>
  <c r="J30" i="29"/>
  <c r="M21" i="29"/>
  <c r="F10" i="29"/>
  <c r="D62" i="28"/>
  <c r="D30" i="28"/>
  <c r="F69" i="27"/>
  <c r="F53" i="27"/>
  <c r="F37" i="27"/>
  <c r="F21" i="27"/>
  <c r="F75" i="26"/>
  <c r="G66" i="26"/>
  <c r="H57" i="26"/>
  <c r="I48" i="26"/>
  <c r="J39" i="26"/>
  <c r="D29" i="26"/>
  <c r="E20" i="26"/>
  <c r="F11" i="26"/>
  <c r="E68" i="25"/>
  <c r="E52" i="25"/>
  <c r="E36" i="25"/>
  <c r="E20" i="25"/>
  <c r="L74" i="23"/>
  <c r="I67" i="23"/>
  <c r="F60" i="23"/>
  <c r="K53" i="23"/>
  <c r="H46" i="23"/>
  <c r="E39" i="23"/>
  <c r="J32" i="23"/>
  <c r="G25" i="23"/>
  <c r="D18" i="23"/>
  <c r="L10" i="23"/>
  <c r="D70" i="22"/>
  <c r="D54" i="22"/>
  <c r="D38" i="22"/>
  <c r="D22" i="22"/>
  <c r="N75" i="20"/>
  <c r="N71" i="20"/>
  <c r="N67" i="20"/>
  <c r="N63" i="20"/>
  <c r="N59" i="20"/>
  <c r="N55" i="20"/>
  <c r="N51" i="20"/>
  <c r="N47" i="20"/>
  <c r="H28" i="30"/>
  <c r="F27" i="29"/>
  <c r="G20" i="27"/>
  <c r="I11" i="26"/>
  <c r="I68" i="23"/>
  <c r="L11" i="23"/>
  <c r="F51" i="21"/>
  <c r="I66" i="20"/>
  <c r="G72" i="30"/>
  <c r="G8" i="30"/>
  <c r="D60" i="28"/>
  <c r="I58" i="26"/>
  <c r="F58" i="23"/>
  <c r="D65" i="22"/>
  <c r="E40" i="21"/>
  <c r="F47" i="30"/>
  <c r="F29" i="30"/>
  <c r="F21" i="30"/>
  <c r="F13" i="30"/>
  <c r="D75" i="29"/>
  <c r="G66" i="29"/>
  <c r="J57" i="29"/>
  <c r="M48" i="29"/>
  <c r="F37" i="29"/>
  <c r="I28" i="29"/>
  <c r="L19" i="29"/>
  <c r="D11" i="29"/>
  <c r="D57" i="28"/>
  <c r="D25" i="28"/>
  <c r="E68" i="27"/>
  <c r="E52" i="27"/>
  <c r="E36" i="27"/>
  <c r="E20" i="27"/>
  <c r="H74" i="26"/>
  <c r="I65" i="26"/>
  <c r="J56" i="26"/>
  <c r="D46" i="26"/>
  <c r="E37" i="26"/>
  <c r="F28" i="26"/>
  <c r="G19" i="26"/>
  <c r="H10" i="26"/>
  <c r="D55" i="24"/>
  <c r="D23" i="24"/>
  <c r="K72" i="23"/>
  <c r="H65" i="23"/>
  <c r="E58" i="23"/>
  <c r="J51" i="23"/>
  <c r="G44" i="23"/>
  <c r="D37" i="23"/>
  <c r="L29" i="23"/>
  <c r="I22" i="23"/>
  <c r="F15" i="23"/>
  <c r="K8" i="23"/>
  <c r="G63" i="22"/>
  <c r="G47" i="22"/>
  <c r="G31" i="22"/>
  <c r="G15" i="22"/>
  <c r="D72" i="21"/>
  <c r="D64" i="21"/>
  <c r="D56" i="21"/>
  <c r="D48" i="21"/>
  <c r="D40" i="21"/>
  <c r="D32" i="21"/>
  <c r="D24" i="21"/>
  <c r="D16" i="21"/>
  <c r="D8" i="21"/>
  <c r="O72" i="20"/>
  <c r="O68" i="20"/>
  <c r="O64" i="20"/>
  <c r="O60" i="20"/>
  <c r="O56" i="20"/>
  <c r="E69" i="30"/>
  <c r="E61" i="30"/>
  <c r="E53" i="30"/>
  <c r="E45" i="30"/>
  <c r="E37" i="30"/>
  <c r="E29" i="30"/>
  <c r="E21" i="30"/>
  <c r="E13" i="30"/>
  <c r="I73" i="29"/>
  <c r="L64" i="29"/>
  <c r="D56" i="29"/>
  <c r="G47" i="29"/>
  <c r="J38" i="29"/>
  <c r="M29" i="29"/>
  <c r="F18" i="29"/>
  <c r="I9" i="29"/>
  <c r="E59" i="28"/>
  <c r="E27" i="28"/>
  <c r="D68" i="27"/>
  <c r="D52" i="27"/>
  <c r="D36" i="27"/>
  <c r="D20" i="27"/>
  <c r="G74" i="26"/>
  <c r="H65" i="26"/>
  <c r="I56" i="26"/>
  <c r="J47" i="26"/>
  <c r="D37" i="26"/>
  <c r="E28" i="26"/>
  <c r="F19" i="26"/>
  <c r="G10" i="26"/>
  <c r="E66" i="25"/>
  <c r="E50" i="25"/>
  <c r="E34" i="25"/>
  <c r="E18" i="25"/>
  <c r="D74" i="23"/>
  <c r="L66" i="23"/>
  <c r="I59" i="23"/>
  <c r="F52" i="23"/>
  <c r="K45" i="23"/>
  <c r="H38" i="23"/>
  <c r="E31" i="23"/>
  <c r="J24" i="23"/>
  <c r="G17" i="23"/>
  <c r="D10" i="23"/>
  <c r="F67" i="22"/>
  <c r="F51" i="22"/>
  <c r="F35" i="22"/>
  <c r="F19" i="22"/>
  <c r="F75" i="20"/>
  <c r="H20" i="30"/>
  <c r="I18" i="29"/>
  <c r="I75" i="26"/>
  <c r="D67" i="25"/>
  <c r="F61" i="23"/>
  <c r="G70" i="22"/>
  <c r="F43" i="21"/>
  <c r="I62" i="20"/>
  <c r="G64" i="30"/>
  <c r="J68" i="29"/>
  <c r="D28" i="28"/>
  <c r="J49" i="26"/>
  <c r="K51" i="23"/>
  <c r="D49" i="22"/>
  <c r="E32" i="21"/>
  <c r="F42" i="30"/>
  <c r="F28" i="30"/>
  <c r="F20" i="30"/>
  <c r="F12" i="30"/>
  <c r="G74" i="29"/>
  <c r="J65" i="29"/>
  <c r="M56" i="29"/>
  <c r="F45" i="29"/>
  <c r="I36" i="29"/>
  <c r="L27" i="29"/>
  <c r="D19" i="29"/>
  <c r="G10" i="29"/>
  <c r="E54" i="28"/>
  <c r="E22" i="28"/>
  <c r="G65" i="27"/>
  <c r="G49" i="27"/>
  <c r="G33" i="27"/>
  <c r="G17" i="27"/>
  <c r="I73" i="26"/>
  <c r="J64" i="26"/>
  <c r="D54" i="26"/>
  <c r="E45" i="26"/>
  <c r="F36" i="26"/>
  <c r="G27" i="26"/>
  <c r="H18" i="26"/>
  <c r="I9" i="26"/>
  <c r="D51" i="24"/>
  <c r="D19" i="24"/>
  <c r="F71" i="23"/>
  <c r="K64" i="23"/>
  <c r="H57" i="23"/>
  <c r="E50" i="23"/>
  <c r="J43" i="23"/>
  <c r="G36" i="23"/>
  <c r="D29" i="23"/>
  <c r="L21" i="23"/>
  <c r="I14" i="23"/>
  <c r="F7" i="23"/>
  <c r="E62" i="22"/>
  <c r="E46" i="22"/>
  <c r="E30" i="22"/>
  <c r="E14" i="22"/>
  <c r="D71" i="21"/>
  <c r="D63" i="21"/>
  <c r="D55" i="21"/>
  <c r="D47" i="21"/>
  <c r="D39" i="21"/>
  <c r="D31" i="21"/>
  <c r="D23" i="21"/>
  <c r="D15" i="21"/>
  <c r="D7" i="21"/>
  <c r="G72" i="20"/>
  <c r="G68" i="20"/>
  <c r="G64" i="20"/>
  <c r="G60" i="20"/>
  <c r="G56" i="20"/>
  <c r="E68" i="30"/>
  <c r="E60" i="30"/>
  <c r="E52" i="30"/>
  <c r="E44" i="30"/>
  <c r="E36" i="30"/>
  <c r="E28" i="30"/>
  <c r="E20" i="30"/>
  <c r="E12" i="30"/>
  <c r="L72" i="29"/>
  <c r="D64" i="29"/>
  <c r="G55" i="29"/>
  <c r="J46" i="29"/>
  <c r="M37" i="29"/>
  <c r="F26" i="29"/>
  <c r="I17" i="29"/>
  <c r="L8" i="29"/>
  <c r="D54" i="28"/>
  <c r="D22" i="28"/>
  <c r="F65" i="27"/>
  <c r="F49" i="27"/>
  <c r="F33" i="27"/>
  <c r="F17" i="27"/>
  <c r="H73" i="26"/>
  <c r="I64" i="26"/>
  <c r="J55" i="26"/>
  <c r="D45" i="26"/>
  <c r="E36" i="26"/>
  <c r="F27" i="26"/>
  <c r="G18" i="26"/>
  <c r="H9" i="26"/>
  <c r="E64" i="25"/>
  <c r="E48" i="25"/>
  <c r="E32" i="25"/>
  <c r="E16" i="25"/>
  <c r="G73" i="23"/>
  <c r="D66" i="23"/>
  <c r="L58" i="23"/>
  <c r="I51" i="23"/>
  <c r="F44" i="23"/>
  <c r="K37" i="23"/>
  <c r="H30" i="23"/>
  <c r="E23" i="23"/>
  <c r="J16" i="23"/>
  <c r="G9" i="23"/>
  <c r="D66" i="22"/>
  <c r="D50" i="22"/>
  <c r="D34" i="22"/>
  <c r="D18" i="22"/>
  <c r="N74" i="20"/>
  <c r="H12" i="30"/>
  <c r="L9" i="29"/>
  <c r="J66" i="26"/>
  <c r="D51" i="25"/>
  <c r="K54" i="23"/>
  <c r="G54" i="22"/>
  <c r="F35" i="21"/>
  <c r="I58" i="20"/>
  <c r="G56" i="30"/>
  <c r="M59" i="29"/>
  <c r="D71" i="27"/>
  <c r="D39" i="26"/>
  <c r="H44" i="23"/>
  <c r="D33" i="22"/>
  <c r="E24" i="21"/>
  <c r="F39" i="30"/>
  <c r="F27" i="30"/>
  <c r="F19" i="30"/>
  <c r="F11" i="30"/>
  <c r="J73" i="29"/>
  <c r="M64" i="29"/>
  <c r="F53" i="29"/>
  <c r="I44" i="29"/>
  <c r="L35" i="29"/>
  <c r="D27" i="29"/>
  <c r="G18" i="29"/>
  <c r="J9" i="29"/>
  <c r="D49" i="28"/>
  <c r="D17" i="28"/>
  <c r="E64" i="27"/>
  <c r="E48" i="27"/>
  <c r="E32" i="27"/>
  <c r="E16" i="27"/>
  <c r="J72" i="26"/>
  <c r="D62" i="26"/>
  <c r="E53" i="26"/>
  <c r="F44" i="26"/>
  <c r="G35" i="26"/>
  <c r="H26" i="26"/>
  <c r="I17" i="26"/>
  <c r="J8" i="26"/>
  <c r="D47" i="24"/>
  <c r="D15" i="24"/>
  <c r="I70" i="23"/>
  <c r="F63" i="23"/>
  <c r="K56" i="23"/>
  <c r="H49" i="23"/>
  <c r="E42" i="23"/>
  <c r="J35" i="23"/>
  <c r="G28" i="23"/>
  <c r="D21" i="23"/>
  <c r="L13" i="23"/>
  <c r="G75" i="22"/>
  <c r="G59" i="22"/>
  <c r="G43" i="22"/>
  <c r="G27" i="22"/>
  <c r="G11" i="22"/>
  <c r="D70" i="21"/>
  <c r="J16" i="26"/>
  <c r="H41" i="23"/>
  <c r="E26" i="22"/>
  <c r="D45" i="21"/>
  <c r="D13" i="21"/>
  <c r="G63" i="20"/>
  <c r="E58" i="30"/>
  <c r="E26" i="30"/>
  <c r="J62" i="29"/>
  <c r="L24" i="29"/>
  <c r="D14" i="28"/>
  <c r="F13" i="27"/>
  <c r="F43" i="26"/>
  <c r="J7" i="26"/>
  <c r="E12" i="25"/>
  <c r="D50" i="23"/>
  <c r="K21" i="23"/>
  <c r="D46" i="22"/>
  <c r="N70" i="20"/>
  <c r="N62" i="20"/>
  <c r="F56" i="20"/>
  <c r="N50" i="20"/>
  <c r="N45" i="20"/>
  <c r="N41" i="20"/>
  <c r="N37" i="20"/>
  <c r="N33" i="20"/>
  <c r="N29" i="20"/>
  <c r="D72" i="30"/>
  <c r="D64" i="30"/>
  <c r="D56" i="30"/>
  <c r="D48" i="30"/>
  <c r="D40" i="30"/>
  <c r="D32" i="30"/>
  <c r="D24" i="30"/>
  <c r="D16" i="30"/>
  <c r="D8" i="30"/>
  <c r="G68" i="29"/>
  <c r="J59" i="29"/>
  <c r="M50" i="29"/>
  <c r="F39" i="29"/>
  <c r="I30" i="29"/>
  <c r="L21" i="29"/>
  <c r="D13" i="29"/>
  <c r="E64" i="28"/>
  <c r="E32" i="28"/>
  <c r="E73" i="27"/>
  <c r="E57" i="27"/>
  <c r="E41" i="27"/>
  <c r="E25" i="27"/>
  <c r="E9" i="27"/>
  <c r="E67" i="26"/>
  <c r="F58" i="26"/>
  <c r="G49" i="26"/>
  <c r="H40" i="26"/>
  <c r="I31" i="26"/>
  <c r="J22" i="26"/>
  <c r="D12" i="26"/>
  <c r="D70" i="25"/>
  <c r="D54" i="25"/>
  <c r="D38" i="25"/>
  <c r="D22" i="25"/>
  <c r="D74" i="24"/>
  <c r="D42" i="24"/>
  <c r="D10" i="24"/>
  <c r="J69" i="23"/>
  <c r="G62" i="23"/>
  <c r="D55" i="23"/>
  <c r="L47" i="23"/>
  <c r="I40" i="23"/>
  <c r="F33" i="23"/>
  <c r="K26" i="23"/>
  <c r="H19" i="23"/>
  <c r="E12" i="23"/>
  <c r="G72" i="22"/>
  <c r="G56" i="22"/>
  <c r="G40" i="22"/>
  <c r="G24" i="22"/>
  <c r="G8" i="22"/>
  <c r="M72" i="20"/>
  <c r="J74" i="30"/>
  <c r="J66" i="30"/>
  <c r="J58" i="30"/>
  <c r="J50" i="30"/>
  <c r="J42" i="30"/>
  <c r="J34" i="30"/>
  <c r="J26" i="30"/>
  <c r="J18" i="30"/>
  <c r="J10" i="30"/>
  <c r="G70" i="29"/>
  <c r="J61" i="29"/>
  <c r="M52" i="29"/>
  <c r="F41" i="29"/>
  <c r="I32" i="29"/>
  <c r="L23" i="29"/>
  <c r="D15" i="29"/>
  <c r="E74" i="28"/>
  <c r="E42" i="28"/>
  <c r="E10" i="28"/>
  <c r="E62" i="27"/>
  <c r="E46" i="27"/>
  <c r="E30" i="27"/>
  <c r="E14" i="27"/>
  <c r="H70" i="26"/>
  <c r="I61" i="26"/>
  <c r="J52" i="26"/>
  <c r="D42" i="26"/>
  <c r="E33" i="26"/>
  <c r="F24" i="26"/>
  <c r="G15" i="26"/>
  <c r="D73" i="24"/>
  <c r="D41" i="24"/>
  <c r="D9" i="24"/>
  <c r="H69" i="23"/>
  <c r="E62" i="23"/>
  <c r="J55" i="23"/>
  <c r="G48" i="23"/>
  <c r="D41" i="23"/>
  <c r="L33" i="23"/>
  <c r="I26" i="23"/>
  <c r="F19" i="23"/>
  <c r="K12" i="23"/>
  <c r="E72" i="22"/>
  <c r="E56" i="22"/>
  <c r="E40" i="22"/>
  <c r="E24" i="22"/>
  <c r="E8" i="22"/>
  <c r="H68" i="21"/>
  <c r="D75" i="24"/>
  <c r="E34" i="23"/>
  <c r="E10" i="22"/>
  <c r="D38" i="21"/>
  <c r="O75" i="20"/>
  <c r="O59" i="20"/>
  <c r="E51" i="30"/>
  <c r="E19" i="30"/>
  <c r="J54" i="29"/>
  <c r="L16" i="29"/>
  <c r="D64" i="27"/>
  <c r="I72" i="26"/>
  <c r="F35" i="26"/>
  <c r="E62" i="25"/>
  <c r="J72" i="23"/>
  <c r="I43" i="23"/>
  <c r="E15" i="23"/>
  <c r="F31" i="22"/>
  <c r="F70" i="20"/>
  <c r="F62" i="20"/>
  <c r="F55" i="20"/>
  <c r="F50" i="20"/>
  <c r="F45" i="20"/>
  <c r="F41" i="20"/>
  <c r="F37" i="20"/>
  <c r="F33" i="20"/>
  <c r="F29" i="20"/>
  <c r="D71" i="30"/>
  <c r="D63" i="30"/>
  <c r="D55" i="30"/>
  <c r="D47" i="30"/>
  <c r="D39" i="30"/>
  <c r="D31" i="30"/>
  <c r="D23" i="30"/>
  <c r="D15" i="30"/>
  <c r="D7" i="30"/>
  <c r="J67" i="29"/>
  <c r="M58" i="29"/>
  <c r="F47" i="29"/>
  <c r="I38" i="29"/>
  <c r="L29" i="29"/>
  <c r="D21" i="29"/>
  <c r="G12" i="29"/>
  <c r="D59" i="28"/>
  <c r="D27" i="28"/>
  <c r="G70" i="27"/>
  <c r="G54" i="27"/>
  <c r="G38" i="27"/>
  <c r="G22" i="27"/>
  <c r="E75" i="26"/>
  <c r="F66" i="26"/>
  <c r="G57" i="26"/>
  <c r="H48" i="26"/>
  <c r="I39" i="26"/>
  <c r="J30" i="26"/>
  <c r="D20" i="26"/>
  <c r="E11" i="26"/>
  <c r="D68" i="25"/>
  <c r="D52" i="25"/>
  <c r="D36" i="25"/>
  <c r="D20" i="25"/>
  <c r="D70" i="24"/>
  <c r="D38" i="24"/>
  <c r="H75" i="23"/>
  <c r="E68" i="23"/>
  <c r="J61" i="23"/>
  <c r="G54" i="23"/>
  <c r="D47" i="23"/>
  <c r="L39" i="23"/>
  <c r="I32" i="23"/>
  <c r="F25" i="23"/>
  <c r="K18" i="23"/>
  <c r="H11" i="23"/>
  <c r="E71" i="22"/>
  <c r="E55" i="22"/>
  <c r="E39" i="22"/>
  <c r="E23" i="22"/>
  <c r="E7" i="22"/>
  <c r="E72" i="20"/>
  <c r="J73" i="30"/>
  <c r="J65" i="30"/>
  <c r="J57" i="30"/>
  <c r="J49" i="30"/>
  <c r="J41" i="30"/>
  <c r="J33" i="30"/>
  <c r="J25" i="30"/>
  <c r="J17" i="30"/>
  <c r="J9" i="30"/>
  <c r="J69" i="29"/>
  <c r="M60" i="29"/>
  <c r="F49" i="29"/>
  <c r="I40" i="29"/>
  <c r="L31" i="29"/>
  <c r="D23" i="29"/>
  <c r="G14" i="29"/>
  <c r="D69" i="28"/>
  <c r="D37" i="28"/>
  <c r="G75" i="27"/>
  <c r="G59" i="27"/>
  <c r="G43" i="27"/>
  <c r="G27" i="27"/>
  <c r="G11" i="27"/>
  <c r="I69" i="26"/>
  <c r="J60" i="26"/>
  <c r="D50" i="26"/>
  <c r="E41" i="26"/>
  <c r="F32" i="26"/>
  <c r="G23" i="26"/>
  <c r="H14" i="26"/>
  <c r="D69" i="24"/>
  <c r="D37" i="24"/>
  <c r="F75" i="23"/>
  <c r="K68" i="23"/>
  <c r="H61" i="23"/>
  <c r="E54" i="23"/>
  <c r="J47" i="23"/>
  <c r="G40" i="23"/>
  <c r="D33" i="23"/>
  <c r="L25" i="23"/>
  <c r="I18" i="23"/>
  <c r="F11" i="23"/>
  <c r="G69" i="22"/>
  <c r="G53" i="22"/>
  <c r="D43" i="24"/>
  <c r="J27" i="23"/>
  <c r="D69" i="21"/>
  <c r="D37" i="21"/>
  <c r="G75" i="20"/>
  <c r="G59" i="20"/>
  <c r="E50" i="30"/>
  <c r="E18" i="30"/>
  <c r="M53" i="29"/>
  <c r="D16" i="29"/>
  <c r="F61" i="27"/>
  <c r="J71" i="26"/>
  <c r="G34" i="26"/>
  <c r="E60" i="25"/>
  <c r="E71" i="23"/>
  <c r="L42" i="23"/>
  <c r="H14" i="23"/>
  <c r="D30" i="22"/>
  <c r="N69" i="20"/>
  <c r="N61" i="20"/>
  <c r="N54" i="20"/>
  <c r="N49" i="20"/>
  <c r="N44" i="20"/>
  <c r="N40" i="20"/>
  <c r="N36" i="20"/>
  <c r="N32" i="20"/>
  <c r="N28" i="20"/>
  <c r="D70" i="30"/>
  <c r="D62" i="30"/>
  <c r="D54" i="30"/>
  <c r="D46" i="30"/>
  <c r="D38" i="30"/>
  <c r="D30" i="30"/>
  <c r="D22" i="30"/>
  <c r="D14" i="30"/>
  <c r="J75" i="29"/>
  <c r="M66" i="29"/>
  <c r="F55" i="29"/>
  <c r="I46" i="29"/>
  <c r="L37" i="29"/>
  <c r="D29" i="29"/>
  <c r="G20" i="29"/>
  <c r="J11" i="29"/>
  <c r="E56" i="28"/>
  <c r="E24" i="28"/>
  <c r="E69" i="27"/>
  <c r="E53" i="27"/>
  <c r="E37" i="27"/>
  <c r="E21" i="27"/>
  <c r="F74" i="26"/>
  <c r="G65" i="26"/>
  <c r="H56" i="26"/>
  <c r="I47" i="26"/>
  <c r="J38" i="26"/>
  <c r="D28" i="26"/>
  <c r="E19" i="26"/>
  <c r="F10" i="26"/>
  <c r="D66" i="25"/>
  <c r="D50" i="25"/>
  <c r="D34" i="25"/>
  <c r="D18" i="25"/>
  <c r="D66" i="24"/>
  <c r="D34" i="24"/>
  <c r="K74" i="23"/>
  <c r="H67" i="23"/>
  <c r="E60" i="23"/>
  <c r="J53" i="23"/>
  <c r="G46" i="23"/>
  <c r="D39" i="23"/>
  <c r="L31" i="23"/>
  <c r="I24" i="23"/>
  <c r="F17" i="23"/>
  <c r="K10" i="23"/>
  <c r="G68" i="22"/>
  <c r="G52" i="22"/>
  <c r="G36" i="22"/>
  <c r="G20" i="22"/>
  <c r="M75" i="20"/>
  <c r="M71" i="20"/>
  <c r="J72" i="30"/>
  <c r="J64" i="30"/>
  <c r="J56" i="30"/>
  <c r="J48" i="30"/>
  <c r="J40" i="30"/>
  <c r="J32" i="30"/>
  <c r="J24" i="30"/>
  <c r="J16" i="30"/>
  <c r="J8" i="30"/>
  <c r="M68" i="29"/>
  <c r="F57" i="29"/>
  <c r="I48" i="29"/>
  <c r="L39" i="29"/>
  <c r="D31" i="29"/>
  <c r="G22" i="29"/>
  <c r="J13" i="29"/>
  <c r="E66" i="28"/>
  <c r="E34" i="28"/>
  <c r="E74" i="27"/>
  <c r="E58" i="27"/>
  <c r="E42" i="27"/>
  <c r="E26" i="27"/>
  <c r="E10" i="27"/>
  <c r="J68" i="26"/>
  <c r="D58" i="26"/>
  <c r="E49" i="26"/>
  <c r="F40" i="26"/>
  <c r="G31" i="26"/>
  <c r="H22" i="26"/>
  <c r="I13" i="26"/>
  <c r="D65" i="24"/>
  <c r="D33" i="24"/>
  <c r="I74" i="23"/>
  <c r="F67" i="23"/>
  <c r="K60" i="23"/>
  <c r="H53" i="23"/>
  <c r="E46" i="23"/>
  <c r="J39" i="23"/>
  <c r="G32" i="23"/>
  <c r="D25" i="23"/>
  <c r="L17" i="23"/>
  <c r="I10" i="23"/>
  <c r="E68" i="22"/>
  <c r="E52" i="22"/>
  <c r="D11" i="24"/>
  <c r="G20" i="23"/>
  <c r="D62" i="21"/>
  <c r="D30" i="21"/>
  <c r="O71" i="20"/>
  <c r="E75" i="30"/>
  <c r="E43" i="30"/>
  <c r="E11" i="30"/>
  <c r="M45" i="29"/>
  <c r="D8" i="29"/>
  <c r="D48" i="27"/>
  <c r="J63" i="26"/>
  <c r="G26" i="26"/>
  <c r="E46" i="25"/>
  <c r="G65" i="23"/>
  <c r="F36" i="23"/>
  <c r="J8" i="23"/>
  <c r="F15" i="22"/>
  <c r="F67" i="20"/>
  <c r="F59" i="20"/>
  <c r="F54" i="20"/>
  <c r="F49" i="20"/>
  <c r="F44" i="20"/>
  <c r="F40" i="20"/>
  <c r="F36" i="20"/>
  <c r="F32" i="20"/>
  <c r="F28" i="20"/>
  <c r="D69" i="30"/>
  <c r="D61" i="30"/>
  <c r="D53" i="30"/>
  <c r="D45" i="30"/>
  <c r="D37" i="30"/>
  <c r="D29" i="30"/>
  <c r="D21" i="30"/>
  <c r="D13" i="30"/>
  <c r="M74" i="29"/>
  <c r="F63" i="29"/>
  <c r="I54" i="29"/>
  <c r="L45" i="29"/>
  <c r="D37" i="29"/>
  <c r="G28" i="29"/>
  <c r="J19" i="29"/>
  <c r="M10" i="29"/>
  <c r="D51" i="28"/>
  <c r="D19" i="28"/>
  <c r="G66" i="27"/>
  <c r="G50" i="27"/>
  <c r="G34" i="27"/>
  <c r="G18" i="27"/>
  <c r="G73" i="26"/>
  <c r="H64" i="26"/>
  <c r="I55" i="26"/>
  <c r="J46" i="26"/>
  <c r="D36" i="26"/>
  <c r="E27" i="26"/>
  <c r="F18" i="26"/>
  <c r="G9" i="26"/>
  <c r="D64" i="25"/>
  <c r="D48" i="25"/>
  <c r="D32" i="25"/>
  <c r="D16" i="25"/>
  <c r="D62" i="24"/>
  <c r="D30" i="24"/>
  <c r="F73" i="23"/>
  <c r="K66" i="23"/>
  <c r="H59" i="23"/>
  <c r="E52" i="23"/>
  <c r="J45" i="23"/>
  <c r="G38" i="23"/>
  <c r="D31" i="23"/>
  <c r="L23" i="23"/>
  <c r="I16" i="23"/>
  <c r="F9" i="23"/>
  <c r="E67" i="22"/>
  <c r="E51" i="22"/>
  <c r="E35" i="22"/>
  <c r="E19" i="22"/>
  <c r="E75" i="20"/>
  <c r="E71" i="20"/>
  <c r="J71" i="30"/>
  <c r="J63" i="30"/>
  <c r="J55" i="30"/>
  <c r="J47" i="30"/>
  <c r="J39" i="30"/>
  <c r="J31" i="30"/>
  <c r="J23" i="30"/>
  <c r="J15" i="30"/>
  <c r="J7" i="30"/>
  <c r="F65" i="29"/>
  <c r="I56" i="29"/>
  <c r="L47" i="29"/>
  <c r="D39" i="29"/>
  <c r="G30" i="29"/>
  <c r="J21" i="29"/>
  <c r="M12" i="29"/>
  <c r="D61" i="28"/>
  <c r="D29" i="28"/>
  <c r="G71" i="27"/>
  <c r="G55" i="27"/>
  <c r="G39" i="27"/>
  <c r="G23" i="27"/>
  <c r="G7" i="27"/>
  <c r="D66" i="26"/>
  <c r="E57" i="26"/>
  <c r="F48" i="26"/>
  <c r="G39" i="26"/>
  <c r="H30" i="26"/>
  <c r="I21" i="26"/>
  <c r="J12" i="26"/>
  <c r="D61" i="24"/>
  <c r="D29" i="24"/>
  <c r="L73" i="23"/>
  <c r="I66" i="23"/>
  <c r="F59" i="23"/>
  <c r="K52" i="23"/>
  <c r="H45" i="23"/>
  <c r="E38" i="23"/>
  <c r="J31" i="23"/>
  <c r="G24" i="23"/>
  <c r="D17" i="23"/>
  <c r="L9" i="23"/>
  <c r="G65" i="22"/>
  <c r="G49" i="22"/>
  <c r="L69" i="23"/>
  <c r="D13" i="23"/>
  <c r="D61" i="21"/>
  <c r="D29" i="21"/>
  <c r="G71" i="20"/>
  <c r="E74" i="30"/>
  <c r="E42" i="30"/>
  <c r="E10" i="30"/>
  <c r="F42" i="29"/>
  <c r="G7" i="29"/>
  <c r="F45" i="27"/>
  <c r="D61" i="26"/>
  <c r="H25" i="26"/>
  <c r="E44" i="25"/>
  <c r="J64" i="23"/>
  <c r="I35" i="23"/>
  <c r="E7" i="23"/>
  <c r="D14" i="22"/>
  <c r="N66" i="20"/>
  <c r="N58" i="20"/>
  <c r="N53" i="20"/>
  <c r="F48" i="20"/>
  <c r="N43" i="20"/>
  <c r="N39" i="20"/>
  <c r="N35" i="20"/>
  <c r="N31" i="20"/>
  <c r="N27" i="20"/>
  <c r="D68" i="30"/>
  <c r="D60" i="30"/>
  <c r="D52" i="30"/>
  <c r="D44" i="30"/>
  <c r="D36" i="30"/>
  <c r="D28" i="30"/>
  <c r="D20" i="30"/>
  <c r="D12" i="30"/>
  <c r="F71" i="29"/>
  <c r="I62" i="29"/>
  <c r="L53" i="29"/>
  <c r="D45" i="29"/>
  <c r="G36" i="29"/>
  <c r="J27" i="29"/>
  <c r="M18" i="29"/>
  <c r="F7" i="29"/>
  <c r="E48" i="28"/>
  <c r="E16" i="28"/>
  <c r="E65" i="27"/>
  <c r="E49" i="27"/>
  <c r="E33" i="27"/>
  <c r="E17" i="27"/>
  <c r="H72" i="26"/>
  <c r="I63" i="26"/>
  <c r="J54" i="26"/>
  <c r="D44" i="26"/>
  <c r="E35" i="26"/>
  <c r="F26" i="26"/>
  <c r="G17" i="26"/>
  <c r="H8" i="26"/>
  <c r="D62" i="25"/>
  <c r="D46" i="25"/>
  <c r="D30" i="25"/>
  <c r="D14" i="25"/>
  <c r="D58" i="24"/>
  <c r="D26" i="24"/>
  <c r="I72" i="23"/>
  <c r="F65" i="23"/>
  <c r="K58" i="23"/>
  <c r="H51" i="23"/>
  <c r="E44" i="23"/>
  <c r="J37" i="23"/>
  <c r="G30" i="23"/>
  <c r="D23" i="23"/>
  <c r="L15" i="23"/>
  <c r="I8" i="23"/>
  <c r="G64" i="22"/>
  <c r="G48" i="22"/>
  <c r="G32" i="22"/>
  <c r="G16" i="22"/>
  <c r="M74" i="20"/>
  <c r="M70" i="20"/>
  <c r="J70" i="30"/>
  <c r="J62" i="30"/>
  <c r="J54" i="30"/>
  <c r="J46" i="30"/>
  <c r="J38" i="30"/>
  <c r="J30" i="30"/>
  <c r="J22" i="30"/>
  <c r="J14" i="30"/>
  <c r="F73" i="29"/>
  <c r="I64" i="29"/>
  <c r="L55" i="29"/>
  <c r="D47" i="29"/>
  <c r="G38" i="29"/>
  <c r="J29" i="29"/>
  <c r="M20" i="29"/>
  <c r="F9" i="29"/>
  <c r="E58" i="28"/>
  <c r="E26" i="28"/>
  <c r="E70" i="27"/>
  <c r="E54" i="27"/>
  <c r="E38" i="27"/>
  <c r="E22" i="27"/>
  <c r="D74" i="26"/>
  <c r="E65" i="26"/>
  <c r="F56" i="26"/>
  <c r="G47" i="26"/>
  <c r="H38" i="26"/>
  <c r="I29" i="26"/>
  <c r="J20" i="26"/>
  <c r="D10" i="26"/>
  <c r="D57" i="24"/>
  <c r="D25" i="24"/>
  <c r="D73" i="23"/>
  <c r="L65" i="23"/>
  <c r="I58" i="23"/>
  <c r="F51" i="23"/>
  <c r="K44" i="23"/>
  <c r="H37" i="23"/>
  <c r="E30" i="23"/>
  <c r="J23" i="23"/>
  <c r="G16" i="23"/>
  <c r="D9" i="23"/>
  <c r="E64" i="22"/>
  <c r="E48" i="22"/>
  <c r="E32" i="22"/>
  <c r="E16" i="22"/>
  <c r="H72" i="21"/>
  <c r="H64" i="21"/>
  <c r="I62" i="23"/>
  <c r="E74" i="22"/>
  <c r="D54" i="21"/>
  <c r="D22" i="21"/>
  <c r="O67" i="20"/>
  <c r="E67" i="30"/>
  <c r="E35" i="30"/>
  <c r="D72" i="29"/>
  <c r="F34" i="29"/>
  <c r="E51" i="28"/>
  <c r="D32" i="27"/>
  <c r="D53" i="26"/>
  <c r="H17" i="26"/>
  <c r="E30" i="25"/>
  <c r="D58" i="23"/>
  <c r="K29" i="23"/>
  <c r="F63" i="22"/>
  <c r="F74" i="20"/>
  <c r="F66" i="20"/>
  <c r="F58" i="20"/>
  <c r="F53" i="20"/>
  <c r="F47" i="20"/>
  <c r="F43" i="20"/>
  <c r="F39" i="20"/>
  <c r="F35" i="20"/>
  <c r="F31" i="20"/>
  <c r="D75" i="30"/>
  <c r="D67" i="30"/>
  <c r="D59" i="30"/>
  <c r="D51" i="30"/>
  <c r="D43" i="30"/>
  <c r="D35" i="30"/>
  <c r="D27" i="30"/>
  <c r="D19" i="30"/>
  <c r="D11" i="30"/>
  <c r="I70" i="29"/>
  <c r="L61" i="29"/>
  <c r="D53" i="29"/>
  <c r="G44" i="29"/>
  <c r="J35" i="29"/>
  <c r="M26" i="29"/>
  <c r="F15" i="29"/>
  <c r="D75" i="28"/>
  <c r="D43" i="28"/>
  <c r="D11" i="28"/>
  <c r="G62" i="27"/>
  <c r="G46" i="27"/>
  <c r="G30" i="27"/>
  <c r="G14" i="27"/>
  <c r="I71" i="26"/>
  <c r="J62" i="26"/>
  <c r="D52" i="26"/>
  <c r="E43" i="26"/>
  <c r="F34" i="26"/>
  <c r="G25" i="26"/>
  <c r="H16" i="26"/>
  <c r="I7" i="26"/>
  <c r="D60" i="25"/>
  <c r="D44" i="25"/>
  <c r="D28" i="25"/>
  <c r="D12" i="25"/>
  <c r="D54" i="24"/>
  <c r="D22" i="24"/>
  <c r="L71" i="23"/>
  <c r="I64" i="23"/>
  <c r="F57" i="23"/>
  <c r="K50" i="23"/>
  <c r="H43" i="23"/>
  <c r="E36" i="23"/>
  <c r="J29" i="23"/>
  <c r="G22" i="23"/>
  <c r="D15" i="23"/>
  <c r="L7" i="23"/>
  <c r="E63" i="22"/>
  <c r="E47" i="22"/>
  <c r="E31" i="22"/>
  <c r="E15" i="22"/>
  <c r="E74" i="20"/>
  <c r="E70" i="20"/>
  <c r="J69" i="30"/>
  <c r="J61" i="30"/>
  <c r="J53" i="30"/>
  <c r="J45" i="30"/>
  <c r="J37" i="30"/>
  <c r="J29" i="30"/>
  <c r="J21" i="30"/>
  <c r="J13" i="30"/>
  <c r="I72" i="29"/>
  <c r="L63" i="29"/>
  <c r="D55" i="29"/>
  <c r="G46" i="29"/>
  <c r="J37" i="29"/>
  <c r="M28" i="29"/>
  <c r="F17" i="29"/>
  <c r="I8" i="29"/>
  <c r="D53" i="28"/>
  <c r="D21" i="28"/>
  <c r="G67" i="27"/>
  <c r="G51" i="27"/>
  <c r="G35" i="27"/>
  <c r="G19" i="27"/>
  <c r="E73" i="26"/>
  <c r="F64" i="26"/>
  <c r="G55" i="26"/>
  <c r="H46" i="26"/>
  <c r="I37" i="26"/>
  <c r="J28" i="26"/>
  <c r="D18" i="26"/>
  <c r="E9" i="26"/>
  <c r="D53" i="24"/>
  <c r="D21" i="24"/>
  <c r="G72" i="23"/>
  <c r="D65" i="23"/>
  <c r="L57" i="23"/>
  <c r="I50" i="23"/>
  <c r="F43" i="23"/>
  <c r="K36" i="23"/>
  <c r="H29" i="23"/>
  <c r="E22" i="23"/>
  <c r="J15" i="23"/>
  <c r="G8" i="23"/>
  <c r="G61" i="22"/>
  <c r="G45" i="22"/>
  <c r="F55" i="23"/>
  <c r="E58" i="22"/>
  <c r="D53" i="21"/>
  <c r="D21" i="21"/>
  <c r="G67" i="20"/>
  <c r="E66" i="30"/>
  <c r="E34" i="30"/>
  <c r="G71" i="29"/>
  <c r="I33" i="29"/>
  <c r="D46" i="28"/>
  <c r="F29" i="27"/>
  <c r="E52" i="26"/>
  <c r="I16" i="26"/>
  <c r="E28" i="25"/>
  <c r="G57" i="23"/>
  <c r="F28" i="23"/>
  <c r="D62" i="22"/>
  <c r="N73" i="20"/>
  <c r="N65" i="20"/>
  <c r="N57" i="20"/>
  <c r="F52" i="20"/>
  <c r="N46" i="20"/>
  <c r="N42" i="20"/>
  <c r="N38" i="20"/>
  <c r="N34" i="20"/>
  <c r="N30" i="20"/>
  <c r="D74" i="30"/>
  <c r="D66" i="30"/>
  <c r="D58" i="30"/>
  <c r="D50" i="30"/>
  <c r="D42" i="30"/>
  <c r="D34" i="30"/>
  <c r="D26" i="30"/>
  <c r="D18" i="30"/>
  <c r="D10" i="30"/>
  <c r="L69" i="29"/>
  <c r="D61" i="29"/>
  <c r="G52" i="29"/>
  <c r="J43" i="29"/>
  <c r="M34" i="29"/>
  <c r="F23" i="29"/>
  <c r="I14" i="29"/>
  <c r="E72" i="28"/>
  <c r="E40" i="28"/>
  <c r="E8" i="28"/>
  <c r="E61" i="27"/>
  <c r="E45" i="27"/>
  <c r="E29" i="27"/>
  <c r="E13" i="27"/>
  <c r="J70" i="26"/>
  <c r="D60" i="26"/>
  <c r="E51" i="26"/>
  <c r="F42" i="26"/>
  <c r="G33" i="26"/>
  <c r="H24" i="26"/>
  <c r="I15" i="26"/>
  <c r="D74" i="25"/>
  <c r="D58" i="25"/>
  <c r="D42" i="25"/>
  <c r="D26" i="25"/>
  <c r="D10" i="25"/>
  <c r="D50" i="24"/>
  <c r="D18" i="24"/>
  <c r="D71" i="23"/>
  <c r="L63" i="23"/>
  <c r="I56" i="23"/>
  <c r="F49" i="23"/>
  <c r="K42" i="23"/>
  <c r="H35" i="23"/>
  <c r="E28" i="23"/>
  <c r="J21" i="23"/>
  <c r="G14" i="23"/>
  <c r="D7" i="23"/>
  <c r="G60" i="22"/>
  <c r="G44" i="22"/>
  <c r="G28" i="22"/>
  <c r="G12" i="22"/>
  <c r="M73" i="20"/>
  <c r="M69" i="20"/>
  <c r="J68" i="30"/>
  <c r="J60" i="30"/>
  <c r="J52" i="30"/>
  <c r="J44" i="30"/>
  <c r="J36" i="30"/>
  <c r="J28" i="30"/>
  <c r="J20" i="30"/>
  <c r="J12" i="30"/>
  <c r="L71" i="29"/>
  <c r="D63" i="29"/>
  <c r="G54" i="29"/>
  <c r="J45" i="29"/>
  <c r="M36" i="29"/>
  <c r="F25" i="29"/>
  <c r="I16" i="29"/>
  <c r="L7" i="29"/>
  <c r="E50" i="28"/>
  <c r="E18" i="28"/>
  <c r="E66" i="27"/>
  <c r="E50" i="27"/>
  <c r="E34" i="27"/>
  <c r="E18" i="27"/>
  <c r="F72" i="26"/>
  <c r="G63" i="26"/>
  <c r="H54" i="26"/>
  <c r="I45" i="26"/>
  <c r="J36" i="26"/>
  <c r="D26" i="26"/>
  <c r="E17" i="26"/>
  <c r="F8" i="26"/>
  <c r="D49" i="24"/>
  <c r="D17" i="24"/>
  <c r="J71" i="23"/>
  <c r="G64" i="23"/>
  <c r="D57" i="23"/>
  <c r="L49" i="23"/>
  <c r="I42" i="23"/>
  <c r="F35" i="23"/>
  <c r="K28" i="23"/>
  <c r="H21" i="23"/>
  <c r="E14" i="23"/>
  <c r="J7" i="23"/>
  <c r="E60" i="22"/>
  <c r="E44" i="22"/>
  <c r="K48" i="23"/>
  <c r="E42" i="22"/>
  <c r="D46" i="21"/>
  <c r="D14" i="21"/>
  <c r="O63" i="20"/>
  <c r="E59" i="30"/>
  <c r="E27" i="30"/>
  <c r="G63" i="29"/>
  <c r="I25" i="29"/>
  <c r="E19" i="28"/>
  <c r="D16" i="27"/>
  <c r="E44" i="26"/>
  <c r="I8" i="26"/>
  <c r="E14" i="25"/>
  <c r="L50" i="23"/>
  <c r="H22" i="23"/>
  <c r="F47" i="22"/>
  <c r="F71" i="20"/>
  <c r="F63" i="20"/>
  <c r="F57" i="20"/>
  <c r="F51" i="20"/>
  <c r="F46" i="20"/>
  <c r="F42" i="20"/>
  <c r="F38" i="20"/>
  <c r="F34" i="20"/>
  <c r="F30" i="20"/>
  <c r="D73" i="30"/>
  <c r="D65" i="30"/>
  <c r="D57" i="30"/>
  <c r="D49" i="30"/>
  <c r="D41" i="30"/>
  <c r="D33" i="30"/>
  <c r="D25" i="30"/>
  <c r="D17" i="30"/>
  <c r="D9" i="30"/>
  <c r="D69" i="29"/>
  <c r="G60" i="29"/>
  <c r="J51" i="29"/>
  <c r="M42" i="29"/>
  <c r="F31" i="29"/>
  <c r="I22" i="29"/>
  <c r="L13" i="29"/>
  <c r="D67" i="28"/>
  <c r="D35" i="28"/>
  <c r="G74" i="27"/>
  <c r="G58" i="27"/>
  <c r="G42" i="27"/>
  <c r="G26" i="27"/>
  <c r="G10" i="27"/>
  <c r="D68" i="26"/>
  <c r="E59" i="26"/>
  <c r="F50" i="26"/>
  <c r="G41" i="26"/>
  <c r="H32" i="26"/>
  <c r="I23" i="26"/>
  <c r="J14" i="26"/>
  <c r="D72" i="25"/>
  <c r="D56" i="25"/>
  <c r="D40" i="25"/>
  <c r="D24" i="25"/>
  <c r="D8" i="25"/>
  <c r="D46" i="24"/>
  <c r="D14" i="24"/>
  <c r="G70" i="23"/>
  <c r="D63" i="23"/>
  <c r="L55" i="23"/>
  <c r="I48" i="23"/>
  <c r="F41" i="23"/>
  <c r="K34" i="23"/>
  <c r="H27" i="23"/>
  <c r="E20" i="23"/>
  <c r="J13" i="23"/>
  <c r="E75" i="22"/>
  <c r="E59" i="22"/>
  <c r="E43" i="22"/>
  <c r="E27" i="22"/>
  <c r="E11" i="22"/>
  <c r="E73" i="20"/>
  <c r="J75" i="30"/>
  <c r="J67" i="30"/>
  <c r="J59" i="30"/>
  <c r="J51" i="30"/>
  <c r="J43" i="30"/>
  <c r="J35" i="30"/>
  <c r="J27" i="30"/>
  <c r="J19" i="30"/>
  <c r="J11" i="30"/>
  <c r="D71" i="29"/>
  <c r="G62" i="29"/>
  <c r="J53" i="29"/>
  <c r="M44" i="29"/>
  <c r="F33" i="29"/>
  <c r="I24" i="29"/>
  <c r="L15" i="29"/>
  <c r="D7" i="29"/>
  <c r="D45" i="28"/>
  <c r="D13" i="28"/>
  <c r="G63" i="27"/>
  <c r="G47" i="27"/>
  <c r="G31" i="27"/>
  <c r="G15" i="27"/>
  <c r="G71" i="26"/>
  <c r="H62" i="26"/>
  <c r="I53" i="26"/>
  <c r="J44" i="26"/>
  <c r="D34" i="26"/>
  <c r="E25" i="26"/>
  <c r="F16" i="26"/>
  <c r="G7" i="26"/>
  <c r="D45" i="24"/>
  <c r="D13" i="24"/>
  <c r="E70" i="23"/>
  <c r="J63" i="23"/>
  <c r="G56" i="23"/>
  <c r="D49" i="23"/>
  <c r="L41" i="23"/>
  <c r="I34" i="23"/>
  <c r="F27" i="23"/>
  <c r="K20" i="23"/>
  <c r="H13" i="23"/>
  <c r="G73" i="22"/>
  <c r="G57" i="22"/>
  <c r="G41" i="22"/>
  <c r="E20" i="22"/>
  <c r="H71" i="21"/>
  <c r="H61" i="21"/>
  <c r="H53" i="21"/>
  <c r="H45" i="21"/>
  <c r="H37" i="21"/>
  <c r="H29" i="21"/>
  <c r="H21" i="21"/>
  <c r="H13" i="21"/>
  <c r="K74" i="20"/>
  <c r="K66" i="20"/>
  <c r="K58" i="20"/>
  <c r="K50" i="20"/>
  <c r="K42" i="20"/>
  <c r="K34" i="20"/>
  <c r="K26" i="20"/>
  <c r="I72" i="30"/>
  <c r="I64" i="30"/>
  <c r="I56" i="30"/>
  <c r="I48" i="30"/>
  <c r="I40" i="30"/>
  <c r="I32" i="30"/>
  <c r="I24" i="30"/>
  <c r="I16" i="30"/>
  <c r="I8" i="30"/>
  <c r="D68" i="29"/>
  <c r="G59" i="29"/>
  <c r="J50" i="29"/>
  <c r="M41" i="29"/>
  <c r="F30" i="29"/>
  <c r="I21" i="29"/>
  <c r="L12" i="29"/>
  <c r="E63" i="28"/>
  <c r="E31" i="28"/>
  <c r="D74" i="27"/>
  <c r="D58" i="27"/>
  <c r="D42" i="27"/>
  <c r="D26" i="27"/>
  <c r="D10" i="27"/>
  <c r="I68" i="26"/>
  <c r="J59" i="26"/>
  <c r="D49" i="26"/>
  <c r="E40" i="26"/>
  <c r="F31" i="26"/>
  <c r="G22" i="26"/>
  <c r="H13" i="26"/>
  <c r="E71" i="25"/>
  <c r="E55" i="25"/>
  <c r="E39" i="25"/>
  <c r="E23" i="25"/>
  <c r="E7" i="25"/>
  <c r="G69" i="23"/>
  <c r="D62" i="23"/>
  <c r="L54" i="23"/>
  <c r="I47" i="23"/>
  <c r="F40" i="23"/>
  <c r="K33" i="23"/>
  <c r="H26" i="23"/>
  <c r="E19" i="23"/>
  <c r="J12" i="23"/>
  <c r="F69" i="22"/>
  <c r="F53" i="22"/>
  <c r="F37" i="22"/>
  <c r="F21" i="22"/>
  <c r="G75" i="21"/>
  <c r="G67" i="21"/>
  <c r="G59" i="21"/>
  <c r="G51" i="21"/>
  <c r="G43" i="21"/>
  <c r="G35" i="21"/>
  <c r="G27" i="21"/>
  <c r="G19" i="21"/>
  <c r="G11" i="21"/>
  <c r="J72" i="20"/>
  <c r="J64" i="20"/>
  <c r="J56" i="20"/>
  <c r="J48" i="20"/>
  <c r="J40" i="20"/>
  <c r="J32" i="20"/>
  <c r="J24" i="20"/>
  <c r="G25" i="29"/>
  <c r="F14" i="27"/>
  <c r="F9" i="26"/>
  <c r="D20" i="23"/>
  <c r="I64" i="21"/>
  <c r="D75" i="20"/>
  <c r="L62" i="20"/>
  <c r="P52" i="20"/>
  <c r="P44" i="20"/>
  <c r="P36" i="20"/>
  <c r="H30" i="20"/>
  <c r="L24" i="20"/>
  <c r="P19" i="20"/>
  <c r="P15" i="20"/>
  <c r="P11" i="20"/>
  <c r="P7" i="20"/>
  <c r="D50" i="19"/>
  <c r="D18" i="19"/>
  <c r="D55" i="18"/>
  <c r="D23" i="18"/>
  <c r="F68" i="16"/>
  <c r="F52" i="16"/>
  <c r="F36" i="16"/>
  <c r="F20" i="16"/>
  <c r="R75" i="15"/>
  <c r="N71" i="15"/>
  <c r="G68" i="15"/>
  <c r="K64" i="15"/>
  <c r="O60" i="15"/>
  <c r="S56" i="15"/>
  <c r="D53" i="15"/>
  <c r="H49" i="15"/>
  <c r="L45" i="15"/>
  <c r="P41" i="15"/>
  <c r="T37" i="15"/>
  <c r="E34" i="15"/>
  <c r="I30" i="15"/>
  <c r="M26" i="15"/>
  <c r="Q22" i="15"/>
  <c r="J19" i="15"/>
  <c r="F15" i="15"/>
  <c r="R11" i="15"/>
  <c r="N7" i="15"/>
  <c r="J71" i="14"/>
  <c r="M64" i="14"/>
  <c r="K58" i="14"/>
  <c r="N51" i="14"/>
  <c r="G37" i="22"/>
  <c r="G17" i="22"/>
  <c r="H70" i="21"/>
  <c r="H60" i="21"/>
  <c r="H52" i="21"/>
  <c r="H44" i="21"/>
  <c r="H36" i="21"/>
  <c r="H28" i="21"/>
  <c r="H20" i="21"/>
  <c r="H12" i="21"/>
  <c r="K73" i="20"/>
  <c r="K65" i="20"/>
  <c r="K57" i="20"/>
  <c r="K49" i="20"/>
  <c r="K41" i="20"/>
  <c r="K33" i="20"/>
  <c r="K25" i="20"/>
  <c r="I71" i="30"/>
  <c r="I63" i="30"/>
  <c r="I55" i="30"/>
  <c r="I47" i="30"/>
  <c r="I39" i="30"/>
  <c r="I31" i="30"/>
  <c r="I23" i="30"/>
  <c r="I15" i="30"/>
  <c r="I7" i="30"/>
  <c r="G67" i="29"/>
  <c r="J58" i="29"/>
  <c r="M49" i="29"/>
  <c r="F38" i="29"/>
  <c r="I29" i="29"/>
  <c r="L20" i="29"/>
  <c r="D12" i="29"/>
  <c r="D58" i="28"/>
  <c r="D26" i="28"/>
  <c r="F71" i="27"/>
  <c r="F55" i="27"/>
  <c r="F39" i="27"/>
  <c r="F23" i="27"/>
  <c r="F7" i="27"/>
  <c r="J67" i="26"/>
  <c r="D57" i="26"/>
  <c r="E48" i="26"/>
  <c r="F39" i="26"/>
  <c r="G30" i="26"/>
  <c r="H21" i="26"/>
  <c r="I12" i="26"/>
  <c r="E69" i="25"/>
  <c r="E53" i="25"/>
  <c r="E37" i="25"/>
  <c r="E21" i="25"/>
  <c r="E75" i="23"/>
  <c r="J68" i="23"/>
  <c r="G61" i="23"/>
  <c r="D54" i="23"/>
  <c r="L46" i="23"/>
  <c r="I39" i="23"/>
  <c r="F32" i="23"/>
  <c r="K25" i="23"/>
  <c r="H18" i="23"/>
  <c r="E11" i="23"/>
  <c r="D68" i="22"/>
  <c r="D52" i="22"/>
  <c r="D36" i="22"/>
  <c r="D20" i="22"/>
  <c r="G74" i="21"/>
  <c r="G66" i="21"/>
  <c r="G58" i="21"/>
  <c r="G50" i="21"/>
  <c r="G42" i="21"/>
  <c r="G34" i="21"/>
  <c r="G26" i="21"/>
  <c r="G18" i="21"/>
  <c r="G10" i="21"/>
  <c r="J71" i="20"/>
  <c r="J63" i="20"/>
  <c r="J55" i="20"/>
  <c r="J47" i="20"/>
  <c r="J39" i="20"/>
  <c r="J31" i="20"/>
  <c r="J23" i="20"/>
  <c r="I19" i="29"/>
  <c r="F73" i="26"/>
  <c r="H72" i="23"/>
  <c r="F14" i="23"/>
  <c r="I56" i="21"/>
  <c r="D73" i="20"/>
  <c r="E61" i="20"/>
  <c r="P51" i="20"/>
  <c r="P43" i="20"/>
  <c r="Q35" i="20"/>
  <c r="L29" i="20"/>
  <c r="P23" i="20"/>
  <c r="H19" i="20"/>
  <c r="H15" i="20"/>
  <c r="H11" i="20"/>
  <c r="H7" i="20"/>
  <c r="D46" i="19"/>
  <c r="D14" i="19"/>
  <c r="D51" i="18"/>
  <c r="D19" i="18"/>
  <c r="D67" i="16"/>
  <c r="D51" i="16"/>
  <c r="D35" i="16"/>
  <c r="D19" i="16"/>
  <c r="J75" i="15"/>
  <c r="F71" i="15"/>
  <c r="R67" i="15"/>
  <c r="N63" i="15"/>
  <c r="G60" i="15"/>
  <c r="K56" i="15"/>
  <c r="O52" i="15"/>
  <c r="S48" i="15"/>
  <c r="D45" i="15"/>
  <c r="H41" i="15"/>
  <c r="L37" i="15"/>
  <c r="P33" i="15"/>
  <c r="T29" i="15"/>
  <c r="E26" i="15"/>
  <c r="I22" i="15"/>
  <c r="M18" i="15"/>
  <c r="Q14" i="15"/>
  <c r="J11" i="15"/>
  <c r="F7" i="15"/>
  <c r="G70" i="14"/>
  <c r="E64" i="14"/>
  <c r="H57" i="14"/>
  <c r="F51" i="14"/>
  <c r="E36" i="22"/>
  <c r="G13" i="22"/>
  <c r="H69" i="21"/>
  <c r="H59" i="21"/>
  <c r="H51" i="21"/>
  <c r="H43" i="21"/>
  <c r="H35" i="21"/>
  <c r="H27" i="21"/>
  <c r="H19" i="21"/>
  <c r="H11" i="21"/>
  <c r="K72" i="20"/>
  <c r="K64" i="20"/>
  <c r="K56" i="20"/>
  <c r="K48" i="20"/>
  <c r="K40" i="20"/>
  <c r="K32" i="20"/>
  <c r="K24" i="20"/>
  <c r="I70" i="30"/>
  <c r="I62" i="30"/>
  <c r="I54" i="30"/>
  <c r="I46" i="30"/>
  <c r="I38" i="30"/>
  <c r="I30" i="30"/>
  <c r="I22" i="30"/>
  <c r="I14" i="30"/>
  <c r="G75" i="29"/>
  <c r="J66" i="29"/>
  <c r="M57" i="29"/>
  <c r="F46" i="29"/>
  <c r="I37" i="29"/>
  <c r="L28" i="29"/>
  <c r="D20" i="29"/>
  <c r="G11" i="29"/>
  <c r="E55" i="28"/>
  <c r="E23" i="28"/>
  <c r="D70" i="27"/>
  <c r="D54" i="27"/>
  <c r="D38" i="27"/>
  <c r="D22" i="27"/>
  <c r="J75" i="26"/>
  <c r="D65" i="26"/>
  <c r="E56" i="26"/>
  <c r="F47" i="26"/>
  <c r="G38" i="26"/>
  <c r="H29" i="26"/>
  <c r="I20" i="26"/>
  <c r="J11" i="26"/>
  <c r="E67" i="25"/>
  <c r="E51" i="25"/>
  <c r="E35" i="25"/>
  <c r="E19" i="25"/>
  <c r="H74" i="23"/>
  <c r="E67" i="23"/>
  <c r="J60" i="23"/>
  <c r="G53" i="23"/>
  <c r="D46" i="23"/>
  <c r="L38" i="23"/>
  <c r="I31" i="23"/>
  <c r="F24" i="23"/>
  <c r="K17" i="23"/>
  <c r="H10" i="23"/>
  <c r="F65" i="22"/>
  <c r="F49" i="22"/>
  <c r="F33" i="22"/>
  <c r="F17" i="22"/>
  <c r="G73" i="21"/>
  <c r="G65" i="21"/>
  <c r="G57" i="21"/>
  <c r="G49" i="21"/>
  <c r="G41" i="21"/>
  <c r="G33" i="21"/>
  <c r="G25" i="21"/>
  <c r="G17" i="21"/>
  <c r="G9" i="21"/>
  <c r="J70" i="20"/>
  <c r="J62" i="20"/>
  <c r="J54" i="20"/>
  <c r="J46" i="20"/>
  <c r="J38" i="20"/>
  <c r="J30" i="20"/>
  <c r="J22" i="20"/>
  <c r="M7" i="29"/>
  <c r="E66" i="26"/>
  <c r="J66" i="23"/>
  <c r="H8" i="23"/>
  <c r="I48" i="21"/>
  <c r="D71" i="20"/>
  <c r="P59" i="20"/>
  <c r="P50" i="20"/>
  <c r="P42" i="20"/>
  <c r="E35" i="20"/>
  <c r="O28" i="20"/>
  <c r="F23" i="20"/>
  <c r="P18" i="20"/>
  <c r="P14" i="20"/>
  <c r="P10" i="20"/>
  <c r="D74" i="19"/>
  <c r="D42" i="19"/>
  <c r="D10" i="19"/>
  <c r="D47" i="18"/>
  <c r="D15" i="18"/>
  <c r="F64" i="16"/>
  <c r="F48" i="16"/>
  <c r="F32" i="16"/>
  <c r="F16" i="16"/>
  <c r="M74" i="15"/>
  <c r="Q70" i="15"/>
  <c r="J67" i="15"/>
  <c r="F63" i="15"/>
  <c r="R59" i="15"/>
  <c r="N55" i="15"/>
  <c r="G52" i="15"/>
  <c r="K48" i="15"/>
  <c r="O44" i="15"/>
  <c r="S40" i="15"/>
  <c r="D37" i="15"/>
  <c r="H33" i="15"/>
  <c r="L29" i="15"/>
  <c r="P25" i="15"/>
  <c r="T21" i="15"/>
  <c r="E18" i="15"/>
  <c r="I14" i="15"/>
  <c r="M10" i="15"/>
  <c r="N75" i="14"/>
  <c r="L69" i="14"/>
  <c r="J63" i="14"/>
  <c r="M56" i="14"/>
  <c r="K50" i="14"/>
  <c r="G33" i="22"/>
  <c r="E12" i="22"/>
  <c r="H67" i="21"/>
  <c r="H58" i="21"/>
  <c r="H50" i="21"/>
  <c r="H42" i="21"/>
  <c r="H34" i="21"/>
  <c r="H26" i="21"/>
  <c r="H18" i="21"/>
  <c r="H10" i="21"/>
  <c r="K71" i="20"/>
  <c r="K63" i="20"/>
  <c r="K55" i="20"/>
  <c r="K47" i="20"/>
  <c r="K39" i="20"/>
  <c r="K31" i="20"/>
  <c r="K23" i="20"/>
  <c r="I69" i="30"/>
  <c r="I61" i="30"/>
  <c r="I53" i="30"/>
  <c r="I45" i="30"/>
  <c r="I37" i="30"/>
  <c r="I29" i="30"/>
  <c r="I21" i="30"/>
  <c r="I13" i="30"/>
  <c r="J74" i="29"/>
  <c r="M65" i="29"/>
  <c r="F54" i="29"/>
  <c r="I45" i="29"/>
  <c r="L36" i="29"/>
  <c r="D28" i="29"/>
  <c r="G19" i="29"/>
  <c r="J10" i="29"/>
  <c r="D50" i="28"/>
  <c r="D18" i="28"/>
  <c r="F67" i="27"/>
  <c r="F51" i="27"/>
  <c r="F35" i="27"/>
  <c r="F19" i="27"/>
  <c r="D73" i="26"/>
  <c r="E64" i="26"/>
  <c r="F55" i="26"/>
  <c r="G46" i="26"/>
  <c r="H37" i="26"/>
  <c r="I28" i="26"/>
  <c r="J19" i="26"/>
  <c r="D9" i="26"/>
  <c r="E65" i="25"/>
  <c r="E49" i="25"/>
  <c r="E33" i="25"/>
  <c r="E17" i="25"/>
  <c r="K73" i="23"/>
  <c r="H66" i="23"/>
  <c r="E59" i="23"/>
  <c r="J52" i="23"/>
  <c r="G45" i="23"/>
  <c r="D38" i="23"/>
  <c r="L30" i="23"/>
  <c r="I23" i="23"/>
  <c r="F16" i="23"/>
  <c r="K9" i="23"/>
  <c r="D64" i="22"/>
  <c r="D48" i="22"/>
  <c r="D32" i="22"/>
  <c r="D16" i="22"/>
  <c r="G72" i="21"/>
  <c r="G64" i="21"/>
  <c r="G56" i="21"/>
  <c r="G48" i="21"/>
  <c r="G40" i="21"/>
  <c r="G32" i="21"/>
  <c r="G24" i="21"/>
  <c r="G16" i="21"/>
  <c r="G8" i="21"/>
  <c r="J69" i="20"/>
  <c r="J61" i="20"/>
  <c r="J53" i="20"/>
  <c r="J45" i="20"/>
  <c r="J37" i="20"/>
  <c r="J29" i="20"/>
  <c r="M71" i="29"/>
  <c r="D64" i="28"/>
  <c r="D59" i="26"/>
  <c r="L60" i="23"/>
  <c r="D63" i="22"/>
  <c r="I40" i="21"/>
  <c r="E69" i="20"/>
  <c r="L58" i="20"/>
  <c r="P49" i="20"/>
  <c r="P41" i="20"/>
  <c r="H34" i="20"/>
  <c r="Q27" i="20"/>
  <c r="L22" i="20"/>
  <c r="H18" i="20"/>
  <c r="H14" i="20"/>
  <c r="H10" i="20"/>
  <c r="D70" i="19"/>
  <c r="D38" i="19"/>
  <c r="D75" i="18"/>
  <c r="D43" i="18"/>
  <c r="D11" i="18"/>
  <c r="D63" i="16"/>
  <c r="D47" i="16"/>
  <c r="D31" i="16"/>
  <c r="D15" i="16"/>
  <c r="E74" i="15"/>
  <c r="I70" i="15"/>
  <c r="M66" i="15"/>
  <c r="Q62" i="15"/>
  <c r="J59" i="15"/>
  <c r="F55" i="15"/>
  <c r="R51" i="15"/>
  <c r="N47" i="15"/>
  <c r="G44" i="15"/>
  <c r="K40" i="15"/>
  <c r="O36" i="15"/>
  <c r="S32" i="15"/>
  <c r="D29" i="15"/>
  <c r="H25" i="15"/>
  <c r="L21" i="15"/>
  <c r="P17" i="15"/>
  <c r="T13" i="15"/>
  <c r="E10" i="15"/>
  <c r="F75" i="14"/>
  <c r="I68" i="14"/>
  <c r="G62" i="14"/>
  <c r="E56" i="14"/>
  <c r="G29" i="22"/>
  <c r="G9" i="22"/>
  <c r="H66" i="21"/>
  <c r="H57" i="21"/>
  <c r="H49" i="21"/>
  <c r="H41" i="21"/>
  <c r="H33" i="21"/>
  <c r="H25" i="21"/>
  <c r="H17" i="21"/>
  <c r="H9" i="21"/>
  <c r="K70" i="20"/>
  <c r="K62" i="20"/>
  <c r="K54" i="20"/>
  <c r="K46" i="20"/>
  <c r="K38" i="20"/>
  <c r="K30" i="20"/>
  <c r="K22" i="20"/>
  <c r="I68" i="30"/>
  <c r="I60" i="30"/>
  <c r="I52" i="30"/>
  <c r="I44" i="30"/>
  <c r="I36" i="30"/>
  <c r="I28" i="30"/>
  <c r="I20" i="30"/>
  <c r="I12" i="30"/>
  <c r="M73" i="29"/>
  <c r="F62" i="29"/>
  <c r="I53" i="29"/>
  <c r="L44" i="29"/>
  <c r="D36" i="29"/>
  <c r="G27" i="29"/>
  <c r="J18" i="29"/>
  <c r="M9" i="29"/>
  <c r="E47" i="28"/>
  <c r="E15" i="28"/>
  <c r="D66" i="27"/>
  <c r="D50" i="27"/>
  <c r="D34" i="27"/>
  <c r="D18" i="27"/>
  <c r="E72" i="26"/>
  <c r="F63" i="26"/>
  <c r="G54" i="26"/>
  <c r="H45" i="26"/>
  <c r="I36" i="26"/>
  <c r="J27" i="26"/>
  <c r="D17" i="26"/>
  <c r="E8" i="26"/>
  <c r="E63" i="25"/>
  <c r="E47" i="25"/>
  <c r="E31" i="25"/>
  <c r="E15" i="25"/>
  <c r="F72" i="23"/>
  <c r="K65" i="23"/>
  <c r="H58" i="23"/>
  <c r="E51" i="23"/>
  <c r="J44" i="23"/>
  <c r="G37" i="23"/>
  <c r="D30" i="23"/>
  <c r="L22" i="23"/>
  <c r="I15" i="23"/>
  <c r="F8" i="23"/>
  <c r="F61" i="22"/>
  <c r="F45" i="22"/>
  <c r="F29" i="22"/>
  <c r="F13" i="22"/>
  <c r="G71" i="21"/>
  <c r="G63" i="21"/>
  <c r="G55" i="21"/>
  <c r="G47" i="21"/>
  <c r="G39" i="21"/>
  <c r="G31" i="21"/>
  <c r="G23" i="21"/>
  <c r="G15" i="21"/>
  <c r="G7" i="21"/>
  <c r="J68" i="20"/>
  <c r="J60" i="20"/>
  <c r="J52" i="20"/>
  <c r="J44" i="20"/>
  <c r="J36" i="20"/>
  <c r="J28" i="20"/>
  <c r="D66" i="29"/>
  <c r="E21" i="28"/>
  <c r="J37" i="26"/>
  <c r="E49" i="23"/>
  <c r="F52" i="22"/>
  <c r="I32" i="21"/>
  <c r="P67" i="20"/>
  <c r="E57" i="20"/>
  <c r="P48" i="20"/>
  <c r="P40" i="20"/>
  <c r="L33" i="20"/>
  <c r="F27" i="20"/>
  <c r="P21" i="20"/>
  <c r="P17" i="20"/>
  <c r="P13" i="20"/>
  <c r="P9" i="20"/>
  <c r="D66" i="19"/>
  <c r="D34" i="19"/>
  <c r="D71" i="18"/>
  <c r="D39" i="18"/>
  <c r="D7" i="18"/>
  <c r="F60" i="16"/>
  <c r="F44" i="16"/>
  <c r="F28" i="16"/>
  <c r="F12" i="16"/>
  <c r="P73" i="15"/>
  <c r="T69" i="15"/>
  <c r="E66" i="15"/>
  <c r="I62" i="15"/>
  <c r="M58" i="15"/>
  <c r="Q54" i="15"/>
  <c r="J51" i="15"/>
  <c r="F47" i="15"/>
  <c r="R43" i="15"/>
  <c r="N39" i="15"/>
  <c r="G36" i="15"/>
  <c r="K32" i="15"/>
  <c r="O28" i="15"/>
  <c r="S24" i="15"/>
  <c r="D21" i="15"/>
  <c r="H17" i="15"/>
  <c r="L13" i="15"/>
  <c r="P9" i="15"/>
  <c r="K74" i="14"/>
  <c r="N67" i="14"/>
  <c r="L61" i="14"/>
  <c r="J55" i="14"/>
  <c r="E28" i="22"/>
  <c r="H75" i="21"/>
  <c r="H65" i="21"/>
  <c r="H56" i="21"/>
  <c r="H48" i="21"/>
  <c r="H40" i="21"/>
  <c r="H32" i="21"/>
  <c r="H24" i="21"/>
  <c r="H16" i="21"/>
  <c r="H8" i="21"/>
  <c r="K69" i="20"/>
  <c r="K61" i="20"/>
  <c r="K53" i="20"/>
  <c r="K45" i="20"/>
  <c r="K37" i="20"/>
  <c r="K29" i="20"/>
  <c r="I75" i="30"/>
  <c r="I67" i="30"/>
  <c r="I59" i="30"/>
  <c r="I51" i="30"/>
  <c r="I43" i="30"/>
  <c r="I35" i="30"/>
  <c r="I27" i="30"/>
  <c r="I19" i="30"/>
  <c r="I11" i="30"/>
  <c r="F70" i="29"/>
  <c r="I61" i="29"/>
  <c r="L52" i="29"/>
  <c r="D44" i="29"/>
  <c r="G35" i="29"/>
  <c r="J26" i="29"/>
  <c r="M17" i="29"/>
  <c r="D74" i="28"/>
  <c r="D42" i="28"/>
  <c r="D10" i="28"/>
  <c r="F63" i="27"/>
  <c r="F47" i="27"/>
  <c r="F31" i="27"/>
  <c r="F15" i="27"/>
  <c r="F71" i="26"/>
  <c r="G62" i="26"/>
  <c r="H53" i="26"/>
  <c r="I44" i="26"/>
  <c r="J35" i="26"/>
  <c r="D25" i="26"/>
  <c r="E16" i="26"/>
  <c r="F7" i="26"/>
  <c r="E61" i="25"/>
  <c r="E45" i="25"/>
  <c r="E29" i="25"/>
  <c r="E13" i="25"/>
  <c r="I71" i="23"/>
  <c r="F64" i="23"/>
  <c r="K57" i="23"/>
  <c r="H50" i="23"/>
  <c r="E43" i="23"/>
  <c r="J36" i="23"/>
  <c r="G29" i="23"/>
  <c r="D22" i="23"/>
  <c r="L14" i="23"/>
  <c r="I7" i="23"/>
  <c r="D60" i="22"/>
  <c r="D44" i="22"/>
  <c r="D28" i="22"/>
  <c r="D12" i="22"/>
  <c r="G70" i="21"/>
  <c r="G62" i="21"/>
  <c r="G54" i="21"/>
  <c r="G46" i="21"/>
  <c r="G38" i="21"/>
  <c r="G30" i="21"/>
  <c r="G22" i="21"/>
  <c r="G14" i="21"/>
  <c r="J75" i="20"/>
  <c r="J67" i="20"/>
  <c r="J59" i="20"/>
  <c r="J51" i="20"/>
  <c r="J43" i="20"/>
  <c r="J35" i="20"/>
  <c r="J27" i="20"/>
  <c r="F60" i="29"/>
  <c r="D57" i="27"/>
  <c r="I30" i="26"/>
  <c r="G43" i="23"/>
  <c r="D31" i="22"/>
  <c r="I24" i="21"/>
  <c r="L66" i="20"/>
  <c r="P55" i="20"/>
  <c r="P47" i="20"/>
  <c r="P39" i="20"/>
  <c r="O32" i="20"/>
  <c r="L26" i="20"/>
  <c r="H21" i="20"/>
  <c r="H17" i="20"/>
  <c r="H13" i="20"/>
  <c r="H9" i="20"/>
  <c r="D62" i="19"/>
  <c r="D30" i="19"/>
  <c r="D67" i="18"/>
  <c r="D35" i="18"/>
  <c r="D75" i="16"/>
  <c r="D59" i="16"/>
  <c r="D43" i="16"/>
  <c r="D27" i="16"/>
  <c r="D11" i="16"/>
  <c r="H73" i="15"/>
  <c r="L69" i="15"/>
  <c r="P65" i="15"/>
  <c r="T61" i="15"/>
  <c r="E58" i="15"/>
  <c r="I54" i="15"/>
  <c r="M50" i="15"/>
  <c r="Q46" i="15"/>
  <c r="J43" i="15"/>
  <c r="F39" i="15"/>
  <c r="R35" i="15"/>
  <c r="N31" i="15"/>
  <c r="G28" i="15"/>
  <c r="K24" i="15"/>
  <c r="O20" i="15"/>
  <c r="S16" i="15"/>
  <c r="D13" i="15"/>
  <c r="H9" i="15"/>
  <c r="H73" i="14"/>
  <c r="F67" i="14"/>
  <c r="I60" i="14"/>
  <c r="G54" i="14"/>
  <c r="G25" i="22"/>
  <c r="H74" i="21"/>
  <c r="H63" i="21"/>
  <c r="H55" i="21"/>
  <c r="H47" i="21"/>
  <c r="H39" i="21"/>
  <c r="H31" i="21"/>
  <c r="H23" i="21"/>
  <c r="H15" i="21"/>
  <c r="H7" i="21"/>
  <c r="K68" i="20"/>
  <c r="K60" i="20"/>
  <c r="K52" i="20"/>
  <c r="K44" i="20"/>
  <c r="K36" i="20"/>
  <c r="K28" i="20"/>
  <c r="I74" i="30"/>
  <c r="I66" i="30"/>
  <c r="I58" i="30"/>
  <c r="I50" i="30"/>
  <c r="I42" i="30"/>
  <c r="I34" i="30"/>
  <c r="I26" i="30"/>
  <c r="I18" i="30"/>
  <c r="I10" i="30"/>
  <c r="I69" i="29"/>
  <c r="L60" i="29"/>
  <c r="D52" i="29"/>
  <c r="G43" i="29"/>
  <c r="J34" i="29"/>
  <c r="M25" i="29"/>
  <c r="F14" i="29"/>
  <c r="E71" i="28"/>
  <c r="E39" i="28"/>
  <c r="E7" i="28"/>
  <c r="D62" i="27"/>
  <c r="D46" i="27"/>
  <c r="D30" i="27"/>
  <c r="D14" i="27"/>
  <c r="G70" i="26"/>
  <c r="H61" i="26"/>
  <c r="I52" i="26"/>
  <c r="J43" i="26"/>
  <c r="D33" i="26"/>
  <c r="E24" i="26"/>
  <c r="F15" i="26"/>
  <c r="E75" i="25"/>
  <c r="E59" i="25"/>
  <c r="E43" i="25"/>
  <c r="E27" i="25"/>
  <c r="E11" i="25"/>
  <c r="L70" i="23"/>
  <c r="I63" i="23"/>
  <c r="F56" i="23"/>
  <c r="K49" i="23"/>
  <c r="H42" i="23"/>
  <c r="E35" i="23"/>
  <c r="J28" i="23"/>
  <c r="G21" i="23"/>
  <c r="D14" i="23"/>
  <c r="F73" i="22"/>
  <c r="F57" i="22"/>
  <c r="F41" i="22"/>
  <c r="F25" i="22"/>
  <c r="F9" i="22"/>
  <c r="G69" i="21"/>
  <c r="G61" i="21"/>
  <c r="G53" i="21"/>
  <c r="G45" i="21"/>
  <c r="G37" i="21"/>
  <c r="G29" i="21"/>
  <c r="G21" i="21"/>
  <c r="G13" i="21"/>
  <c r="J74" i="20"/>
  <c r="J66" i="20"/>
  <c r="J58" i="20"/>
  <c r="J50" i="20"/>
  <c r="J42" i="20"/>
  <c r="J34" i="20"/>
  <c r="J26" i="20"/>
  <c r="J48" i="29"/>
  <c r="F46" i="27"/>
  <c r="H23" i="26"/>
  <c r="I37" i="23"/>
  <c r="F20" i="22"/>
  <c r="I16" i="21"/>
  <c r="E65" i="20"/>
  <c r="P54" i="20"/>
  <c r="P46" i="20"/>
  <c r="P38" i="20"/>
  <c r="Q31" i="20"/>
  <c r="P25" i="20"/>
  <c r="P20" i="20"/>
  <c r="P16" i="20"/>
  <c r="P12" i="20"/>
  <c r="P8" i="20"/>
  <c r="D58" i="19"/>
  <c r="D26" i="19"/>
  <c r="D63" i="18"/>
  <c r="D31" i="18"/>
  <c r="F72" i="16"/>
  <c r="F56" i="16"/>
  <c r="F40" i="16"/>
  <c r="F24" i="16"/>
  <c r="F8" i="16"/>
  <c r="S72" i="15"/>
  <c r="D69" i="15"/>
  <c r="H65" i="15"/>
  <c r="L61" i="15"/>
  <c r="P57" i="15"/>
  <c r="T53" i="15"/>
  <c r="E50" i="15"/>
  <c r="I46" i="15"/>
  <c r="M42" i="15"/>
  <c r="Q38" i="15"/>
  <c r="J35" i="15"/>
  <c r="F31" i="15"/>
  <c r="R27" i="15"/>
  <c r="N23" i="15"/>
  <c r="G20" i="15"/>
  <c r="K16" i="15"/>
  <c r="O12" i="15"/>
  <c r="S8" i="15"/>
  <c r="M72" i="14"/>
  <c r="K66" i="14"/>
  <c r="N59" i="14"/>
  <c r="L53" i="14"/>
  <c r="G21" i="22"/>
  <c r="H73" i="21"/>
  <c r="H62" i="21"/>
  <c r="H54" i="21"/>
  <c r="H46" i="21"/>
  <c r="H38" i="21"/>
  <c r="H30" i="21"/>
  <c r="H22" i="21"/>
  <c r="H14" i="21"/>
  <c r="K75" i="20"/>
  <c r="K67" i="20"/>
  <c r="K59" i="20"/>
  <c r="K51" i="20"/>
  <c r="K43" i="20"/>
  <c r="K35" i="20"/>
  <c r="K27" i="20"/>
  <c r="I73" i="30"/>
  <c r="I65" i="30"/>
  <c r="I57" i="30"/>
  <c r="I49" i="30"/>
  <c r="I41" i="30"/>
  <c r="I33" i="30"/>
  <c r="I25" i="30"/>
  <c r="I17" i="30"/>
  <c r="I9" i="30"/>
  <c r="L68" i="29"/>
  <c r="D60" i="29"/>
  <c r="G51" i="29"/>
  <c r="J42" i="29"/>
  <c r="M33" i="29"/>
  <c r="F22" i="29"/>
  <c r="I13" i="29"/>
  <c r="D66" i="28"/>
  <c r="D34" i="28"/>
  <c r="F75" i="27"/>
  <c r="F59" i="27"/>
  <c r="F43" i="27"/>
  <c r="F27" i="27"/>
  <c r="F11" i="27"/>
  <c r="H69" i="26"/>
  <c r="I60" i="26"/>
  <c r="J51" i="26"/>
  <c r="D41" i="26"/>
  <c r="E32" i="26"/>
  <c r="F23" i="26"/>
  <c r="G14" i="26"/>
  <c r="E73" i="25"/>
  <c r="E57" i="25"/>
  <c r="E41" i="25"/>
  <c r="E25" i="25"/>
  <c r="E9" i="25"/>
  <c r="D70" i="23"/>
  <c r="L62" i="23"/>
  <c r="I55" i="23"/>
  <c r="F48" i="23"/>
  <c r="K41" i="23"/>
  <c r="H34" i="23"/>
  <c r="E27" i="23"/>
  <c r="J20" i="23"/>
  <c r="G13" i="23"/>
  <c r="D72" i="22"/>
  <c r="D56" i="22"/>
  <c r="D40" i="22"/>
  <c r="D24" i="22"/>
  <c r="D8" i="22"/>
  <c r="G68" i="21"/>
  <c r="G60" i="21"/>
  <c r="G52" i="21"/>
  <c r="G44" i="21"/>
  <c r="G36" i="21"/>
  <c r="G28" i="21"/>
  <c r="G20" i="21"/>
  <c r="G12" i="21"/>
  <c r="J73" i="20"/>
  <c r="J65" i="20"/>
  <c r="J57" i="20"/>
  <c r="J49" i="20"/>
  <c r="J41" i="20"/>
  <c r="J33" i="20"/>
  <c r="J25" i="20"/>
  <c r="L42" i="29"/>
  <c r="D25" i="27"/>
  <c r="G16" i="26"/>
  <c r="K31" i="23"/>
  <c r="I72" i="21"/>
  <c r="I10" i="21"/>
  <c r="P63" i="20"/>
  <c r="P53" i="20"/>
  <c r="P45" i="20"/>
  <c r="P37" i="20"/>
  <c r="E31" i="20"/>
  <c r="F25" i="20"/>
  <c r="H20" i="20"/>
  <c r="H16" i="20"/>
  <c r="H12" i="20"/>
  <c r="H8" i="20"/>
  <c r="D54" i="19"/>
  <c r="D22" i="19"/>
  <c r="D59" i="18"/>
  <c r="D27" i="18"/>
  <c r="D71" i="16"/>
  <c r="D55" i="16"/>
  <c r="D39" i="16"/>
  <c r="D23" i="16"/>
  <c r="D7" i="16"/>
  <c r="K72" i="15"/>
  <c r="O68" i="15"/>
  <c r="S64" i="15"/>
  <c r="D61" i="15"/>
  <c r="H57" i="15"/>
  <c r="L53" i="15"/>
  <c r="P49" i="15"/>
  <c r="T45" i="15"/>
  <c r="E42" i="15"/>
  <c r="I38" i="15"/>
  <c r="M34" i="15"/>
  <c r="Q30" i="15"/>
  <c r="J27" i="15"/>
  <c r="F23" i="15"/>
  <c r="R19" i="15"/>
  <c r="N15" i="15"/>
  <c r="G12" i="15"/>
  <c r="K8" i="15"/>
  <c r="E72" i="14"/>
  <c r="H65" i="14"/>
  <c r="F59" i="14"/>
  <c r="I52" i="14"/>
  <c r="H49" i="14"/>
  <c r="F43" i="14"/>
  <c r="I36" i="14"/>
  <c r="G30" i="14"/>
  <c r="E24" i="14"/>
  <c r="H17" i="14"/>
  <c r="F11" i="14"/>
  <c r="E70" i="13"/>
  <c r="E54" i="13"/>
  <c r="E38" i="13"/>
  <c r="E22" i="13"/>
  <c r="F74" i="12"/>
  <c r="D52" i="12"/>
  <c r="E31" i="12"/>
  <c r="F10" i="12"/>
  <c r="F71" i="7"/>
  <c r="F63" i="7"/>
  <c r="F55" i="7"/>
  <c r="F47" i="7"/>
  <c r="F39" i="7"/>
  <c r="F31" i="7"/>
  <c r="F23" i="7"/>
  <c r="F15" i="7"/>
  <c r="F7" i="7"/>
  <c r="F65" i="6"/>
  <c r="H51" i="6"/>
  <c r="E40" i="6"/>
  <c r="G26" i="6"/>
  <c r="G65" i="29"/>
  <c r="D40" i="28"/>
  <c r="D51" i="26"/>
  <c r="H48" i="23"/>
  <c r="D51" i="22"/>
  <c r="I39" i="21"/>
  <c r="D69" i="20"/>
  <c r="H58" i="20"/>
  <c r="O49" i="20"/>
  <c r="O41" i="20"/>
  <c r="G34" i="20"/>
  <c r="P27" i="20"/>
  <c r="I22" i="20"/>
  <c r="G18" i="20"/>
  <c r="G14" i="20"/>
  <c r="G10" i="20"/>
  <c r="E72" i="16"/>
  <c r="E56" i="16"/>
  <c r="E40" i="16"/>
  <c r="E24" i="16"/>
  <c r="E8" i="16"/>
  <c r="R72" i="15"/>
  <c r="N68" i="15"/>
  <c r="G65" i="15"/>
  <c r="K61" i="15"/>
  <c r="O57" i="15"/>
  <c r="S53" i="15"/>
  <c r="D50" i="15"/>
  <c r="H46" i="15"/>
  <c r="L42" i="15"/>
  <c r="P38" i="15"/>
  <c r="T34" i="15"/>
  <c r="E31" i="15"/>
  <c r="I27" i="15"/>
  <c r="M23" i="15"/>
  <c r="Q19" i="15"/>
  <c r="J16" i="15"/>
  <c r="F12" i="15"/>
  <c r="R8" i="15"/>
  <c r="L72" i="14"/>
  <c r="J66" i="14"/>
  <c r="M59" i="14"/>
  <c r="K53" i="14"/>
  <c r="N46" i="14"/>
  <c r="L40" i="14"/>
  <c r="J34" i="14"/>
  <c r="M27" i="14"/>
  <c r="K21" i="14"/>
  <c r="N14" i="14"/>
  <c r="L8" i="14"/>
  <c r="D62" i="13"/>
  <c r="D46" i="13"/>
  <c r="D30" i="13"/>
  <c r="D14" i="13"/>
  <c r="D63" i="12"/>
  <c r="E42" i="12"/>
  <c r="F21" i="12"/>
  <c r="D64" i="11"/>
  <c r="D32" i="11"/>
  <c r="D69" i="10"/>
  <c r="D37" i="10"/>
  <c r="D74" i="9"/>
  <c r="D42" i="9"/>
  <c r="D10" i="9"/>
  <c r="E60" i="8"/>
  <c r="E44" i="8"/>
  <c r="E28" i="8"/>
  <c r="E12" i="8"/>
  <c r="G69" i="7"/>
  <c r="G61" i="7"/>
  <c r="G53" i="7"/>
  <c r="G45" i="7"/>
  <c r="G37" i="7"/>
  <c r="G29" i="7"/>
  <c r="G21" i="7"/>
  <c r="G13" i="7"/>
  <c r="F74" i="6"/>
  <c r="H60" i="6"/>
  <c r="E49" i="6"/>
  <c r="G35" i="6"/>
  <c r="D24" i="6"/>
  <c r="L58" i="29"/>
  <c r="D65" i="27"/>
  <c r="D43" i="26"/>
  <c r="D36" i="23"/>
  <c r="F28" i="22"/>
  <c r="I22" i="21"/>
  <c r="E66" i="20"/>
  <c r="M55" i="20"/>
  <c r="M47" i="20"/>
  <c r="M39" i="20"/>
  <c r="L32" i="20"/>
  <c r="H26" i="20"/>
  <c r="F21" i="20"/>
  <c r="F17" i="20"/>
  <c r="F13" i="20"/>
  <c r="F9" i="20"/>
  <c r="D61" i="19"/>
  <c r="D29" i="19"/>
  <c r="D66" i="18"/>
  <c r="M48" i="14"/>
  <c r="K42" i="14"/>
  <c r="N35" i="14"/>
  <c r="L29" i="14"/>
  <c r="J23" i="14"/>
  <c r="M16" i="14"/>
  <c r="K10" i="14"/>
  <c r="E68" i="13"/>
  <c r="E52" i="13"/>
  <c r="E36" i="13"/>
  <c r="E20" i="13"/>
  <c r="E71" i="12"/>
  <c r="F50" i="12"/>
  <c r="D28" i="12"/>
  <c r="E7" i="12"/>
  <c r="M68" i="7"/>
  <c r="M60" i="7"/>
  <c r="M52" i="7"/>
  <c r="M44" i="7"/>
  <c r="M36" i="7"/>
  <c r="M28" i="7"/>
  <c r="M20" i="7"/>
  <c r="M12" i="7"/>
  <c r="H75" i="6"/>
  <c r="E64" i="6"/>
  <c r="G50" i="6"/>
  <c r="D39" i="6"/>
  <c r="F25" i="6"/>
  <c r="I59" i="29"/>
  <c r="F66" i="27"/>
  <c r="J29" i="26"/>
  <c r="J42" i="23"/>
  <c r="F40" i="22"/>
  <c r="I31" i="21"/>
  <c r="M67" i="20"/>
  <c r="D57" i="20"/>
  <c r="O48" i="20"/>
  <c r="O40" i="20"/>
  <c r="I33" i="20"/>
  <c r="E27" i="20"/>
  <c r="O21" i="20"/>
  <c r="O17" i="20"/>
  <c r="O13" i="20"/>
  <c r="O9" i="20"/>
  <c r="G69" i="16"/>
  <c r="G53" i="16"/>
  <c r="G37" i="16"/>
  <c r="G21" i="16"/>
  <c r="Q75" i="15"/>
  <c r="J72" i="15"/>
  <c r="F68" i="15"/>
  <c r="R64" i="15"/>
  <c r="N60" i="15"/>
  <c r="G57" i="15"/>
  <c r="K53" i="15"/>
  <c r="O49" i="15"/>
  <c r="S45" i="15"/>
  <c r="D42" i="15"/>
  <c r="H38" i="15"/>
  <c r="L34" i="15"/>
  <c r="P30" i="15"/>
  <c r="T26" i="15"/>
  <c r="E23" i="15"/>
  <c r="I19" i="15"/>
  <c r="M15" i="15"/>
  <c r="Q11" i="15"/>
  <c r="J8" i="15"/>
  <c r="I71" i="14"/>
  <c r="G65" i="14"/>
  <c r="E59" i="14"/>
  <c r="H52" i="14"/>
  <c r="F46" i="14"/>
  <c r="I39" i="14"/>
  <c r="G33" i="14"/>
  <c r="E27" i="14"/>
  <c r="H20" i="14"/>
  <c r="F14" i="14"/>
  <c r="I7" i="14"/>
  <c r="D60" i="13"/>
  <c r="D44" i="13"/>
  <c r="D28" i="13"/>
  <c r="D12" i="13"/>
  <c r="F61" i="12"/>
  <c r="D39" i="12"/>
  <c r="E18" i="12"/>
  <c r="D60" i="11"/>
  <c r="D28" i="11"/>
  <c r="D65" i="10"/>
  <c r="D33" i="10"/>
  <c r="D70" i="9"/>
  <c r="D38" i="9"/>
  <c r="E74" i="8"/>
  <c r="E58" i="8"/>
  <c r="E42" i="8"/>
  <c r="E26" i="8"/>
  <c r="E10" i="8"/>
  <c r="L68" i="7"/>
  <c r="L60" i="7"/>
  <c r="L52" i="7"/>
  <c r="L44" i="7"/>
  <c r="L36" i="7"/>
  <c r="L28" i="7"/>
  <c r="L20" i="7"/>
  <c r="L12" i="7"/>
  <c r="E73" i="6"/>
  <c r="G59" i="6"/>
  <c r="D48" i="6"/>
  <c r="F34" i="6"/>
  <c r="H20" i="6"/>
  <c r="G41" i="29"/>
  <c r="F54" i="27"/>
  <c r="J21" i="26"/>
  <c r="F30" i="23"/>
  <c r="D7" i="22"/>
  <c r="I14" i="21"/>
  <c r="P64" i="20"/>
  <c r="M54" i="20"/>
  <c r="M46" i="20"/>
  <c r="M38" i="20"/>
  <c r="O31" i="20"/>
  <c r="N25" i="20"/>
  <c r="N20" i="20"/>
  <c r="N16" i="20"/>
  <c r="N12" i="20"/>
  <c r="N8" i="20"/>
  <c r="D57" i="19"/>
  <c r="D25" i="19"/>
  <c r="D62" i="18"/>
  <c r="E48" i="14"/>
  <c r="H41" i="14"/>
  <c r="F35" i="14"/>
  <c r="I28" i="14"/>
  <c r="G22" i="14"/>
  <c r="E16" i="14"/>
  <c r="H9" i="14"/>
  <c r="E66" i="13"/>
  <c r="E50" i="13"/>
  <c r="E34" i="13"/>
  <c r="E18" i="13"/>
  <c r="D68" i="12"/>
  <c r="E47" i="12"/>
  <c r="F26" i="12"/>
  <c r="J75" i="7"/>
  <c r="J67" i="7"/>
  <c r="J59" i="7"/>
  <c r="J51" i="7"/>
  <c r="J43" i="7"/>
  <c r="J35" i="7"/>
  <c r="J27" i="7"/>
  <c r="J19" i="7"/>
  <c r="J11" i="7"/>
  <c r="G74" i="6"/>
  <c r="D63" i="6"/>
  <c r="F49" i="6"/>
  <c r="H35" i="6"/>
  <c r="E24" i="6"/>
  <c r="M47" i="29"/>
  <c r="D45" i="27"/>
  <c r="I22" i="26"/>
  <c r="L36" i="23"/>
  <c r="D19" i="22"/>
  <c r="I23" i="21"/>
  <c r="H66" i="20"/>
  <c r="O55" i="20"/>
  <c r="O47" i="20"/>
  <c r="O39" i="20"/>
  <c r="M32" i="20"/>
  <c r="I26" i="20"/>
  <c r="G21" i="20"/>
  <c r="G17" i="20"/>
  <c r="G13" i="20"/>
  <c r="G9" i="20"/>
  <c r="E68" i="16"/>
  <c r="E52" i="16"/>
  <c r="E36" i="16"/>
  <c r="E20" i="16"/>
  <c r="I75" i="15"/>
  <c r="M71" i="15"/>
  <c r="Q67" i="15"/>
  <c r="J64" i="15"/>
  <c r="F60" i="15"/>
  <c r="R56" i="15"/>
  <c r="N52" i="15"/>
  <c r="G49" i="15"/>
  <c r="K45" i="15"/>
  <c r="O41" i="15"/>
  <c r="S37" i="15"/>
  <c r="D34" i="15"/>
  <c r="H30" i="15"/>
  <c r="L26" i="15"/>
  <c r="P22" i="15"/>
  <c r="T18" i="15"/>
  <c r="E15" i="15"/>
  <c r="I11" i="15"/>
  <c r="M7" i="15"/>
  <c r="N70" i="14"/>
  <c r="L64" i="14"/>
  <c r="J58" i="14"/>
  <c r="M51" i="14"/>
  <c r="K45" i="14"/>
  <c r="N38" i="14"/>
  <c r="L32" i="14"/>
  <c r="J26" i="14"/>
  <c r="M19" i="14"/>
  <c r="K13" i="14"/>
  <c r="D74" i="13"/>
  <c r="D58" i="13"/>
  <c r="D42" i="13"/>
  <c r="D26" i="13"/>
  <c r="D10" i="13"/>
  <c r="E58" i="12"/>
  <c r="F37" i="12"/>
  <c r="D15" i="12"/>
  <c r="D56" i="11"/>
  <c r="D24" i="11"/>
  <c r="D61" i="10"/>
  <c r="D29" i="10"/>
  <c r="D66" i="9"/>
  <c r="D34" i="9"/>
  <c r="E72" i="8"/>
  <c r="E56" i="8"/>
  <c r="E40" i="8"/>
  <c r="E24" i="8"/>
  <c r="E8" i="8"/>
  <c r="D68" i="7"/>
  <c r="D60" i="7"/>
  <c r="D52" i="7"/>
  <c r="D44" i="7"/>
  <c r="D36" i="7"/>
  <c r="D28" i="7"/>
  <c r="D20" i="7"/>
  <c r="D12" i="7"/>
  <c r="D72" i="6"/>
  <c r="F58" i="6"/>
  <c r="H44" i="6"/>
  <c r="E33" i="6"/>
  <c r="G19" i="6"/>
  <c r="I35" i="29"/>
  <c r="D33" i="27"/>
  <c r="I14" i="26"/>
  <c r="H24" i="23"/>
  <c r="I70" i="21"/>
  <c r="I9" i="21"/>
  <c r="L63" i="20"/>
  <c r="M53" i="20"/>
  <c r="M45" i="20"/>
  <c r="M37" i="20"/>
  <c r="Q30" i="20"/>
  <c r="D25" i="20"/>
  <c r="F20" i="20"/>
  <c r="F16" i="20"/>
  <c r="F12" i="20"/>
  <c r="F8" i="20"/>
  <c r="D53" i="19"/>
  <c r="D21" i="19"/>
  <c r="D58" i="18"/>
  <c r="J47" i="14"/>
  <c r="M40" i="14"/>
  <c r="K34" i="14"/>
  <c r="N27" i="14"/>
  <c r="L21" i="14"/>
  <c r="J15" i="14"/>
  <c r="M8" i="14"/>
  <c r="E64" i="13"/>
  <c r="E48" i="13"/>
  <c r="E32" i="13"/>
  <c r="E16" i="13"/>
  <c r="F66" i="12"/>
  <c r="D44" i="12"/>
  <c r="E23" i="12"/>
  <c r="G74" i="7"/>
  <c r="G66" i="7"/>
  <c r="G58" i="7"/>
  <c r="G50" i="7"/>
  <c r="G42" i="7"/>
  <c r="G34" i="7"/>
  <c r="G26" i="7"/>
  <c r="G18" i="7"/>
  <c r="G10" i="7"/>
  <c r="F73" i="6"/>
  <c r="H59" i="6"/>
  <c r="E48" i="6"/>
  <c r="G34" i="6"/>
  <c r="D23" i="6"/>
  <c r="D42" i="29"/>
  <c r="F34" i="27"/>
  <c r="H15" i="26"/>
  <c r="E25" i="23"/>
  <c r="F8" i="22"/>
  <c r="I15" i="21"/>
  <c r="D65" i="20"/>
  <c r="O54" i="20"/>
  <c r="O46" i="20"/>
  <c r="O38" i="20"/>
  <c r="P31" i="20"/>
  <c r="O25" i="20"/>
  <c r="O20" i="20"/>
  <c r="O16" i="20"/>
  <c r="O12" i="20"/>
  <c r="O8" i="20"/>
  <c r="G65" i="16"/>
  <c r="G49" i="16"/>
  <c r="G33" i="16"/>
  <c r="G17" i="16"/>
  <c r="T74" i="15"/>
  <c r="E71" i="15"/>
  <c r="I67" i="15"/>
  <c r="M63" i="15"/>
  <c r="Q59" i="15"/>
  <c r="J56" i="15"/>
  <c r="F52" i="15"/>
  <c r="R48" i="15"/>
  <c r="N44" i="15"/>
  <c r="G41" i="15"/>
  <c r="K37" i="15"/>
  <c r="O33" i="15"/>
  <c r="S29" i="15"/>
  <c r="D26" i="15"/>
  <c r="H22" i="15"/>
  <c r="L18" i="15"/>
  <c r="P14" i="15"/>
  <c r="T10" i="15"/>
  <c r="E7" i="15"/>
  <c r="F70" i="14"/>
  <c r="I63" i="14"/>
  <c r="G57" i="14"/>
  <c r="E51" i="14"/>
  <c r="H44" i="14"/>
  <c r="F38" i="14"/>
  <c r="I31" i="14"/>
  <c r="G25" i="14"/>
  <c r="E19" i="14"/>
  <c r="H12" i="14"/>
  <c r="D72" i="13"/>
  <c r="D56" i="13"/>
  <c r="D40" i="13"/>
  <c r="D24" i="13"/>
  <c r="D8" i="13"/>
  <c r="D55" i="12"/>
  <c r="E34" i="12"/>
  <c r="F13" i="12"/>
  <c r="D52" i="11"/>
  <c r="D20" i="11"/>
  <c r="D57" i="10"/>
  <c r="D25" i="10"/>
  <c r="D62" i="9"/>
  <c r="D30" i="9"/>
  <c r="E70" i="8"/>
  <c r="E54" i="8"/>
  <c r="E38" i="8"/>
  <c r="E22" i="8"/>
  <c r="I75" i="7"/>
  <c r="I67" i="7"/>
  <c r="I59" i="7"/>
  <c r="I51" i="7"/>
  <c r="I43" i="7"/>
  <c r="I35" i="7"/>
  <c r="I27" i="7"/>
  <c r="I19" i="7"/>
  <c r="I11" i="7"/>
  <c r="H68" i="6"/>
  <c r="E57" i="6"/>
  <c r="G43" i="6"/>
  <c r="D32" i="6"/>
  <c r="F18" i="6"/>
  <c r="M23" i="29"/>
  <c r="F22" i="27"/>
  <c r="H7" i="26"/>
  <c r="J18" i="23"/>
  <c r="I62" i="21"/>
  <c r="L74" i="20"/>
  <c r="E62" i="20"/>
  <c r="M52" i="20"/>
  <c r="M44" i="20"/>
  <c r="M36" i="20"/>
  <c r="E30" i="20"/>
  <c r="H24" i="20"/>
  <c r="N19" i="20"/>
  <c r="N15" i="20"/>
  <c r="N11" i="20"/>
  <c r="N7" i="20"/>
  <c r="D49" i="19"/>
  <c r="D17" i="19"/>
  <c r="D54" i="18"/>
  <c r="G46" i="14"/>
  <c r="E40" i="14"/>
  <c r="H33" i="14"/>
  <c r="F27" i="14"/>
  <c r="I20" i="14"/>
  <c r="G14" i="14"/>
  <c r="E8" i="14"/>
  <c r="E62" i="13"/>
  <c r="E46" i="13"/>
  <c r="E30" i="13"/>
  <c r="E14" i="13"/>
  <c r="E63" i="12"/>
  <c r="F42" i="12"/>
  <c r="D20" i="12"/>
  <c r="L73" i="7"/>
  <c r="L65" i="7"/>
  <c r="L57" i="7"/>
  <c r="L49" i="7"/>
  <c r="L41" i="7"/>
  <c r="L33" i="7"/>
  <c r="L25" i="7"/>
  <c r="L17" i="7"/>
  <c r="L9" i="7"/>
  <c r="E72" i="6"/>
  <c r="G58" i="6"/>
  <c r="D47" i="6"/>
  <c r="F33" i="6"/>
  <c r="H19" i="6"/>
  <c r="F36" i="29"/>
  <c r="D13" i="27"/>
  <c r="G8" i="26"/>
  <c r="G19" i="23"/>
  <c r="I71" i="21"/>
  <c r="E10" i="21"/>
  <c r="M63" i="20"/>
  <c r="O53" i="20"/>
  <c r="O45" i="20"/>
  <c r="O37" i="20"/>
  <c r="D31" i="20"/>
  <c r="E25" i="20"/>
  <c r="G20" i="20"/>
  <c r="G16" i="20"/>
  <c r="G12" i="20"/>
  <c r="G8" i="20"/>
  <c r="E64" i="16"/>
  <c r="E48" i="16"/>
  <c r="E32" i="16"/>
  <c r="E16" i="16"/>
  <c r="L74" i="15"/>
  <c r="P70" i="15"/>
  <c r="T66" i="15"/>
  <c r="E63" i="15"/>
  <c r="I59" i="15"/>
  <c r="M55" i="15"/>
  <c r="Q51" i="15"/>
  <c r="J48" i="15"/>
  <c r="F44" i="15"/>
  <c r="R40" i="15"/>
  <c r="N36" i="15"/>
  <c r="G33" i="15"/>
  <c r="K29" i="15"/>
  <c r="O25" i="15"/>
  <c r="S21" i="15"/>
  <c r="D18" i="15"/>
  <c r="H14" i="15"/>
  <c r="L10" i="15"/>
  <c r="M75" i="14"/>
  <c r="K69" i="14"/>
  <c r="N62" i="14"/>
  <c r="L56" i="14"/>
  <c r="J50" i="14"/>
  <c r="M43" i="14"/>
  <c r="K37" i="14"/>
  <c r="N30" i="14"/>
  <c r="L24" i="14"/>
  <c r="J18" i="14"/>
  <c r="M11" i="14"/>
  <c r="D70" i="13"/>
  <c r="D54" i="13"/>
  <c r="D38" i="13"/>
  <c r="D22" i="13"/>
  <c r="E74" i="12"/>
  <c r="F53" i="12"/>
  <c r="D31" i="12"/>
  <c r="E10" i="12"/>
  <c r="D48" i="11"/>
  <c r="D16" i="11"/>
  <c r="D53" i="10"/>
  <c r="D21" i="10"/>
  <c r="D58" i="9"/>
  <c r="D26" i="9"/>
  <c r="E68" i="8"/>
  <c r="E52" i="8"/>
  <c r="E36" i="8"/>
  <c r="E20" i="8"/>
  <c r="N74" i="7"/>
  <c r="N66" i="7"/>
  <c r="N58" i="7"/>
  <c r="N50" i="7"/>
  <c r="N42" i="7"/>
  <c r="N34" i="7"/>
  <c r="N26" i="7"/>
  <c r="N18" i="7"/>
  <c r="N10" i="7"/>
  <c r="G67" i="6"/>
  <c r="D56" i="6"/>
  <c r="F42" i="6"/>
  <c r="H28" i="6"/>
  <c r="E17" i="6"/>
  <c r="D18" i="29"/>
  <c r="H71" i="26"/>
  <c r="E65" i="23"/>
  <c r="L12" i="23"/>
  <c r="I54" i="21"/>
  <c r="L72" i="20"/>
  <c r="P60" i="20"/>
  <c r="M51" i="20"/>
  <c r="M43" i="20"/>
  <c r="O35" i="20"/>
  <c r="H29" i="20"/>
  <c r="N23" i="20"/>
  <c r="F19" i="20"/>
  <c r="F15" i="20"/>
  <c r="F11" i="20"/>
  <c r="F7" i="20"/>
  <c r="D45" i="19"/>
  <c r="D13" i="19"/>
  <c r="D50" i="18"/>
  <c r="L45" i="14"/>
  <c r="J39" i="14"/>
  <c r="M32" i="14"/>
  <c r="K26" i="14"/>
  <c r="N19" i="14"/>
  <c r="L13" i="14"/>
  <c r="J7" i="14"/>
  <c r="E60" i="13"/>
  <c r="E44" i="13"/>
  <c r="E28" i="13"/>
  <c r="E12" i="13"/>
  <c r="D60" i="12"/>
  <c r="E39" i="12"/>
  <c r="F18" i="12"/>
  <c r="D73" i="7"/>
  <c r="D65" i="7"/>
  <c r="D57" i="7"/>
  <c r="D49" i="7"/>
  <c r="D41" i="7"/>
  <c r="D33" i="7"/>
  <c r="D25" i="7"/>
  <c r="D17" i="7"/>
  <c r="D9" i="7"/>
  <c r="D71" i="6"/>
  <c r="F57" i="6"/>
  <c r="H43" i="6"/>
  <c r="E32" i="6"/>
  <c r="G18" i="6"/>
  <c r="J24" i="29"/>
  <c r="G72" i="26"/>
  <c r="K71" i="23"/>
  <c r="I13" i="23"/>
  <c r="I63" i="21"/>
  <c r="P74" i="20"/>
  <c r="H62" i="20"/>
  <c r="O52" i="20"/>
  <c r="O44" i="20"/>
  <c r="O36" i="20"/>
  <c r="G30" i="20"/>
  <c r="I24" i="20"/>
  <c r="O19" i="20"/>
  <c r="O15" i="20"/>
  <c r="O11" i="20"/>
  <c r="O7" i="20"/>
  <c r="G61" i="16"/>
  <c r="G45" i="16"/>
  <c r="G29" i="16"/>
  <c r="G13" i="16"/>
  <c r="D74" i="15"/>
  <c r="H70" i="15"/>
  <c r="L66" i="15"/>
  <c r="P62" i="15"/>
  <c r="T58" i="15"/>
  <c r="E55" i="15"/>
  <c r="I51" i="15"/>
  <c r="M47" i="15"/>
  <c r="Q43" i="15"/>
  <c r="J40" i="15"/>
  <c r="F36" i="15"/>
  <c r="R32" i="15"/>
  <c r="N28" i="15"/>
  <c r="G25" i="15"/>
  <c r="K21" i="15"/>
  <c r="O17" i="15"/>
  <c r="S13" i="15"/>
  <c r="D10" i="15"/>
  <c r="E75" i="14"/>
  <c r="H68" i="14"/>
  <c r="F62" i="14"/>
  <c r="I55" i="14"/>
  <c r="G49" i="14"/>
  <c r="E43" i="14"/>
  <c r="H36" i="14"/>
  <c r="F30" i="14"/>
  <c r="I23" i="14"/>
  <c r="G17" i="14"/>
  <c r="E11" i="14"/>
  <c r="D68" i="13"/>
  <c r="D52" i="13"/>
  <c r="D36" i="13"/>
  <c r="D20" i="13"/>
  <c r="D71" i="12"/>
  <c r="E50" i="12"/>
  <c r="F29" i="12"/>
  <c r="D7" i="12"/>
  <c r="D44" i="11"/>
  <c r="D12" i="11"/>
  <c r="D49" i="10"/>
  <c r="D17" i="10"/>
  <c r="D54" i="9"/>
  <c r="D22" i="9"/>
  <c r="E66" i="8"/>
  <c r="E50" i="8"/>
  <c r="E34" i="8"/>
  <c r="E18" i="8"/>
  <c r="F74" i="7"/>
  <c r="F66" i="7"/>
  <c r="F58" i="7"/>
  <c r="F50" i="7"/>
  <c r="F42" i="7"/>
  <c r="F34" i="7"/>
  <c r="F26" i="7"/>
  <c r="F18" i="7"/>
  <c r="F10" i="7"/>
  <c r="F66" i="6"/>
  <c r="H52" i="6"/>
  <c r="E41" i="6"/>
  <c r="G27" i="6"/>
  <c r="D16" i="6"/>
  <c r="F12" i="29"/>
  <c r="G64" i="26"/>
  <c r="G59" i="23"/>
  <c r="D71" i="22"/>
  <c r="I46" i="21"/>
  <c r="L70" i="20"/>
  <c r="L59" i="20"/>
  <c r="M50" i="20"/>
  <c r="M42" i="20"/>
  <c r="Q34" i="20"/>
  <c r="L28" i="20"/>
  <c r="D23" i="20"/>
  <c r="N18" i="20"/>
  <c r="N14" i="20"/>
  <c r="N10" i="20"/>
  <c r="D73" i="19"/>
  <c r="D41" i="19"/>
  <c r="D9" i="19"/>
  <c r="I44" i="14"/>
  <c r="G38" i="14"/>
  <c r="E32" i="14"/>
  <c r="H25" i="14"/>
  <c r="F19" i="14"/>
  <c r="I12" i="14"/>
  <c r="E74" i="13"/>
  <c r="E58" i="13"/>
  <c r="E42" i="13"/>
  <c r="E26" i="13"/>
  <c r="E10" i="13"/>
  <c r="F58" i="12"/>
  <c r="D36" i="12"/>
  <c r="E15" i="12"/>
  <c r="I72" i="7"/>
  <c r="I64" i="7"/>
  <c r="I56" i="7"/>
  <c r="I48" i="7"/>
  <c r="I40" i="7"/>
  <c r="I32" i="7"/>
  <c r="I24" i="7"/>
  <c r="I16" i="7"/>
  <c r="I8" i="7"/>
  <c r="H67" i="6"/>
  <c r="E56" i="6"/>
  <c r="G42" i="6"/>
  <c r="D31" i="6"/>
  <c r="F17" i="6"/>
  <c r="L18" i="29"/>
  <c r="F65" i="26"/>
  <c r="D60" i="23"/>
  <c r="K7" i="23"/>
  <c r="I55" i="21"/>
  <c r="P72" i="20"/>
  <c r="D61" i="20"/>
  <c r="O51" i="20"/>
  <c r="O43" i="20"/>
  <c r="P35" i="20"/>
  <c r="I29" i="20"/>
  <c r="O23" i="20"/>
  <c r="G19" i="20"/>
  <c r="G15" i="20"/>
  <c r="G11" i="20"/>
  <c r="G7" i="20"/>
  <c r="E60" i="16"/>
  <c r="E44" i="16"/>
  <c r="E28" i="16"/>
  <c r="E12" i="16"/>
  <c r="O73" i="15"/>
  <c r="S69" i="15"/>
  <c r="D66" i="15"/>
  <c r="H62" i="15"/>
  <c r="L58" i="15"/>
  <c r="P54" i="15"/>
  <c r="T50" i="15"/>
  <c r="E47" i="15"/>
  <c r="I43" i="15"/>
  <c r="M39" i="15"/>
  <c r="Q35" i="15"/>
  <c r="J32" i="15"/>
  <c r="F28" i="15"/>
  <c r="R24" i="15"/>
  <c r="N20" i="15"/>
  <c r="G17" i="15"/>
  <c r="K13" i="15"/>
  <c r="O9" i="15"/>
  <c r="J74" i="14"/>
  <c r="M67" i="14"/>
  <c r="K61" i="14"/>
  <c r="N54" i="14"/>
  <c r="L48" i="14"/>
  <c r="J42" i="14"/>
  <c r="M35" i="14"/>
  <c r="K29" i="14"/>
  <c r="N22" i="14"/>
  <c r="L16" i="14"/>
  <c r="J10" i="14"/>
  <c r="D66" i="13"/>
  <c r="D50" i="13"/>
  <c r="D34" i="13"/>
  <c r="D18" i="13"/>
  <c r="F69" i="12"/>
  <c r="D47" i="12"/>
  <c r="E26" i="12"/>
  <c r="D72" i="11"/>
  <c r="D40" i="11"/>
  <c r="D8" i="11"/>
  <c r="D45" i="10"/>
  <c r="D13" i="10"/>
  <c r="D50" i="9"/>
  <c r="D18" i="9"/>
  <c r="E64" i="8"/>
  <c r="E48" i="8"/>
  <c r="E32" i="8"/>
  <c r="E16" i="8"/>
  <c r="M71" i="7"/>
  <c r="M63" i="7"/>
  <c r="M55" i="7"/>
  <c r="M47" i="7"/>
  <c r="M39" i="7"/>
  <c r="M31" i="7"/>
  <c r="M23" i="7"/>
  <c r="M15" i="7"/>
  <c r="M7" i="7"/>
  <c r="E65" i="6"/>
  <c r="G51" i="6"/>
  <c r="D40" i="6"/>
  <c r="F26" i="6"/>
  <c r="H12" i="6"/>
  <c r="E37" i="28"/>
  <c r="F57" i="26"/>
  <c r="I53" i="23"/>
  <c r="F60" i="22"/>
  <c r="I38" i="21"/>
  <c r="P68" i="20"/>
  <c r="E58" i="20"/>
  <c r="M49" i="20"/>
  <c r="M41" i="20"/>
  <c r="E34" i="20"/>
  <c r="O27" i="20"/>
  <c r="H22" i="20"/>
  <c r="F18" i="20"/>
  <c r="F14" i="20"/>
  <c r="F10" i="20"/>
  <c r="D69" i="19"/>
  <c r="D37" i="19"/>
  <c r="D74" i="18"/>
  <c r="N43" i="14"/>
  <c r="L37" i="14"/>
  <c r="J31" i="14"/>
  <c r="M24" i="14"/>
  <c r="K18" i="14"/>
  <c r="N11" i="14"/>
  <c r="E72" i="13"/>
  <c r="E56" i="13"/>
  <c r="E40" i="13"/>
  <c r="E24" i="13"/>
  <c r="E8" i="13"/>
  <c r="E55" i="12"/>
  <c r="F34" i="12"/>
  <c r="D12" i="12"/>
  <c r="N71" i="7"/>
  <c r="N63" i="7"/>
  <c r="N55" i="7"/>
  <c r="N47" i="7"/>
  <c r="N39" i="7"/>
  <c r="N31" i="7"/>
  <c r="N23" i="7"/>
  <c r="N15" i="7"/>
  <c r="N7" i="7"/>
  <c r="G66" i="6"/>
  <c r="D55" i="6"/>
  <c r="F41" i="6"/>
  <c r="H27" i="6"/>
  <c r="E16" i="6"/>
  <c r="E61" i="28"/>
  <c r="E58" i="26"/>
  <c r="F54" i="23"/>
  <c r="F72" i="22"/>
  <c r="I47" i="21"/>
  <c r="P70" i="20"/>
  <c r="M59" i="20"/>
  <c r="O50" i="20"/>
  <c r="O42" i="20"/>
  <c r="D35" i="20"/>
  <c r="M28" i="20"/>
  <c r="E23" i="20"/>
  <c r="O18" i="20"/>
  <c r="O14" i="20"/>
  <c r="O10" i="20"/>
  <c r="G73" i="16"/>
  <c r="G57" i="16"/>
  <c r="G41" i="16"/>
  <c r="G25" i="16"/>
  <c r="G9" i="16"/>
  <c r="G73" i="15"/>
  <c r="K69" i="15"/>
  <c r="O65" i="15"/>
  <c r="S61" i="15"/>
  <c r="D58" i="15"/>
  <c r="H54" i="15"/>
  <c r="L50" i="15"/>
  <c r="P46" i="15"/>
  <c r="T42" i="15"/>
  <c r="E39" i="15"/>
  <c r="I35" i="15"/>
  <c r="M31" i="15"/>
  <c r="Q27" i="15"/>
  <c r="J24" i="15"/>
  <c r="F20" i="15"/>
  <c r="R16" i="15"/>
  <c r="N12" i="15"/>
  <c r="G9" i="15"/>
  <c r="G73" i="14"/>
  <c r="E67" i="14"/>
  <c r="H60" i="14"/>
  <c r="F54" i="14"/>
  <c r="I47" i="14"/>
  <c r="G41" i="14"/>
  <c r="E35" i="14"/>
  <c r="H28" i="14"/>
  <c r="F22" i="14"/>
  <c r="I15" i="14"/>
  <c r="G9" i="14"/>
  <c r="D64" i="13"/>
  <c r="D48" i="13"/>
  <c r="D32" i="13"/>
  <c r="D16" i="13"/>
  <c r="E66" i="12"/>
  <c r="F45" i="12"/>
  <c r="D23" i="12"/>
  <c r="D68" i="11"/>
  <c r="D36" i="11"/>
  <c r="D73" i="10"/>
  <c r="D41" i="10"/>
  <c r="D9" i="10"/>
  <c r="D46" i="9"/>
  <c r="D14" i="9"/>
  <c r="E62" i="8"/>
  <c r="E46" i="8"/>
  <c r="E30" i="8"/>
  <c r="E14" i="8"/>
  <c r="J70" i="7"/>
  <c r="J62" i="7"/>
  <c r="J54" i="7"/>
  <c r="J46" i="7"/>
  <c r="J38" i="7"/>
  <c r="J30" i="7"/>
  <c r="J22" i="7"/>
  <c r="J14" i="7"/>
  <c r="G75" i="6"/>
  <c r="D64" i="6"/>
  <c r="F50" i="6"/>
  <c r="H36" i="6"/>
  <c r="E25" i="6"/>
  <c r="J64" i="29"/>
  <c r="D16" i="28"/>
  <c r="E50" i="26"/>
  <c r="K47" i="23"/>
  <c r="D39" i="22"/>
  <c r="I30" i="21"/>
  <c r="L67" i="20"/>
  <c r="P56" i="20"/>
  <c r="M48" i="20"/>
  <c r="M40" i="20"/>
  <c r="H33" i="20"/>
  <c r="D27" i="20"/>
  <c r="N21" i="20"/>
  <c r="N17" i="20"/>
  <c r="N13" i="20"/>
  <c r="N9" i="20"/>
  <c r="D65" i="19"/>
  <c r="D33" i="19"/>
  <c r="D70" i="18"/>
  <c r="D46" i="18"/>
  <c r="D14" i="18"/>
  <c r="E62" i="17"/>
  <c r="E46" i="17"/>
  <c r="E30" i="17"/>
  <c r="E14" i="17"/>
  <c r="F65" i="16"/>
  <c r="F49" i="16"/>
  <c r="F33" i="16"/>
  <c r="F17" i="16"/>
  <c r="S74" i="15"/>
  <c r="D71" i="15"/>
  <c r="H67" i="15"/>
  <c r="L63" i="15"/>
  <c r="P59" i="15"/>
  <c r="T55" i="15"/>
  <c r="E52" i="15"/>
  <c r="I48" i="15"/>
  <c r="M44" i="15"/>
  <c r="Q40" i="15"/>
  <c r="J37" i="15"/>
  <c r="F33" i="15"/>
  <c r="R29" i="15"/>
  <c r="N25" i="15"/>
  <c r="G22" i="15"/>
  <c r="K18" i="15"/>
  <c r="O14" i="15"/>
  <c r="S10" i="15"/>
  <c r="D7" i="15"/>
  <c r="E70" i="14"/>
  <c r="H63" i="14"/>
  <c r="F57" i="14"/>
  <c r="I50" i="14"/>
  <c r="G44" i="14"/>
  <c r="E38" i="14"/>
  <c r="H31" i="14"/>
  <c r="F25" i="14"/>
  <c r="I18" i="14"/>
  <c r="G12" i="14"/>
  <c r="F72" i="12"/>
  <c r="D50" i="12"/>
  <c r="E29" i="12"/>
  <c r="F8" i="12"/>
  <c r="D60" i="8"/>
  <c r="D44" i="8"/>
  <c r="D28" i="8"/>
  <c r="D12" i="8"/>
  <c r="I70" i="7"/>
  <c r="I62" i="7"/>
  <c r="I54" i="7"/>
  <c r="I46" i="7"/>
  <c r="I38" i="7"/>
  <c r="I30" i="7"/>
  <c r="I22" i="7"/>
  <c r="I14" i="7"/>
  <c r="F75" i="6"/>
  <c r="H61" i="6"/>
  <c r="E50" i="6"/>
  <c r="G36" i="6"/>
  <c r="D58" i="29"/>
  <c r="F74" i="27"/>
  <c r="F49" i="26"/>
  <c r="E41" i="23"/>
  <c r="F16" i="22"/>
  <c r="I13" i="21"/>
  <c r="M64" i="20"/>
  <c r="L54" i="20"/>
  <c r="L46" i="20"/>
  <c r="L38" i="20"/>
  <c r="M31" i="20"/>
  <c r="M25" i="20"/>
  <c r="M20" i="20"/>
  <c r="M16" i="20"/>
  <c r="M12" i="20"/>
  <c r="M8" i="20"/>
  <c r="D66" i="17"/>
  <c r="D50" i="17"/>
  <c r="D34" i="17"/>
  <c r="D18" i="17"/>
  <c r="G70" i="16"/>
  <c r="G54" i="16"/>
  <c r="G38" i="16"/>
  <c r="G22" i="16"/>
  <c r="O75" i="15"/>
  <c r="S71" i="15"/>
  <c r="D68" i="15"/>
  <c r="H64" i="15"/>
  <c r="L60" i="15"/>
  <c r="P56" i="15"/>
  <c r="T52" i="15"/>
  <c r="E49" i="15"/>
  <c r="I45" i="15"/>
  <c r="M41" i="15"/>
  <c r="Q37" i="15"/>
  <c r="J34" i="15"/>
  <c r="F30" i="15"/>
  <c r="R26" i="15"/>
  <c r="N22" i="15"/>
  <c r="G19" i="15"/>
  <c r="K15" i="15"/>
  <c r="O11" i="15"/>
  <c r="S7" i="15"/>
  <c r="L70" i="14"/>
  <c r="J64" i="14"/>
  <c r="M57" i="14"/>
  <c r="K51" i="14"/>
  <c r="N44" i="14"/>
  <c r="L38" i="14"/>
  <c r="J32" i="14"/>
  <c r="M25" i="14"/>
  <c r="K19" i="14"/>
  <c r="N12" i="14"/>
  <c r="F75" i="12"/>
  <c r="D53" i="12"/>
  <c r="E32" i="12"/>
  <c r="F11" i="12"/>
  <c r="D51" i="11"/>
  <c r="D19" i="11"/>
  <c r="D56" i="10"/>
  <c r="D24" i="10"/>
  <c r="D61" i="9"/>
  <c r="D29" i="9"/>
  <c r="D74" i="7"/>
  <c r="D66" i="7"/>
  <c r="D58" i="7"/>
  <c r="D50" i="7"/>
  <c r="D42" i="7"/>
  <c r="D34" i="7"/>
  <c r="D42" i="18"/>
  <c r="D10" i="18"/>
  <c r="E60" i="17"/>
  <c r="E44" i="17"/>
  <c r="E28" i="17"/>
  <c r="E12" i="17"/>
  <c r="D64" i="16"/>
  <c r="D48" i="16"/>
  <c r="D32" i="16"/>
  <c r="D16" i="16"/>
  <c r="K74" i="15"/>
  <c r="O70" i="15"/>
  <c r="S66" i="15"/>
  <c r="D63" i="15"/>
  <c r="H59" i="15"/>
  <c r="L55" i="15"/>
  <c r="P51" i="15"/>
  <c r="T47" i="15"/>
  <c r="E44" i="15"/>
  <c r="I40" i="15"/>
  <c r="M36" i="15"/>
  <c r="Q32" i="15"/>
  <c r="J29" i="15"/>
  <c r="F25" i="15"/>
  <c r="R21" i="15"/>
  <c r="N17" i="15"/>
  <c r="G14" i="15"/>
  <c r="K10" i="15"/>
  <c r="L75" i="14"/>
  <c r="J69" i="14"/>
  <c r="M62" i="14"/>
  <c r="K56" i="14"/>
  <c r="N49" i="14"/>
  <c r="L43" i="14"/>
  <c r="J37" i="14"/>
  <c r="M30" i="14"/>
  <c r="K24" i="14"/>
  <c r="N17" i="14"/>
  <c r="L11" i="14"/>
  <c r="E69" i="12"/>
  <c r="F48" i="12"/>
  <c r="D26" i="12"/>
  <c r="D74" i="8"/>
  <c r="D58" i="8"/>
  <c r="D42" i="8"/>
  <c r="D26" i="8"/>
  <c r="D10" i="8"/>
  <c r="N69" i="7"/>
  <c r="N61" i="7"/>
  <c r="N53" i="7"/>
  <c r="N45" i="7"/>
  <c r="N37" i="7"/>
  <c r="N29" i="7"/>
  <c r="N21" i="7"/>
  <c r="N13" i="7"/>
  <c r="E74" i="6"/>
  <c r="G60" i="6"/>
  <c r="D49" i="6"/>
  <c r="F35" i="6"/>
  <c r="F52" i="29"/>
  <c r="D53" i="27"/>
  <c r="E42" i="26"/>
  <c r="G35" i="23"/>
  <c r="I69" i="21"/>
  <c r="E9" i="21"/>
  <c r="H63" i="20"/>
  <c r="L53" i="20"/>
  <c r="L45" i="20"/>
  <c r="L37" i="20"/>
  <c r="P30" i="20"/>
  <c r="Q24" i="20"/>
  <c r="E20" i="20"/>
  <c r="E16" i="20"/>
  <c r="E12" i="20"/>
  <c r="E8" i="20"/>
  <c r="D64" i="17"/>
  <c r="D48" i="17"/>
  <c r="D32" i="17"/>
  <c r="D16" i="17"/>
  <c r="E69" i="16"/>
  <c r="E53" i="16"/>
  <c r="E37" i="16"/>
  <c r="E21" i="16"/>
  <c r="G75" i="15"/>
  <c r="K71" i="15"/>
  <c r="O67" i="15"/>
  <c r="S63" i="15"/>
  <c r="D60" i="15"/>
  <c r="H56" i="15"/>
  <c r="L52" i="15"/>
  <c r="P48" i="15"/>
  <c r="T44" i="15"/>
  <c r="E41" i="15"/>
  <c r="I37" i="15"/>
  <c r="M33" i="15"/>
  <c r="Q29" i="15"/>
  <c r="J26" i="15"/>
  <c r="F22" i="15"/>
  <c r="R18" i="15"/>
  <c r="N14" i="15"/>
  <c r="G11" i="15"/>
  <c r="K7" i="15"/>
  <c r="I69" i="14"/>
  <c r="G63" i="14"/>
  <c r="E57" i="14"/>
  <c r="H50" i="14"/>
  <c r="F44" i="14"/>
  <c r="I37" i="14"/>
  <c r="G31" i="14"/>
  <c r="E25" i="14"/>
  <c r="H18" i="14"/>
  <c r="F12" i="14"/>
  <c r="E72" i="12"/>
  <c r="F51" i="12"/>
  <c r="D29" i="12"/>
  <c r="E8" i="12"/>
  <c r="D47" i="11"/>
  <c r="D15" i="11"/>
  <c r="D52" i="10"/>
  <c r="D20" i="10"/>
  <c r="D57" i="9"/>
  <c r="D25" i="9"/>
  <c r="I73" i="7"/>
  <c r="I65" i="7"/>
  <c r="I57" i="7"/>
  <c r="I49" i="7"/>
  <c r="I41" i="7"/>
  <c r="I33" i="7"/>
  <c r="D38" i="18"/>
  <c r="E74" i="17"/>
  <c r="E58" i="17"/>
  <c r="E42" i="17"/>
  <c r="E26" i="17"/>
  <c r="E10" i="17"/>
  <c r="F61" i="16"/>
  <c r="F45" i="16"/>
  <c r="F29" i="16"/>
  <c r="F13" i="16"/>
  <c r="N73" i="15"/>
  <c r="G70" i="15"/>
  <c r="K66" i="15"/>
  <c r="O62" i="15"/>
  <c r="S58" i="15"/>
  <c r="D55" i="15"/>
  <c r="H51" i="15"/>
  <c r="L47" i="15"/>
  <c r="P43" i="15"/>
  <c r="T39" i="15"/>
  <c r="E36" i="15"/>
  <c r="I32" i="15"/>
  <c r="M28" i="15"/>
  <c r="Q24" i="15"/>
  <c r="J21" i="15"/>
  <c r="F17" i="15"/>
  <c r="R13" i="15"/>
  <c r="N9" i="15"/>
  <c r="I74" i="14"/>
  <c r="G68" i="14"/>
  <c r="E62" i="14"/>
  <c r="H55" i="14"/>
  <c r="F49" i="14"/>
  <c r="I42" i="14"/>
  <c r="G36" i="14"/>
  <c r="E30" i="14"/>
  <c r="H23" i="14"/>
  <c r="F17" i="14"/>
  <c r="I10" i="14"/>
  <c r="D66" i="12"/>
  <c r="E45" i="12"/>
  <c r="F24" i="12"/>
  <c r="D72" i="8"/>
  <c r="D56" i="8"/>
  <c r="D40" i="8"/>
  <c r="D24" i="8"/>
  <c r="D8" i="8"/>
  <c r="F69" i="7"/>
  <c r="F61" i="7"/>
  <c r="F53" i="7"/>
  <c r="F45" i="7"/>
  <c r="F37" i="7"/>
  <c r="F29" i="7"/>
  <c r="F21" i="7"/>
  <c r="F13" i="7"/>
  <c r="D73" i="6"/>
  <c r="F59" i="6"/>
  <c r="H45" i="6"/>
  <c r="E34" i="6"/>
  <c r="J40" i="29"/>
  <c r="F42" i="27"/>
  <c r="D35" i="26"/>
  <c r="I29" i="23"/>
  <c r="I61" i="21"/>
  <c r="H74" i="20"/>
  <c r="D62" i="20"/>
  <c r="L52" i="20"/>
  <c r="L44" i="20"/>
  <c r="L36" i="20"/>
  <c r="D30" i="20"/>
  <c r="G24" i="20"/>
  <c r="M19" i="20"/>
  <c r="M15" i="20"/>
  <c r="M11" i="20"/>
  <c r="M7" i="20"/>
  <c r="D62" i="17"/>
  <c r="D46" i="17"/>
  <c r="D30" i="17"/>
  <c r="D14" i="17"/>
  <c r="G66" i="16"/>
  <c r="G50" i="16"/>
  <c r="G34" i="16"/>
  <c r="G18" i="16"/>
  <c r="R74" i="15"/>
  <c r="N70" i="15"/>
  <c r="G67" i="15"/>
  <c r="K63" i="15"/>
  <c r="O59" i="15"/>
  <c r="S55" i="15"/>
  <c r="D52" i="15"/>
  <c r="H48" i="15"/>
  <c r="L44" i="15"/>
  <c r="P40" i="15"/>
  <c r="T36" i="15"/>
  <c r="E33" i="15"/>
  <c r="I29" i="15"/>
  <c r="M25" i="15"/>
  <c r="Q21" i="15"/>
  <c r="J18" i="15"/>
  <c r="F14" i="15"/>
  <c r="R10" i="15"/>
  <c r="K75" i="14"/>
  <c r="N68" i="14"/>
  <c r="L62" i="14"/>
  <c r="J56" i="14"/>
  <c r="M49" i="14"/>
  <c r="K43" i="14"/>
  <c r="N36" i="14"/>
  <c r="L30" i="14"/>
  <c r="J24" i="14"/>
  <c r="M17" i="14"/>
  <c r="K11" i="14"/>
  <c r="D69" i="12"/>
  <c r="E48" i="12"/>
  <c r="F27" i="12"/>
  <c r="D75" i="11"/>
  <c r="D43" i="11"/>
  <c r="D11" i="11"/>
  <c r="D48" i="10"/>
  <c r="D16" i="10"/>
  <c r="D53" i="9"/>
  <c r="D21" i="9"/>
  <c r="N72" i="7"/>
  <c r="N64" i="7"/>
  <c r="N56" i="7"/>
  <c r="N48" i="7"/>
  <c r="N40" i="7"/>
  <c r="N32" i="7"/>
  <c r="D34" i="18"/>
  <c r="E72" i="17"/>
  <c r="E56" i="17"/>
  <c r="E40" i="17"/>
  <c r="E24" i="17"/>
  <c r="E8" i="17"/>
  <c r="D60" i="16"/>
  <c r="D44" i="16"/>
  <c r="D28" i="16"/>
  <c r="D12" i="16"/>
  <c r="F73" i="15"/>
  <c r="R69" i="15"/>
  <c r="N65" i="15"/>
  <c r="G62" i="15"/>
  <c r="K58" i="15"/>
  <c r="O54" i="15"/>
  <c r="S50" i="15"/>
  <c r="D47" i="15"/>
  <c r="H43" i="15"/>
  <c r="L39" i="15"/>
  <c r="P35" i="15"/>
  <c r="T31" i="15"/>
  <c r="E28" i="15"/>
  <c r="I24" i="15"/>
  <c r="M20" i="15"/>
  <c r="Q16" i="15"/>
  <c r="J13" i="15"/>
  <c r="F9" i="15"/>
  <c r="N73" i="14"/>
  <c r="L67" i="14"/>
  <c r="J61" i="14"/>
  <c r="M54" i="14"/>
  <c r="K48" i="14"/>
  <c r="N41" i="14"/>
  <c r="L35" i="14"/>
  <c r="J29" i="14"/>
  <c r="M22" i="14"/>
  <c r="K16" i="14"/>
  <c r="N9" i="14"/>
  <c r="F64" i="12"/>
  <c r="D42" i="12"/>
  <c r="E21" i="12"/>
  <c r="D70" i="8"/>
  <c r="D54" i="8"/>
  <c r="D38" i="8"/>
  <c r="D22" i="8"/>
  <c r="M74" i="7"/>
  <c r="M66" i="7"/>
  <c r="M58" i="7"/>
  <c r="M50" i="7"/>
  <c r="M42" i="7"/>
  <c r="M34" i="7"/>
  <c r="M26" i="7"/>
  <c r="M18" i="7"/>
  <c r="M10" i="7"/>
  <c r="H69" i="6"/>
  <c r="E58" i="6"/>
  <c r="G44" i="6"/>
  <c r="D33" i="6"/>
  <c r="L34" i="29"/>
  <c r="D21" i="27"/>
  <c r="J13" i="26"/>
  <c r="K23" i="23"/>
  <c r="I53" i="21"/>
  <c r="H72" i="20"/>
  <c r="M60" i="20"/>
  <c r="L51" i="20"/>
  <c r="L43" i="20"/>
  <c r="M35" i="20"/>
  <c r="G29" i="20"/>
  <c r="M23" i="20"/>
  <c r="E19" i="20"/>
  <c r="E15" i="20"/>
  <c r="E11" i="20"/>
  <c r="E7" i="20"/>
  <c r="D60" i="17"/>
  <c r="D44" i="17"/>
  <c r="D28" i="17"/>
  <c r="D12" i="17"/>
  <c r="E65" i="16"/>
  <c r="E49" i="16"/>
  <c r="E33" i="16"/>
  <c r="E17" i="16"/>
  <c r="J74" i="15"/>
  <c r="F70" i="15"/>
  <c r="R66" i="15"/>
  <c r="N62" i="15"/>
  <c r="G59" i="15"/>
  <c r="K55" i="15"/>
  <c r="O51" i="15"/>
  <c r="S47" i="15"/>
  <c r="D44" i="15"/>
  <c r="H40" i="15"/>
  <c r="L36" i="15"/>
  <c r="P32" i="15"/>
  <c r="T28" i="15"/>
  <c r="E25" i="15"/>
  <c r="I21" i="15"/>
  <c r="M17" i="15"/>
  <c r="Q13" i="15"/>
  <c r="J10" i="15"/>
  <c r="H74" i="14"/>
  <c r="F68" i="14"/>
  <c r="I61" i="14"/>
  <c r="G55" i="14"/>
  <c r="E49" i="14"/>
  <c r="H42" i="14"/>
  <c r="F36" i="14"/>
  <c r="I29" i="14"/>
  <c r="G23" i="14"/>
  <c r="E17" i="14"/>
  <c r="H10" i="14"/>
  <c r="F67" i="12"/>
  <c r="D45" i="12"/>
  <c r="E24" i="12"/>
  <c r="D71" i="11"/>
  <c r="D39" i="11"/>
  <c r="D7" i="11"/>
  <c r="D44" i="10"/>
  <c r="D12" i="10"/>
  <c r="D49" i="9"/>
  <c r="D17" i="9"/>
  <c r="F72" i="7"/>
  <c r="F64" i="7"/>
  <c r="F56" i="7"/>
  <c r="F48" i="7"/>
  <c r="F40" i="7"/>
  <c r="F32" i="7"/>
  <c r="D30" i="18"/>
  <c r="E70" i="17"/>
  <c r="E54" i="17"/>
  <c r="E38" i="17"/>
  <c r="E22" i="17"/>
  <c r="F73" i="16"/>
  <c r="F57" i="16"/>
  <c r="F41" i="16"/>
  <c r="F25" i="16"/>
  <c r="F9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I16" i="15"/>
  <c r="M12" i="15"/>
  <c r="Q8" i="15"/>
  <c r="F73" i="14"/>
  <c r="I66" i="14"/>
  <c r="G60" i="14"/>
  <c r="E54" i="14"/>
  <c r="H47" i="14"/>
  <c r="F41" i="14"/>
  <c r="I34" i="14"/>
  <c r="G28" i="14"/>
  <c r="E22" i="14"/>
  <c r="H15" i="14"/>
  <c r="F9" i="14"/>
  <c r="E61" i="12"/>
  <c r="F40" i="12"/>
  <c r="D18" i="12"/>
  <c r="D68" i="8"/>
  <c r="D52" i="8"/>
  <c r="D36" i="8"/>
  <c r="D20" i="8"/>
  <c r="J73" i="7"/>
  <c r="J65" i="7"/>
  <c r="J57" i="7"/>
  <c r="J49" i="7"/>
  <c r="J41" i="7"/>
  <c r="J33" i="7"/>
  <c r="J25" i="7"/>
  <c r="J17" i="7"/>
  <c r="J9" i="7"/>
  <c r="G68" i="6"/>
  <c r="D57" i="6"/>
  <c r="F43" i="6"/>
  <c r="H29" i="6"/>
  <c r="G17" i="29"/>
  <c r="F10" i="27"/>
  <c r="F70" i="23"/>
  <c r="D12" i="23"/>
  <c r="I45" i="21"/>
  <c r="H70" i="20"/>
  <c r="H59" i="20"/>
  <c r="L50" i="20"/>
  <c r="L42" i="20"/>
  <c r="P34" i="20"/>
  <c r="I28" i="20"/>
  <c r="Q22" i="20"/>
  <c r="M18" i="20"/>
  <c r="M14" i="20"/>
  <c r="M10" i="20"/>
  <c r="D74" i="17"/>
  <c r="D58" i="17"/>
  <c r="D42" i="17"/>
  <c r="D26" i="17"/>
  <c r="D10" i="17"/>
  <c r="G62" i="16"/>
  <c r="G46" i="16"/>
  <c r="G30" i="16"/>
  <c r="G14" i="16"/>
  <c r="M73" i="15"/>
  <c r="Q69" i="15"/>
  <c r="J66" i="15"/>
  <c r="F62" i="15"/>
  <c r="R58" i="15"/>
  <c r="N54" i="15"/>
  <c r="G51" i="15"/>
  <c r="K47" i="15"/>
  <c r="O43" i="15"/>
  <c r="S39" i="15"/>
  <c r="D36" i="15"/>
  <c r="H32" i="15"/>
  <c r="L28" i="15"/>
  <c r="P24" i="15"/>
  <c r="T20" i="15"/>
  <c r="E17" i="15"/>
  <c r="I13" i="15"/>
  <c r="M9" i="15"/>
  <c r="M73" i="14"/>
  <c r="K67" i="14"/>
  <c r="N60" i="14"/>
  <c r="L54" i="14"/>
  <c r="J48" i="14"/>
  <c r="M41" i="14"/>
  <c r="K35" i="14"/>
  <c r="N28" i="14"/>
  <c r="L22" i="14"/>
  <c r="J16" i="14"/>
  <c r="M9" i="14"/>
  <c r="E64" i="12"/>
  <c r="F43" i="12"/>
  <c r="D21" i="12"/>
  <c r="D67" i="11"/>
  <c r="D35" i="11"/>
  <c r="D72" i="10"/>
  <c r="D40" i="10"/>
  <c r="D8" i="10"/>
  <c r="D45" i="9"/>
  <c r="D13" i="9"/>
  <c r="M69" i="7"/>
  <c r="M61" i="7"/>
  <c r="M53" i="7"/>
  <c r="M45" i="7"/>
  <c r="M37" i="7"/>
  <c r="M29" i="7"/>
  <c r="D26" i="18"/>
  <c r="E68" i="17"/>
  <c r="E52" i="17"/>
  <c r="E36" i="17"/>
  <c r="E20" i="17"/>
  <c r="D72" i="16"/>
  <c r="D56" i="16"/>
  <c r="D40" i="16"/>
  <c r="D24" i="16"/>
  <c r="D8" i="16"/>
  <c r="I72" i="15"/>
  <c r="M68" i="15"/>
  <c r="Q64" i="15"/>
  <c r="J61" i="15"/>
  <c r="F57" i="15"/>
  <c r="R53" i="15"/>
  <c r="N49" i="15"/>
  <c r="G46" i="15"/>
  <c r="K42" i="15"/>
  <c r="O38" i="15"/>
  <c r="S34" i="15"/>
  <c r="D31" i="15"/>
  <c r="H27" i="15"/>
  <c r="L23" i="15"/>
  <c r="P19" i="15"/>
  <c r="T15" i="15"/>
  <c r="E12" i="15"/>
  <c r="I8" i="15"/>
  <c r="K72" i="14"/>
  <c r="N65" i="14"/>
  <c r="L59" i="14"/>
  <c r="J53" i="14"/>
  <c r="M46" i="14"/>
  <c r="K40" i="14"/>
  <c r="N33" i="14"/>
  <c r="L27" i="14"/>
  <c r="J21" i="14"/>
  <c r="M14" i="14"/>
  <c r="K8" i="14"/>
  <c r="D58" i="12"/>
  <c r="E37" i="12"/>
  <c r="F16" i="12"/>
  <c r="D66" i="8"/>
  <c r="D50" i="8"/>
  <c r="D34" i="8"/>
  <c r="D18" i="8"/>
  <c r="G72" i="7"/>
  <c r="G64" i="7"/>
  <c r="G56" i="7"/>
  <c r="G48" i="7"/>
  <c r="G40" i="7"/>
  <c r="G32" i="7"/>
  <c r="G24" i="7"/>
  <c r="G16" i="7"/>
  <c r="G8" i="7"/>
  <c r="F67" i="6"/>
  <c r="H53" i="6"/>
  <c r="E42" i="6"/>
  <c r="G28" i="6"/>
  <c r="I11" i="29"/>
  <c r="I70" i="26"/>
  <c r="H64" i="23"/>
  <c r="D59" i="22"/>
  <c r="I37" i="21"/>
  <c r="M68" i="20"/>
  <c r="D58" i="20"/>
  <c r="L49" i="20"/>
  <c r="L41" i="20"/>
  <c r="D34" i="20"/>
  <c r="M27" i="20"/>
  <c r="G22" i="20"/>
  <c r="E18" i="20"/>
  <c r="E14" i="20"/>
  <c r="E10" i="20"/>
  <c r="D72" i="17"/>
  <c r="D56" i="17"/>
  <c r="D40" i="17"/>
  <c r="D24" i="17"/>
  <c r="D8" i="17"/>
  <c r="E61" i="16"/>
  <c r="E45" i="16"/>
  <c r="E29" i="16"/>
  <c r="E13" i="16"/>
  <c r="E73" i="15"/>
  <c r="I69" i="15"/>
  <c r="M65" i="15"/>
  <c r="Q61" i="15"/>
  <c r="J58" i="15"/>
  <c r="F54" i="15"/>
  <c r="R50" i="15"/>
  <c r="N46" i="15"/>
  <c r="G43" i="15"/>
  <c r="K39" i="15"/>
  <c r="O35" i="15"/>
  <c r="S31" i="15"/>
  <c r="D28" i="15"/>
  <c r="H24" i="15"/>
  <c r="L20" i="15"/>
  <c r="P16" i="15"/>
  <c r="T12" i="15"/>
  <c r="E9" i="15"/>
  <c r="E73" i="14"/>
  <c r="H66" i="14"/>
  <c r="F60" i="14"/>
  <c r="I53" i="14"/>
  <c r="G47" i="14"/>
  <c r="E41" i="14"/>
  <c r="H34" i="14"/>
  <c r="F28" i="14"/>
  <c r="I21" i="14"/>
  <c r="G15" i="14"/>
  <c r="E9" i="14"/>
  <c r="D61" i="12"/>
  <c r="E40" i="12"/>
  <c r="F19" i="12"/>
  <c r="D63" i="11"/>
  <c r="D31" i="11"/>
  <c r="D68" i="10"/>
  <c r="D36" i="10"/>
  <c r="D73" i="9"/>
  <c r="D41" i="9"/>
  <c r="D9" i="9"/>
  <c r="J68" i="7"/>
  <c r="J60" i="7"/>
  <c r="J52" i="7"/>
  <c r="J44" i="7"/>
  <c r="J36" i="7"/>
  <c r="D22" i="18"/>
  <c r="E66" i="17"/>
  <c r="E50" i="17"/>
  <c r="E34" i="17"/>
  <c r="E18" i="17"/>
  <c r="F69" i="16"/>
  <c r="F53" i="16"/>
  <c r="F37" i="16"/>
  <c r="F21" i="16"/>
  <c r="P75" i="15"/>
  <c r="T71" i="15"/>
  <c r="E68" i="15"/>
  <c r="I64" i="15"/>
  <c r="M60" i="15"/>
  <c r="Q56" i="15"/>
  <c r="J53" i="15"/>
  <c r="F49" i="15"/>
  <c r="R45" i="15"/>
  <c r="N41" i="15"/>
  <c r="G38" i="15"/>
  <c r="K34" i="15"/>
  <c r="O30" i="15"/>
  <c r="S26" i="15"/>
  <c r="D23" i="15"/>
  <c r="H19" i="15"/>
  <c r="L15" i="15"/>
  <c r="P11" i="15"/>
  <c r="T7" i="15"/>
  <c r="H71" i="14"/>
  <c r="F65" i="14"/>
  <c r="I58" i="14"/>
  <c r="G52" i="14"/>
  <c r="E46" i="14"/>
  <c r="H39" i="14"/>
  <c r="F33" i="14"/>
  <c r="I26" i="14"/>
  <c r="G20" i="14"/>
  <c r="E14" i="14"/>
  <c r="H7" i="14"/>
  <c r="F56" i="12"/>
  <c r="D34" i="12"/>
  <c r="E13" i="12"/>
  <c r="D64" i="8"/>
  <c r="D48" i="8"/>
  <c r="D32" i="8"/>
  <c r="D16" i="8"/>
  <c r="L71" i="7"/>
  <c r="L63" i="7"/>
  <c r="L55" i="7"/>
  <c r="L47" i="7"/>
  <c r="L39" i="7"/>
  <c r="L31" i="7"/>
  <c r="L23" i="7"/>
  <c r="L15" i="7"/>
  <c r="L7" i="7"/>
  <c r="E66" i="6"/>
  <c r="G52" i="6"/>
  <c r="D41" i="6"/>
  <c r="I75" i="29"/>
  <c r="D56" i="28"/>
  <c r="H63" i="26"/>
  <c r="J58" i="23"/>
  <c r="F48" i="22"/>
  <c r="I29" i="21"/>
  <c r="H67" i="20"/>
  <c r="M56" i="20"/>
  <c r="L48" i="20"/>
  <c r="L40" i="20"/>
  <c r="G33" i="20"/>
  <c r="Q26" i="20"/>
  <c r="M21" i="20"/>
  <c r="M17" i="20"/>
  <c r="M13" i="20"/>
  <c r="M9" i="20"/>
  <c r="D70" i="17"/>
  <c r="D54" i="17"/>
  <c r="D38" i="17"/>
  <c r="D22" i="17"/>
  <c r="G74" i="16"/>
  <c r="G58" i="16"/>
  <c r="G42" i="16"/>
  <c r="G26" i="16"/>
  <c r="G10" i="16"/>
  <c r="P72" i="15"/>
  <c r="T68" i="15"/>
  <c r="E65" i="15"/>
  <c r="I61" i="15"/>
  <c r="M57" i="15"/>
  <c r="Q53" i="15"/>
  <c r="J50" i="15"/>
  <c r="F46" i="15"/>
  <c r="R42" i="15"/>
  <c r="N38" i="15"/>
  <c r="G35" i="15"/>
  <c r="K31" i="15"/>
  <c r="O27" i="15"/>
  <c r="S23" i="15"/>
  <c r="D20" i="15"/>
  <c r="H16" i="15"/>
  <c r="L12" i="15"/>
  <c r="P8" i="15"/>
  <c r="J72" i="14"/>
  <c r="M65" i="14"/>
  <c r="K59" i="14"/>
  <c r="N52" i="14"/>
  <c r="L46" i="14"/>
  <c r="J40" i="14"/>
  <c r="M33" i="14"/>
  <c r="K27" i="14"/>
  <c r="N20" i="14"/>
  <c r="L14" i="14"/>
  <c r="J8" i="14"/>
  <c r="F59" i="12"/>
  <c r="D37" i="12"/>
  <c r="E16" i="12"/>
  <c r="D59" i="11"/>
  <c r="D27" i="11"/>
  <c r="D64" i="10"/>
  <c r="D32" i="10"/>
  <c r="D69" i="9"/>
  <c r="D37" i="9"/>
  <c r="G75" i="7"/>
  <c r="G67" i="7"/>
  <c r="G59" i="7"/>
  <c r="G51" i="7"/>
  <c r="G43" i="7"/>
  <c r="G35" i="7"/>
  <c r="G27" i="7"/>
  <c r="D18" i="18"/>
  <c r="E64" i="17"/>
  <c r="E48" i="17"/>
  <c r="E32" i="17"/>
  <c r="E16" i="17"/>
  <c r="D68" i="16"/>
  <c r="D52" i="16"/>
  <c r="D36" i="16"/>
  <c r="D20" i="16"/>
  <c r="H75" i="15"/>
  <c r="L71" i="15"/>
  <c r="P67" i="15"/>
  <c r="T63" i="15"/>
  <c r="E60" i="15"/>
  <c r="I56" i="15"/>
  <c r="M52" i="15"/>
  <c r="Q48" i="15"/>
  <c r="J45" i="15"/>
  <c r="F41" i="15"/>
  <c r="R37" i="15"/>
  <c r="N33" i="15"/>
  <c r="G30" i="15"/>
  <c r="K26" i="15"/>
  <c r="O22" i="15"/>
  <c r="S18" i="15"/>
  <c r="D15" i="15"/>
  <c r="H11" i="15"/>
  <c r="L7" i="15"/>
  <c r="M70" i="14"/>
  <c r="K64" i="14"/>
  <c r="N57" i="14"/>
  <c r="L51" i="14"/>
  <c r="J45" i="14"/>
  <c r="M38" i="14"/>
  <c r="K32" i="14"/>
  <c r="N25" i="14"/>
  <c r="L19" i="14"/>
  <c r="J13" i="14"/>
  <c r="D74" i="12"/>
  <c r="E53" i="12"/>
  <c r="F32" i="12"/>
  <c r="D10" i="12"/>
  <c r="D62" i="8"/>
  <c r="D46" i="8"/>
  <c r="D30" i="8"/>
  <c r="D14" i="8"/>
  <c r="D71" i="7"/>
  <c r="D63" i="7"/>
  <c r="D55" i="7"/>
  <c r="D47" i="7"/>
  <c r="D39" i="7"/>
  <c r="D31" i="7"/>
  <c r="D23" i="7"/>
  <c r="D15" i="7"/>
  <c r="D7" i="7"/>
  <c r="D65" i="6"/>
  <c r="F51" i="6"/>
  <c r="H37" i="6"/>
  <c r="M63" i="29"/>
  <c r="E13" i="28"/>
  <c r="G56" i="26"/>
  <c r="L52" i="23"/>
  <c r="D27" i="22"/>
  <c r="I21" i="21"/>
  <c r="D66" i="20"/>
  <c r="L55" i="20"/>
  <c r="L47" i="20"/>
  <c r="L39" i="20"/>
  <c r="I32" i="20"/>
  <c r="G26" i="20"/>
  <c r="E21" i="20"/>
  <c r="E17" i="20"/>
  <c r="E13" i="20"/>
  <c r="E9" i="20"/>
  <c r="D68" i="17"/>
  <c r="D52" i="17"/>
  <c r="D36" i="17"/>
  <c r="D20" i="17"/>
  <c r="E73" i="16"/>
  <c r="E57" i="16"/>
  <c r="E41" i="16"/>
  <c r="E25" i="16"/>
  <c r="E9" i="16"/>
  <c r="H72" i="15"/>
  <c r="L68" i="15"/>
  <c r="P64" i="15"/>
  <c r="T60" i="15"/>
  <c r="E57" i="15"/>
  <c r="I53" i="15"/>
  <c r="M49" i="15"/>
  <c r="Q45" i="15"/>
  <c r="J42" i="15"/>
  <c r="F38" i="15"/>
  <c r="R34" i="15"/>
  <c r="N30" i="15"/>
  <c r="G27" i="15"/>
  <c r="K23" i="15"/>
  <c r="O19" i="15"/>
  <c r="S15" i="15"/>
  <c r="D12" i="15"/>
  <c r="H8" i="15"/>
  <c r="G71" i="14"/>
  <c r="E65" i="14"/>
  <c r="H58" i="14"/>
  <c r="F52" i="14"/>
  <c r="I45" i="14"/>
  <c r="G39" i="14"/>
  <c r="E33" i="14"/>
  <c r="H26" i="14"/>
  <c r="F20" i="14"/>
  <c r="I13" i="14"/>
  <c r="G7" i="14"/>
  <c r="E56" i="12"/>
  <c r="F35" i="12"/>
  <c r="D13" i="12"/>
  <c r="D55" i="11"/>
  <c r="D23" i="11"/>
  <c r="D60" i="10"/>
  <c r="D28" i="10"/>
  <c r="D65" i="9"/>
  <c r="D33" i="9"/>
  <c r="L74" i="7"/>
  <c r="L66" i="7"/>
  <c r="L58" i="7"/>
  <c r="L50" i="7"/>
  <c r="L42" i="7"/>
  <c r="L34" i="7"/>
  <c r="J28" i="7"/>
  <c r="G19" i="7"/>
  <c r="G11" i="7"/>
  <c r="H70" i="6"/>
  <c r="E59" i="6"/>
  <c r="G45" i="6"/>
  <c r="D34" i="6"/>
  <c r="M39" i="29"/>
  <c r="F62" i="27"/>
  <c r="F41" i="26"/>
  <c r="H40" i="23"/>
  <c r="D15" i="22"/>
  <c r="I12" i="21"/>
  <c r="L64" i="20"/>
  <c r="H54" i="20"/>
  <c r="H46" i="20"/>
  <c r="H38" i="20"/>
  <c r="L31" i="20"/>
  <c r="L25" i="20"/>
  <c r="L20" i="20"/>
  <c r="L16" i="20"/>
  <c r="L12" i="20"/>
  <c r="L8" i="20"/>
  <c r="D56" i="19"/>
  <c r="D24" i="19"/>
  <c r="D61" i="18"/>
  <c r="D29" i="18"/>
  <c r="F70" i="16"/>
  <c r="F54" i="16"/>
  <c r="F38" i="16"/>
  <c r="F22" i="16"/>
  <c r="N75" i="15"/>
  <c r="G72" i="15"/>
  <c r="K68" i="15"/>
  <c r="O64" i="15"/>
  <c r="S60" i="15"/>
  <c r="D57" i="15"/>
  <c r="H53" i="15"/>
  <c r="L49" i="15"/>
  <c r="P45" i="15"/>
  <c r="T41" i="15"/>
  <c r="E38" i="15"/>
  <c r="I34" i="15"/>
  <c r="M30" i="15"/>
  <c r="Q26" i="15"/>
  <c r="J23" i="15"/>
  <c r="F19" i="15"/>
  <c r="R15" i="15"/>
  <c r="N11" i="15"/>
  <c r="G8" i="15"/>
  <c r="F71" i="14"/>
  <c r="I64" i="14"/>
  <c r="G58" i="14"/>
  <c r="E52" i="14"/>
  <c r="H45" i="14"/>
  <c r="F39" i="14"/>
  <c r="I32" i="14"/>
  <c r="G26" i="14"/>
  <c r="E20" i="14"/>
  <c r="H13" i="14"/>
  <c r="F7" i="14"/>
  <c r="E61" i="13"/>
  <c r="E45" i="13"/>
  <c r="E29" i="13"/>
  <c r="E13" i="13"/>
  <c r="D64" i="12"/>
  <c r="E43" i="12"/>
  <c r="F22" i="12"/>
  <c r="M72" i="7"/>
  <c r="M64" i="7"/>
  <c r="M56" i="7"/>
  <c r="M48" i="7"/>
  <c r="M40" i="7"/>
  <c r="M32" i="7"/>
  <c r="M24" i="7"/>
  <c r="M16" i="7"/>
  <c r="M8" i="7"/>
  <c r="H63" i="6"/>
  <c r="E52" i="6"/>
  <c r="G38" i="6"/>
  <c r="D27" i="6"/>
  <c r="G33" i="29"/>
  <c r="F50" i="27"/>
  <c r="E26" i="26"/>
  <c r="D28" i="23"/>
  <c r="I75" i="21"/>
  <c r="E12" i="21"/>
  <c r="M65" i="20"/>
  <c r="G55" i="20"/>
  <c r="G47" i="20"/>
  <c r="G39" i="20"/>
  <c r="G32" i="20"/>
  <c r="E26" i="20"/>
  <c r="K20" i="20"/>
  <c r="K12" i="20"/>
  <c r="G71" i="16"/>
  <c r="G55" i="16"/>
  <c r="G39" i="16"/>
  <c r="G23" i="16"/>
  <c r="G7" i="16"/>
  <c r="F72" i="15"/>
  <c r="R68" i="15"/>
  <c r="N64" i="15"/>
  <c r="G61" i="15"/>
  <c r="K57" i="15"/>
  <c r="O53" i="15"/>
  <c r="S49" i="15"/>
  <c r="D46" i="15"/>
  <c r="H42" i="15"/>
  <c r="L38" i="15"/>
  <c r="P34" i="15"/>
  <c r="T30" i="15"/>
  <c r="E27" i="15"/>
  <c r="I23" i="15"/>
  <c r="M19" i="15"/>
  <c r="Q15" i="15"/>
  <c r="J12" i="15"/>
  <c r="F8" i="15"/>
  <c r="M71" i="14"/>
  <c r="K65" i="14"/>
  <c r="N58" i="14"/>
  <c r="L52" i="14"/>
  <c r="J46" i="14"/>
  <c r="M39" i="14"/>
  <c r="K33" i="14"/>
  <c r="N26" i="14"/>
  <c r="L20" i="14"/>
  <c r="J14" i="14"/>
  <c r="M7" i="14"/>
  <c r="L26" i="7"/>
  <c r="L18" i="7"/>
  <c r="L10" i="7"/>
  <c r="G69" i="6"/>
  <c r="D58" i="6"/>
  <c r="F44" i="6"/>
  <c r="H30" i="6"/>
  <c r="D34" i="29"/>
  <c r="D41" i="27"/>
  <c r="E34" i="26"/>
  <c r="J34" i="23"/>
  <c r="I68" i="21"/>
  <c r="I8" i="21"/>
  <c r="E63" i="20"/>
  <c r="H53" i="20"/>
  <c r="H45" i="20"/>
  <c r="H37" i="20"/>
  <c r="O30" i="20"/>
  <c r="P24" i="20"/>
  <c r="D20" i="20"/>
  <c r="D16" i="20"/>
  <c r="D12" i="20"/>
  <c r="D8" i="20"/>
  <c r="D52" i="19"/>
  <c r="D20" i="19"/>
  <c r="D57" i="18"/>
  <c r="D25" i="18"/>
  <c r="D69" i="16"/>
  <c r="D53" i="16"/>
  <c r="D37" i="16"/>
  <c r="D21" i="16"/>
  <c r="F75" i="15"/>
  <c r="R71" i="15"/>
  <c r="N67" i="15"/>
  <c r="G64" i="15"/>
  <c r="K60" i="15"/>
  <c r="O56" i="15"/>
  <c r="S52" i="15"/>
  <c r="D49" i="15"/>
  <c r="H45" i="15"/>
  <c r="L41" i="15"/>
  <c r="P37" i="15"/>
  <c r="T33" i="15"/>
  <c r="E30" i="15"/>
  <c r="I26" i="15"/>
  <c r="M22" i="15"/>
  <c r="Q18" i="15"/>
  <c r="J15" i="15"/>
  <c r="F11" i="15"/>
  <c r="R7" i="15"/>
  <c r="K70" i="14"/>
  <c r="N63" i="14"/>
  <c r="L57" i="14"/>
  <c r="J51" i="14"/>
  <c r="M44" i="14"/>
  <c r="K38" i="14"/>
  <c r="N31" i="14"/>
  <c r="L25" i="14"/>
  <c r="J19" i="14"/>
  <c r="M12" i="14"/>
  <c r="E75" i="13"/>
  <c r="E59" i="13"/>
  <c r="E43" i="13"/>
  <c r="E27" i="13"/>
  <c r="E11" i="13"/>
  <c r="F62" i="12"/>
  <c r="D40" i="12"/>
  <c r="E19" i="12"/>
  <c r="J71" i="7"/>
  <c r="J63" i="7"/>
  <c r="J55" i="7"/>
  <c r="J47" i="7"/>
  <c r="J39" i="7"/>
  <c r="J31" i="7"/>
  <c r="J23" i="7"/>
  <c r="J15" i="7"/>
  <c r="J7" i="7"/>
  <c r="G62" i="6"/>
  <c r="D51" i="6"/>
  <c r="F37" i="6"/>
  <c r="H23" i="6"/>
  <c r="I27" i="29"/>
  <c r="D29" i="27"/>
  <c r="D19" i="26"/>
  <c r="F22" i="23"/>
  <c r="I67" i="21"/>
  <c r="E8" i="21"/>
  <c r="H64" i="20"/>
  <c r="G54" i="20"/>
  <c r="G46" i="20"/>
  <c r="G38" i="20"/>
  <c r="I31" i="20"/>
  <c r="I25" i="20"/>
  <c r="K19" i="20"/>
  <c r="K11" i="20"/>
  <c r="E70" i="16"/>
  <c r="E54" i="16"/>
  <c r="E38" i="16"/>
  <c r="E22" i="16"/>
  <c r="M75" i="15"/>
  <c r="Q71" i="15"/>
  <c r="J68" i="15"/>
  <c r="F64" i="15"/>
  <c r="R60" i="15"/>
  <c r="N56" i="15"/>
  <c r="G53" i="15"/>
  <c r="K49" i="15"/>
  <c r="O45" i="15"/>
  <c r="S41" i="15"/>
  <c r="D38" i="15"/>
  <c r="H34" i="15"/>
  <c r="L30" i="15"/>
  <c r="P26" i="15"/>
  <c r="T22" i="15"/>
  <c r="E19" i="15"/>
  <c r="I15" i="15"/>
  <c r="M11" i="15"/>
  <c r="Q7" i="15"/>
  <c r="E71" i="14"/>
  <c r="H64" i="14"/>
  <c r="F58" i="14"/>
  <c r="I51" i="14"/>
  <c r="G45" i="14"/>
  <c r="E39" i="14"/>
  <c r="H32" i="14"/>
  <c r="F26" i="14"/>
  <c r="I19" i="14"/>
  <c r="G13" i="14"/>
  <c r="E7" i="14"/>
  <c r="D26" i="7"/>
  <c r="D18" i="7"/>
  <c r="D10" i="7"/>
  <c r="F68" i="6"/>
  <c r="H54" i="6"/>
  <c r="E43" i="6"/>
  <c r="G29" i="6"/>
  <c r="F28" i="29"/>
  <c r="F30" i="27"/>
  <c r="D27" i="26"/>
  <c r="L28" i="23"/>
  <c r="I60" i="21"/>
  <c r="D74" i="20"/>
  <c r="P61" i="20"/>
  <c r="H52" i="20"/>
  <c r="H44" i="20"/>
  <c r="H36" i="20"/>
  <c r="Q29" i="20"/>
  <c r="F24" i="20"/>
  <c r="L19" i="20"/>
  <c r="L15" i="20"/>
  <c r="L11" i="20"/>
  <c r="L7" i="20"/>
  <c r="D48" i="19"/>
  <c r="D16" i="19"/>
  <c r="D53" i="18"/>
  <c r="D21" i="18"/>
  <c r="F66" i="16"/>
  <c r="F50" i="16"/>
  <c r="F34" i="16"/>
  <c r="F18" i="16"/>
  <c r="Q74" i="15"/>
  <c r="J71" i="15"/>
  <c r="F67" i="15"/>
  <c r="R63" i="15"/>
  <c r="N59" i="15"/>
  <c r="G56" i="15"/>
  <c r="K52" i="15"/>
  <c r="O48" i="15"/>
  <c r="S44" i="15"/>
  <c r="D41" i="15"/>
  <c r="H37" i="15"/>
  <c r="L33" i="15"/>
  <c r="P29" i="15"/>
  <c r="T25" i="15"/>
  <c r="E22" i="15"/>
  <c r="I18" i="15"/>
  <c r="M14" i="15"/>
  <c r="Q10" i="15"/>
  <c r="J7" i="15"/>
  <c r="H69" i="14"/>
  <c r="F63" i="14"/>
  <c r="I56" i="14"/>
  <c r="G50" i="14"/>
  <c r="E44" i="14"/>
  <c r="H37" i="14"/>
  <c r="F31" i="14"/>
  <c r="I24" i="14"/>
  <c r="G18" i="14"/>
  <c r="E12" i="14"/>
  <c r="E73" i="13"/>
  <c r="E57" i="13"/>
  <c r="E41" i="13"/>
  <c r="E25" i="13"/>
  <c r="E9" i="13"/>
  <c r="E59" i="12"/>
  <c r="F38" i="12"/>
  <c r="D16" i="12"/>
  <c r="G70" i="7"/>
  <c r="G62" i="7"/>
  <c r="G54" i="7"/>
  <c r="G46" i="7"/>
  <c r="G38" i="7"/>
  <c r="G30" i="7"/>
  <c r="G22" i="7"/>
  <c r="G14" i="7"/>
  <c r="D75" i="6"/>
  <c r="F61" i="6"/>
  <c r="H47" i="6"/>
  <c r="E36" i="6"/>
  <c r="G22" i="6"/>
  <c r="M15" i="29"/>
  <c r="F18" i="27"/>
  <c r="J74" i="23"/>
  <c r="H16" i="23"/>
  <c r="I59" i="21"/>
  <c r="P75" i="20"/>
  <c r="D63" i="20"/>
  <c r="G53" i="20"/>
  <c r="G45" i="20"/>
  <c r="G37" i="20"/>
  <c r="M30" i="20"/>
  <c r="O24" i="20"/>
  <c r="K18" i="20"/>
  <c r="K10" i="20"/>
  <c r="G67" i="16"/>
  <c r="G51" i="16"/>
  <c r="G35" i="16"/>
  <c r="G19" i="16"/>
  <c r="E75" i="15"/>
  <c r="I71" i="15"/>
  <c r="M67" i="15"/>
  <c r="Q63" i="15"/>
  <c r="J60" i="15"/>
  <c r="F56" i="15"/>
  <c r="R52" i="15"/>
  <c r="N48" i="15"/>
  <c r="G45" i="15"/>
  <c r="K41" i="15"/>
  <c r="O37" i="15"/>
  <c r="S33" i="15"/>
  <c r="D30" i="15"/>
  <c r="H26" i="15"/>
  <c r="L22" i="15"/>
  <c r="P18" i="15"/>
  <c r="T14" i="15"/>
  <c r="E11" i="15"/>
  <c r="I7" i="15"/>
  <c r="J70" i="14"/>
  <c r="M63" i="14"/>
  <c r="K57" i="14"/>
  <c r="N50" i="14"/>
  <c r="L44" i="14"/>
  <c r="J38" i="14"/>
  <c r="M31" i="14"/>
  <c r="K25" i="14"/>
  <c r="N18" i="14"/>
  <c r="L12" i="14"/>
  <c r="D75" i="13"/>
  <c r="I25" i="7"/>
  <c r="I17" i="7"/>
  <c r="I9" i="7"/>
  <c r="E67" i="6"/>
  <c r="G53" i="6"/>
  <c r="D42" i="6"/>
  <c r="F28" i="6"/>
  <c r="J16" i="29"/>
  <c r="D9" i="27"/>
  <c r="G75" i="23"/>
  <c r="E17" i="23"/>
  <c r="I52" i="21"/>
  <c r="D72" i="20"/>
  <c r="L60" i="20"/>
  <c r="H51" i="20"/>
  <c r="H43" i="20"/>
  <c r="L35" i="20"/>
  <c r="E29" i="20"/>
  <c r="L23" i="20"/>
  <c r="D19" i="20"/>
  <c r="D15" i="20"/>
  <c r="D11" i="20"/>
  <c r="D7" i="20"/>
  <c r="D44" i="19"/>
  <c r="D12" i="19"/>
  <c r="D49" i="18"/>
  <c r="D17" i="18"/>
  <c r="D65" i="16"/>
  <c r="D49" i="16"/>
  <c r="D33" i="16"/>
  <c r="D17" i="16"/>
  <c r="I74" i="15"/>
  <c r="M70" i="15"/>
  <c r="Q66" i="15"/>
  <c r="J63" i="15"/>
  <c r="F59" i="15"/>
  <c r="R55" i="15"/>
  <c r="N51" i="15"/>
  <c r="G48" i="15"/>
  <c r="K44" i="15"/>
  <c r="O40" i="15"/>
  <c r="S36" i="15"/>
  <c r="D33" i="15"/>
  <c r="H29" i="15"/>
  <c r="L25" i="15"/>
  <c r="P21" i="15"/>
  <c r="T17" i="15"/>
  <c r="E14" i="15"/>
  <c r="I10" i="15"/>
  <c r="J75" i="14"/>
  <c r="M68" i="14"/>
  <c r="K62" i="14"/>
  <c r="N55" i="14"/>
  <c r="L49" i="14"/>
  <c r="J43" i="14"/>
  <c r="M36" i="14"/>
  <c r="K30" i="14"/>
  <c r="N23" i="14"/>
  <c r="L17" i="14"/>
  <c r="J11" i="14"/>
  <c r="E71" i="13"/>
  <c r="E55" i="13"/>
  <c r="E39" i="13"/>
  <c r="E23" i="13"/>
  <c r="E7" i="13"/>
  <c r="D56" i="12"/>
  <c r="E35" i="12"/>
  <c r="F14" i="12"/>
  <c r="L69" i="7"/>
  <c r="L61" i="7"/>
  <c r="L53" i="7"/>
  <c r="L45" i="7"/>
  <c r="L37" i="7"/>
  <c r="L29" i="7"/>
  <c r="L21" i="7"/>
  <c r="L13" i="7"/>
  <c r="H71" i="6"/>
  <c r="E60" i="6"/>
  <c r="G46" i="6"/>
  <c r="D35" i="6"/>
  <c r="F21" i="6"/>
  <c r="D10" i="29"/>
  <c r="J61" i="26"/>
  <c r="L68" i="23"/>
  <c r="J10" i="23"/>
  <c r="I51" i="21"/>
  <c r="P73" i="20"/>
  <c r="M61" i="20"/>
  <c r="G52" i="20"/>
  <c r="G44" i="20"/>
  <c r="G36" i="20"/>
  <c r="P29" i="20"/>
  <c r="E24" i="20"/>
  <c r="K17" i="20"/>
  <c r="K9" i="20"/>
  <c r="E66" i="16"/>
  <c r="E50" i="16"/>
  <c r="E34" i="16"/>
  <c r="E18" i="16"/>
  <c r="P74" i="15"/>
  <c r="T70" i="15"/>
  <c r="E67" i="15"/>
  <c r="I63" i="15"/>
  <c r="M59" i="15"/>
  <c r="Q55" i="15"/>
  <c r="J52" i="15"/>
  <c r="F48" i="15"/>
  <c r="R44" i="15"/>
  <c r="N40" i="15"/>
  <c r="G37" i="15"/>
  <c r="K33" i="15"/>
  <c r="O29" i="15"/>
  <c r="S25" i="15"/>
  <c r="D22" i="15"/>
  <c r="H18" i="15"/>
  <c r="L14" i="15"/>
  <c r="P10" i="15"/>
  <c r="I75" i="14"/>
  <c r="G69" i="14"/>
  <c r="E63" i="14"/>
  <c r="H56" i="14"/>
  <c r="F50" i="14"/>
  <c r="I43" i="14"/>
  <c r="G37" i="14"/>
  <c r="E31" i="14"/>
  <c r="H24" i="14"/>
  <c r="F18" i="14"/>
  <c r="I11" i="14"/>
  <c r="D73" i="13"/>
  <c r="N24" i="7"/>
  <c r="N16" i="7"/>
  <c r="N8" i="7"/>
  <c r="D66" i="6"/>
  <c r="F52" i="6"/>
  <c r="H38" i="6"/>
  <c r="E27" i="6"/>
  <c r="L10" i="29"/>
  <c r="J69" i="26"/>
  <c r="I69" i="23"/>
  <c r="G11" i="23"/>
  <c r="I44" i="21"/>
  <c r="D70" i="20"/>
  <c r="E59" i="20"/>
  <c r="H50" i="20"/>
  <c r="H42" i="20"/>
  <c r="O34" i="20"/>
  <c r="H28" i="20"/>
  <c r="P22" i="20"/>
  <c r="L18" i="20"/>
  <c r="L14" i="20"/>
  <c r="L10" i="20"/>
  <c r="D72" i="19"/>
  <c r="D40" i="19"/>
  <c r="D8" i="19"/>
  <c r="D45" i="18"/>
  <c r="D13" i="18"/>
  <c r="F62" i="16"/>
  <c r="F46" i="16"/>
  <c r="F30" i="16"/>
  <c r="F14" i="16"/>
  <c r="T73" i="15"/>
  <c r="E70" i="15"/>
  <c r="I66" i="15"/>
  <c r="M62" i="15"/>
  <c r="Q58" i="15"/>
  <c r="J55" i="15"/>
  <c r="F51" i="15"/>
  <c r="R47" i="15"/>
  <c r="N43" i="15"/>
  <c r="G40" i="15"/>
  <c r="K36" i="15"/>
  <c r="O32" i="15"/>
  <c r="S28" i="15"/>
  <c r="D25" i="15"/>
  <c r="H21" i="15"/>
  <c r="L17" i="15"/>
  <c r="P13" i="15"/>
  <c r="T9" i="15"/>
  <c r="G74" i="14"/>
  <c r="E68" i="14"/>
  <c r="H61" i="14"/>
  <c r="F55" i="14"/>
  <c r="I48" i="14"/>
  <c r="G42" i="14"/>
  <c r="E36" i="14"/>
  <c r="H29" i="14"/>
  <c r="F23" i="14"/>
  <c r="I16" i="14"/>
  <c r="G10" i="14"/>
  <c r="E69" i="13"/>
  <c r="E53" i="13"/>
  <c r="E37" i="13"/>
  <c r="E21" i="13"/>
  <c r="E75" i="12"/>
  <c r="F54" i="12"/>
  <c r="D32" i="12"/>
  <c r="E11" i="12"/>
  <c r="D69" i="7"/>
  <c r="D61" i="7"/>
  <c r="D53" i="7"/>
  <c r="D45" i="7"/>
  <c r="D37" i="7"/>
  <c r="D29" i="7"/>
  <c r="D21" i="7"/>
  <c r="D13" i="7"/>
  <c r="G70" i="6"/>
  <c r="D59" i="6"/>
  <c r="F45" i="6"/>
  <c r="H31" i="6"/>
  <c r="D74" i="29"/>
  <c r="D72" i="28"/>
  <c r="I54" i="26"/>
  <c r="E57" i="23"/>
  <c r="D67" i="22"/>
  <c r="I43" i="21"/>
  <c r="P71" i="20"/>
  <c r="H60" i="20"/>
  <c r="G51" i="20"/>
  <c r="G43" i="20"/>
  <c r="I35" i="20"/>
  <c r="D29" i="20"/>
  <c r="I23" i="20"/>
  <c r="K16" i="20"/>
  <c r="K8" i="20"/>
  <c r="G63" i="16"/>
  <c r="G47" i="16"/>
  <c r="G31" i="16"/>
  <c r="G15" i="16"/>
  <c r="H74" i="15"/>
  <c r="L70" i="15"/>
  <c r="P66" i="15"/>
  <c r="T62" i="15"/>
  <c r="E59" i="15"/>
  <c r="I55" i="15"/>
  <c r="M51" i="15"/>
  <c r="Q47" i="15"/>
  <c r="J44" i="15"/>
  <c r="F40" i="15"/>
  <c r="R36" i="15"/>
  <c r="N32" i="15"/>
  <c r="G29" i="15"/>
  <c r="K25" i="15"/>
  <c r="O21" i="15"/>
  <c r="S17" i="15"/>
  <c r="D14" i="15"/>
  <c r="H10" i="15"/>
  <c r="N74" i="14"/>
  <c r="L68" i="14"/>
  <c r="J62" i="14"/>
  <c r="M55" i="14"/>
  <c r="K49" i="14"/>
  <c r="N42" i="14"/>
  <c r="F24" i="7"/>
  <c r="F16" i="7"/>
  <c r="F8" i="7"/>
  <c r="H62" i="6"/>
  <c r="E51" i="6"/>
  <c r="G37" i="6"/>
  <c r="L74" i="29"/>
  <c r="E53" i="28"/>
  <c r="I62" i="26"/>
  <c r="K63" i="23"/>
  <c r="F68" i="22"/>
  <c r="I36" i="21"/>
  <c r="L68" i="20"/>
  <c r="P57" i="20"/>
  <c r="H49" i="20"/>
  <c r="H41" i="20"/>
  <c r="Q33" i="20"/>
  <c r="L27" i="20"/>
  <c r="F22" i="20"/>
  <c r="D18" i="20"/>
  <c r="D14" i="20"/>
  <c r="D10" i="20"/>
  <c r="D68" i="19"/>
  <c r="D36" i="19"/>
  <c r="D73" i="18"/>
  <c r="D41" i="18"/>
  <c r="D9" i="18"/>
  <c r="D61" i="16"/>
  <c r="D45" i="16"/>
  <c r="D29" i="16"/>
  <c r="D13" i="16"/>
  <c r="L73" i="15"/>
  <c r="P69" i="15"/>
  <c r="T65" i="15"/>
  <c r="E62" i="15"/>
  <c r="I58" i="15"/>
  <c r="M54" i="15"/>
  <c r="Q50" i="15"/>
  <c r="J47" i="15"/>
  <c r="F43" i="15"/>
  <c r="R39" i="15"/>
  <c r="N35" i="15"/>
  <c r="G32" i="15"/>
  <c r="K28" i="15"/>
  <c r="O24" i="15"/>
  <c r="S20" i="15"/>
  <c r="D17" i="15"/>
  <c r="H13" i="15"/>
  <c r="L9" i="15"/>
  <c r="L73" i="14"/>
  <c r="J67" i="14"/>
  <c r="M60" i="14"/>
  <c r="K54" i="14"/>
  <c r="N47" i="14"/>
  <c r="L41" i="14"/>
  <c r="J35" i="14"/>
  <c r="M28" i="14"/>
  <c r="K22" i="14"/>
  <c r="N15" i="14"/>
  <c r="L9" i="14"/>
  <c r="E67" i="13"/>
  <c r="E51" i="13"/>
  <c r="E35" i="13"/>
  <c r="E19" i="13"/>
  <c r="D72" i="12"/>
  <c r="E51" i="12"/>
  <c r="F30" i="12"/>
  <c r="D8" i="12"/>
  <c r="I68" i="7"/>
  <c r="I60" i="7"/>
  <c r="I52" i="7"/>
  <c r="I44" i="7"/>
  <c r="I36" i="7"/>
  <c r="I28" i="7"/>
  <c r="I20" i="7"/>
  <c r="I12" i="7"/>
  <c r="F69" i="6"/>
  <c r="H55" i="6"/>
  <c r="E44" i="6"/>
  <c r="G30" i="6"/>
  <c r="F68" i="29"/>
  <c r="E29" i="28"/>
  <c r="H47" i="26"/>
  <c r="G51" i="23"/>
  <c r="F56" i="22"/>
  <c r="I35" i="21"/>
  <c r="P69" i="20"/>
  <c r="D59" i="20"/>
  <c r="G50" i="20"/>
  <c r="G42" i="20"/>
  <c r="M34" i="20"/>
  <c r="G28" i="20"/>
  <c r="O22" i="20"/>
  <c r="K15" i="20"/>
  <c r="K7" i="20"/>
  <c r="E62" i="16"/>
  <c r="E46" i="16"/>
  <c r="E30" i="16"/>
  <c r="E14" i="16"/>
  <c r="S73" i="15"/>
  <c r="D70" i="15"/>
  <c r="H66" i="15"/>
  <c r="L62" i="15"/>
  <c r="P58" i="15"/>
  <c r="T54" i="15"/>
  <c r="E51" i="15"/>
  <c r="I47" i="15"/>
  <c r="M43" i="15"/>
  <c r="Q39" i="15"/>
  <c r="J36" i="15"/>
  <c r="F32" i="15"/>
  <c r="R28" i="15"/>
  <c r="N24" i="15"/>
  <c r="G21" i="15"/>
  <c r="K17" i="15"/>
  <c r="O13" i="15"/>
  <c r="S9" i="15"/>
  <c r="F74" i="14"/>
  <c r="I67" i="14"/>
  <c r="G61" i="14"/>
  <c r="E55" i="14"/>
  <c r="H48" i="14"/>
  <c r="F42" i="14"/>
  <c r="I35" i="14"/>
  <c r="G29" i="14"/>
  <c r="E23" i="14"/>
  <c r="H16" i="14"/>
  <c r="M21" i="7"/>
  <c r="M13" i="7"/>
  <c r="E75" i="6"/>
  <c r="G61" i="6"/>
  <c r="D50" i="6"/>
  <c r="F36" i="6"/>
  <c r="G57" i="29"/>
  <c r="D32" i="28"/>
  <c r="H55" i="26"/>
  <c r="D52" i="23"/>
  <c r="D47" i="22"/>
  <c r="I28" i="21"/>
  <c r="E67" i="20"/>
  <c r="L56" i="20"/>
  <c r="H48" i="20"/>
  <c r="H40" i="20"/>
  <c r="E33" i="20"/>
  <c r="P26" i="20"/>
  <c r="L21" i="20"/>
  <c r="L17" i="20"/>
  <c r="L13" i="20"/>
  <c r="L9" i="20"/>
  <c r="D64" i="19"/>
  <c r="D32" i="19"/>
  <c r="D69" i="18"/>
  <c r="D37" i="18"/>
  <c r="F74" i="16"/>
  <c r="F58" i="16"/>
  <c r="F42" i="16"/>
  <c r="F26" i="16"/>
  <c r="F10" i="16"/>
  <c r="D73" i="15"/>
  <c r="H69" i="15"/>
  <c r="L65" i="15"/>
  <c r="P61" i="15"/>
  <c r="T57" i="15"/>
  <c r="E54" i="15"/>
  <c r="I50" i="15"/>
  <c r="M46" i="15"/>
  <c r="Q42" i="15"/>
  <c r="J39" i="15"/>
  <c r="F35" i="15"/>
  <c r="R31" i="15"/>
  <c r="N27" i="15"/>
  <c r="G24" i="15"/>
  <c r="K20" i="15"/>
  <c r="O16" i="15"/>
  <c r="S12" i="15"/>
  <c r="D9" i="15"/>
  <c r="I72" i="14"/>
  <c r="G66" i="14"/>
  <c r="E60" i="14"/>
  <c r="H53" i="14"/>
  <c r="F47" i="14"/>
  <c r="I40" i="14"/>
  <c r="G34" i="14"/>
  <c r="E28" i="14"/>
  <c r="H21" i="14"/>
  <c r="F15" i="14"/>
  <c r="I8" i="14"/>
  <c r="E65" i="13"/>
  <c r="E49" i="13"/>
  <c r="E33" i="13"/>
  <c r="E17" i="13"/>
  <c r="F70" i="12"/>
  <c r="D48" i="12"/>
  <c r="E27" i="12"/>
  <c r="N75" i="7"/>
  <c r="N67" i="7"/>
  <c r="N59" i="7"/>
  <c r="N51" i="7"/>
  <c r="N43" i="7"/>
  <c r="N35" i="7"/>
  <c r="N27" i="7"/>
  <c r="N19" i="7"/>
  <c r="N11" i="7"/>
  <c r="E68" i="6"/>
  <c r="G54" i="6"/>
  <c r="D43" i="6"/>
  <c r="F29" i="6"/>
  <c r="J56" i="29"/>
  <c r="D8" i="28"/>
  <c r="G40" i="26"/>
  <c r="I45" i="23"/>
  <c r="D35" i="22"/>
  <c r="I27" i="21"/>
  <c r="H68" i="20"/>
  <c r="M57" i="20"/>
  <c r="G49" i="20"/>
  <c r="G41" i="20"/>
  <c r="P33" i="20"/>
  <c r="I27" i="20"/>
  <c r="E22" i="20"/>
  <c r="K14" i="20"/>
  <c r="G75" i="16"/>
  <c r="G59" i="16"/>
  <c r="G43" i="16"/>
  <c r="G27" i="16"/>
  <c r="G11" i="16"/>
  <c r="K73" i="15"/>
  <c r="O69" i="15"/>
  <c r="S65" i="15"/>
  <c r="D62" i="15"/>
  <c r="H58" i="15"/>
  <c r="L54" i="15"/>
  <c r="P50" i="15"/>
  <c r="T46" i="15"/>
  <c r="E43" i="15"/>
  <c r="I39" i="15"/>
  <c r="M35" i="15"/>
  <c r="Q31" i="15"/>
  <c r="J28" i="15"/>
  <c r="F24" i="15"/>
  <c r="R20" i="15"/>
  <c r="N16" i="15"/>
  <c r="G13" i="15"/>
  <c r="K9" i="15"/>
  <c r="K73" i="14"/>
  <c r="N66" i="14"/>
  <c r="L60" i="14"/>
  <c r="J54" i="14"/>
  <c r="M47" i="14"/>
  <c r="K41" i="14"/>
  <c r="N34" i="14"/>
  <c r="L28" i="14"/>
  <c r="J22" i="14"/>
  <c r="M15" i="14"/>
  <c r="J20" i="7"/>
  <c r="G48" i="26"/>
  <c r="H32" i="20"/>
  <c r="D65" i="18"/>
  <c r="S68" i="15"/>
  <c r="M38" i="15"/>
  <c r="O8" i="15"/>
  <c r="J27" i="14"/>
  <c r="E67" i="12"/>
  <c r="F35" i="7"/>
  <c r="L50" i="29"/>
  <c r="G48" i="20"/>
  <c r="E42" i="16"/>
  <c r="D54" i="15"/>
  <c r="Q23" i="15"/>
  <c r="G53" i="14"/>
  <c r="G21" i="14"/>
  <c r="D69" i="13"/>
  <c r="D53" i="13"/>
  <c r="D37" i="13"/>
  <c r="D21" i="13"/>
  <c r="D75" i="12"/>
  <c r="E54" i="12"/>
  <c r="F33" i="12"/>
  <c r="D11" i="12"/>
  <c r="D50" i="11"/>
  <c r="D18" i="11"/>
  <c r="D55" i="10"/>
  <c r="D23" i="10"/>
  <c r="D60" i="9"/>
  <c r="D28" i="9"/>
  <c r="E71" i="8"/>
  <c r="E55" i="8"/>
  <c r="E39" i="8"/>
  <c r="E23" i="8"/>
  <c r="E7" i="8"/>
  <c r="F70" i="7"/>
  <c r="F62" i="7"/>
  <c r="F54" i="7"/>
  <c r="F46" i="7"/>
  <c r="F38" i="7"/>
  <c r="F30" i="7"/>
  <c r="F22" i="7"/>
  <c r="F14" i="7"/>
  <c r="G71" i="6"/>
  <c r="D60" i="6"/>
  <c r="G9" i="29"/>
  <c r="J53" i="26"/>
  <c r="F62" i="23"/>
  <c r="D55" i="22"/>
  <c r="I42" i="21"/>
  <c r="L71" i="20"/>
  <c r="E60" i="20"/>
  <c r="E51" i="20"/>
  <c r="E43" i="20"/>
  <c r="H35" i="20"/>
  <c r="Q28" i="20"/>
  <c r="H23" i="20"/>
  <c r="J16" i="20"/>
  <c r="J8" i="20"/>
  <c r="D51" i="19"/>
  <c r="D19" i="19"/>
  <c r="D56" i="18"/>
  <c r="D24" i="18"/>
  <c r="E69" i="17"/>
  <c r="E53" i="17"/>
  <c r="E37" i="17"/>
  <c r="E21" i="17"/>
  <c r="F75" i="16"/>
  <c r="F59" i="16"/>
  <c r="F43" i="16"/>
  <c r="F27" i="16"/>
  <c r="F11" i="16"/>
  <c r="R73" i="15"/>
  <c r="N69" i="15"/>
  <c r="G66" i="15"/>
  <c r="K62" i="15"/>
  <c r="O58" i="15"/>
  <c r="S54" i="15"/>
  <c r="D51" i="15"/>
  <c r="H47" i="15"/>
  <c r="L43" i="15"/>
  <c r="P39" i="15"/>
  <c r="T35" i="15"/>
  <c r="E32" i="15"/>
  <c r="I28" i="15"/>
  <c r="M24" i="15"/>
  <c r="Q20" i="15"/>
  <c r="J17" i="15"/>
  <c r="F13" i="15"/>
  <c r="R9" i="15"/>
  <c r="E74" i="14"/>
  <c r="H67" i="14"/>
  <c r="F61" i="14"/>
  <c r="I54" i="14"/>
  <c r="G48" i="14"/>
  <c r="E42" i="14"/>
  <c r="H35" i="14"/>
  <c r="F29" i="14"/>
  <c r="I22" i="14"/>
  <c r="G16" i="14"/>
  <c r="E10" i="14"/>
  <c r="D62" i="12"/>
  <c r="E41" i="12"/>
  <c r="F20" i="12"/>
  <c r="D69" i="8"/>
  <c r="D53" i="8"/>
  <c r="D37" i="8"/>
  <c r="D21" i="8"/>
  <c r="L75" i="7"/>
  <c r="L67" i="7"/>
  <c r="L59" i="7"/>
  <c r="L51" i="7"/>
  <c r="L43" i="7"/>
  <c r="L35" i="7"/>
  <c r="L27" i="7"/>
  <c r="L19" i="7"/>
  <c r="L11" i="7"/>
  <c r="E70" i="6"/>
  <c r="G56" i="6"/>
  <c r="D45" i="6"/>
  <c r="I43" i="29"/>
  <c r="M58" i="20"/>
  <c r="I10" i="20"/>
  <c r="E39" i="16"/>
  <c r="E53" i="15"/>
  <c r="R22" i="15"/>
  <c r="N56" i="14"/>
  <c r="D65" i="12"/>
  <c r="D51" i="9"/>
  <c r="N28" i="7"/>
  <c r="E22" i="6"/>
  <c r="T75" i="5"/>
  <c r="E72" i="5"/>
  <c r="D67" i="5"/>
  <c r="H63" i="5"/>
  <c r="G58" i="5"/>
  <c r="F53" i="5"/>
  <c r="J49" i="5"/>
  <c r="T43" i="5"/>
  <c r="E40" i="5"/>
  <c r="D35" i="5"/>
  <c r="H31" i="5"/>
  <c r="G26" i="5"/>
  <c r="F21" i="5"/>
  <c r="J17" i="5"/>
  <c r="T11" i="5"/>
  <c r="E8" i="5"/>
  <c r="D49" i="20"/>
  <c r="D69" i="17"/>
  <c r="T72" i="15"/>
  <c r="N42" i="15"/>
  <c r="H12" i="15"/>
  <c r="K31" i="14"/>
  <c r="D29" i="11"/>
  <c r="N52" i="7"/>
  <c r="F48" i="6"/>
  <c r="H15" i="6"/>
  <c r="F74" i="5"/>
  <c r="J70" i="5"/>
  <c r="T64" i="5"/>
  <c r="E61" i="5"/>
  <c r="D56" i="5"/>
  <c r="H52" i="5"/>
  <c r="G47" i="5"/>
  <c r="F42" i="5"/>
  <c r="J38" i="5"/>
  <c r="T32" i="5"/>
  <c r="E29" i="5"/>
  <c r="D24" i="5"/>
  <c r="H20" i="5"/>
  <c r="G15" i="5"/>
  <c r="F10" i="5"/>
  <c r="CF75" i="4"/>
  <c r="T75" i="4"/>
  <c r="AK74" i="4"/>
  <c r="BR73" i="4"/>
  <c r="F73" i="4"/>
  <c r="AE72" i="4"/>
  <c r="BL71" i="4"/>
  <c r="CS70" i="4"/>
  <c r="AG70" i="4"/>
  <c r="BF69" i="4"/>
  <c r="CE68" i="4"/>
  <c r="S68" i="4"/>
  <c r="M31" i="29"/>
  <c r="D40" i="20"/>
  <c r="D51" i="17"/>
  <c r="L72" i="15"/>
  <c r="F42" i="15"/>
  <c r="S11" i="15"/>
  <c r="M45" i="14"/>
  <c r="D57" i="11"/>
  <c r="F52" i="7"/>
  <c r="G65" i="6"/>
  <c r="G23" i="6"/>
  <c r="F9" i="6"/>
  <c r="H73" i="5"/>
  <c r="G68" i="5"/>
  <c r="F63" i="5"/>
  <c r="J59" i="5"/>
  <c r="T53" i="5"/>
  <c r="E50" i="5"/>
  <c r="D45" i="5"/>
  <c r="H41" i="5"/>
  <c r="G36" i="5"/>
  <c r="F31" i="5"/>
  <c r="J27" i="5"/>
  <c r="T21" i="5"/>
  <c r="E18" i="5"/>
  <c r="D13" i="5"/>
  <c r="H9" i="5"/>
  <c r="AY75" i="4"/>
  <c r="BX74" i="4"/>
  <c r="L74" i="4"/>
  <c r="AC73" i="4"/>
  <c r="BJ72" i="4"/>
  <c r="CQ71" i="4"/>
  <c r="W71" i="4"/>
  <c r="BD70" i="4"/>
  <c r="CK69" i="4"/>
  <c r="Y69" i="4"/>
  <c r="AX68" i="4"/>
  <c r="BW67" i="4"/>
  <c r="K67" i="4"/>
  <c r="I17" i="21"/>
  <c r="Q16" i="20"/>
  <c r="G56" i="16"/>
  <c r="G55" i="15"/>
  <c r="T24" i="15"/>
  <c r="N64" i="14"/>
  <c r="L10" i="14"/>
  <c r="D30" i="10"/>
  <c r="M41" i="7"/>
  <c r="E47" i="6"/>
  <c r="E18" i="6"/>
  <c r="T74" i="5"/>
  <c r="E71" i="5"/>
  <c r="D66" i="5"/>
  <c r="H62" i="5"/>
  <c r="G57" i="5"/>
  <c r="F52" i="5"/>
  <c r="J48" i="5"/>
  <c r="T42" i="5"/>
  <c r="E39" i="5"/>
  <c r="D34" i="5"/>
  <c r="H30" i="5"/>
  <c r="G25" i="5"/>
  <c r="F20" i="5"/>
  <c r="J16" i="5"/>
  <c r="T10" i="5"/>
  <c r="E7" i="5"/>
  <c r="AH75" i="4"/>
  <c r="BG74" i="4"/>
  <c r="CF73" i="4"/>
  <c r="J12" i="7"/>
  <c r="F46" i="23"/>
  <c r="F26" i="20"/>
  <c r="D33" i="18"/>
  <c r="D65" i="15"/>
  <c r="Q34" i="15"/>
  <c r="N71" i="14"/>
  <c r="M20" i="14"/>
  <c r="F46" i="12"/>
  <c r="F27" i="7"/>
  <c r="D61" i="27"/>
  <c r="G40" i="20"/>
  <c r="E26" i="16"/>
  <c r="H50" i="15"/>
  <c r="J20" i="15"/>
  <c r="E47" i="14"/>
  <c r="K17" i="14"/>
  <c r="D67" i="13"/>
  <c r="D51" i="13"/>
  <c r="D35" i="13"/>
  <c r="D19" i="13"/>
  <c r="F73" i="12"/>
  <c r="D51" i="12"/>
  <c r="E30" i="12"/>
  <c r="F9" i="12"/>
  <c r="D46" i="11"/>
  <c r="D14" i="11"/>
  <c r="D51" i="10"/>
  <c r="D19" i="10"/>
  <c r="D56" i="9"/>
  <c r="D24" i="9"/>
  <c r="E69" i="8"/>
  <c r="E53" i="8"/>
  <c r="E37" i="8"/>
  <c r="E21" i="8"/>
  <c r="M75" i="7"/>
  <c r="M67" i="7"/>
  <c r="M59" i="7"/>
  <c r="M51" i="7"/>
  <c r="M43" i="7"/>
  <c r="M35" i="7"/>
  <c r="M27" i="7"/>
  <c r="M19" i="7"/>
  <c r="M11" i="7"/>
  <c r="F70" i="6"/>
  <c r="G73" i="29"/>
  <c r="E69" i="28"/>
  <c r="I46" i="26"/>
  <c r="H56" i="23"/>
  <c r="F44" i="22"/>
  <c r="I34" i="21"/>
  <c r="L69" i="20"/>
  <c r="P58" i="20"/>
  <c r="E50" i="20"/>
  <c r="E42" i="20"/>
  <c r="L34" i="20"/>
  <c r="E28" i="20"/>
  <c r="N22" i="20"/>
  <c r="J15" i="20"/>
  <c r="J7" i="20"/>
  <c r="D47" i="19"/>
  <c r="D15" i="19"/>
  <c r="D52" i="18"/>
  <c r="D20" i="18"/>
  <c r="E67" i="17"/>
  <c r="E51" i="17"/>
  <c r="E35" i="17"/>
  <c r="E19" i="17"/>
  <c r="D74" i="16"/>
  <c r="D58" i="16"/>
  <c r="D42" i="16"/>
  <c r="D26" i="16"/>
  <c r="D10" i="16"/>
  <c r="J73" i="15"/>
  <c r="F69" i="15"/>
  <c r="R65" i="15"/>
  <c r="N61" i="15"/>
  <c r="G58" i="15"/>
  <c r="K54" i="15"/>
  <c r="O50" i="15"/>
  <c r="S46" i="15"/>
  <c r="D43" i="15"/>
  <c r="H39" i="15"/>
  <c r="L35" i="15"/>
  <c r="P31" i="15"/>
  <c r="T27" i="15"/>
  <c r="E24" i="15"/>
  <c r="I20" i="15"/>
  <c r="M16" i="15"/>
  <c r="Q12" i="15"/>
  <c r="J9" i="15"/>
  <c r="J73" i="14"/>
  <c r="M66" i="14"/>
  <c r="K60" i="14"/>
  <c r="N53" i="14"/>
  <c r="L47" i="14"/>
  <c r="J41" i="14"/>
  <c r="M34" i="14"/>
  <c r="K28" i="14"/>
  <c r="N21" i="14"/>
  <c r="L15" i="14"/>
  <c r="J9" i="14"/>
  <c r="F60" i="12"/>
  <c r="D38" i="12"/>
  <c r="E17" i="12"/>
  <c r="D67" i="8"/>
  <c r="D51" i="8"/>
  <c r="D35" i="8"/>
  <c r="D19" i="8"/>
  <c r="D75" i="7"/>
  <c r="D67" i="7"/>
  <c r="D59" i="7"/>
  <c r="D51" i="7"/>
  <c r="D43" i="7"/>
  <c r="D35" i="7"/>
  <c r="D27" i="7"/>
  <c r="D19" i="7"/>
  <c r="D11" i="7"/>
  <c r="D69" i="6"/>
  <c r="F55" i="6"/>
  <c r="H41" i="6"/>
  <c r="D67" i="26"/>
  <c r="D50" i="20"/>
  <c r="D71" i="17"/>
  <c r="G28" i="16"/>
  <c r="Q49" i="15"/>
  <c r="K19" i="15"/>
  <c r="E37" i="14"/>
  <c r="E52" i="12"/>
  <c r="D19" i="9"/>
  <c r="D14" i="7"/>
  <c r="F20" i="6"/>
  <c r="L75" i="5"/>
  <c r="P71" i="5"/>
  <c r="O66" i="5"/>
  <c r="S62" i="5"/>
  <c r="R57" i="5"/>
  <c r="I52" i="5"/>
  <c r="M48" i="5"/>
  <c r="L43" i="5"/>
  <c r="P39" i="5"/>
  <c r="O34" i="5"/>
  <c r="S30" i="5"/>
  <c r="R25" i="5"/>
  <c r="I20" i="5"/>
  <c r="M16" i="5"/>
  <c r="L11" i="5"/>
  <c r="P7" i="5"/>
  <c r="D41" i="20"/>
  <c r="D53" i="17"/>
  <c r="M69" i="15"/>
  <c r="G39" i="15"/>
  <c r="T8" i="15"/>
  <c r="L26" i="14"/>
  <c r="D70" i="10"/>
  <c r="D38" i="7"/>
  <c r="E39" i="6"/>
  <c r="F14" i="6"/>
  <c r="I73" i="5"/>
  <c r="M69" i="5"/>
  <c r="L64" i="5"/>
  <c r="P60" i="5"/>
  <c r="O55" i="5"/>
  <c r="S51" i="5"/>
  <c r="R46" i="5"/>
  <c r="I41" i="5"/>
  <c r="M37" i="5"/>
  <c r="L32" i="5"/>
  <c r="P28" i="5"/>
  <c r="O23" i="5"/>
  <c r="S19" i="5"/>
  <c r="R14" i="5"/>
  <c r="I9" i="5"/>
  <c r="BX75" i="4"/>
  <c r="L75" i="4"/>
  <c r="AC74" i="4"/>
  <c r="BJ73" i="4"/>
  <c r="CQ72" i="4"/>
  <c r="W72" i="4"/>
  <c r="BD71" i="4"/>
  <c r="CK70" i="4"/>
  <c r="Y70" i="4"/>
  <c r="AX69" i="4"/>
  <c r="BW68" i="4"/>
  <c r="K68" i="4"/>
  <c r="E45" i="28"/>
  <c r="P32" i="20"/>
  <c r="D35" i="17"/>
  <c r="E69" i="15"/>
  <c r="R38" i="15"/>
  <c r="L8" i="15"/>
  <c r="N40" i="14"/>
  <c r="D25" i="11"/>
  <c r="G47" i="7"/>
  <c r="H56" i="6"/>
  <c r="H21" i="6"/>
  <c r="E8" i="6"/>
  <c r="S72" i="5"/>
  <c r="R67" i="5"/>
  <c r="I62" i="5"/>
  <c r="M58" i="5"/>
  <c r="L53" i="5"/>
  <c r="P49" i="5"/>
  <c r="O44" i="5"/>
  <c r="S40" i="5"/>
  <c r="R35" i="5"/>
  <c r="I30" i="5"/>
  <c r="M26" i="5"/>
  <c r="L21" i="5"/>
  <c r="P17" i="5"/>
  <c r="O12" i="5"/>
  <c r="S8" i="5"/>
  <c r="AQ75" i="4"/>
  <c r="BP74" i="4"/>
  <c r="CG73" i="4"/>
  <c r="U73" i="4"/>
  <c r="BB72" i="4"/>
  <c r="CA71" i="4"/>
  <c r="O71" i="4"/>
  <c r="AV70" i="4"/>
  <c r="CC69" i="4"/>
  <c r="Q69" i="4"/>
  <c r="AP68" i="4"/>
  <c r="BO67" i="4"/>
  <c r="CN66" i="4"/>
  <c r="H65" i="20"/>
  <c r="Q12" i="20"/>
  <c r="E35" i="16"/>
  <c r="S51" i="15"/>
  <c r="M21" i="15"/>
  <c r="E45" i="14"/>
  <c r="D73" i="12"/>
  <c r="D71" i="9"/>
  <c r="N36" i="7"/>
  <c r="H42" i="6"/>
  <c r="F15" i="6"/>
  <c r="L74" i="5"/>
  <c r="P70" i="5"/>
  <c r="O65" i="5"/>
  <c r="S61" i="5"/>
  <c r="R56" i="5"/>
  <c r="I51" i="5"/>
  <c r="M47" i="5"/>
  <c r="L42" i="5"/>
  <c r="P38" i="5"/>
  <c r="O33" i="5"/>
  <c r="S29" i="5"/>
  <c r="R24" i="5"/>
  <c r="I19" i="5"/>
  <c r="M15" i="5"/>
  <c r="L10" i="5"/>
  <c r="CT75" i="4"/>
  <c r="Z75" i="4"/>
  <c r="AY74" i="4"/>
  <c r="D74" i="6"/>
  <c r="F36" i="22"/>
  <c r="D21" i="20"/>
  <c r="D73" i="16"/>
  <c r="H61" i="15"/>
  <c r="J31" i="15"/>
  <c r="L65" i="14"/>
  <c r="K14" i="14"/>
  <c r="D24" i="12"/>
  <c r="F19" i="7"/>
  <c r="F33" i="26"/>
  <c r="D33" i="20"/>
  <c r="E10" i="16"/>
  <c r="L46" i="15"/>
  <c r="F16" i="15"/>
  <c r="H40" i="14"/>
  <c r="E15" i="14"/>
  <c r="D65" i="13"/>
  <c r="D49" i="13"/>
  <c r="D33" i="13"/>
  <c r="D17" i="13"/>
  <c r="E70" i="12"/>
  <c r="F49" i="12"/>
  <c r="D27" i="12"/>
  <c r="D74" i="11"/>
  <c r="D42" i="11"/>
  <c r="D10" i="11"/>
  <c r="D47" i="10"/>
  <c r="D15" i="10"/>
  <c r="D52" i="9"/>
  <c r="D20" i="9"/>
  <c r="E67" i="8"/>
  <c r="E51" i="8"/>
  <c r="E35" i="8"/>
  <c r="E19" i="8"/>
  <c r="J74" i="7"/>
  <c r="J66" i="7"/>
  <c r="J58" i="7"/>
  <c r="J50" i="7"/>
  <c r="J42" i="7"/>
  <c r="J34" i="7"/>
  <c r="J26" i="7"/>
  <c r="J18" i="7"/>
  <c r="J10" i="7"/>
  <c r="E69" i="6"/>
  <c r="I67" i="29"/>
  <c r="D48" i="28"/>
  <c r="H39" i="26"/>
  <c r="J50" i="23"/>
  <c r="D23" i="22"/>
  <c r="I26" i="21"/>
  <c r="E68" i="20"/>
  <c r="L57" i="20"/>
  <c r="E49" i="20"/>
  <c r="E41" i="20"/>
  <c r="O33" i="20"/>
  <c r="H27" i="20"/>
  <c r="D22" i="20"/>
  <c r="J14" i="20"/>
  <c r="D75" i="19"/>
  <c r="D43" i="19"/>
  <c r="D11" i="19"/>
  <c r="D48" i="18"/>
  <c r="D16" i="18"/>
  <c r="E65" i="17"/>
  <c r="E49" i="17"/>
  <c r="E33" i="17"/>
  <c r="E17" i="17"/>
  <c r="F71" i="16"/>
  <c r="F55" i="16"/>
  <c r="F39" i="16"/>
  <c r="F23" i="16"/>
  <c r="F7" i="16"/>
  <c r="M72" i="15"/>
  <c r="Q68" i="15"/>
  <c r="J65" i="15"/>
  <c r="F61" i="15"/>
  <c r="R57" i="15"/>
  <c r="N53" i="15"/>
  <c r="G50" i="15"/>
  <c r="K46" i="15"/>
  <c r="O42" i="15"/>
  <c r="S38" i="15"/>
  <c r="D35" i="15"/>
  <c r="H31" i="15"/>
  <c r="L27" i="15"/>
  <c r="P23" i="15"/>
  <c r="T19" i="15"/>
  <c r="E16" i="15"/>
  <c r="I12" i="15"/>
  <c r="M8" i="15"/>
  <c r="G72" i="14"/>
  <c r="E66" i="14"/>
  <c r="H59" i="14"/>
  <c r="F53" i="14"/>
  <c r="I46" i="14"/>
  <c r="G40" i="14"/>
  <c r="E34" i="14"/>
  <c r="H27" i="14"/>
  <c r="F21" i="14"/>
  <c r="I14" i="14"/>
  <c r="G8" i="14"/>
  <c r="E57" i="12"/>
  <c r="F36" i="12"/>
  <c r="D14" i="12"/>
  <c r="D65" i="8"/>
  <c r="D49" i="8"/>
  <c r="D33" i="8"/>
  <c r="D17" i="8"/>
  <c r="I74" i="7"/>
  <c r="I66" i="7"/>
  <c r="I58" i="7"/>
  <c r="I50" i="7"/>
  <c r="I42" i="7"/>
  <c r="I34" i="7"/>
  <c r="I26" i="7"/>
  <c r="I18" i="7"/>
  <c r="I10" i="7"/>
  <c r="H65" i="6"/>
  <c r="E54" i="6"/>
  <c r="G40" i="6"/>
  <c r="E10" i="26"/>
  <c r="D42" i="20"/>
  <c r="D55" i="17"/>
  <c r="E7" i="16"/>
  <c r="J46" i="15"/>
  <c r="D16" i="15"/>
  <c r="F32" i="14"/>
  <c r="F39" i="12"/>
  <c r="F68" i="7"/>
  <c r="H58" i="6"/>
  <c r="G17" i="6"/>
  <c r="D75" i="5"/>
  <c r="H71" i="5"/>
  <c r="G66" i="5"/>
  <c r="F61" i="5"/>
  <c r="J57" i="5"/>
  <c r="T51" i="5"/>
  <c r="E48" i="5"/>
  <c r="D43" i="5"/>
  <c r="H39" i="5"/>
  <c r="G34" i="5"/>
  <c r="F29" i="5"/>
  <c r="J25" i="5"/>
  <c r="T19" i="5"/>
  <c r="E16" i="5"/>
  <c r="D11" i="5"/>
  <c r="H7" i="5"/>
  <c r="M33" i="20"/>
  <c r="D37" i="17"/>
  <c r="F66" i="15"/>
  <c r="S35" i="15"/>
  <c r="E61" i="14"/>
  <c r="M21" i="14"/>
  <c r="D38" i="10"/>
  <c r="F28" i="7"/>
  <c r="H34" i="6"/>
  <c r="D13" i="6"/>
  <c r="T72" i="5"/>
  <c r="E69" i="5"/>
  <c r="D64" i="5"/>
  <c r="H60" i="5"/>
  <c r="G55" i="5"/>
  <c r="F50" i="5"/>
  <c r="J46" i="5"/>
  <c r="T40" i="5"/>
  <c r="E37" i="5"/>
  <c r="D32" i="5"/>
  <c r="H28" i="5"/>
  <c r="G23" i="5"/>
  <c r="F18" i="5"/>
  <c r="J14" i="5"/>
  <c r="T8" i="5"/>
  <c r="BP75" i="4"/>
  <c r="CG74" i="4"/>
  <c r="U74" i="4"/>
  <c r="BB73" i="4"/>
  <c r="CA72" i="4"/>
  <c r="O72" i="4"/>
  <c r="AV71" i="4"/>
  <c r="CC70" i="4"/>
  <c r="Q70" i="4"/>
  <c r="AP69" i="4"/>
  <c r="BO68" i="4"/>
  <c r="CN67" i="4"/>
  <c r="F58" i="27"/>
  <c r="M26" i="20"/>
  <c r="D19" i="17"/>
  <c r="Q65" i="15"/>
  <c r="K35" i="15"/>
  <c r="G75" i="14"/>
  <c r="E21" i="14"/>
  <c r="D66" i="10"/>
  <c r="I37" i="7"/>
  <c r="D52" i="6"/>
  <c r="D20" i="6"/>
  <c r="D7" i="6"/>
  <c r="F71" i="5"/>
  <c r="J67" i="5"/>
  <c r="T61" i="5"/>
  <c r="E58" i="5"/>
  <c r="D53" i="5"/>
  <c r="H49" i="5"/>
  <c r="G44" i="5"/>
  <c r="F39" i="5"/>
  <c r="J35" i="5"/>
  <c r="T29" i="5"/>
  <c r="E26" i="5"/>
  <c r="D21" i="5"/>
  <c r="H17" i="5"/>
  <c r="G12" i="5"/>
  <c r="F7" i="5"/>
  <c r="AI75" i="4"/>
  <c r="BH74" i="4"/>
  <c r="BY73" i="4"/>
  <c r="M73" i="4"/>
  <c r="AT72" i="4"/>
  <c r="BS71" i="4"/>
  <c r="G71" i="4"/>
  <c r="AN70" i="4"/>
  <c r="BU69" i="4"/>
  <c r="I69" i="4"/>
  <c r="AH68" i="4"/>
  <c r="BG67" i="4"/>
  <c r="J72" i="29"/>
  <c r="D55" i="20"/>
  <c r="Q8" i="20"/>
  <c r="G24" i="16"/>
  <c r="L48" i="15"/>
  <c r="F18" i="15"/>
  <c r="F40" i="14"/>
  <c r="E60" i="12"/>
  <c r="D39" i="9"/>
  <c r="D22" i="7"/>
  <c r="D38" i="6"/>
  <c r="D14" i="6"/>
  <c r="D74" i="5"/>
  <c r="H70" i="5"/>
  <c r="G65" i="5"/>
  <c r="F60" i="5"/>
  <c r="J56" i="5"/>
  <c r="T50" i="5"/>
  <c r="E47" i="5"/>
  <c r="D42" i="5"/>
  <c r="H38" i="5"/>
  <c r="G33" i="5"/>
  <c r="F28" i="5"/>
  <c r="J24" i="5"/>
  <c r="T18" i="5"/>
  <c r="E15" i="5"/>
  <c r="D10" i="5"/>
  <c r="CD75" i="4"/>
  <c r="R75" i="4"/>
  <c r="AQ74" i="4"/>
  <c r="F60" i="6"/>
  <c r="I20" i="21"/>
  <c r="D17" i="20"/>
  <c r="D57" i="16"/>
  <c r="L57" i="15"/>
  <c r="F27" i="15"/>
  <c r="J59" i="14"/>
  <c r="N7" i="14"/>
  <c r="F75" i="7"/>
  <c r="F11" i="7"/>
  <c r="K39" i="23"/>
  <c r="O26" i="20"/>
  <c r="N72" i="15"/>
  <c r="P42" i="15"/>
  <c r="R12" i="15"/>
  <c r="L36" i="14"/>
  <c r="N10" i="14"/>
  <c r="D63" i="13"/>
  <c r="D47" i="13"/>
  <c r="D31" i="13"/>
  <c r="D15" i="13"/>
  <c r="D67" i="12"/>
  <c r="E46" i="12"/>
  <c r="F25" i="12"/>
  <c r="D70" i="11"/>
  <c r="D38" i="11"/>
  <c r="D75" i="10"/>
  <c r="D43" i="10"/>
  <c r="D11" i="10"/>
  <c r="D48" i="9"/>
  <c r="D16" i="9"/>
  <c r="E65" i="8"/>
  <c r="E49" i="8"/>
  <c r="E33" i="8"/>
  <c r="E17" i="8"/>
  <c r="G73" i="7"/>
  <c r="G65" i="7"/>
  <c r="G57" i="7"/>
  <c r="G49" i="7"/>
  <c r="G41" i="7"/>
  <c r="G33" i="7"/>
  <c r="G25" i="7"/>
  <c r="G17" i="7"/>
  <c r="G9" i="7"/>
  <c r="D68" i="6"/>
  <c r="M55" i="29"/>
  <c r="F70" i="27"/>
  <c r="G32" i="26"/>
  <c r="L44" i="23"/>
  <c r="F12" i="22"/>
  <c r="I18" i="21"/>
  <c r="P66" i="20"/>
  <c r="E56" i="20"/>
  <c r="E48" i="20"/>
  <c r="E40" i="20"/>
  <c r="Q32" i="20"/>
  <c r="N26" i="20"/>
  <c r="J21" i="20"/>
  <c r="J13" i="20"/>
  <c r="D71" i="19"/>
  <c r="D39" i="19"/>
  <c r="D7" i="19"/>
  <c r="D44" i="18"/>
  <c r="D12" i="18"/>
  <c r="E63" i="17"/>
  <c r="E47" i="17"/>
  <c r="E31" i="17"/>
  <c r="E15" i="17"/>
  <c r="D70" i="16"/>
  <c r="D54" i="16"/>
  <c r="D38" i="16"/>
  <c r="D22" i="16"/>
  <c r="T75" i="15"/>
  <c r="E72" i="15"/>
  <c r="I68" i="15"/>
  <c r="M64" i="15"/>
  <c r="Q60" i="15"/>
  <c r="J57" i="15"/>
  <c r="F53" i="15"/>
  <c r="R49" i="15"/>
  <c r="N45" i="15"/>
  <c r="G42" i="15"/>
  <c r="K38" i="15"/>
  <c r="O34" i="15"/>
  <c r="S30" i="15"/>
  <c r="D27" i="15"/>
  <c r="H23" i="15"/>
  <c r="L19" i="15"/>
  <c r="P15" i="15"/>
  <c r="T11" i="15"/>
  <c r="E8" i="15"/>
  <c r="L71" i="14"/>
  <c r="J65" i="14"/>
  <c r="M58" i="14"/>
  <c r="K52" i="14"/>
  <c r="N45" i="14"/>
  <c r="L39" i="14"/>
  <c r="J33" i="14"/>
  <c r="M26" i="14"/>
  <c r="K20" i="14"/>
  <c r="N13" i="14"/>
  <c r="L7" i="14"/>
  <c r="D54" i="12"/>
  <c r="E33" i="12"/>
  <c r="F12" i="12"/>
  <c r="D63" i="8"/>
  <c r="D47" i="8"/>
  <c r="D31" i="8"/>
  <c r="D15" i="8"/>
  <c r="N73" i="7"/>
  <c r="N65" i="7"/>
  <c r="N57" i="7"/>
  <c r="N49" i="7"/>
  <c r="N41" i="7"/>
  <c r="N33" i="7"/>
  <c r="N25" i="7"/>
  <c r="N17" i="7"/>
  <c r="N9" i="7"/>
  <c r="G64" i="6"/>
  <c r="D53" i="6"/>
  <c r="F39" i="6"/>
  <c r="K55" i="23"/>
  <c r="I34" i="20"/>
  <c r="D39" i="17"/>
  <c r="I73" i="15"/>
  <c r="O39" i="15"/>
  <c r="P12" i="15"/>
  <c r="G27" i="14"/>
  <c r="D65" i="11"/>
  <c r="G63" i="7"/>
  <c r="E53" i="6"/>
  <c r="G14" i="6"/>
  <c r="O74" i="5"/>
  <c r="S70" i="5"/>
  <c r="R65" i="5"/>
  <c r="I60" i="5"/>
  <c r="M56" i="5"/>
  <c r="L51" i="5"/>
  <c r="P47" i="5"/>
  <c r="O42" i="5"/>
  <c r="S38" i="5"/>
  <c r="R33" i="5"/>
  <c r="I28" i="5"/>
  <c r="M24" i="5"/>
  <c r="L19" i="5"/>
  <c r="P15" i="5"/>
  <c r="O10" i="5"/>
  <c r="D69" i="27"/>
  <c r="G27" i="20"/>
  <c r="D21" i="17"/>
  <c r="R62" i="15"/>
  <c r="L32" i="15"/>
  <c r="F56" i="14"/>
  <c r="N16" i="14"/>
  <c r="D47" i="9"/>
  <c r="G23" i="7"/>
  <c r="F30" i="6"/>
  <c r="H10" i="6"/>
  <c r="L72" i="5"/>
  <c r="P68" i="5"/>
  <c r="O63" i="5"/>
  <c r="S59" i="5"/>
  <c r="R54" i="5"/>
  <c r="I49" i="5"/>
  <c r="M45" i="5"/>
  <c r="L40" i="5"/>
  <c r="P36" i="5"/>
  <c r="O31" i="5"/>
  <c r="S27" i="5"/>
  <c r="R22" i="5"/>
  <c r="I17" i="5"/>
  <c r="M13" i="5"/>
  <c r="L8" i="5"/>
  <c r="BH75" i="4"/>
  <c r="BY74" i="4"/>
  <c r="M74" i="4"/>
  <c r="AT73" i="4"/>
  <c r="BS72" i="4"/>
  <c r="G72" i="4"/>
  <c r="AN71" i="4"/>
  <c r="BU70" i="4"/>
  <c r="I70" i="4"/>
  <c r="AH69" i="4"/>
  <c r="BG68" i="4"/>
  <c r="CF67" i="4"/>
  <c r="D44" i="23"/>
  <c r="I21" i="20"/>
  <c r="G68" i="16"/>
  <c r="J62" i="15"/>
  <c r="D32" i="15"/>
  <c r="H70" i="14"/>
  <c r="F16" i="14"/>
  <c r="D34" i="10"/>
  <c r="J32" i="7"/>
  <c r="G47" i="6"/>
  <c r="H18" i="6"/>
  <c r="R75" i="5"/>
  <c r="I70" i="5"/>
  <c r="M66" i="5"/>
  <c r="L61" i="5"/>
  <c r="P57" i="5"/>
  <c r="O52" i="5"/>
  <c r="S48" i="5"/>
  <c r="R43" i="5"/>
  <c r="I38" i="5"/>
  <c r="M34" i="5"/>
  <c r="L29" i="5"/>
  <c r="P25" i="5"/>
  <c r="O20" i="5"/>
  <c r="S16" i="5"/>
  <c r="R11" i="5"/>
  <c r="CM75" i="4"/>
  <c r="AA75" i="4"/>
  <c r="AZ74" i="4"/>
  <c r="BQ73" i="4"/>
  <c r="E73" i="4"/>
  <c r="AL72" i="4"/>
  <c r="BK71" i="4"/>
  <c r="CR70" i="4"/>
  <c r="AF70" i="4"/>
  <c r="BM69" i="4"/>
  <c r="CT68" i="4"/>
  <c r="Z68" i="4"/>
  <c r="AY67" i="4"/>
  <c r="D26" i="29"/>
  <c r="D47" i="20"/>
  <c r="D65" i="17"/>
  <c r="K75" i="15"/>
  <c r="E45" i="15"/>
  <c r="R14" i="15"/>
  <c r="G35" i="14"/>
  <c r="F47" i="12"/>
  <c r="D7" i="9"/>
  <c r="F12" i="7"/>
  <c r="G33" i="6"/>
  <c r="G11" i="6"/>
  <c r="O73" i="5"/>
  <c r="S69" i="5"/>
  <c r="R64" i="5"/>
  <c r="I59" i="5"/>
  <c r="M55" i="5"/>
  <c r="L50" i="5"/>
  <c r="P46" i="5"/>
  <c r="O41" i="5"/>
  <c r="S37" i="5"/>
  <c r="R32" i="5"/>
  <c r="I27" i="5"/>
  <c r="M23" i="5"/>
  <c r="L18" i="5"/>
  <c r="P14" i="5"/>
  <c r="O9" i="5"/>
  <c r="BV75" i="4"/>
  <c r="J75" i="4"/>
  <c r="AI74" i="4"/>
  <c r="BH73" i="4"/>
  <c r="H46" i="6"/>
  <c r="P65" i="20"/>
  <c r="D13" i="20"/>
  <c r="D41" i="16"/>
  <c r="P53" i="15"/>
  <c r="R23" i="15"/>
  <c r="M52" i="14"/>
  <c r="E63" i="13"/>
  <c r="F67" i="7"/>
  <c r="D67" i="6"/>
  <c r="F24" i="22"/>
  <c r="K21" i="20"/>
  <c r="G69" i="15"/>
  <c r="T38" i="15"/>
  <c r="N8" i="15"/>
  <c r="F34" i="14"/>
  <c r="F10" i="14"/>
  <c r="D61" i="13"/>
  <c r="D45" i="13"/>
  <c r="D29" i="13"/>
  <c r="D13" i="13"/>
  <c r="F65" i="12"/>
  <c r="D43" i="12"/>
  <c r="E22" i="12"/>
  <c r="D66" i="11"/>
  <c r="D34" i="11"/>
  <c r="D71" i="10"/>
  <c r="D39" i="10"/>
  <c r="D7" i="10"/>
  <c r="D44" i="9"/>
  <c r="D12" i="9"/>
  <c r="E63" i="8"/>
  <c r="E47" i="8"/>
  <c r="E31" i="8"/>
  <c r="E15" i="8"/>
  <c r="L72" i="7"/>
  <c r="L64" i="7"/>
  <c r="L56" i="7"/>
  <c r="L48" i="7"/>
  <c r="L40" i="7"/>
  <c r="L32" i="7"/>
  <c r="L24" i="7"/>
  <c r="L16" i="7"/>
  <c r="L8" i="7"/>
  <c r="H64" i="6"/>
  <c r="D50" i="29"/>
  <c r="D49" i="27"/>
  <c r="F25" i="26"/>
  <c r="E33" i="23"/>
  <c r="I74" i="21"/>
  <c r="I11" i="21"/>
  <c r="L65" i="20"/>
  <c r="E55" i="20"/>
  <c r="E47" i="20"/>
  <c r="E39" i="20"/>
  <c r="E32" i="20"/>
  <c r="D26" i="20"/>
  <c r="J20" i="20"/>
  <c r="J12" i="20"/>
  <c r="D67" i="19"/>
  <c r="D35" i="19"/>
  <c r="D72" i="18"/>
  <c r="D40" i="18"/>
  <c r="D8" i="18"/>
  <c r="E61" i="17"/>
  <c r="E45" i="17"/>
  <c r="E29" i="17"/>
  <c r="E13" i="17"/>
  <c r="F67" i="16"/>
  <c r="F51" i="16"/>
  <c r="F35" i="16"/>
  <c r="F19" i="16"/>
  <c r="L75" i="15"/>
  <c r="P71" i="15"/>
  <c r="T67" i="15"/>
  <c r="E64" i="15"/>
  <c r="I60" i="15"/>
  <c r="M56" i="15"/>
  <c r="Q52" i="15"/>
  <c r="J49" i="15"/>
  <c r="F45" i="15"/>
  <c r="R41" i="15"/>
  <c r="N37" i="15"/>
  <c r="G34" i="15"/>
  <c r="K30" i="15"/>
  <c r="O26" i="15"/>
  <c r="S22" i="15"/>
  <c r="D19" i="15"/>
  <c r="H15" i="15"/>
  <c r="L11" i="15"/>
  <c r="P7" i="15"/>
  <c r="I70" i="14"/>
  <c r="G64" i="14"/>
  <c r="E58" i="14"/>
  <c r="H51" i="14"/>
  <c r="F45" i="14"/>
  <c r="I38" i="14"/>
  <c r="G32" i="14"/>
  <c r="E26" i="14"/>
  <c r="H19" i="14"/>
  <c r="F13" i="14"/>
  <c r="E73" i="12"/>
  <c r="F52" i="12"/>
  <c r="D30" i="12"/>
  <c r="E9" i="12"/>
  <c r="D61" i="8"/>
  <c r="D45" i="8"/>
  <c r="D29" i="8"/>
  <c r="D13" i="8"/>
  <c r="F73" i="7"/>
  <c r="F65" i="7"/>
  <c r="F57" i="7"/>
  <c r="F49" i="7"/>
  <c r="F41" i="7"/>
  <c r="F33" i="7"/>
  <c r="F25" i="7"/>
  <c r="F17" i="7"/>
  <c r="F9" i="7"/>
  <c r="F63" i="6"/>
  <c r="H49" i="6"/>
  <c r="E38" i="6"/>
  <c r="E9" i="23"/>
  <c r="D28" i="20"/>
  <c r="D23" i="17"/>
  <c r="N66" i="15"/>
  <c r="H36" i="15"/>
  <c r="I9" i="15"/>
  <c r="H22" i="14"/>
  <c r="D33" i="11"/>
  <c r="I53" i="7"/>
  <c r="H48" i="6"/>
  <c r="E13" i="6"/>
  <c r="G74" i="5"/>
  <c r="F69" i="5"/>
  <c r="J65" i="5"/>
  <c r="T59" i="5"/>
  <c r="E56" i="5"/>
  <c r="D51" i="5"/>
  <c r="H47" i="5"/>
  <c r="G42" i="5"/>
  <c r="F37" i="5"/>
  <c r="J33" i="5"/>
  <c r="T27" i="5"/>
  <c r="E24" i="5"/>
  <c r="D19" i="5"/>
  <c r="H15" i="5"/>
  <c r="G10" i="5"/>
  <c r="F32" i="22"/>
  <c r="Q21" i="20"/>
  <c r="E59" i="16"/>
  <c r="K59" i="15"/>
  <c r="E29" i="15"/>
  <c r="G51" i="14"/>
  <c r="F63" i="12"/>
  <c r="D15" i="9"/>
  <c r="I13" i="7"/>
  <c r="H25" i="6"/>
  <c r="G9" i="6"/>
  <c r="D72" i="5"/>
  <c r="H68" i="5"/>
  <c r="G63" i="5"/>
  <c r="F58" i="5"/>
  <c r="J54" i="5"/>
  <c r="T48" i="5"/>
  <c r="E45" i="5"/>
  <c r="D40" i="5"/>
  <c r="H36" i="5"/>
  <c r="G31" i="5"/>
  <c r="F26" i="5"/>
  <c r="J22" i="5"/>
  <c r="T16" i="5"/>
  <c r="E13" i="5"/>
  <c r="D8" i="5"/>
  <c r="AZ75" i="4"/>
  <c r="BQ74" i="4"/>
  <c r="E74" i="4"/>
  <c r="AL73" i="4"/>
  <c r="BK72" i="4"/>
  <c r="CR71" i="4"/>
  <c r="AF71" i="4"/>
  <c r="BM70" i="4"/>
  <c r="CT69" i="4"/>
  <c r="Z69" i="4"/>
  <c r="AY68" i="4"/>
  <c r="BX67" i="4"/>
  <c r="I25" i="21"/>
  <c r="I17" i="20"/>
  <c r="E47" i="16"/>
  <c r="O55" i="15"/>
  <c r="P28" i="15"/>
  <c r="I65" i="14"/>
  <c r="G11" i="14"/>
  <c r="D75" i="9"/>
  <c r="L22" i="7"/>
  <c r="F38" i="6"/>
  <c r="G15" i="6"/>
  <c r="J75" i="5"/>
  <c r="T69" i="5"/>
  <c r="E66" i="5"/>
  <c r="D61" i="5"/>
  <c r="H57" i="5"/>
  <c r="G52" i="5"/>
  <c r="F47" i="5"/>
  <c r="J43" i="5"/>
  <c r="T37" i="5"/>
  <c r="E34" i="5"/>
  <c r="D29" i="5"/>
  <c r="H25" i="5"/>
  <c r="G20" i="5"/>
  <c r="F15" i="5"/>
  <c r="J11" i="5"/>
  <c r="CE75" i="4"/>
  <c r="S75" i="4"/>
  <c r="AR74" i="4"/>
  <c r="BI73" i="4"/>
  <c r="CP72" i="4"/>
  <c r="AD72" i="4"/>
  <c r="BC71" i="4"/>
  <c r="CJ70" i="4"/>
  <c r="X70" i="4"/>
  <c r="BE69" i="4"/>
  <c r="CD68" i="4"/>
  <c r="R68" i="4"/>
  <c r="AQ67" i="4"/>
  <c r="D24" i="28"/>
  <c r="D39" i="20"/>
  <c r="D49" i="17"/>
  <c r="D72" i="15"/>
  <c r="Q41" i="15"/>
  <c r="K11" i="15"/>
  <c r="H30" i="14"/>
  <c r="D9" i="12"/>
  <c r="G71" i="7"/>
  <c r="G7" i="7"/>
  <c r="D30" i="6"/>
  <c r="F10" i="6"/>
  <c r="G73" i="5"/>
  <c r="F68" i="5"/>
  <c r="J64" i="5"/>
  <c r="T58" i="5"/>
  <c r="E55" i="5"/>
  <c r="D50" i="5"/>
  <c r="H46" i="5"/>
  <c r="G41" i="5"/>
  <c r="F36" i="5"/>
  <c r="J32" i="5"/>
  <c r="T26" i="5"/>
  <c r="E23" i="5"/>
  <c r="D18" i="5"/>
  <c r="H14" i="5"/>
  <c r="G9" i="5"/>
  <c r="BN75" i="4"/>
  <c r="CM74" i="4"/>
  <c r="E35" i="6"/>
  <c r="H55" i="20"/>
  <c r="D9" i="20"/>
  <c r="D25" i="16"/>
  <c r="T49" i="15"/>
  <c r="N19" i="15"/>
  <c r="K46" i="14"/>
  <c r="E47" i="13"/>
  <c r="F59" i="7"/>
  <c r="F53" i="6"/>
  <c r="I19" i="21"/>
  <c r="K13" i="20"/>
  <c r="K65" i="15"/>
  <c r="E35" i="15"/>
  <c r="H72" i="14"/>
  <c r="J30" i="14"/>
  <c r="K9" i="14"/>
  <c r="D59" i="13"/>
  <c r="D43" i="13"/>
  <c r="D27" i="13"/>
  <c r="D11" i="13"/>
  <c r="E62" i="12"/>
  <c r="F41" i="12"/>
  <c r="D19" i="12"/>
  <c r="D62" i="11"/>
  <c r="D30" i="11"/>
  <c r="D67" i="10"/>
  <c r="D35" i="10"/>
  <c r="D72" i="9"/>
  <c r="D40" i="9"/>
  <c r="D8" i="9"/>
  <c r="E61" i="8"/>
  <c r="E45" i="8"/>
  <c r="E29" i="8"/>
  <c r="E13" i="8"/>
  <c r="D72" i="7"/>
  <c r="D64" i="7"/>
  <c r="D56" i="7"/>
  <c r="D48" i="7"/>
  <c r="D40" i="7"/>
  <c r="D32" i="7"/>
  <c r="D24" i="7"/>
  <c r="D16" i="7"/>
  <c r="D8" i="7"/>
  <c r="G63" i="6"/>
  <c r="F44" i="29"/>
  <c r="F38" i="27"/>
  <c r="E18" i="26"/>
  <c r="G27" i="23"/>
  <c r="I66" i="21"/>
  <c r="I7" i="21"/>
  <c r="E64" i="20"/>
  <c r="E54" i="20"/>
  <c r="E46" i="20"/>
  <c r="E38" i="20"/>
  <c r="H31" i="20"/>
  <c r="H25" i="20"/>
  <c r="J19" i="20"/>
  <c r="J11" i="20"/>
  <c r="D63" i="19"/>
  <c r="D31" i="19"/>
  <c r="D68" i="18"/>
  <c r="D36" i="18"/>
  <c r="E75" i="17"/>
  <c r="E59" i="17"/>
  <c r="E43" i="17"/>
  <c r="E27" i="17"/>
  <c r="E11" i="17"/>
  <c r="D66" i="16"/>
  <c r="D50" i="16"/>
  <c r="D34" i="16"/>
  <c r="D18" i="16"/>
  <c r="D75" i="15"/>
  <c r="H71" i="15"/>
  <c r="L67" i="15"/>
  <c r="P63" i="15"/>
  <c r="T59" i="15"/>
  <c r="E56" i="15"/>
  <c r="I52" i="15"/>
  <c r="M48" i="15"/>
  <c r="Q44" i="15"/>
  <c r="J41" i="15"/>
  <c r="F37" i="15"/>
  <c r="R33" i="15"/>
  <c r="N29" i="15"/>
  <c r="G26" i="15"/>
  <c r="K22" i="15"/>
  <c r="O18" i="15"/>
  <c r="S14" i="15"/>
  <c r="D11" i="15"/>
  <c r="H7" i="15"/>
  <c r="N69" i="14"/>
  <c r="L63" i="14"/>
  <c r="J57" i="14"/>
  <c r="M50" i="14"/>
  <c r="K44" i="14"/>
  <c r="N37" i="14"/>
  <c r="L31" i="14"/>
  <c r="J25" i="14"/>
  <c r="M18" i="14"/>
  <c r="K12" i="14"/>
  <c r="D70" i="12"/>
  <c r="E49" i="12"/>
  <c r="F28" i="12"/>
  <c r="D75" i="8"/>
  <c r="D59" i="8"/>
  <c r="D43" i="8"/>
  <c r="D27" i="8"/>
  <c r="D11" i="8"/>
  <c r="M70" i="7"/>
  <c r="M62" i="7"/>
  <c r="M54" i="7"/>
  <c r="M46" i="7"/>
  <c r="M38" i="7"/>
  <c r="M30" i="7"/>
  <c r="M22" i="7"/>
  <c r="M14" i="7"/>
  <c r="H73" i="6"/>
  <c r="E62" i="6"/>
  <c r="G48" i="6"/>
  <c r="D37" i="6"/>
  <c r="D43" i="22"/>
  <c r="M22" i="20"/>
  <c r="D7" i="17"/>
  <c r="G63" i="15"/>
  <c r="T32" i="15"/>
  <c r="K71" i="14"/>
  <c r="I17" i="14"/>
  <c r="D74" i="10"/>
  <c r="J48" i="7"/>
  <c r="D44" i="6"/>
  <c r="H9" i="6"/>
  <c r="R73" i="5"/>
  <c r="I68" i="5"/>
  <c r="M64" i="5"/>
  <c r="L59" i="5"/>
  <c r="P55" i="5"/>
  <c r="O50" i="5"/>
  <c r="S46" i="5"/>
  <c r="R41" i="5"/>
  <c r="I36" i="5"/>
  <c r="M32" i="5"/>
  <c r="L27" i="5"/>
  <c r="P23" i="5"/>
  <c r="O18" i="5"/>
  <c r="S14" i="5"/>
  <c r="R9" i="5"/>
  <c r="I33" i="21"/>
  <c r="Q17" i="20"/>
  <c r="G48" i="16"/>
  <c r="D56" i="15"/>
  <c r="Q25" i="15"/>
  <c r="H46" i="14"/>
  <c r="D25" i="12"/>
  <c r="J72" i="7"/>
  <c r="J8" i="7"/>
  <c r="D22" i="6"/>
  <c r="F8" i="6"/>
  <c r="O71" i="5"/>
  <c r="S67" i="5"/>
  <c r="R62" i="5"/>
  <c r="I57" i="5"/>
  <c r="M53" i="5"/>
  <c r="L48" i="5"/>
  <c r="P44" i="5"/>
  <c r="O39" i="5"/>
  <c r="S35" i="5"/>
  <c r="R30" i="5"/>
  <c r="I25" i="5"/>
  <c r="M21" i="5"/>
  <c r="L16" i="5"/>
  <c r="P12" i="5"/>
  <c r="O7" i="5"/>
  <c r="AR75" i="4"/>
  <c r="BI74" i="4"/>
  <c r="CP73" i="4"/>
  <c r="AD73" i="4"/>
  <c r="BC72" i="4"/>
  <c r="CJ71" i="4"/>
  <c r="X71" i="4"/>
  <c r="BE70" i="4"/>
  <c r="CD69" i="4"/>
  <c r="R69" i="4"/>
  <c r="AQ68" i="4"/>
  <c r="BP67" i="4"/>
  <c r="M66" i="20"/>
  <c r="I13" i="20"/>
  <c r="G36" i="16"/>
  <c r="H52" i="15"/>
  <c r="I25" i="15"/>
  <c r="J60" i="14"/>
  <c r="D49" i="12"/>
  <c r="D43" i="9"/>
  <c r="M17" i="7"/>
  <c r="E30" i="6"/>
  <c r="E14" i="6"/>
  <c r="M74" i="5"/>
  <c r="L69" i="5"/>
  <c r="P65" i="5"/>
  <c r="O60" i="5"/>
  <c r="S56" i="5"/>
  <c r="R51" i="5"/>
  <c r="I46" i="5"/>
  <c r="M42" i="5"/>
  <c r="L37" i="5"/>
  <c r="P33" i="5"/>
  <c r="O28" i="5"/>
  <c r="S24" i="5"/>
  <c r="R19" i="5"/>
  <c r="I14" i="5"/>
  <c r="M10" i="5"/>
  <c r="BW75" i="4"/>
  <c r="K75" i="4"/>
  <c r="AJ74" i="4"/>
  <c r="BA73" i="4"/>
  <c r="CH72" i="4"/>
  <c r="V72" i="4"/>
  <c r="AU71" i="4"/>
  <c r="CB70" i="4"/>
  <c r="P70" i="4"/>
  <c r="AW69" i="4"/>
  <c r="BV68" i="4"/>
  <c r="J68" i="4"/>
  <c r="AI67" i="4"/>
  <c r="J45" i="26"/>
  <c r="D32" i="20"/>
  <c r="D33" i="17"/>
  <c r="P68" i="15"/>
  <c r="J38" i="15"/>
  <c r="D8" i="15"/>
  <c r="I25" i="14"/>
  <c r="D53" i="11"/>
  <c r="I61" i="7"/>
  <c r="G73" i="6"/>
  <c r="D25" i="6"/>
  <c r="E9" i="6"/>
  <c r="R72" i="5"/>
  <c r="I67" i="5"/>
  <c r="M63" i="5"/>
  <c r="L58" i="5"/>
  <c r="P54" i="5"/>
  <c r="O49" i="5"/>
  <c r="S45" i="5"/>
  <c r="R40" i="5"/>
  <c r="I35" i="5"/>
  <c r="M31" i="5"/>
  <c r="L26" i="5"/>
  <c r="P22" i="5"/>
  <c r="O17" i="5"/>
  <c r="S13" i="5"/>
  <c r="R8" i="5"/>
  <c r="BF75" i="4"/>
  <c r="CE74" i="4"/>
  <c r="S74" i="4"/>
  <c r="AR73" i="4"/>
  <c r="I51" i="29"/>
  <c r="H47" i="20"/>
  <c r="D60" i="19"/>
  <c r="D9" i="16"/>
  <c r="E46" i="15"/>
  <c r="G16" i="15"/>
  <c r="N39" i="14"/>
  <c r="E31" i="13"/>
  <c r="F51" i="7"/>
  <c r="H39" i="6"/>
  <c r="D67" i="20"/>
  <c r="E74" i="16"/>
  <c r="O61" i="15"/>
  <c r="I31" i="15"/>
  <c r="F66" i="14"/>
  <c r="I27" i="14"/>
  <c r="H8" i="14"/>
  <c r="D57" i="13"/>
  <c r="D41" i="13"/>
  <c r="D25" i="13"/>
  <c r="D9" i="13"/>
  <c r="D59" i="12"/>
  <c r="E38" i="12"/>
  <c r="F17" i="12"/>
  <c r="D58" i="11"/>
  <c r="D26" i="11"/>
  <c r="D63" i="10"/>
  <c r="D31" i="10"/>
  <c r="D68" i="9"/>
  <c r="D36" i="9"/>
  <c r="E75" i="8"/>
  <c r="E59" i="8"/>
  <c r="E43" i="8"/>
  <c r="E27" i="8"/>
  <c r="E11" i="8"/>
  <c r="I71" i="7"/>
  <c r="I63" i="7"/>
  <c r="I55" i="7"/>
  <c r="I47" i="7"/>
  <c r="I39" i="7"/>
  <c r="I31" i="7"/>
  <c r="I23" i="7"/>
  <c r="I15" i="7"/>
  <c r="I7" i="7"/>
  <c r="F62" i="6"/>
  <c r="J32" i="29"/>
  <c r="D17" i="27"/>
  <c r="D11" i="26"/>
  <c r="I21" i="23"/>
  <c r="I58" i="21"/>
  <c r="L75" i="20"/>
  <c r="P62" i="20"/>
  <c r="E53" i="20"/>
  <c r="E45" i="20"/>
  <c r="E37" i="20"/>
  <c r="L30" i="20"/>
  <c r="N24" i="20"/>
  <c r="J18" i="20"/>
  <c r="J10" i="20"/>
  <c r="D59" i="19"/>
  <c r="D27" i="19"/>
  <c r="D64" i="18"/>
  <c r="D32" i="18"/>
  <c r="E73" i="17"/>
  <c r="E57" i="17"/>
  <c r="E41" i="17"/>
  <c r="E25" i="17"/>
  <c r="E9" i="17"/>
  <c r="F63" i="16"/>
  <c r="F47" i="16"/>
  <c r="F31" i="16"/>
  <c r="F15" i="16"/>
  <c r="O74" i="15"/>
  <c r="S70" i="15"/>
  <c r="D67" i="15"/>
  <c r="H63" i="15"/>
  <c r="L59" i="15"/>
  <c r="P55" i="15"/>
  <c r="T51" i="15"/>
  <c r="E48" i="15"/>
  <c r="I44" i="15"/>
  <c r="M40" i="15"/>
  <c r="Q36" i="15"/>
  <c r="J33" i="15"/>
  <c r="F29" i="15"/>
  <c r="R25" i="15"/>
  <c r="N21" i="15"/>
  <c r="G18" i="15"/>
  <c r="K14" i="15"/>
  <c r="O10" i="15"/>
  <c r="H75" i="14"/>
  <c r="F69" i="14"/>
  <c r="I62" i="14"/>
  <c r="G56" i="14"/>
  <c r="E50" i="14"/>
  <c r="H43" i="14"/>
  <c r="F37" i="14"/>
  <c r="I30" i="14"/>
  <c r="G24" i="14"/>
  <c r="E18" i="14"/>
  <c r="H11" i="14"/>
  <c r="F68" i="12"/>
  <c r="D46" i="12"/>
  <c r="E25" i="12"/>
  <c r="D73" i="8"/>
  <c r="D57" i="8"/>
  <c r="D41" i="8"/>
  <c r="D25" i="8"/>
  <c r="D9" i="8"/>
  <c r="J69" i="7"/>
  <c r="J61" i="7"/>
  <c r="J53" i="7"/>
  <c r="J45" i="7"/>
  <c r="J37" i="7"/>
  <c r="J29" i="7"/>
  <c r="J21" i="7"/>
  <c r="J13" i="7"/>
  <c r="G72" i="6"/>
  <c r="D61" i="6"/>
  <c r="F47" i="6"/>
  <c r="H33" i="6"/>
  <c r="I41" i="21"/>
  <c r="I18" i="20"/>
  <c r="E71" i="16"/>
  <c r="S59" i="15"/>
  <c r="M29" i="15"/>
  <c r="L66" i="14"/>
  <c r="J12" i="14"/>
  <c r="D42" i="10"/>
  <c r="L38" i="7"/>
  <c r="G39" i="6"/>
  <c r="G8" i="6"/>
  <c r="J73" i="5"/>
  <c r="T67" i="5"/>
  <c r="E64" i="5"/>
  <c r="D59" i="5"/>
  <c r="H55" i="5"/>
  <c r="G50" i="5"/>
  <c r="F45" i="5"/>
  <c r="J41" i="5"/>
  <c r="T35" i="5"/>
  <c r="E32" i="5"/>
  <c r="D27" i="5"/>
  <c r="H23" i="5"/>
  <c r="G18" i="5"/>
  <c r="F13" i="5"/>
  <c r="J9" i="5"/>
  <c r="D68" i="20"/>
  <c r="Q13" i="20"/>
  <c r="E27" i="16"/>
  <c r="P52" i="15"/>
  <c r="J22" i="15"/>
  <c r="I41" i="14"/>
  <c r="E12" i="12"/>
  <c r="L62" i="7"/>
  <c r="H66" i="6"/>
  <c r="E20" i="6"/>
  <c r="E7" i="6"/>
  <c r="G71" i="5"/>
  <c r="F66" i="5"/>
  <c r="J62" i="5"/>
  <c r="T56" i="5"/>
  <c r="E53" i="5"/>
  <c r="D48" i="5"/>
  <c r="H44" i="5"/>
  <c r="G39" i="5"/>
  <c r="F34" i="5"/>
  <c r="J30" i="5"/>
  <c r="T24" i="5"/>
  <c r="E21" i="5"/>
  <c r="D16" i="5"/>
  <c r="H12" i="5"/>
  <c r="G7" i="5"/>
  <c r="AJ75" i="4"/>
  <c r="BA74" i="4"/>
  <c r="CH73" i="4"/>
  <c r="V73" i="4"/>
  <c r="AU72" i="4"/>
  <c r="CB71" i="4"/>
  <c r="P71" i="4"/>
  <c r="AW70" i="4"/>
  <c r="BV69" i="4"/>
  <c r="J69" i="4"/>
  <c r="AI68" i="4"/>
  <c r="BH67" i="4"/>
  <c r="D56" i="20"/>
  <c r="I9" i="20"/>
  <c r="E15" i="16"/>
  <c r="T48" i="15"/>
  <c r="N18" i="15"/>
  <c r="K55" i="14"/>
  <c r="E36" i="12"/>
  <c r="D11" i="9"/>
  <c r="N12" i="7"/>
  <c r="F27" i="6"/>
  <c r="H11" i="6"/>
  <c r="E74" i="5"/>
  <c r="D69" i="5"/>
  <c r="H65" i="5"/>
  <c r="G60" i="5"/>
  <c r="F55" i="5"/>
  <c r="J51" i="5"/>
  <c r="T45" i="5"/>
  <c r="E42" i="5"/>
  <c r="D37" i="5"/>
  <c r="H33" i="5"/>
  <c r="G28" i="5"/>
  <c r="F23" i="5"/>
  <c r="J19" i="5"/>
  <c r="T13" i="5"/>
  <c r="E10" i="5"/>
  <c r="BO75" i="4"/>
  <c r="CN74" i="4"/>
  <c r="AB74" i="4"/>
  <c r="AS73" i="4"/>
  <c r="BZ72" i="4"/>
  <c r="N72" i="4"/>
  <c r="AM71" i="4"/>
  <c r="BT70" i="4"/>
  <c r="H70" i="4"/>
  <c r="AO69" i="4"/>
  <c r="BN68" i="4"/>
  <c r="CM67" i="4"/>
  <c r="AA67" i="4"/>
  <c r="F38" i="23"/>
  <c r="Q25" i="20"/>
  <c r="D17" i="17"/>
  <c r="I65" i="15"/>
  <c r="O31" i="15"/>
  <c r="L74" i="14"/>
  <c r="J20" i="14"/>
  <c r="D21" i="11"/>
  <c r="J56" i="7"/>
  <c r="F64" i="6"/>
  <c r="F23" i="6"/>
  <c r="D8" i="6"/>
  <c r="J72" i="5"/>
  <c r="T66" i="5"/>
  <c r="E63" i="5"/>
  <c r="D58" i="5"/>
  <c r="H54" i="5"/>
  <c r="G49" i="5"/>
  <c r="F44" i="5"/>
  <c r="J40" i="5"/>
  <c r="T34" i="5"/>
  <c r="E31" i="5"/>
  <c r="D26" i="5"/>
  <c r="H22" i="5"/>
  <c r="G17" i="5"/>
  <c r="F12" i="5"/>
  <c r="J8" i="5"/>
  <c r="AX75" i="4"/>
  <c r="BW74" i="4"/>
  <c r="K74" i="4"/>
  <c r="D73" i="27"/>
  <c r="H39" i="20"/>
  <c r="D28" i="19"/>
  <c r="O72" i="15"/>
  <c r="I42" i="15"/>
  <c r="K12" i="15"/>
  <c r="L33" i="14"/>
  <c r="E15" i="13"/>
  <c r="F43" i="7"/>
  <c r="E28" i="6"/>
  <c r="H56" i="20"/>
  <c r="E58" i="16"/>
  <c r="S57" i="15"/>
  <c r="M27" i="15"/>
  <c r="I59" i="14"/>
  <c r="M23" i="14"/>
  <c r="D71" i="13"/>
  <c r="D55" i="13"/>
  <c r="D39" i="13"/>
  <c r="D23" i="13"/>
  <c r="D7" i="13"/>
  <c r="F57" i="12"/>
  <c r="D35" i="12"/>
  <c r="E14" i="12"/>
  <c r="D54" i="11"/>
  <c r="D22" i="11"/>
  <c r="D59" i="10"/>
  <c r="D27" i="10"/>
  <c r="D64" i="9"/>
  <c r="D32" i="9"/>
  <c r="E73" i="8"/>
  <c r="E57" i="8"/>
  <c r="E41" i="8"/>
  <c r="E25" i="8"/>
  <c r="E9" i="8"/>
  <c r="N70" i="7"/>
  <c r="N62" i="7"/>
  <c r="N54" i="7"/>
  <c r="N46" i="7"/>
  <c r="N38" i="7"/>
  <c r="N30" i="7"/>
  <c r="N22" i="7"/>
  <c r="N14" i="7"/>
  <c r="H72" i="6"/>
  <c r="E61" i="6"/>
  <c r="L26" i="29"/>
  <c r="D75" i="26"/>
  <c r="D68" i="23"/>
  <c r="K15" i="23"/>
  <c r="I50" i="21"/>
  <c r="L73" i="20"/>
  <c r="L61" i="20"/>
  <c r="E52" i="20"/>
  <c r="E44" i="20"/>
  <c r="E36" i="20"/>
  <c r="O29" i="20"/>
  <c r="D24" i="20"/>
  <c r="J17" i="20"/>
  <c r="J9" i="20"/>
  <c r="D55" i="19"/>
  <c r="D23" i="19"/>
  <c r="D60" i="18"/>
  <c r="D28" i="18"/>
  <c r="E71" i="17"/>
  <c r="E55" i="17"/>
  <c r="E39" i="17"/>
  <c r="E23" i="17"/>
  <c r="E7" i="17"/>
  <c r="D62" i="16"/>
  <c r="D46" i="16"/>
  <c r="D30" i="16"/>
  <c r="D14" i="16"/>
  <c r="G74" i="15"/>
  <c r="K70" i="15"/>
  <c r="O66" i="15"/>
  <c r="S62" i="15"/>
  <c r="D59" i="15"/>
  <c r="H55" i="15"/>
  <c r="L51" i="15"/>
  <c r="P47" i="15"/>
  <c r="T43" i="15"/>
  <c r="E40" i="15"/>
  <c r="I36" i="15"/>
  <c r="M32" i="15"/>
  <c r="Q28" i="15"/>
  <c r="J25" i="15"/>
  <c r="F21" i="15"/>
  <c r="R17" i="15"/>
  <c r="N13" i="15"/>
  <c r="G10" i="15"/>
  <c r="M74" i="14"/>
  <c r="K68" i="14"/>
  <c r="N61" i="14"/>
  <c r="L55" i="14"/>
  <c r="J49" i="14"/>
  <c r="M42" i="14"/>
  <c r="K36" i="14"/>
  <c r="N29" i="14"/>
  <c r="L23" i="14"/>
  <c r="J17" i="14"/>
  <c r="M10" i="14"/>
  <c r="E65" i="12"/>
  <c r="F44" i="12"/>
  <c r="D22" i="12"/>
  <c r="D71" i="8"/>
  <c r="D55" i="8"/>
  <c r="D39" i="8"/>
  <c r="D23" i="8"/>
  <c r="D7" i="8"/>
  <c r="G68" i="7"/>
  <c r="G60" i="7"/>
  <c r="G52" i="7"/>
  <c r="G44" i="7"/>
  <c r="G36" i="7"/>
  <c r="G28" i="7"/>
  <c r="G20" i="7"/>
  <c r="G12" i="7"/>
  <c r="F71" i="6"/>
  <c r="H57" i="6"/>
  <c r="E46" i="6"/>
  <c r="G32" i="6"/>
  <c r="H69" i="20"/>
  <c r="I14" i="20"/>
  <c r="G60" i="16"/>
  <c r="L56" i="15"/>
  <c r="F26" i="15"/>
  <c r="M61" i="14"/>
  <c r="K7" i="14"/>
  <c r="D10" i="10"/>
  <c r="M33" i="7"/>
  <c r="E31" i="6"/>
  <c r="F7" i="6"/>
  <c r="M72" i="5"/>
  <c r="L67" i="5"/>
  <c r="P63" i="5"/>
  <c r="O58" i="5"/>
  <c r="S54" i="5"/>
  <c r="R49" i="5"/>
  <c r="I44" i="5"/>
  <c r="M40" i="5"/>
  <c r="L35" i="5"/>
  <c r="P31" i="5"/>
  <c r="O26" i="5"/>
  <c r="S22" i="5"/>
  <c r="R17" i="5"/>
  <c r="I12" i="5"/>
  <c r="M8" i="5"/>
  <c r="H57" i="20"/>
  <c r="Q9" i="20"/>
  <c r="G16" i="16"/>
  <c r="I49" i="15"/>
  <c r="O15" i="15"/>
  <c r="J36" i="14"/>
  <c r="D61" i="11"/>
  <c r="M57" i="7"/>
  <c r="G57" i="6"/>
  <c r="D17" i="6"/>
  <c r="S75" i="5"/>
  <c r="R70" i="5"/>
  <c r="I65" i="5"/>
  <c r="M61" i="5"/>
  <c r="L56" i="5"/>
  <c r="P52" i="5"/>
  <c r="O47" i="5"/>
  <c r="S43" i="5"/>
  <c r="R38" i="5"/>
  <c r="I33" i="5"/>
  <c r="M29" i="5"/>
  <c r="L24" i="5"/>
  <c r="P20" i="5"/>
  <c r="O15" i="5"/>
  <c r="S11" i="5"/>
  <c r="CN75" i="4"/>
  <c r="AB75" i="4"/>
  <c r="AS74" i="4"/>
  <c r="BZ73" i="4"/>
  <c r="N73" i="4"/>
  <c r="AM72" i="4"/>
  <c r="BT71" i="4"/>
  <c r="H71" i="4"/>
  <c r="AO70" i="4"/>
  <c r="BN69" i="4"/>
  <c r="CM68" i="4"/>
  <c r="AA68" i="4"/>
  <c r="AZ67" i="4"/>
  <c r="D48" i="20"/>
  <c r="D67" i="17"/>
  <c r="S75" i="15"/>
  <c r="M45" i="15"/>
  <c r="G15" i="15"/>
  <c r="L50" i="14"/>
  <c r="F23" i="12"/>
  <c r="D62" i="7"/>
  <c r="H74" i="6"/>
  <c r="G25" i="6"/>
  <c r="G10" i="6"/>
  <c r="P73" i="5"/>
  <c r="O68" i="5"/>
  <c r="S64" i="5"/>
  <c r="R59" i="5"/>
  <c r="I54" i="5"/>
  <c r="M50" i="5"/>
  <c r="L45" i="5"/>
  <c r="P41" i="5"/>
  <c r="O36" i="5"/>
  <c r="S32" i="5"/>
  <c r="R27" i="5"/>
  <c r="I22" i="5"/>
  <c r="M18" i="5"/>
  <c r="L13" i="5"/>
  <c r="P9" i="5"/>
  <c r="BG75" i="4"/>
  <c r="CF74" i="4"/>
  <c r="T74" i="4"/>
  <c r="AK73" i="4"/>
  <c r="BR72" i="4"/>
  <c r="F72" i="4"/>
  <c r="AE71" i="4"/>
  <c r="BL70" i="4"/>
  <c r="CS69" i="4"/>
  <c r="AG69" i="4"/>
  <c r="BF68" i="4"/>
  <c r="CE67" i="4"/>
  <c r="S67" i="4"/>
  <c r="D11" i="22"/>
  <c r="Q20" i="20"/>
  <c r="E67" i="16"/>
  <c r="N58" i="15"/>
  <c r="H28" i="15"/>
  <c r="M69" i="14"/>
  <c r="K15" i="14"/>
  <c r="D62" i="10"/>
  <c r="L46" i="7"/>
  <c r="F56" i="6"/>
  <c r="G21" i="6"/>
  <c r="I75" i="5"/>
  <c r="M71" i="5"/>
  <c r="L66" i="5"/>
  <c r="P62" i="5"/>
  <c r="O57" i="5"/>
  <c r="S53" i="5"/>
  <c r="R48" i="5"/>
  <c r="I43" i="5"/>
  <c r="M39" i="5"/>
  <c r="L34" i="5"/>
  <c r="P30" i="5"/>
  <c r="O25" i="5"/>
  <c r="S21" i="5"/>
  <c r="R16" i="5"/>
  <c r="I11" i="5"/>
  <c r="M7" i="5"/>
  <c r="AP75" i="4"/>
  <c r="BO74" i="4"/>
  <c r="CN73" i="4"/>
  <c r="AA74" i="4"/>
  <c r="CG72" i="4"/>
  <c r="U72" i="4"/>
  <c r="BB71" i="4"/>
  <c r="CA70" i="4"/>
  <c r="O70" i="4"/>
  <c r="AV69" i="4"/>
  <c r="CC68" i="4"/>
  <c r="Q68" i="4"/>
  <c r="AP67" i="4"/>
  <c r="F20" i="29"/>
  <c r="D46" i="20"/>
  <c r="D63" i="17"/>
  <c r="O71" i="15"/>
  <c r="P44" i="15"/>
  <c r="J14" i="15"/>
  <c r="K39" i="14"/>
  <c r="D49" i="11"/>
  <c r="N60" i="7"/>
  <c r="G55" i="6"/>
  <c r="H16" i="6"/>
  <c r="S74" i="5"/>
  <c r="R69" i="5"/>
  <c r="I64" i="5"/>
  <c r="M60" i="5"/>
  <c r="L55" i="5"/>
  <c r="P51" i="5"/>
  <c r="O46" i="5"/>
  <c r="S42" i="5"/>
  <c r="R37" i="5"/>
  <c r="I32" i="5"/>
  <c r="M28" i="5"/>
  <c r="L23" i="5"/>
  <c r="P19" i="5"/>
  <c r="O14" i="5"/>
  <c r="S10" i="5"/>
  <c r="CC75" i="4"/>
  <c r="Q75" i="4"/>
  <c r="AP74" i="4"/>
  <c r="BO73" i="4"/>
  <c r="CN72" i="4"/>
  <c r="AB72" i="4"/>
  <c r="AS71" i="4"/>
  <c r="BZ70" i="4"/>
  <c r="N70" i="4"/>
  <c r="AM69" i="4"/>
  <c r="BT68" i="4"/>
  <c r="H68" i="4"/>
  <c r="AO67" i="4"/>
  <c r="I57" i="21"/>
  <c r="I19" i="20"/>
  <c r="D11" i="17"/>
  <c r="D64" i="15"/>
  <c r="Q33" i="15"/>
  <c r="E53" i="14"/>
  <c r="M13" i="14"/>
  <c r="D50" i="10"/>
  <c r="N44" i="7"/>
  <c r="D36" i="6"/>
  <c r="E12" i="6"/>
  <c r="O72" i="5"/>
  <c r="S68" i="5"/>
  <c r="R63" i="5"/>
  <c r="I58" i="5"/>
  <c r="M54" i="5"/>
  <c r="L49" i="5"/>
  <c r="P45" i="5"/>
  <c r="O40" i="5"/>
  <c r="S36" i="5"/>
  <c r="R31" i="5"/>
  <c r="I26" i="5"/>
  <c r="M22" i="5"/>
  <c r="L17" i="5"/>
  <c r="P13" i="5"/>
  <c r="O8" i="5"/>
  <c r="BC75" i="4"/>
  <c r="CJ74" i="4"/>
  <c r="X74" i="4"/>
  <c r="BE73" i="4"/>
  <c r="CD72" i="4"/>
  <c r="R72" i="4"/>
  <c r="AQ71" i="4"/>
  <c r="BP70" i="4"/>
  <c r="CG69" i="4"/>
  <c r="U69" i="4"/>
  <c r="BB68" i="4"/>
  <c r="CA67" i="4"/>
  <c r="O67" i="4"/>
  <c r="H71" i="20"/>
  <c r="Q14" i="20"/>
  <c r="E51" i="16"/>
  <c r="T56" i="15"/>
  <c r="N26" i="15"/>
  <c r="H62" i="14"/>
  <c r="F8" i="14"/>
  <c r="D55" i="9"/>
  <c r="J24" i="7"/>
  <c r="D26" i="6"/>
  <c r="D12" i="6"/>
  <c r="F72" i="5"/>
  <c r="J68" i="5"/>
  <c r="T62" i="5"/>
  <c r="E59" i="5"/>
  <c r="D54" i="5"/>
  <c r="H50" i="5"/>
  <c r="G45" i="5"/>
  <c r="F40" i="5"/>
  <c r="J36" i="5"/>
  <c r="T30" i="5"/>
  <c r="E27" i="5"/>
  <c r="D22" i="5"/>
  <c r="H18" i="5"/>
  <c r="G13" i="5"/>
  <c r="F8" i="5"/>
  <c r="AT75" i="4"/>
  <c r="BS74" i="4"/>
  <c r="G74" i="4"/>
  <c r="AN73" i="4"/>
  <c r="BU72" i="4"/>
  <c r="I72" i="4"/>
  <c r="AH71" i="4"/>
  <c r="BG70" i="4"/>
  <c r="CF69" i="4"/>
  <c r="T69" i="4"/>
  <c r="AK68" i="4"/>
  <c r="BR67" i="4"/>
  <c r="F67" i="4"/>
  <c r="M25" i="7"/>
  <c r="S39" i="5"/>
  <c r="BT75" i="4"/>
  <c r="J73" i="4"/>
  <c r="AS70" i="4"/>
  <c r="CB67" i="4"/>
  <c r="AX66" i="4"/>
  <c r="BW65" i="4"/>
  <c r="K65" i="4"/>
  <c r="AJ64" i="4"/>
  <c r="BA63" i="4"/>
  <c r="CH62" i="4"/>
  <c r="V62" i="4"/>
  <c r="AU61" i="4"/>
  <c r="CB60" i="4"/>
  <c r="P60" i="4"/>
  <c r="AW59" i="4"/>
  <c r="BV58" i="4"/>
  <c r="J58" i="4"/>
  <c r="AI57" i="4"/>
  <c r="BH56" i="4"/>
  <c r="BY55" i="4"/>
  <c r="M55" i="4"/>
  <c r="AT54" i="4"/>
  <c r="BS53" i="4"/>
  <c r="G53" i="4"/>
  <c r="AN52" i="4"/>
  <c r="BU51" i="4"/>
  <c r="I51" i="4"/>
  <c r="AH50" i="4"/>
  <c r="BG49" i="4"/>
  <c r="CF48" i="4"/>
  <c r="T48" i="4"/>
  <c r="AK47" i="4"/>
  <c r="BR46" i="4"/>
  <c r="F46" i="4"/>
  <c r="AE45" i="4"/>
  <c r="BL44" i="4"/>
  <c r="CS43" i="4"/>
  <c r="AG43" i="4"/>
  <c r="BF42" i="4"/>
  <c r="CE41" i="4"/>
  <c r="S41" i="4"/>
  <c r="AR40" i="4"/>
  <c r="BI39" i="4"/>
  <c r="CP38" i="4"/>
  <c r="AD38" i="4"/>
  <c r="BC37" i="4"/>
  <c r="CJ36" i="4"/>
  <c r="X36" i="4"/>
  <c r="BE35" i="4"/>
  <c r="CD34" i="4"/>
  <c r="R34" i="4"/>
  <c r="AQ33" i="4"/>
  <c r="BP32" i="4"/>
  <c r="CG31" i="4"/>
  <c r="U31" i="4"/>
  <c r="BB30" i="4"/>
  <c r="CA29" i="4"/>
  <c r="O29" i="4"/>
  <c r="AV28" i="4"/>
  <c r="CC27" i="4"/>
  <c r="Q27" i="4"/>
  <c r="AP26" i="4"/>
  <c r="BO25" i="4"/>
  <c r="CN24" i="4"/>
  <c r="AB24" i="4"/>
  <c r="AS23" i="4"/>
  <c r="BZ22" i="4"/>
  <c r="N22" i="4"/>
  <c r="AM21" i="4"/>
  <c r="BT20" i="4"/>
  <c r="H20" i="4"/>
  <c r="AO19" i="4"/>
  <c r="BN18" i="4"/>
  <c r="CM17" i="4"/>
  <c r="AA17" i="4"/>
  <c r="AZ16" i="4"/>
  <c r="BQ15" i="4"/>
  <c r="E15" i="4"/>
  <c r="AL14" i="4"/>
  <c r="BK13" i="4"/>
  <c r="CR12" i="4"/>
  <c r="AF12" i="4"/>
  <c r="BM11" i="4"/>
  <c r="CT10" i="4"/>
  <c r="Z10" i="4"/>
  <c r="AY9" i="4"/>
  <c r="BX8" i="4"/>
  <c r="L8" i="4"/>
  <c r="AC7" i="4"/>
  <c r="D40" i="2"/>
  <c r="D125" i="1"/>
  <c r="F111" i="1"/>
  <c r="D102" i="1"/>
  <c r="F46" i="1"/>
  <c r="D36" i="1"/>
  <c r="S18" i="4"/>
  <c r="BL13" i="4"/>
  <c r="CG8" i="4"/>
  <c r="C93" i="1"/>
  <c r="J54" i="15"/>
  <c r="G16" i="6"/>
  <c r="R42" i="5"/>
  <c r="BQ75" i="4"/>
  <c r="G73" i="4"/>
  <c r="AP70" i="4"/>
  <c r="BY67" i="4"/>
  <c r="AW66" i="4"/>
  <c r="BV65" i="4"/>
  <c r="J65" i="4"/>
  <c r="AI64" i="4"/>
  <c r="BH63" i="4"/>
  <c r="BY62" i="4"/>
  <c r="M62" i="4"/>
  <c r="AT61" i="4"/>
  <c r="BS60" i="4"/>
  <c r="G60" i="4"/>
  <c r="AN59" i="4"/>
  <c r="BU58" i="4"/>
  <c r="I58" i="4"/>
  <c r="AH57" i="4"/>
  <c r="BG56" i="4"/>
  <c r="CF55" i="4"/>
  <c r="T55" i="4"/>
  <c r="AK54" i="4"/>
  <c r="BR53" i="4"/>
  <c r="F53" i="4"/>
  <c r="AE52" i="4"/>
  <c r="BX73" i="4"/>
  <c r="BY72" i="4"/>
  <c r="M72" i="4"/>
  <c r="AT71" i="4"/>
  <c r="BS70" i="4"/>
  <c r="G70" i="4"/>
  <c r="AN69" i="4"/>
  <c r="BU68" i="4"/>
  <c r="I68" i="4"/>
  <c r="AH67" i="4"/>
  <c r="D37" i="27"/>
  <c r="D38" i="20"/>
  <c r="D47" i="17"/>
  <c r="H68" i="15"/>
  <c r="I41" i="15"/>
  <c r="O7" i="15"/>
  <c r="L34" i="14"/>
  <c r="D17" i="11"/>
  <c r="D46" i="7"/>
  <c r="F46" i="6"/>
  <c r="E15" i="6"/>
  <c r="F73" i="5"/>
  <c r="J69" i="5"/>
  <c r="T63" i="5"/>
  <c r="E60" i="5"/>
  <c r="D55" i="5"/>
  <c r="H51" i="5"/>
  <c r="G46" i="5"/>
  <c r="F41" i="5"/>
  <c r="J37" i="5"/>
  <c r="T31" i="5"/>
  <c r="E28" i="5"/>
  <c r="D23" i="5"/>
  <c r="H19" i="5"/>
  <c r="G14" i="5"/>
  <c r="F9" i="5"/>
  <c r="BU75" i="4"/>
  <c r="I75" i="4"/>
  <c r="AH74" i="4"/>
  <c r="BG73" i="4"/>
  <c r="CF72" i="4"/>
  <c r="T72" i="4"/>
  <c r="AK71" i="4"/>
  <c r="BR70" i="4"/>
  <c r="F70" i="4"/>
  <c r="AE69" i="4"/>
  <c r="BL68" i="4"/>
  <c r="CS67" i="4"/>
  <c r="AG67" i="4"/>
  <c r="H73" i="20"/>
  <c r="I15" i="20"/>
  <c r="E63" i="16"/>
  <c r="P60" i="15"/>
  <c r="J30" i="15"/>
  <c r="F48" i="14"/>
  <c r="N8" i="14"/>
  <c r="D18" i="10"/>
  <c r="D30" i="7"/>
  <c r="G31" i="6"/>
  <c r="D11" i="6"/>
  <c r="G72" i="5"/>
  <c r="F67" i="5"/>
  <c r="J63" i="5"/>
  <c r="T57" i="5"/>
  <c r="E54" i="5"/>
  <c r="D49" i="5"/>
  <c r="H45" i="5"/>
  <c r="G40" i="5"/>
  <c r="F35" i="5"/>
  <c r="J31" i="5"/>
  <c r="T25" i="5"/>
  <c r="E22" i="5"/>
  <c r="D17" i="5"/>
  <c r="H13" i="5"/>
  <c r="G8" i="5"/>
  <c r="AU75" i="4"/>
  <c r="CB74" i="4"/>
  <c r="P74" i="4"/>
  <c r="AW73" i="4"/>
  <c r="BV72" i="4"/>
  <c r="J72" i="4"/>
  <c r="AI71" i="4"/>
  <c r="BH70" i="4"/>
  <c r="BY69" i="4"/>
  <c r="M69" i="4"/>
  <c r="AT68" i="4"/>
  <c r="BS67" i="4"/>
  <c r="G67" i="4"/>
  <c r="D60" i="20"/>
  <c r="Q10" i="20"/>
  <c r="G40" i="16"/>
  <c r="M53" i="15"/>
  <c r="G23" i="15"/>
  <c r="I57" i="14"/>
  <c r="D41" i="12"/>
  <c r="D23" i="9"/>
  <c r="L14" i="7"/>
  <c r="F24" i="6"/>
  <c r="H8" i="6"/>
  <c r="I71" i="5"/>
  <c r="M67" i="5"/>
  <c r="L62" i="5"/>
  <c r="P58" i="5"/>
  <c r="O53" i="5"/>
  <c r="S49" i="5"/>
  <c r="R44" i="5"/>
  <c r="I39" i="5"/>
  <c r="M35" i="5"/>
  <c r="L30" i="5"/>
  <c r="P26" i="5"/>
  <c r="O21" i="5"/>
  <c r="S17" i="5"/>
  <c r="R12" i="5"/>
  <c r="I7" i="5"/>
  <c r="AL75" i="4"/>
  <c r="BK74" i="4"/>
  <c r="CR73" i="4"/>
  <c r="AF73" i="4"/>
  <c r="BM72" i="4"/>
  <c r="CT71" i="4"/>
  <c r="Z71" i="4"/>
  <c r="AY70" i="4"/>
  <c r="BX69" i="4"/>
  <c r="L69" i="4"/>
  <c r="AC68" i="4"/>
  <c r="BJ67" i="4"/>
  <c r="F26" i="27"/>
  <c r="M73" i="5"/>
  <c r="L36" i="5"/>
  <c r="AN75" i="4"/>
  <c r="BW72" i="4"/>
  <c r="M70" i="4"/>
  <c r="AV67" i="4"/>
  <c r="AP66" i="4"/>
  <c r="BO65" i="4"/>
  <c r="CN64" i="4"/>
  <c r="AB64" i="4"/>
  <c r="AS63" i="4"/>
  <c r="BZ62" i="4"/>
  <c r="N62" i="4"/>
  <c r="AM61" i="4"/>
  <c r="BT60" i="4"/>
  <c r="H60" i="4"/>
  <c r="AO59" i="4"/>
  <c r="BN58" i="4"/>
  <c r="CM57" i="4"/>
  <c r="AA57" i="4"/>
  <c r="AZ56" i="4"/>
  <c r="BQ55" i="4"/>
  <c r="E55" i="4"/>
  <c r="AL54" i="4"/>
  <c r="BK53" i="4"/>
  <c r="CR52" i="4"/>
  <c r="AF52" i="4"/>
  <c r="BM51" i="4"/>
  <c r="CT50" i="4"/>
  <c r="Z50" i="4"/>
  <c r="AY49" i="4"/>
  <c r="BX48" i="4"/>
  <c r="L48" i="4"/>
  <c r="AC47" i="4"/>
  <c r="BJ46" i="4"/>
  <c r="CQ45" i="4"/>
  <c r="W45" i="4"/>
  <c r="BD44" i="4"/>
  <c r="CK43" i="4"/>
  <c r="Y43" i="4"/>
  <c r="AX42" i="4"/>
  <c r="BW41" i="4"/>
  <c r="K41" i="4"/>
  <c r="AJ40" i="4"/>
  <c r="BA39" i="4"/>
  <c r="CH38" i="4"/>
  <c r="V38" i="4"/>
  <c r="AU37" i="4"/>
  <c r="CB36" i="4"/>
  <c r="P36" i="4"/>
  <c r="AW35" i="4"/>
  <c r="BV34" i="4"/>
  <c r="J34" i="4"/>
  <c r="AI33" i="4"/>
  <c r="BH32" i="4"/>
  <c r="BY31" i="4"/>
  <c r="M31" i="4"/>
  <c r="AT30" i="4"/>
  <c r="BS29" i="4"/>
  <c r="G29" i="4"/>
  <c r="AN28" i="4"/>
  <c r="BU27" i="4"/>
  <c r="I27" i="4"/>
  <c r="AH26" i="4"/>
  <c r="BG25" i="4"/>
  <c r="CF24" i="4"/>
  <c r="T24" i="4"/>
  <c r="AK23" i="4"/>
  <c r="BR22" i="4"/>
  <c r="F22" i="4"/>
  <c r="AE21" i="4"/>
  <c r="BL20" i="4"/>
  <c r="CS19" i="4"/>
  <c r="AG19" i="4"/>
  <c r="BF18" i="4"/>
  <c r="CE17" i="4"/>
  <c r="S17" i="4"/>
  <c r="AR16" i="4"/>
  <c r="BI15" i="4"/>
  <c r="CP14" i="4"/>
  <c r="AD14" i="4"/>
  <c r="BC13" i="4"/>
  <c r="CJ12" i="4"/>
  <c r="X12" i="4"/>
  <c r="BE11" i="4"/>
  <c r="CD10" i="4"/>
  <c r="R10" i="4"/>
  <c r="AQ9" i="4"/>
  <c r="BP8" i="4"/>
  <c r="CG7" i="4"/>
  <c r="U7" i="4"/>
  <c r="D32" i="2"/>
  <c r="D124" i="1"/>
  <c r="F110" i="1"/>
  <c r="D101" i="1"/>
  <c r="F45" i="1"/>
  <c r="F28" i="1"/>
  <c r="BH17" i="4"/>
  <c r="H13" i="4"/>
  <c r="AC8" i="4"/>
  <c r="C70" i="1"/>
  <c r="K27" i="15"/>
  <c r="E73" i="5"/>
  <c r="D36" i="5"/>
  <c r="AK75" i="4"/>
  <c r="BT72" i="4"/>
  <c r="J70" i="4"/>
  <c r="AS67" i="4"/>
  <c r="AO66" i="4"/>
  <c r="BN65" i="4"/>
  <c r="CM64" i="4"/>
  <c r="AA64" i="4"/>
  <c r="AZ63" i="4"/>
  <c r="BQ62" i="4"/>
  <c r="E62" i="4"/>
  <c r="AL61" i="4"/>
  <c r="BK60" i="4"/>
  <c r="CR59" i="4"/>
  <c r="AF59" i="4"/>
  <c r="BM58" i="4"/>
  <c r="CT57" i="4"/>
  <c r="Z57" i="4"/>
  <c r="AY56" i="4"/>
  <c r="BX55" i="4"/>
  <c r="L55" i="4"/>
  <c r="AC54" i="4"/>
  <c r="BJ53" i="4"/>
  <c r="CQ52" i="4"/>
  <c r="BP73" i="4"/>
  <c r="BQ72" i="4"/>
  <c r="E72" i="4"/>
  <c r="AL71" i="4"/>
  <c r="BK70" i="4"/>
  <c r="CR69" i="4"/>
  <c r="AF69" i="4"/>
  <c r="BM68" i="4"/>
  <c r="CT67" i="4"/>
  <c r="Z67" i="4"/>
  <c r="I38" i="26"/>
  <c r="G31" i="20"/>
  <c r="D31" i="17"/>
  <c r="T64" i="15"/>
  <c r="N34" i="15"/>
  <c r="E69" i="14"/>
  <c r="M29" i="14"/>
  <c r="D58" i="10"/>
  <c r="F36" i="7"/>
  <c r="E37" i="6"/>
  <c r="G12" i="6"/>
  <c r="I72" i="5"/>
  <c r="M68" i="5"/>
  <c r="L63" i="5"/>
  <c r="P59" i="5"/>
  <c r="O54" i="5"/>
  <c r="S50" i="5"/>
  <c r="R45" i="5"/>
  <c r="I40" i="5"/>
  <c r="M36" i="5"/>
  <c r="L31" i="5"/>
  <c r="P27" i="5"/>
  <c r="O22" i="5"/>
  <c r="S18" i="5"/>
  <c r="R13" i="5"/>
  <c r="I8" i="5"/>
  <c r="BM75" i="4"/>
  <c r="CT74" i="4"/>
  <c r="Z74" i="4"/>
  <c r="AY73" i="4"/>
  <c r="BX72" i="4"/>
  <c r="L72" i="4"/>
  <c r="AC71" i="4"/>
  <c r="BJ70" i="4"/>
  <c r="CQ69" i="4"/>
  <c r="W69" i="4"/>
  <c r="BD68" i="4"/>
  <c r="CK67" i="4"/>
  <c r="Y67" i="4"/>
  <c r="H61" i="20"/>
  <c r="I11" i="20"/>
  <c r="G52" i="16"/>
  <c r="I57" i="15"/>
  <c r="O23" i="15"/>
  <c r="G43" i="14"/>
  <c r="E68" i="12"/>
  <c r="D59" i="9"/>
  <c r="F20" i="7"/>
  <c r="E26" i="6"/>
  <c r="H7" i="6"/>
  <c r="R71" i="5"/>
  <c r="I66" i="5"/>
  <c r="M62" i="5"/>
  <c r="L57" i="5"/>
  <c r="P53" i="5"/>
  <c r="O48" i="5"/>
  <c r="S44" i="5"/>
  <c r="R39" i="5"/>
  <c r="I34" i="5"/>
  <c r="M30" i="5"/>
  <c r="L25" i="5"/>
  <c r="P21" i="5"/>
  <c r="O16" i="5"/>
  <c r="S12" i="5"/>
  <c r="R7" i="5"/>
  <c r="AM75" i="4"/>
  <c r="BT74" i="4"/>
  <c r="H74" i="4"/>
  <c r="AO73" i="4"/>
  <c r="BN72" i="4"/>
  <c r="CM71" i="4"/>
  <c r="AA71" i="4"/>
  <c r="AZ70" i="4"/>
  <c r="BQ69" i="4"/>
  <c r="E69" i="4"/>
  <c r="AL68" i="4"/>
  <c r="BK67" i="4"/>
  <c r="CR66" i="4"/>
  <c r="D51" i="20"/>
  <c r="D73" i="17"/>
  <c r="E19" i="16"/>
  <c r="F50" i="15"/>
  <c r="S19" i="15"/>
  <c r="J52" i="14"/>
  <c r="E28" i="12"/>
  <c r="M73" i="7"/>
  <c r="M9" i="7"/>
  <c r="F22" i="6"/>
  <c r="G7" i="6"/>
  <c r="T70" i="5"/>
  <c r="E67" i="5"/>
  <c r="D62" i="5"/>
  <c r="H58" i="5"/>
  <c r="G53" i="5"/>
  <c r="F48" i="5"/>
  <c r="J44" i="5"/>
  <c r="T38" i="5"/>
  <c r="E35" i="5"/>
  <c r="D30" i="5"/>
  <c r="H26" i="5"/>
  <c r="G21" i="5"/>
  <c r="F16" i="5"/>
  <c r="J12" i="5"/>
  <c r="CP75" i="4"/>
  <c r="AD75" i="4"/>
  <c r="BC74" i="4"/>
  <c r="CJ73" i="4"/>
  <c r="X73" i="4"/>
  <c r="BE72" i="4"/>
  <c r="CD71" i="4"/>
  <c r="R71" i="4"/>
  <c r="AQ70" i="4"/>
  <c r="BP69" i="4"/>
  <c r="CG68" i="4"/>
  <c r="U68" i="4"/>
  <c r="BB67" i="4"/>
  <c r="I65" i="21"/>
  <c r="F70" i="5"/>
  <c r="E33" i="5"/>
  <c r="H75" i="4"/>
  <c r="AQ72" i="4"/>
  <c r="BZ69" i="4"/>
  <c r="AB67" i="4"/>
  <c r="AH66" i="4"/>
  <c r="BG65" i="4"/>
  <c r="CF64" i="4"/>
  <c r="T64" i="4"/>
  <c r="AK63" i="4"/>
  <c r="BR62" i="4"/>
  <c r="F62" i="4"/>
  <c r="AE61" i="4"/>
  <c r="BL60" i="4"/>
  <c r="CS59" i="4"/>
  <c r="AG59" i="4"/>
  <c r="BF58" i="4"/>
  <c r="CE57" i="4"/>
  <c r="S57" i="4"/>
  <c r="AR56" i="4"/>
  <c r="BI55" i="4"/>
  <c r="CP54" i="4"/>
  <c r="AD54" i="4"/>
  <c r="BC53" i="4"/>
  <c r="CJ52" i="4"/>
  <c r="X52" i="4"/>
  <c r="BE51" i="4"/>
  <c r="CD50" i="4"/>
  <c r="R50" i="4"/>
  <c r="AQ49" i="4"/>
  <c r="BP48" i="4"/>
  <c r="CG47" i="4"/>
  <c r="U47" i="4"/>
  <c r="BB46" i="4"/>
  <c r="CA45" i="4"/>
  <c r="O45" i="4"/>
  <c r="AV44" i="4"/>
  <c r="CC43" i="4"/>
  <c r="Q43" i="4"/>
  <c r="AP42" i="4"/>
  <c r="BO41" i="4"/>
  <c r="CN40" i="4"/>
  <c r="AB40" i="4"/>
  <c r="AS39" i="4"/>
  <c r="BZ38" i="4"/>
  <c r="N38" i="4"/>
  <c r="AM37" i="4"/>
  <c r="BT36" i="4"/>
  <c r="H36" i="4"/>
  <c r="AO35" i="4"/>
  <c r="BN34" i="4"/>
  <c r="CM33" i="4"/>
  <c r="AA33" i="4"/>
  <c r="AZ32" i="4"/>
  <c r="BQ31" i="4"/>
  <c r="E31" i="4"/>
  <c r="AL30" i="4"/>
  <c r="BK29" i="4"/>
  <c r="CR28" i="4"/>
  <c r="AF28" i="4"/>
  <c r="BM27" i="4"/>
  <c r="CT26" i="4"/>
  <c r="Z26" i="4"/>
  <c r="AY25" i="4"/>
  <c r="BX24" i="4"/>
  <c r="L24" i="4"/>
  <c r="AC23" i="4"/>
  <c r="BJ22" i="4"/>
  <c r="CQ21" i="4"/>
  <c r="W21" i="4"/>
  <c r="BD20" i="4"/>
  <c r="CK19" i="4"/>
  <c r="Y19" i="4"/>
  <c r="AX18" i="4"/>
  <c r="BW17" i="4"/>
  <c r="K17" i="4"/>
  <c r="AJ16" i="4"/>
  <c r="BA15" i="4"/>
  <c r="CH14" i="4"/>
  <c r="V14" i="4"/>
  <c r="AU13" i="4"/>
  <c r="CB12" i="4"/>
  <c r="P12" i="4"/>
  <c r="AW11" i="4"/>
  <c r="BV10" i="4"/>
  <c r="J10" i="4"/>
  <c r="AI9" i="4"/>
  <c r="BH8" i="4"/>
  <c r="BY7" i="4"/>
  <c r="M7" i="4"/>
  <c r="D24" i="2"/>
  <c r="D123" i="1"/>
  <c r="F109" i="1"/>
  <c r="D100" i="1"/>
  <c r="F44" i="1"/>
  <c r="D26" i="1"/>
  <c r="CG16" i="4"/>
  <c r="AW12" i="4"/>
  <c r="BR7" i="4"/>
  <c r="E26" i="1"/>
  <c r="N48" i="14"/>
  <c r="J66" i="5"/>
  <c r="P32" i="5"/>
  <c r="E75" i="4"/>
  <c r="AN72" i="4"/>
  <c r="BW69" i="4"/>
  <c r="X67" i="4"/>
  <c r="AG66" i="4"/>
  <c r="BF65" i="4"/>
  <c r="CE64" i="4"/>
  <c r="S64" i="4"/>
  <c r="AR63" i="4"/>
  <c r="BI62" i="4"/>
  <c r="CP61" i="4"/>
  <c r="AD61" i="4"/>
  <c r="BC60" i="4"/>
  <c r="CJ59" i="4"/>
  <c r="X59" i="4"/>
  <c r="BE58" i="4"/>
  <c r="CD57" i="4"/>
  <c r="R57" i="4"/>
  <c r="AQ56" i="4"/>
  <c r="BP55" i="4"/>
  <c r="CG54" i="4"/>
  <c r="U54" i="4"/>
  <c r="BB53" i="4"/>
  <c r="CA52" i="4"/>
  <c r="AZ73" i="4"/>
  <c r="BI72" i="4"/>
  <c r="CP71" i="4"/>
  <c r="AD71" i="4"/>
  <c r="BC70" i="4"/>
  <c r="CJ69" i="4"/>
  <c r="X69" i="4"/>
  <c r="BE68" i="4"/>
  <c r="CD67" i="4"/>
  <c r="R67" i="4"/>
  <c r="H32" i="23"/>
  <c r="G25" i="20"/>
  <c r="D15" i="17"/>
  <c r="M61" i="15"/>
  <c r="G31" i="15"/>
  <c r="F64" i="14"/>
  <c r="N24" i="14"/>
  <c r="D26" i="10"/>
  <c r="G31" i="7"/>
  <c r="H32" i="6"/>
  <c r="F11" i="6"/>
  <c r="T71" i="5"/>
  <c r="E68" i="5"/>
  <c r="D63" i="5"/>
  <c r="H59" i="5"/>
  <c r="G54" i="5"/>
  <c r="F49" i="5"/>
  <c r="J45" i="5"/>
  <c r="T39" i="5"/>
  <c r="E36" i="5"/>
  <c r="D31" i="5"/>
  <c r="H27" i="5"/>
  <c r="G22" i="5"/>
  <c r="F17" i="5"/>
  <c r="J13" i="5"/>
  <c r="T7" i="5"/>
  <c r="BE75" i="4"/>
  <c r="CD74" i="4"/>
  <c r="R74" i="4"/>
  <c r="AQ73" i="4"/>
  <c r="BP72" i="4"/>
  <c r="CG71" i="4"/>
  <c r="U71" i="4"/>
  <c r="BB70" i="4"/>
  <c r="CA69" i="4"/>
  <c r="O69" i="4"/>
  <c r="AV68" i="4"/>
  <c r="CC67" i="4"/>
  <c r="J8" i="29"/>
  <c r="D52" i="20"/>
  <c r="I7" i="20"/>
  <c r="E31" i="16"/>
  <c r="N50" i="15"/>
  <c r="H20" i="15"/>
  <c r="H38" i="14"/>
  <c r="F55" i="12"/>
  <c r="D27" i="9"/>
  <c r="G15" i="7"/>
  <c r="G24" i="6"/>
  <c r="F75" i="5"/>
  <c r="J71" i="5"/>
  <c r="T65" i="5"/>
  <c r="E62" i="5"/>
  <c r="D57" i="5"/>
  <c r="H53" i="5"/>
  <c r="G48" i="5"/>
  <c r="F43" i="5"/>
  <c r="J39" i="5"/>
  <c r="T33" i="5"/>
  <c r="E30" i="5"/>
  <c r="D25" i="5"/>
  <c r="H21" i="5"/>
  <c r="G16" i="5"/>
  <c r="F11" i="5"/>
  <c r="J7" i="5"/>
  <c r="AE75" i="4"/>
  <c r="BL74" i="4"/>
  <c r="CS73" i="4"/>
  <c r="AG73" i="4"/>
  <c r="BF72" i="4"/>
  <c r="CE71" i="4"/>
  <c r="S71" i="4"/>
  <c r="AR70" i="4"/>
  <c r="BI69" i="4"/>
  <c r="CP68" i="4"/>
  <c r="AD68" i="4"/>
  <c r="BC67" i="4"/>
  <c r="G49" i="29"/>
  <c r="D43" i="20"/>
  <c r="D57" i="17"/>
  <c r="G8" i="16"/>
  <c r="R46" i="15"/>
  <c r="L16" i="15"/>
  <c r="K47" i="14"/>
  <c r="F15" i="12"/>
  <c r="N68" i="7"/>
  <c r="D54" i="6"/>
  <c r="G20" i="6"/>
  <c r="M75" i="5"/>
  <c r="L70" i="5"/>
  <c r="P66" i="5"/>
  <c r="O61" i="5"/>
  <c r="S57" i="5"/>
  <c r="R52" i="5"/>
  <c r="I47" i="5"/>
  <c r="M43" i="5"/>
  <c r="L38" i="5"/>
  <c r="P34" i="5"/>
  <c r="O29" i="5"/>
  <c r="S25" i="5"/>
  <c r="R20" i="5"/>
  <c r="I15" i="5"/>
  <c r="M11" i="5"/>
  <c r="CH75" i="4"/>
  <c r="V75" i="4"/>
  <c r="AU74" i="4"/>
  <c r="CB73" i="4"/>
  <c r="P73" i="4"/>
  <c r="AW72" i="4"/>
  <c r="BV71" i="4"/>
  <c r="J71" i="4"/>
  <c r="AI70" i="4"/>
  <c r="BH69" i="4"/>
  <c r="BY68" i="4"/>
  <c r="M68" i="4"/>
  <c r="AT67" i="4"/>
  <c r="D45" i="20"/>
  <c r="R66" i="5"/>
  <c r="J26" i="5"/>
  <c r="BU74" i="4"/>
  <c r="K72" i="4"/>
  <c r="AT69" i="4"/>
  <c r="I67" i="4"/>
  <c r="Z66" i="4"/>
  <c r="AY65" i="4"/>
  <c r="BX64" i="4"/>
  <c r="L64" i="4"/>
  <c r="AC63" i="4"/>
  <c r="BJ62" i="4"/>
  <c r="CQ61" i="4"/>
  <c r="W61" i="4"/>
  <c r="BD60" i="4"/>
  <c r="CK59" i="4"/>
  <c r="Y59" i="4"/>
  <c r="AX58" i="4"/>
  <c r="BW57" i="4"/>
  <c r="K57" i="4"/>
  <c r="AJ56" i="4"/>
  <c r="BA55" i="4"/>
  <c r="CH54" i="4"/>
  <c r="V54" i="4"/>
  <c r="AU53" i="4"/>
  <c r="CB52" i="4"/>
  <c r="P52" i="4"/>
  <c r="AW51" i="4"/>
  <c r="BV50" i="4"/>
  <c r="J50" i="4"/>
  <c r="AI49" i="4"/>
  <c r="BH48" i="4"/>
  <c r="BY47" i="4"/>
  <c r="M47" i="4"/>
  <c r="AT46" i="4"/>
  <c r="BS45" i="4"/>
  <c r="G45" i="4"/>
  <c r="AN44" i="4"/>
  <c r="BU43" i="4"/>
  <c r="I43" i="4"/>
  <c r="AH42" i="4"/>
  <c r="BG41" i="4"/>
  <c r="CF40" i="4"/>
  <c r="T40" i="4"/>
  <c r="AK39" i="4"/>
  <c r="BR38" i="4"/>
  <c r="F38" i="4"/>
  <c r="AE37" i="4"/>
  <c r="BL36" i="4"/>
  <c r="CS35" i="4"/>
  <c r="AG35" i="4"/>
  <c r="BF34" i="4"/>
  <c r="CE33" i="4"/>
  <c r="S33" i="4"/>
  <c r="AR32" i="4"/>
  <c r="BI31" i="4"/>
  <c r="CP30" i="4"/>
  <c r="AD30" i="4"/>
  <c r="BC29" i="4"/>
  <c r="CJ28" i="4"/>
  <c r="X28" i="4"/>
  <c r="BE27" i="4"/>
  <c r="CD26" i="4"/>
  <c r="R26" i="4"/>
  <c r="AQ25" i="4"/>
  <c r="BP24" i="4"/>
  <c r="CG23" i="4"/>
  <c r="U23" i="4"/>
  <c r="BB22" i="4"/>
  <c r="CA21" i="4"/>
  <c r="O21" i="4"/>
  <c r="AV20" i="4"/>
  <c r="CC19" i="4"/>
  <c r="Q19" i="4"/>
  <c r="AP18" i="4"/>
  <c r="BO17" i="4"/>
  <c r="CN16" i="4"/>
  <c r="AB16" i="4"/>
  <c r="AS15" i="4"/>
  <c r="BZ14" i="4"/>
  <c r="N14" i="4"/>
  <c r="AM13" i="4"/>
  <c r="BT12" i="4"/>
  <c r="H12" i="4"/>
  <c r="AO11" i="4"/>
  <c r="BN10" i="4"/>
  <c r="CM9" i="4"/>
  <c r="AA9" i="4"/>
  <c r="AZ8" i="4"/>
  <c r="BQ7" i="4"/>
  <c r="E7" i="4"/>
  <c r="D16" i="2"/>
  <c r="D122" i="1"/>
  <c r="F108" i="1"/>
  <c r="F76" i="1"/>
  <c r="F43" i="1"/>
  <c r="D25" i="1"/>
  <c r="AC16" i="4"/>
  <c r="CT11" i="4"/>
  <c r="N7" i="4"/>
  <c r="C18" i="1"/>
  <c r="I9" i="14"/>
  <c r="O59" i="5"/>
  <c r="I29" i="5"/>
  <c r="BR74" i="4"/>
  <c r="H72" i="4"/>
  <c r="AQ69" i="4"/>
  <c r="H67" i="4"/>
  <c r="Y66" i="4"/>
  <c r="AX65" i="4"/>
  <c r="BW64" i="4"/>
  <c r="K64" i="4"/>
  <c r="AJ63" i="4"/>
  <c r="BA62" i="4"/>
  <c r="CH61" i="4"/>
  <c r="V61" i="4"/>
  <c r="AU60" i="4"/>
  <c r="CB59" i="4"/>
  <c r="P59" i="4"/>
  <c r="AW58" i="4"/>
  <c r="BV57" i="4"/>
  <c r="J57" i="4"/>
  <c r="AI56" i="4"/>
  <c r="BH55" i="4"/>
  <c r="BY54" i="4"/>
  <c r="M54" i="4"/>
  <c r="AT53" i="4"/>
  <c r="BS52" i="4"/>
  <c r="AJ73" i="4"/>
  <c r="BA72" i="4"/>
  <c r="CH71" i="4"/>
  <c r="V71" i="4"/>
  <c r="AU70" i="4"/>
  <c r="CB69" i="4"/>
  <c r="P69" i="4"/>
  <c r="AW68" i="4"/>
  <c r="BV67" i="4"/>
  <c r="J67" i="4"/>
  <c r="I73" i="21"/>
  <c r="I20" i="20"/>
  <c r="E55" i="16"/>
  <c r="F58" i="15"/>
  <c r="S27" i="15"/>
  <c r="G59" i="14"/>
  <c r="F71" i="12"/>
  <c r="D67" i="9"/>
  <c r="I21" i="7"/>
  <c r="E29" i="6"/>
  <c r="E10" i="6"/>
  <c r="L71" i="5"/>
  <c r="P67" i="5"/>
  <c r="O62" i="5"/>
  <c r="S58" i="5"/>
  <c r="R53" i="5"/>
  <c r="I48" i="5"/>
  <c r="M44" i="5"/>
  <c r="L39" i="5"/>
  <c r="P35" i="5"/>
  <c r="O30" i="5"/>
  <c r="S26" i="5"/>
  <c r="R21" i="5"/>
  <c r="I16" i="5"/>
  <c r="M12" i="5"/>
  <c r="L7" i="5"/>
  <c r="AW75" i="4"/>
  <c r="BV74" i="4"/>
  <c r="J74" i="4"/>
  <c r="AI73" i="4"/>
  <c r="BH72" i="4"/>
  <c r="BY71" i="4"/>
  <c r="M71" i="4"/>
  <c r="AT70" i="4"/>
  <c r="BS69" i="4"/>
  <c r="G69" i="4"/>
  <c r="AN68" i="4"/>
  <c r="BU67" i="4"/>
  <c r="G24" i="26"/>
  <c r="D44" i="20"/>
  <c r="D75" i="17"/>
  <c r="G20" i="16"/>
  <c r="G47" i="15"/>
  <c r="T16" i="15"/>
  <c r="I33" i="14"/>
  <c r="D17" i="12"/>
  <c r="I69" i="7"/>
  <c r="D70" i="6"/>
  <c r="H22" i="6"/>
  <c r="I74" i="5"/>
  <c r="M70" i="5"/>
  <c r="L65" i="5"/>
  <c r="P61" i="5"/>
  <c r="O56" i="5"/>
  <c r="S52" i="5"/>
  <c r="R47" i="5"/>
  <c r="I42" i="5"/>
  <c r="M38" i="5"/>
  <c r="L33" i="5"/>
  <c r="P29" i="5"/>
  <c r="O24" i="5"/>
  <c r="S20" i="5"/>
  <c r="R15" i="5"/>
  <c r="I10" i="5"/>
  <c r="CQ75" i="4"/>
  <c r="W75" i="4"/>
  <c r="BD74" i="4"/>
  <c r="CK73" i="4"/>
  <c r="Y73" i="4"/>
  <c r="AX72" i="4"/>
  <c r="BW71" i="4"/>
  <c r="K71" i="4"/>
  <c r="AJ70" i="4"/>
  <c r="BA69" i="4"/>
  <c r="CH68" i="4"/>
  <c r="V68" i="4"/>
  <c r="AU67" i="4"/>
  <c r="E74" i="26"/>
  <c r="G35" i="20"/>
  <c r="D41" i="17"/>
  <c r="Q73" i="15"/>
  <c r="K43" i="15"/>
  <c r="E13" i="15"/>
  <c r="L42" i="14"/>
  <c r="D69" i="11"/>
  <c r="D54" i="7"/>
  <c r="G49" i="6"/>
  <c r="D19" i="6"/>
  <c r="E75" i="5"/>
  <c r="D70" i="5"/>
  <c r="H66" i="5"/>
  <c r="G61" i="5"/>
  <c r="F56" i="5"/>
  <c r="J52" i="5"/>
  <c r="T46" i="5"/>
  <c r="E43" i="5"/>
  <c r="D38" i="5"/>
  <c r="H34" i="5"/>
  <c r="G29" i="5"/>
  <c r="F24" i="5"/>
  <c r="J20" i="5"/>
  <c r="T14" i="5"/>
  <c r="E11" i="5"/>
  <c r="BZ75" i="4"/>
  <c r="N75" i="4"/>
  <c r="AM74" i="4"/>
  <c r="BT73" i="4"/>
  <c r="H73" i="4"/>
  <c r="AO72" i="4"/>
  <c r="BN71" i="4"/>
  <c r="CM70" i="4"/>
  <c r="AA70" i="4"/>
  <c r="AZ69" i="4"/>
  <c r="BQ68" i="4"/>
  <c r="E68" i="4"/>
  <c r="AL67" i="4"/>
  <c r="Q57" i="15"/>
  <c r="D60" i="5"/>
  <c r="O19" i="5"/>
  <c r="AO74" i="4"/>
  <c r="BX71" i="4"/>
  <c r="N69" i="4"/>
  <c r="CD66" i="4"/>
  <c r="R66" i="4"/>
  <c r="AQ65" i="4"/>
  <c r="BP64" i="4"/>
  <c r="CG63" i="4"/>
  <c r="U63" i="4"/>
  <c r="BB62" i="4"/>
  <c r="CA61" i="4"/>
  <c r="O61" i="4"/>
  <c r="AV60" i="4"/>
  <c r="CC59" i="4"/>
  <c r="Q59" i="4"/>
  <c r="AP58" i="4"/>
  <c r="BO57" i="4"/>
  <c r="CN56" i="4"/>
  <c r="AB56" i="4"/>
  <c r="AS55" i="4"/>
  <c r="BZ54" i="4"/>
  <c r="N54" i="4"/>
  <c r="AM53" i="4"/>
  <c r="BT52" i="4"/>
  <c r="H52" i="4"/>
  <c r="AO51" i="4"/>
  <c r="BN50" i="4"/>
  <c r="CM49" i="4"/>
  <c r="AA49" i="4"/>
  <c r="AZ48" i="4"/>
  <c r="BQ47" i="4"/>
  <c r="E47" i="4"/>
  <c r="AL46" i="4"/>
  <c r="BK45" i="4"/>
  <c r="CR44" i="4"/>
  <c r="AF44" i="4"/>
  <c r="BM43" i="4"/>
  <c r="CT42" i="4"/>
  <c r="Z42" i="4"/>
  <c r="AY41" i="4"/>
  <c r="BX40" i="4"/>
  <c r="L40" i="4"/>
  <c r="AC39" i="4"/>
  <c r="BJ38" i="4"/>
  <c r="CQ37" i="4"/>
  <c r="W37" i="4"/>
  <c r="BD36" i="4"/>
  <c r="CK35" i="4"/>
  <c r="Y35" i="4"/>
  <c r="AX34" i="4"/>
  <c r="BW33" i="4"/>
  <c r="K33" i="4"/>
  <c r="AJ32" i="4"/>
  <c r="BA31" i="4"/>
  <c r="CH30" i="4"/>
  <c r="V30" i="4"/>
  <c r="AU29" i="4"/>
  <c r="CB28" i="4"/>
  <c r="P28" i="4"/>
  <c r="AW27" i="4"/>
  <c r="BV26" i="4"/>
  <c r="J26" i="4"/>
  <c r="AI25" i="4"/>
  <c r="BH24" i="4"/>
  <c r="BY23" i="4"/>
  <c r="M23" i="4"/>
  <c r="AT22" i="4"/>
  <c r="BS21" i="4"/>
  <c r="G21" i="4"/>
  <c r="AN20" i="4"/>
  <c r="BU19" i="4"/>
  <c r="I19" i="4"/>
  <c r="AH18" i="4"/>
  <c r="BG17" i="4"/>
  <c r="CF16" i="4"/>
  <c r="T16" i="4"/>
  <c r="AK15" i="4"/>
  <c r="BR14" i="4"/>
  <c r="F14" i="4"/>
  <c r="AE13" i="4"/>
  <c r="BL12" i="4"/>
  <c r="CS11" i="4"/>
  <c r="AG11" i="4"/>
  <c r="BF10" i="4"/>
  <c r="CE9" i="4"/>
  <c r="S9" i="4"/>
  <c r="AR8" i="4"/>
  <c r="BI7" i="4"/>
  <c r="D72" i="2"/>
  <c r="D8" i="2"/>
  <c r="D121" i="1"/>
  <c r="F107" i="1"/>
  <c r="D74" i="1"/>
  <c r="F42" i="1"/>
  <c r="BZ23" i="4"/>
  <c r="BR15" i="4"/>
  <c r="AH11" i="4"/>
  <c r="D33" i="2"/>
  <c r="E7" i="21"/>
  <c r="D63" i="9"/>
  <c r="H56" i="5"/>
  <c r="G19" i="5"/>
  <c r="AL74" i="4"/>
  <c r="BU71" i="4"/>
  <c r="K69" i="4"/>
  <c r="CC66" i="4"/>
  <c r="Q66" i="4"/>
  <c r="AP65" i="4"/>
  <c r="BO64" i="4"/>
  <c r="CN63" i="4"/>
  <c r="AB63" i="4"/>
  <c r="AS62" i="4"/>
  <c r="BZ61" i="4"/>
  <c r="N61" i="4"/>
  <c r="AM60" i="4"/>
  <c r="BT59" i="4"/>
  <c r="H59" i="4"/>
  <c r="AO58" i="4"/>
  <c r="BN57" i="4"/>
  <c r="CM56" i="4"/>
  <c r="AA56" i="4"/>
  <c r="AZ55" i="4"/>
  <c r="BQ54" i="4"/>
  <c r="E54" i="4"/>
  <c r="AL53" i="4"/>
  <c r="BK52" i="4"/>
  <c r="AB73" i="4"/>
  <c r="AS72" i="4"/>
  <c r="BZ71" i="4"/>
  <c r="N71" i="4"/>
  <c r="AM70" i="4"/>
  <c r="BT69" i="4"/>
  <c r="H69" i="4"/>
  <c r="AO68" i="4"/>
  <c r="BN67" i="4"/>
  <c r="CM66" i="4"/>
  <c r="E11" i="21"/>
  <c r="I16" i="20"/>
  <c r="G44" i="16"/>
  <c r="R54" i="15"/>
  <c r="L24" i="15"/>
  <c r="H54" i="14"/>
  <c r="D33" i="12"/>
  <c r="D35" i="9"/>
  <c r="J16" i="7"/>
  <c r="E23" i="6"/>
  <c r="D9" i="6"/>
  <c r="D71" i="5"/>
  <c r="H67" i="5"/>
  <c r="G62" i="5"/>
  <c r="F57" i="5"/>
  <c r="J53" i="5"/>
  <c r="T47" i="5"/>
  <c r="E44" i="5"/>
  <c r="D39" i="5"/>
  <c r="H35" i="5"/>
  <c r="G30" i="5"/>
  <c r="F25" i="5"/>
  <c r="J21" i="5"/>
  <c r="T15" i="5"/>
  <c r="E12" i="5"/>
  <c r="D7" i="5"/>
  <c r="AO75" i="4"/>
  <c r="BN74" i="4"/>
  <c r="CM73" i="4"/>
  <c r="AA73" i="4"/>
  <c r="AZ72" i="4"/>
  <c r="BQ71" i="4"/>
  <c r="E71" i="4"/>
  <c r="AL70" i="4"/>
  <c r="BK69" i="4"/>
  <c r="CR68" i="4"/>
  <c r="AF68" i="4"/>
  <c r="BM67" i="4"/>
  <c r="G67" i="23"/>
  <c r="D36" i="20"/>
  <c r="D59" i="17"/>
  <c r="F74" i="15"/>
  <c r="S43" i="15"/>
  <c r="M13" i="15"/>
  <c r="J28" i="14"/>
  <c r="D73" i="11"/>
  <c r="J64" i="7"/>
  <c r="F54" i="6"/>
  <c r="E19" i="6"/>
  <c r="T73" i="5"/>
  <c r="E70" i="5"/>
  <c r="D65" i="5"/>
  <c r="H61" i="5"/>
  <c r="G56" i="5"/>
  <c r="F51" i="5"/>
  <c r="J47" i="5"/>
  <c r="T41" i="5"/>
  <c r="E38" i="5"/>
  <c r="D33" i="5"/>
  <c r="H29" i="5"/>
  <c r="G24" i="5"/>
  <c r="F19" i="5"/>
  <c r="J15" i="5"/>
  <c r="T9" i="5"/>
  <c r="CA75" i="4"/>
  <c r="O75" i="4"/>
  <c r="AV74" i="4"/>
  <c r="CC73" i="4"/>
  <c r="Q73" i="4"/>
  <c r="AP72" i="4"/>
  <c r="BO71" i="4"/>
  <c r="CN70" i="4"/>
  <c r="AB70" i="4"/>
  <c r="AS69" i="4"/>
  <c r="BZ68" i="4"/>
  <c r="N68" i="4"/>
  <c r="AM67" i="4"/>
  <c r="F17" i="26"/>
  <c r="P28" i="20"/>
  <c r="D25" i="17"/>
  <c r="J70" i="15"/>
  <c r="D40" i="15"/>
  <c r="Q9" i="15"/>
  <c r="M37" i="14"/>
  <c r="D37" i="11"/>
  <c r="F44" i="7"/>
  <c r="F40" i="6"/>
  <c r="H17" i="6"/>
  <c r="P74" i="5"/>
  <c r="O69" i="5"/>
  <c r="S65" i="5"/>
  <c r="R60" i="5"/>
  <c r="I55" i="5"/>
  <c r="M51" i="5"/>
  <c r="L46" i="5"/>
  <c r="P42" i="5"/>
  <c r="O37" i="5"/>
  <c r="S33" i="5"/>
  <c r="R28" i="5"/>
  <c r="I23" i="5"/>
  <c r="M19" i="5"/>
  <c r="L14" i="5"/>
  <c r="P10" i="5"/>
  <c r="BR75" i="4"/>
  <c r="F75" i="4"/>
  <c r="AE74" i="4"/>
  <c r="BL73" i="4"/>
  <c r="CS72" i="4"/>
  <c r="AG72" i="4"/>
  <c r="BF71" i="4"/>
  <c r="CE70" i="4"/>
  <c r="S70" i="4"/>
  <c r="AR69" i="4"/>
  <c r="BI68" i="4"/>
  <c r="CP67" i="4"/>
  <c r="AD67" i="4"/>
  <c r="R30" i="15"/>
  <c r="P56" i="5"/>
  <c r="H16" i="5"/>
  <c r="I74" i="4"/>
  <c r="AR71" i="4"/>
  <c r="CA68" i="4"/>
  <c r="BV66" i="4"/>
  <c r="J66" i="4"/>
  <c r="AI65" i="4"/>
  <c r="BH64" i="4"/>
  <c r="BY63" i="4"/>
  <c r="M63" i="4"/>
  <c r="AT62" i="4"/>
  <c r="BS61" i="4"/>
  <c r="G61" i="4"/>
  <c r="AN60" i="4"/>
  <c r="BU59" i="4"/>
  <c r="I59" i="4"/>
  <c r="AH58" i="4"/>
  <c r="BG57" i="4"/>
  <c r="CF56" i="4"/>
  <c r="T56" i="4"/>
  <c r="AK55" i="4"/>
  <c r="BR54" i="4"/>
  <c r="F54" i="4"/>
  <c r="AE53" i="4"/>
  <c r="BL52" i="4"/>
  <c r="CS51" i="4"/>
  <c r="AG51" i="4"/>
  <c r="BF50" i="4"/>
  <c r="CE49" i="4"/>
  <c r="S49" i="4"/>
  <c r="AR48" i="4"/>
  <c r="BI47" i="4"/>
  <c r="CP46" i="4"/>
  <c r="AD46" i="4"/>
  <c r="BC45" i="4"/>
  <c r="CJ44" i="4"/>
  <c r="X44" i="4"/>
  <c r="BE43" i="4"/>
  <c r="CD42" i="4"/>
  <c r="R42" i="4"/>
  <c r="AQ41" i="4"/>
  <c r="BP40" i="4"/>
  <c r="CG39" i="4"/>
  <c r="U39" i="4"/>
  <c r="BB38" i="4"/>
  <c r="CA37" i="4"/>
  <c r="O37" i="4"/>
  <c r="AV36" i="4"/>
  <c r="CC35" i="4"/>
  <c r="Q35" i="4"/>
  <c r="AP34" i="4"/>
  <c r="BO33" i="4"/>
  <c r="CN32" i="4"/>
  <c r="AB32" i="4"/>
  <c r="AS31" i="4"/>
  <c r="BZ30" i="4"/>
  <c r="N30" i="4"/>
  <c r="AM29" i="4"/>
  <c r="BT28" i="4"/>
  <c r="H28" i="4"/>
  <c r="AO27" i="4"/>
  <c r="BN26" i="4"/>
  <c r="CM25" i="4"/>
  <c r="AA25" i="4"/>
  <c r="AZ24" i="4"/>
  <c r="BQ23" i="4"/>
  <c r="E23" i="4"/>
  <c r="AL22" i="4"/>
  <c r="BK21" i="4"/>
  <c r="CR20" i="4"/>
  <c r="AF20" i="4"/>
  <c r="BM19" i="4"/>
  <c r="CT18" i="4"/>
  <c r="Z18" i="4"/>
  <c r="AY17" i="4"/>
  <c r="BX16" i="4"/>
  <c r="L16" i="4"/>
  <c r="AC15" i="4"/>
  <c r="BJ14" i="4"/>
  <c r="CQ13" i="4"/>
  <c r="W13" i="4"/>
  <c r="BD12" i="4"/>
  <c r="CK11" i="4"/>
  <c r="Y11" i="4"/>
  <c r="AX10" i="4"/>
  <c r="BW9" i="4"/>
  <c r="K9" i="4"/>
  <c r="AJ8" i="4"/>
  <c r="BA7" i="4"/>
  <c r="D64" i="2"/>
  <c r="D128" i="1"/>
  <c r="D120" i="1"/>
  <c r="F106" i="1"/>
  <c r="F49" i="1"/>
  <c r="F41" i="1"/>
  <c r="BE20" i="4"/>
  <c r="N15" i="4"/>
  <c r="BW10" i="4"/>
  <c r="E127" i="1"/>
  <c r="D37" i="20"/>
  <c r="F60" i="7"/>
  <c r="T52" i="5"/>
  <c r="S15" i="5"/>
  <c r="F74" i="4"/>
  <c r="AO71" i="4"/>
  <c r="BX68" i="4"/>
  <c r="BU66" i="4"/>
  <c r="I66" i="4"/>
  <c r="AH65" i="4"/>
  <c r="BG64" i="4"/>
  <c r="CF63" i="4"/>
  <c r="T63" i="4"/>
  <c r="AK62" i="4"/>
  <c r="BR61" i="4"/>
  <c r="F61" i="4"/>
  <c r="AE60" i="4"/>
  <c r="BL59" i="4"/>
  <c r="CS58" i="4"/>
  <c r="AG58" i="4"/>
  <c r="BF57" i="4"/>
  <c r="CE56" i="4"/>
  <c r="S56" i="4"/>
  <c r="AR55" i="4"/>
  <c r="BI54" i="4"/>
  <c r="CP53" i="4"/>
  <c r="AD53" i="4"/>
  <c r="BC52" i="4"/>
  <c r="T73" i="4"/>
  <c r="AK72" i="4"/>
  <c r="BR71" i="4"/>
  <c r="F71" i="4"/>
  <c r="AE70" i="4"/>
  <c r="BL69" i="4"/>
  <c r="CS68" i="4"/>
  <c r="AG68" i="4"/>
  <c r="BF67" i="4"/>
  <c r="CE66" i="4"/>
  <c r="D64" i="20"/>
  <c r="I12" i="20"/>
  <c r="E23" i="16"/>
  <c r="K51" i="15"/>
  <c r="E21" i="15"/>
  <c r="I49" i="14"/>
  <c r="E20" i="12"/>
  <c r="L70" i="7"/>
  <c r="F72" i="6"/>
  <c r="E21" i="6"/>
  <c r="P75" i="5"/>
  <c r="O70" i="5"/>
  <c r="S66" i="5"/>
  <c r="R61" i="5"/>
  <c r="I56" i="5"/>
  <c r="M52" i="5"/>
  <c r="L47" i="5"/>
  <c r="P43" i="5"/>
  <c r="O38" i="5"/>
  <c r="S34" i="5"/>
  <c r="R29" i="5"/>
  <c r="I24" i="5"/>
  <c r="M20" i="5"/>
  <c r="L15" i="5"/>
  <c r="P11" i="5"/>
  <c r="CS75" i="4"/>
  <c r="AG75" i="4"/>
  <c r="BF74" i="4"/>
  <c r="CE73" i="4"/>
  <c r="S73" i="4"/>
  <c r="AR72" i="4"/>
  <c r="BI71" i="4"/>
  <c r="CP70" i="4"/>
  <c r="AD70" i="4"/>
  <c r="BC69" i="4"/>
  <c r="CJ68" i="4"/>
  <c r="X68" i="4"/>
  <c r="BE67" i="4"/>
  <c r="L20" i="23"/>
  <c r="M29" i="20"/>
  <c r="D43" i="17"/>
  <c r="R70" i="15"/>
  <c r="L40" i="15"/>
  <c r="F10" i="15"/>
  <c r="K23" i="14"/>
  <c r="D41" i="11"/>
  <c r="L54" i="7"/>
  <c r="E45" i="6"/>
  <c r="F16" i="6"/>
  <c r="L73" i="5"/>
  <c r="P69" i="5"/>
  <c r="O64" i="5"/>
  <c r="S60" i="5"/>
  <c r="R55" i="5"/>
  <c r="I50" i="5"/>
  <c r="M46" i="5"/>
  <c r="L41" i="5"/>
  <c r="P37" i="5"/>
  <c r="O32" i="5"/>
  <c r="S28" i="5"/>
  <c r="R23" i="5"/>
  <c r="I18" i="5"/>
  <c r="M14" i="5"/>
  <c r="L9" i="5"/>
  <c r="BS75" i="4"/>
  <c r="G75" i="4"/>
  <c r="AN74" i="4"/>
  <c r="BU73" i="4"/>
  <c r="I73" i="4"/>
  <c r="AH72" i="4"/>
  <c r="BG71" i="4"/>
  <c r="CF70" i="4"/>
  <c r="T70" i="4"/>
  <c r="AK69" i="4"/>
  <c r="BR68" i="4"/>
  <c r="F68" i="4"/>
  <c r="AE67" i="4"/>
  <c r="I61" i="23"/>
  <c r="G23" i="20"/>
  <c r="D9" i="17"/>
  <c r="O63" i="15"/>
  <c r="P36" i="15"/>
  <c r="F72" i="14"/>
  <c r="N32" i="14"/>
  <c r="D46" i="10"/>
  <c r="G39" i="7"/>
  <c r="F31" i="6"/>
  <c r="H14" i="6"/>
  <c r="H74" i="5"/>
  <c r="G69" i="5"/>
  <c r="F64" i="5"/>
  <c r="J60" i="5"/>
  <c r="T54" i="5"/>
  <c r="E51" i="5"/>
  <c r="D46" i="5"/>
  <c r="H42" i="5"/>
  <c r="G37" i="5"/>
  <c r="F32" i="5"/>
  <c r="J28" i="5"/>
  <c r="T22" i="5"/>
  <c r="E19" i="5"/>
  <c r="D14" i="5"/>
  <c r="H10" i="5"/>
  <c r="BJ75" i="4"/>
  <c r="CQ74" i="4"/>
  <c r="W74" i="4"/>
  <c r="BD73" i="4"/>
  <c r="CK72" i="4"/>
  <c r="Y72" i="4"/>
  <c r="AX71" i="4"/>
  <c r="BW70" i="4"/>
  <c r="K70" i="4"/>
  <c r="AJ69" i="4"/>
  <c r="BA68" i="4"/>
  <c r="CH67" i="4"/>
  <c r="V67" i="4"/>
  <c r="M53" i="14"/>
  <c r="I53" i="5"/>
  <c r="T12" i="5"/>
  <c r="BV73" i="4"/>
  <c r="L71" i="4"/>
  <c r="AU68" i="4"/>
  <c r="BN66" i="4"/>
  <c r="CM65" i="4"/>
  <c r="AA65" i="4"/>
  <c r="AZ64" i="4"/>
  <c r="BQ63" i="4"/>
  <c r="E63" i="4"/>
  <c r="AL62" i="4"/>
  <c r="BK61" i="4"/>
  <c r="CR60" i="4"/>
  <c r="AF60" i="4"/>
  <c r="BM59" i="4"/>
  <c r="CT58" i="4"/>
  <c r="Z58" i="4"/>
  <c r="AY57" i="4"/>
  <c r="BX56" i="4"/>
  <c r="L56" i="4"/>
  <c r="AC55" i="4"/>
  <c r="BJ54" i="4"/>
  <c r="CQ53" i="4"/>
  <c r="W53" i="4"/>
  <c r="BD52" i="4"/>
  <c r="CK51" i="4"/>
  <c r="Y51" i="4"/>
  <c r="AX50" i="4"/>
  <c r="BW49" i="4"/>
  <c r="K49" i="4"/>
  <c r="AJ48" i="4"/>
  <c r="BA47" i="4"/>
  <c r="CH46" i="4"/>
  <c r="V46" i="4"/>
  <c r="AU45" i="4"/>
  <c r="CB44" i="4"/>
  <c r="P44" i="4"/>
  <c r="AW43" i="4"/>
  <c r="BV42" i="4"/>
  <c r="J42" i="4"/>
  <c r="AI41" i="4"/>
  <c r="BH40" i="4"/>
  <c r="BY39" i="4"/>
  <c r="M39" i="4"/>
  <c r="AT38" i="4"/>
  <c r="BS37" i="4"/>
  <c r="G37" i="4"/>
  <c r="AN36" i="4"/>
  <c r="BU35" i="4"/>
  <c r="I35" i="4"/>
  <c r="AH34" i="4"/>
  <c r="BG33" i="4"/>
  <c r="CF32" i="4"/>
  <c r="T32" i="4"/>
  <c r="AK31" i="4"/>
  <c r="BR30" i="4"/>
  <c r="F30" i="4"/>
  <c r="AE29" i="4"/>
  <c r="BL28" i="4"/>
  <c r="CS27" i="4"/>
  <c r="AG27" i="4"/>
  <c r="BF26" i="4"/>
  <c r="CE25" i="4"/>
  <c r="S25" i="4"/>
  <c r="AR24" i="4"/>
  <c r="BI23" i="4"/>
  <c r="CP22" i="4"/>
  <c r="AD22" i="4"/>
  <c r="BC21" i="4"/>
  <c r="CJ20" i="4"/>
  <c r="X20" i="4"/>
  <c r="BE19" i="4"/>
  <c r="CD18" i="4"/>
  <c r="R18" i="4"/>
  <c r="AQ17" i="4"/>
  <c r="BP16" i="4"/>
  <c r="CG15" i="4"/>
  <c r="U15" i="4"/>
  <c r="BB14" i="4"/>
  <c r="CA13" i="4"/>
  <c r="O13" i="4"/>
  <c r="AV12" i="4"/>
  <c r="CC11" i="4"/>
  <c r="Q11" i="4"/>
  <c r="AP10" i="4"/>
  <c r="BO9" i="4"/>
  <c r="CN8" i="4"/>
  <c r="AB8" i="4"/>
  <c r="AS7" i="4"/>
  <c r="D56" i="2"/>
  <c r="D127" i="1"/>
  <c r="F113" i="1"/>
  <c r="F105" i="1"/>
  <c r="F48" i="1"/>
  <c r="F40" i="1"/>
  <c r="BV19" i="4"/>
  <c r="BC14" i="4"/>
  <c r="K10" i="4"/>
  <c r="E121" i="1"/>
  <c r="D61" i="17"/>
  <c r="N20" i="7"/>
  <c r="M49" i="5"/>
  <c r="L12" i="5"/>
  <c r="BS73" i="4"/>
  <c r="I71" i="4"/>
  <c r="AR68" i="4"/>
  <c r="BM66" i="4"/>
  <c r="CT65" i="4"/>
  <c r="Z65" i="4"/>
  <c r="AY64" i="4"/>
  <c r="BX63" i="4"/>
  <c r="L63" i="4"/>
  <c r="AC62" i="4"/>
  <c r="BJ61" i="4"/>
  <c r="CQ60" i="4"/>
  <c r="W60" i="4"/>
  <c r="BD59" i="4"/>
  <c r="CK58" i="4"/>
  <c r="Y58" i="4"/>
  <c r="AX57" i="4"/>
  <c r="BW56" i="4"/>
  <c r="K56" i="4"/>
  <c r="AJ55" i="4"/>
  <c r="BA54" i="4"/>
  <c r="CH53" i="4"/>
  <c r="V53" i="4"/>
  <c r="AU52" i="4"/>
  <c r="L73" i="4"/>
  <c r="AC72" i="4"/>
  <c r="BJ71" i="4"/>
  <c r="CQ70" i="4"/>
  <c r="W70" i="4"/>
  <c r="BD69" i="4"/>
  <c r="CK68" i="4"/>
  <c r="Y68" i="4"/>
  <c r="AX67" i="4"/>
  <c r="L66" i="29"/>
  <c r="D54" i="20"/>
  <c r="I8" i="20"/>
  <c r="G12" i="16"/>
  <c r="D48" i="15"/>
  <c r="Q17" i="15"/>
  <c r="J44" i="14"/>
  <c r="F7" i="12"/>
  <c r="M65" i="7"/>
  <c r="E63" i="6"/>
  <c r="D18" i="6"/>
  <c r="H75" i="5"/>
  <c r="G70" i="5"/>
  <c r="F65" i="5"/>
  <c r="J61" i="5"/>
  <c r="T55" i="5"/>
  <c r="E52" i="5"/>
  <c r="D47" i="5"/>
  <c r="H43" i="5"/>
  <c r="G38" i="5"/>
  <c r="F33" i="5"/>
  <c r="J29" i="5"/>
  <c r="T23" i="5"/>
  <c r="E20" i="5"/>
  <c r="D15" i="5"/>
  <c r="H11" i="5"/>
  <c r="CK75" i="4"/>
  <c r="Y75" i="4"/>
  <c r="AX74" i="4"/>
  <c r="BW73" i="4"/>
  <c r="K73" i="4"/>
  <c r="AJ72" i="4"/>
  <c r="BA71" i="4"/>
  <c r="CH70" i="4"/>
  <c r="V70" i="4"/>
  <c r="AU69" i="4"/>
  <c r="CB68" i="4"/>
  <c r="P68" i="4"/>
  <c r="AW67" i="4"/>
  <c r="F64" i="22"/>
  <c r="Q23" i="20"/>
  <c r="D27" i="17"/>
  <c r="K67" i="15"/>
  <c r="E37" i="15"/>
  <c r="N72" i="14"/>
  <c r="L18" i="14"/>
  <c r="D9" i="11"/>
  <c r="M49" i="7"/>
  <c r="H40" i="6"/>
  <c r="G13" i="6"/>
  <c r="D73" i="5"/>
  <c r="H69" i="5"/>
  <c r="G64" i="5"/>
  <c r="F59" i="5"/>
  <c r="J55" i="5"/>
  <c r="T49" i="5"/>
  <c r="E46" i="5"/>
  <c r="D41" i="5"/>
  <c r="H37" i="5"/>
  <c r="G32" i="5"/>
  <c r="F27" i="5"/>
  <c r="J23" i="5"/>
  <c r="T17" i="5"/>
  <c r="E14" i="5"/>
  <c r="D9" i="5"/>
  <c r="BK75" i="4"/>
  <c r="CR74" i="4"/>
  <c r="AF74" i="4"/>
  <c r="BM73" i="4"/>
  <c r="CT72" i="4"/>
  <c r="Z72" i="4"/>
  <c r="AY71" i="4"/>
  <c r="BX70" i="4"/>
  <c r="L70" i="4"/>
  <c r="AC69" i="4"/>
  <c r="BJ68" i="4"/>
  <c r="CQ67" i="4"/>
  <c r="W67" i="4"/>
  <c r="I49" i="21"/>
  <c r="Q18" i="20"/>
  <c r="G72" i="16"/>
  <c r="H60" i="15"/>
  <c r="I33" i="15"/>
  <c r="G67" i="14"/>
  <c r="E13" i="14"/>
  <c r="D14" i="10"/>
  <c r="I29" i="7"/>
  <c r="D28" i="6"/>
  <c r="F13" i="6"/>
  <c r="S73" i="5"/>
  <c r="R68" i="5"/>
  <c r="I63" i="5"/>
  <c r="M59" i="5"/>
  <c r="L54" i="5"/>
  <c r="P50" i="5"/>
  <c r="O45" i="5"/>
  <c r="S41" i="5"/>
  <c r="R36" i="5"/>
  <c r="I31" i="5"/>
  <c r="M27" i="5"/>
  <c r="L22" i="5"/>
  <c r="P18" i="5"/>
  <c r="O13" i="5"/>
  <c r="S9" i="5"/>
  <c r="BB75" i="4"/>
  <c r="CA74" i="4"/>
  <c r="O74" i="4"/>
  <c r="AV73" i="4"/>
  <c r="CC72" i="4"/>
  <c r="Q72" i="4"/>
  <c r="AP71" i="4"/>
  <c r="BO70" i="4"/>
  <c r="CN69" i="4"/>
  <c r="AB69" i="4"/>
  <c r="AS68" i="4"/>
  <c r="BZ67" i="4"/>
  <c r="N67" i="4"/>
  <c r="H14" i="14"/>
  <c r="G43" i="5"/>
  <c r="M9" i="5"/>
  <c r="AP73" i="4"/>
  <c r="BY70" i="4"/>
  <c r="O68" i="4"/>
  <c r="BF66" i="4"/>
  <c r="CE65" i="4"/>
  <c r="S65" i="4"/>
  <c r="AR64" i="4"/>
  <c r="BI63" i="4"/>
  <c r="CP62" i="4"/>
  <c r="AD62" i="4"/>
  <c r="BC61" i="4"/>
  <c r="CJ60" i="4"/>
  <c r="X60" i="4"/>
  <c r="BE59" i="4"/>
  <c r="CD58" i="4"/>
  <c r="R58" i="4"/>
  <c r="AQ57" i="4"/>
  <c r="BP56" i="4"/>
  <c r="CG55" i="4"/>
  <c r="U55" i="4"/>
  <c r="BB54" i="4"/>
  <c r="CA53" i="4"/>
  <c r="O53" i="4"/>
  <c r="AV52" i="4"/>
  <c r="CC51" i="4"/>
  <c r="Q51" i="4"/>
  <c r="AP50" i="4"/>
  <c r="BO49" i="4"/>
  <c r="CN48" i="4"/>
  <c r="AB48" i="4"/>
  <c r="AS47" i="4"/>
  <c r="BZ46" i="4"/>
  <c r="N46" i="4"/>
  <c r="AM45" i="4"/>
  <c r="BT44" i="4"/>
  <c r="H44" i="4"/>
  <c r="AO43" i="4"/>
  <c r="BN42" i="4"/>
  <c r="CM41" i="4"/>
  <c r="AA41" i="4"/>
  <c r="AZ40" i="4"/>
  <c r="BQ39" i="4"/>
  <c r="E39" i="4"/>
  <c r="AL38" i="4"/>
  <c r="BK37" i="4"/>
  <c r="CR36" i="4"/>
  <c r="AF36" i="4"/>
  <c r="BM35" i="4"/>
  <c r="CT34" i="4"/>
  <c r="Z34" i="4"/>
  <c r="AY33" i="4"/>
  <c r="BX32" i="4"/>
  <c r="L32" i="4"/>
  <c r="AC31" i="4"/>
  <c r="BJ30" i="4"/>
  <c r="CQ29" i="4"/>
  <c r="W29" i="4"/>
  <c r="BD28" i="4"/>
  <c r="CK27" i="4"/>
  <c r="Y27" i="4"/>
  <c r="AX26" i="4"/>
  <c r="BW25" i="4"/>
  <c r="K25" i="4"/>
  <c r="AJ24" i="4"/>
  <c r="BA23" i="4"/>
  <c r="CH22" i="4"/>
  <c r="V22" i="4"/>
  <c r="AU21" i="4"/>
  <c r="CB20" i="4"/>
  <c r="P20" i="4"/>
  <c r="AW19" i="4"/>
  <c r="BV18" i="4"/>
  <c r="J18" i="4"/>
  <c r="AI17" i="4"/>
  <c r="BH16" i="4"/>
  <c r="BY15" i="4"/>
  <c r="M15" i="4"/>
  <c r="AT14" i="4"/>
  <c r="BS13" i="4"/>
  <c r="G13" i="4"/>
  <c r="AN12" i="4"/>
  <c r="BU11" i="4"/>
  <c r="I11" i="4"/>
  <c r="AH10" i="4"/>
  <c r="BG9" i="4"/>
  <c r="CF8" i="4"/>
  <c r="T8" i="4"/>
  <c r="AK7" i="4"/>
  <c r="D48" i="2"/>
  <c r="D126" i="1"/>
  <c r="F112" i="1"/>
  <c r="D103" i="1"/>
  <c r="F47" i="1"/>
  <c r="D37" i="1"/>
  <c r="BW18" i="4"/>
  <c r="G14" i="4"/>
  <c r="AZ9" i="4"/>
  <c r="E100" i="1"/>
  <c r="E75" i="16"/>
  <c r="F32" i="6"/>
  <c r="F46" i="5"/>
  <c r="E9" i="5"/>
  <c r="AM73" i="4"/>
  <c r="BV70" i="4"/>
  <c r="L68" i="4"/>
  <c r="BE66" i="4"/>
  <c r="CD65" i="4"/>
  <c r="R65" i="4"/>
  <c r="AQ64" i="4"/>
  <c r="BP63" i="4"/>
  <c r="CG62" i="4"/>
  <c r="U62" i="4"/>
  <c r="BB61" i="4"/>
  <c r="CA60" i="4"/>
  <c r="O60" i="4"/>
  <c r="AV59" i="4"/>
  <c r="CC58" i="4"/>
  <c r="Q58" i="4"/>
  <c r="AP57" i="4"/>
  <c r="BO56" i="4"/>
  <c r="CN55" i="4"/>
  <c r="AB55" i="4"/>
  <c r="AS54" i="4"/>
  <c r="BZ53" i="4"/>
  <c r="N53" i="4"/>
  <c r="AM52" i="4"/>
  <c r="W52" i="4"/>
  <c r="BD51" i="4"/>
  <c r="CK50" i="4"/>
  <c r="Y50" i="4"/>
  <c r="AX49" i="4"/>
  <c r="BW48" i="4"/>
  <c r="K48" i="4"/>
  <c r="AJ47" i="4"/>
  <c r="BA46" i="4"/>
  <c r="CH45" i="4"/>
  <c r="V45" i="4"/>
  <c r="AU44" i="4"/>
  <c r="CB43" i="4"/>
  <c r="P43" i="4"/>
  <c r="AW42" i="4"/>
  <c r="BV41" i="4"/>
  <c r="J41" i="4"/>
  <c r="AI40" i="4"/>
  <c r="BH39" i="4"/>
  <c r="BY38" i="4"/>
  <c r="M38" i="4"/>
  <c r="AT37" i="4"/>
  <c r="BS36" i="4"/>
  <c r="G36" i="4"/>
  <c r="AN35" i="4"/>
  <c r="BU34" i="4"/>
  <c r="I34" i="4"/>
  <c r="AH33" i="4"/>
  <c r="BG32" i="4"/>
  <c r="CF31" i="4"/>
  <c r="T31" i="4"/>
  <c r="AK30" i="4"/>
  <c r="BR29" i="4"/>
  <c r="F29" i="4"/>
  <c r="AE28" i="4"/>
  <c r="BL27" i="4"/>
  <c r="CS26" i="4"/>
  <c r="AG26" i="4"/>
  <c r="BF25" i="4"/>
  <c r="CE24" i="4"/>
  <c r="S24" i="4"/>
  <c r="AR23" i="4"/>
  <c r="BI22" i="4"/>
  <c r="CP21" i="4"/>
  <c r="AD21" i="4"/>
  <c r="BC20" i="4"/>
  <c r="CJ19" i="4"/>
  <c r="X19" i="4"/>
  <c r="BE18" i="4"/>
  <c r="CD17" i="4"/>
  <c r="R17" i="4"/>
  <c r="AQ16" i="4"/>
  <c r="BP15" i="4"/>
  <c r="CG14" i="4"/>
  <c r="U14" i="4"/>
  <c r="BB13" i="4"/>
  <c r="CA12" i="4"/>
  <c r="O12" i="4"/>
  <c r="AV11" i="4"/>
  <c r="CC10" i="4"/>
  <c r="Q10" i="4"/>
  <c r="AP9" i="4"/>
  <c r="BO8" i="4"/>
  <c r="CN7" i="4"/>
  <c r="AB7" i="4"/>
  <c r="D31" i="2"/>
  <c r="C124" i="1"/>
  <c r="E110" i="1"/>
  <c r="C101" i="1"/>
  <c r="E45" i="1"/>
  <c r="E28" i="1"/>
  <c r="F84" i="1"/>
  <c r="F58" i="1"/>
  <c r="D40" i="1"/>
  <c r="J14" i="4"/>
  <c r="U11" i="4"/>
  <c r="AV8" i="4"/>
  <c r="F98" i="1"/>
  <c r="D56" i="1"/>
  <c r="BZ74" i="4"/>
  <c r="BG66" i="4"/>
  <c r="CR61" i="4"/>
  <c r="BH57" i="4"/>
  <c r="X53" i="4"/>
  <c r="CG48" i="4"/>
  <c r="AW44" i="4"/>
  <c r="CP39" i="4"/>
  <c r="BF35" i="4"/>
  <c r="F31" i="4"/>
  <c r="CM26" i="4"/>
  <c r="AU22" i="4"/>
  <c r="CN17" i="4"/>
  <c r="P13" i="4"/>
  <c r="BB7" i="4"/>
  <c r="I30" i="20"/>
  <c r="D15" i="6"/>
  <c r="O35" i="5"/>
  <c r="CR75" i="4"/>
  <c r="AH73" i="4"/>
  <c r="BR69" i="4"/>
  <c r="U67" i="4"/>
  <c r="AN66" i="4"/>
  <c r="BU65" i="4"/>
  <c r="I65" i="4"/>
  <c r="AH64" i="4"/>
  <c r="BG63" i="4"/>
  <c r="CF62" i="4"/>
  <c r="T62" i="4"/>
  <c r="AK61" i="4"/>
  <c r="BR60" i="4"/>
  <c r="F60" i="4"/>
  <c r="AE59" i="4"/>
  <c r="BL58" i="4"/>
  <c r="CS57" i="4"/>
  <c r="AG57" i="4"/>
  <c r="BF56" i="4"/>
  <c r="CE55" i="4"/>
  <c r="S55" i="4"/>
  <c r="AR54" i="4"/>
  <c r="BI53" i="4"/>
  <c r="CP52" i="4"/>
  <c r="AD52" i="4"/>
  <c r="BC51" i="4"/>
  <c r="CJ50" i="4"/>
  <c r="X50" i="4"/>
  <c r="BE49" i="4"/>
  <c r="CD48" i="4"/>
  <c r="R48" i="4"/>
  <c r="AQ47" i="4"/>
  <c r="BP46" i="4"/>
  <c r="CG45" i="4"/>
  <c r="U45" i="4"/>
  <c r="BB44" i="4"/>
  <c r="CA43" i="4"/>
  <c r="O43" i="4"/>
  <c r="AV42" i="4"/>
  <c r="CC41" i="4"/>
  <c r="Q41" i="4"/>
  <c r="AP40" i="4"/>
  <c r="BO39" i="4"/>
  <c r="CN38" i="4"/>
  <c r="AB38" i="4"/>
  <c r="AS37" i="4"/>
  <c r="BZ36" i="4"/>
  <c r="N36" i="4"/>
  <c r="AM35" i="4"/>
  <c r="BT34" i="4"/>
  <c r="H34" i="4"/>
  <c r="AO33" i="4"/>
  <c r="BN32" i="4"/>
  <c r="CM31" i="4"/>
  <c r="AA31" i="4"/>
  <c r="AZ30" i="4"/>
  <c r="BQ29" i="4"/>
  <c r="E29" i="4"/>
  <c r="AL28" i="4"/>
  <c r="BK27" i="4"/>
  <c r="CR26" i="4"/>
  <c r="AF26" i="4"/>
  <c r="BM25" i="4"/>
  <c r="CT24" i="4"/>
  <c r="Z24" i="4"/>
  <c r="AY23" i="4"/>
  <c r="BX22" i="4"/>
  <c r="L22" i="4"/>
  <c r="AC21" i="4"/>
  <c r="BJ20" i="4"/>
  <c r="CQ19" i="4"/>
  <c r="W19" i="4"/>
  <c r="BD18" i="4"/>
  <c r="CK17" i="4"/>
  <c r="Y17" i="4"/>
  <c r="AX16" i="4"/>
  <c r="BW15" i="4"/>
  <c r="K15" i="4"/>
  <c r="AJ14" i="4"/>
  <c r="BA13" i="4"/>
  <c r="CH12" i="4"/>
  <c r="V12" i="4"/>
  <c r="AU11" i="4"/>
  <c r="CB10" i="4"/>
  <c r="P10" i="4"/>
  <c r="AW9" i="4"/>
  <c r="BV8" i="4"/>
  <c r="J8" i="4"/>
  <c r="AI7" i="4"/>
  <c r="D38" i="2"/>
  <c r="D110" i="1"/>
  <c r="F83" i="1"/>
  <c r="F59" i="1"/>
  <c r="D43" i="1"/>
  <c r="BF14" i="4"/>
  <c r="BQ11" i="4"/>
  <c r="W9" i="4"/>
  <c r="D44" i="2"/>
  <c r="F72" i="1"/>
  <c r="D10" i="1"/>
  <c r="AY69" i="4"/>
  <c r="E64" i="4"/>
  <c r="AO60" i="4"/>
  <c r="U56" i="4"/>
  <c r="AG52" i="4"/>
  <c r="E48" i="4"/>
  <c r="I44" i="4"/>
  <c r="U40" i="4"/>
  <c r="AG36" i="4"/>
  <c r="M32" i="4"/>
  <c r="I28" i="4"/>
  <c r="BJ23" i="4"/>
  <c r="AH19" i="4"/>
  <c r="AM14" i="4"/>
  <c r="BH9" i="4"/>
  <c r="E102" i="1"/>
  <c r="O47" i="15"/>
  <c r="T68" i="5"/>
  <c r="S31" i="5"/>
  <c r="CP74" i="4"/>
  <c r="AF72" i="4"/>
  <c r="AI69" i="4"/>
  <c r="BS66" i="4"/>
  <c r="G66" i="4"/>
  <c r="AN65" i="4"/>
  <c r="BU64" i="4"/>
  <c r="I64" i="4"/>
  <c r="AH63" i="4"/>
  <c r="BG62" i="4"/>
  <c r="CF61" i="4"/>
  <c r="T61" i="4"/>
  <c r="AK60" i="4"/>
  <c r="BR59" i="4"/>
  <c r="F59" i="4"/>
  <c r="AE58" i="4"/>
  <c r="BL57" i="4"/>
  <c r="CS56" i="4"/>
  <c r="AG56" i="4"/>
  <c r="BF55" i="4"/>
  <c r="CE54" i="4"/>
  <c r="S54" i="4"/>
  <c r="AR53" i="4"/>
  <c r="BI52" i="4"/>
  <c r="CP51" i="4"/>
  <c r="AD51" i="4"/>
  <c r="BC50" i="4"/>
  <c r="CJ49" i="4"/>
  <c r="X49" i="4"/>
  <c r="BE48" i="4"/>
  <c r="CD47" i="4"/>
  <c r="R47" i="4"/>
  <c r="AQ46" i="4"/>
  <c r="BP45" i="4"/>
  <c r="CG44" i="4"/>
  <c r="U44" i="4"/>
  <c r="BB43" i="4"/>
  <c r="CA42" i="4"/>
  <c r="O42" i="4"/>
  <c r="AV41" i="4"/>
  <c r="O52" i="4"/>
  <c r="AV51" i="4"/>
  <c r="CC50" i="4"/>
  <c r="Q50" i="4"/>
  <c r="AP49" i="4"/>
  <c r="BO48" i="4"/>
  <c r="CN47" i="4"/>
  <c r="AB47" i="4"/>
  <c r="AS46" i="4"/>
  <c r="BZ45" i="4"/>
  <c r="N45" i="4"/>
  <c r="AM44" i="4"/>
  <c r="BT43" i="4"/>
  <c r="H43" i="4"/>
  <c r="AO42" i="4"/>
  <c r="BN41" i="4"/>
  <c r="CM40" i="4"/>
  <c r="AA40" i="4"/>
  <c r="AZ39" i="4"/>
  <c r="BQ38" i="4"/>
  <c r="E38" i="4"/>
  <c r="AL37" i="4"/>
  <c r="BK36" i="4"/>
  <c r="CR35" i="4"/>
  <c r="AF35" i="4"/>
  <c r="BM34" i="4"/>
  <c r="CT33" i="4"/>
  <c r="Z33" i="4"/>
  <c r="AY32" i="4"/>
  <c r="BX31" i="4"/>
  <c r="L31" i="4"/>
  <c r="AC30" i="4"/>
  <c r="BJ29" i="4"/>
  <c r="CQ28" i="4"/>
  <c r="W28" i="4"/>
  <c r="BD27" i="4"/>
  <c r="CK26" i="4"/>
  <c r="Y26" i="4"/>
  <c r="AX25" i="4"/>
  <c r="BW24" i="4"/>
  <c r="K24" i="4"/>
  <c r="AJ23" i="4"/>
  <c r="BA22" i="4"/>
  <c r="CH21" i="4"/>
  <c r="V21" i="4"/>
  <c r="AU20" i="4"/>
  <c r="CB19" i="4"/>
  <c r="P19" i="4"/>
  <c r="AW18" i="4"/>
  <c r="BV17" i="4"/>
  <c r="J17" i="4"/>
  <c r="AI16" i="4"/>
  <c r="BH15" i="4"/>
  <c r="BY14" i="4"/>
  <c r="M14" i="4"/>
  <c r="AT13" i="4"/>
  <c r="BS12" i="4"/>
  <c r="G12" i="4"/>
  <c r="AN11" i="4"/>
  <c r="BU10" i="4"/>
  <c r="I10" i="4"/>
  <c r="AH9" i="4"/>
  <c r="BG8" i="4"/>
  <c r="CF7" i="4"/>
  <c r="T7" i="4"/>
  <c r="D23" i="2"/>
  <c r="C123" i="1"/>
  <c r="E109" i="1"/>
  <c r="C100" i="1"/>
  <c r="E44" i="1"/>
  <c r="C26" i="1"/>
  <c r="F82" i="1"/>
  <c r="F56" i="1"/>
  <c r="F30" i="1"/>
  <c r="BO13" i="4"/>
  <c r="CH10" i="4"/>
  <c r="P8" i="4"/>
  <c r="F93" i="1"/>
  <c r="D52" i="1"/>
  <c r="N74" i="4"/>
  <c r="K66" i="4"/>
  <c r="BD61" i="4"/>
  <c r="L57" i="4"/>
  <c r="BU52" i="4"/>
  <c r="AK48" i="4"/>
  <c r="CT43" i="4"/>
  <c r="AL39" i="4"/>
  <c r="BO34" i="4"/>
  <c r="AU30" i="4"/>
  <c r="AQ26" i="4"/>
  <c r="CJ21" i="4"/>
  <c r="AJ17" i="4"/>
  <c r="BE12" i="4"/>
  <c r="D73" i="2"/>
  <c r="D45" i="17"/>
  <c r="P72" i="5"/>
  <c r="H32" i="5"/>
  <c r="BL75" i="4"/>
  <c r="BO72" i="4"/>
  <c r="AL69" i="4"/>
  <c r="E67" i="4"/>
  <c r="AF66" i="4"/>
  <c r="BM65" i="4"/>
  <c r="CT64" i="4"/>
  <c r="Z64" i="4"/>
  <c r="AY63" i="4"/>
  <c r="BX62" i="4"/>
  <c r="L62" i="4"/>
  <c r="AC61" i="4"/>
  <c r="BJ60" i="4"/>
  <c r="CQ59" i="4"/>
  <c r="W59" i="4"/>
  <c r="BD58" i="4"/>
  <c r="CK57" i="4"/>
  <c r="Y57" i="4"/>
  <c r="AX56" i="4"/>
  <c r="BW55" i="4"/>
  <c r="K55" i="4"/>
  <c r="AJ54" i="4"/>
  <c r="BA53" i="4"/>
  <c r="CH52" i="4"/>
  <c r="V52" i="4"/>
  <c r="AU51" i="4"/>
  <c r="CB50" i="4"/>
  <c r="P50" i="4"/>
  <c r="AW49" i="4"/>
  <c r="BV48" i="4"/>
  <c r="J48" i="4"/>
  <c r="AI47" i="4"/>
  <c r="BH46" i="4"/>
  <c r="BY45" i="4"/>
  <c r="M45" i="4"/>
  <c r="AT44" i="4"/>
  <c r="BS43" i="4"/>
  <c r="G43" i="4"/>
  <c r="AN42" i="4"/>
  <c r="BU41" i="4"/>
  <c r="I41" i="4"/>
  <c r="AH40" i="4"/>
  <c r="BG39" i="4"/>
  <c r="CF38" i="4"/>
  <c r="T38" i="4"/>
  <c r="AK37" i="4"/>
  <c r="BR36" i="4"/>
  <c r="F36" i="4"/>
  <c r="AE35" i="4"/>
  <c r="BL34" i="4"/>
  <c r="CS33" i="4"/>
  <c r="AG33" i="4"/>
  <c r="BF32" i="4"/>
  <c r="CE31" i="4"/>
  <c r="S31" i="4"/>
  <c r="AR30" i="4"/>
  <c r="BI29" i="4"/>
  <c r="CP28" i="4"/>
  <c r="AD28" i="4"/>
  <c r="BC27" i="4"/>
  <c r="CJ26" i="4"/>
  <c r="X26" i="4"/>
  <c r="BE25" i="4"/>
  <c r="CD24" i="4"/>
  <c r="R24" i="4"/>
  <c r="AQ23" i="4"/>
  <c r="BP22" i="4"/>
  <c r="CG21" i="4"/>
  <c r="U21" i="4"/>
  <c r="BB20" i="4"/>
  <c r="CA19" i="4"/>
  <c r="O19" i="4"/>
  <c r="AV18" i="4"/>
  <c r="CC17" i="4"/>
  <c r="Q17" i="4"/>
  <c r="AP16" i="4"/>
  <c r="BO15" i="4"/>
  <c r="CN14" i="4"/>
  <c r="AB14" i="4"/>
  <c r="AS13" i="4"/>
  <c r="BZ12" i="4"/>
  <c r="N12" i="4"/>
  <c r="AM11" i="4"/>
  <c r="BT10" i="4"/>
  <c r="H10" i="4"/>
  <c r="AO9" i="4"/>
  <c r="BN8" i="4"/>
  <c r="CM7" i="4"/>
  <c r="AA7" i="4"/>
  <c r="D30" i="2"/>
  <c r="D109" i="1"/>
  <c r="F81" i="1"/>
  <c r="F57" i="1"/>
  <c r="D41" i="1"/>
  <c r="Z14" i="4"/>
  <c r="AK11" i="4"/>
  <c r="CJ8" i="4"/>
  <c r="D12" i="2"/>
  <c r="D64" i="1"/>
  <c r="H40" i="5"/>
  <c r="T68" i="4"/>
  <c r="BB63" i="4"/>
  <c r="BF59" i="4"/>
  <c r="BZ55" i="4"/>
  <c r="CD51" i="4"/>
  <c r="BB47" i="4"/>
  <c r="BF43" i="4"/>
  <c r="BR39" i="4"/>
  <c r="BV35" i="4"/>
  <c r="BJ31" i="4"/>
  <c r="AX27" i="4"/>
  <c r="N23" i="4"/>
  <c r="BO18" i="4"/>
  <c r="CB13" i="4"/>
  <c r="L9" i="4"/>
  <c r="C94" i="1"/>
  <c r="P20" i="15"/>
  <c r="M65" i="5"/>
  <c r="L28" i="5"/>
  <c r="BJ74" i="4"/>
  <c r="CS71" i="4"/>
  <c r="BP68" i="4"/>
  <c r="BK66" i="4"/>
  <c r="CR65" i="4"/>
  <c r="AF65" i="4"/>
  <c r="BM64" i="4"/>
  <c r="CT63" i="4"/>
  <c r="Z63" i="4"/>
  <c r="AY62" i="4"/>
  <c r="BX61" i="4"/>
  <c r="L61" i="4"/>
  <c r="AC60" i="4"/>
  <c r="BJ59" i="4"/>
  <c r="CQ58" i="4"/>
  <c r="W58" i="4"/>
  <c r="BD57" i="4"/>
  <c r="CK56" i="4"/>
  <c r="Y56" i="4"/>
  <c r="AX55" i="4"/>
  <c r="BW54" i="4"/>
  <c r="K54" i="4"/>
  <c r="AJ53" i="4"/>
  <c r="BA52" i="4"/>
  <c r="CH51" i="4"/>
  <c r="V51" i="4"/>
  <c r="AU50" i="4"/>
  <c r="CB49" i="4"/>
  <c r="P49" i="4"/>
  <c r="AW48" i="4"/>
  <c r="BV47" i="4"/>
  <c r="J47" i="4"/>
  <c r="AI46" i="4"/>
  <c r="BH45" i="4"/>
  <c r="BY44" i="4"/>
  <c r="M44" i="4"/>
  <c r="AT43" i="4"/>
  <c r="G52" i="4"/>
  <c r="AN51" i="4"/>
  <c r="BU50" i="4"/>
  <c r="I50" i="4"/>
  <c r="AH49" i="4"/>
  <c r="BG48" i="4"/>
  <c r="CF47" i="4"/>
  <c r="T47" i="4"/>
  <c r="AK46" i="4"/>
  <c r="BR45" i="4"/>
  <c r="F45" i="4"/>
  <c r="AE44" i="4"/>
  <c r="BL43" i="4"/>
  <c r="CS42" i="4"/>
  <c r="AG42" i="4"/>
  <c r="BF41" i="4"/>
  <c r="CE40" i="4"/>
  <c r="S40" i="4"/>
  <c r="AR39" i="4"/>
  <c r="BI38" i="4"/>
  <c r="CP37" i="4"/>
  <c r="AD37" i="4"/>
  <c r="BC36" i="4"/>
  <c r="CJ35" i="4"/>
  <c r="X35" i="4"/>
  <c r="BE34" i="4"/>
  <c r="CD33" i="4"/>
  <c r="R33" i="4"/>
  <c r="AQ32" i="4"/>
  <c r="BP31" i="4"/>
  <c r="CG30" i="4"/>
  <c r="U30" i="4"/>
  <c r="BB29" i="4"/>
  <c r="CA28" i="4"/>
  <c r="O28" i="4"/>
  <c r="AV27" i="4"/>
  <c r="CC26" i="4"/>
  <c r="Q26" i="4"/>
  <c r="AP25" i="4"/>
  <c r="BO24" i="4"/>
  <c r="CN23" i="4"/>
  <c r="AB23" i="4"/>
  <c r="AS22" i="4"/>
  <c r="BZ21" i="4"/>
  <c r="N21" i="4"/>
  <c r="AM20" i="4"/>
  <c r="BT19" i="4"/>
  <c r="H19" i="4"/>
  <c r="AO18" i="4"/>
  <c r="BN17" i="4"/>
  <c r="CM16" i="4"/>
  <c r="AA16" i="4"/>
  <c r="AZ15" i="4"/>
  <c r="BQ14" i="4"/>
  <c r="E14" i="4"/>
  <c r="AL13" i="4"/>
  <c r="BK12" i="4"/>
  <c r="CR11" i="4"/>
  <c r="AF11" i="4"/>
  <c r="BM10" i="4"/>
  <c r="CT9" i="4"/>
  <c r="Z9" i="4"/>
  <c r="AY8" i="4"/>
  <c r="BX7" i="4"/>
  <c r="L7" i="4"/>
  <c r="D15" i="2"/>
  <c r="C122" i="1"/>
  <c r="E108" i="1"/>
  <c r="E76" i="1"/>
  <c r="E43" i="1"/>
  <c r="C25" i="1"/>
  <c r="F80" i="1"/>
  <c r="F54" i="1"/>
  <c r="F10" i="1"/>
  <c r="AI13" i="4"/>
  <c r="BB10" i="4"/>
  <c r="BU7" i="4"/>
  <c r="D88" i="1"/>
  <c r="D30" i="1"/>
  <c r="O73" i="4"/>
  <c r="AZ65" i="4"/>
  <c r="H61" i="4"/>
  <c r="AS56" i="4"/>
  <c r="Y52" i="4"/>
  <c r="CH47" i="4"/>
  <c r="AP43" i="4"/>
  <c r="BK38" i="4"/>
  <c r="AA34" i="4"/>
  <c r="G30" i="4"/>
  <c r="CF25" i="4"/>
  <c r="AN21" i="4"/>
  <c r="BQ16" i="4"/>
  <c r="BF11" i="4"/>
  <c r="E124" i="1"/>
  <c r="G64" i="16"/>
  <c r="I69" i="5"/>
  <c r="T28" i="5"/>
  <c r="AF75" i="4"/>
  <c r="AI72" i="4"/>
  <c r="F69" i="4"/>
  <c r="CK66" i="4"/>
  <c r="X66" i="4"/>
  <c r="BE65" i="4"/>
  <c r="CD64" i="4"/>
  <c r="R64" i="4"/>
  <c r="AQ63" i="4"/>
  <c r="BP62" i="4"/>
  <c r="CG61" i="4"/>
  <c r="U61" i="4"/>
  <c r="BB60" i="4"/>
  <c r="CA59" i="4"/>
  <c r="O59" i="4"/>
  <c r="AV58" i="4"/>
  <c r="CC57" i="4"/>
  <c r="Q57" i="4"/>
  <c r="AP56" i="4"/>
  <c r="BO55" i="4"/>
  <c r="CN54" i="4"/>
  <c r="AB54" i="4"/>
  <c r="AS53" i="4"/>
  <c r="BZ52" i="4"/>
  <c r="N52" i="4"/>
  <c r="AM51" i="4"/>
  <c r="BT50" i="4"/>
  <c r="H50" i="4"/>
  <c r="AO49" i="4"/>
  <c r="BN48" i="4"/>
  <c r="CM47" i="4"/>
  <c r="AA47" i="4"/>
  <c r="AZ46" i="4"/>
  <c r="BQ45" i="4"/>
  <c r="E45" i="4"/>
  <c r="AL44" i="4"/>
  <c r="BK43" i="4"/>
  <c r="CR42" i="4"/>
  <c r="AF42" i="4"/>
  <c r="BM41" i="4"/>
  <c r="CT40" i="4"/>
  <c r="Z40" i="4"/>
  <c r="AY39" i="4"/>
  <c r="BX38" i="4"/>
  <c r="L38" i="4"/>
  <c r="AC37" i="4"/>
  <c r="BJ36" i="4"/>
  <c r="CQ35" i="4"/>
  <c r="W35" i="4"/>
  <c r="BD34" i="4"/>
  <c r="CK33" i="4"/>
  <c r="Y33" i="4"/>
  <c r="AX32" i="4"/>
  <c r="BW31" i="4"/>
  <c r="K31" i="4"/>
  <c r="AJ30" i="4"/>
  <c r="BA29" i="4"/>
  <c r="CH28" i="4"/>
  <c r="V28" i="4"/>
  <c r="AU27" i="4"/>
  <c r="CB26" i="4"/>
  <c r="P26" i="4"/>
  <c r="AW25" i="4"/>
  <c r="BV24" i="4"/>
  <c r="J24" i="4"/>
  <c r="AI23" i="4"/>
  <c r="BH22" i="4"/>
  <c r="BY21" i="4"/>
  <c r="M21" i="4"/>
  <c r="AT20" i="4"/>
  <c r="BS19" i="4"/>
  <c r="G19" i="4"/>
  <c r="AN18" i="4"/>
  <c r="BU17" i="4"/>
  <c r="I17" i="4"/>
  <c r="AH16" i="4"/>
  <c r="BG15" i="4"/>
  <c r="CF14" i="4"/>
  <c r="T14" i="4"/>
  <c r="AK13" i="4"/>
  <c r="BR12" i="4"/>
  <c r="F12" i="4"/>
  <c r="AE11" i="4"/>
  <c r="BL10" i="4"/>
  <c r="CS9" i="4"/>
  <c r="AG9" i="4"/>
  <c r="BF8" i="4"/>
  <c r="CE7" i="4"/>
  <c r="S7" i="4"/>
  <c r="D22" i="2"/>
  <c r="D107" i="1"/>
  <c r="F79" i="1"/>
  <c r="F55" i="1"/>
  <c r="D28" i="1"/>
  <c r="CM13" i="4"/>
  <c r="M11" i="4"/>
  <c r="BD8" i="4"/>
  <c r="F117" i="1"/>
  <c r="D62" i="1"/>
  <c r="BY75" i="4"/>
  <c r="AC67" i="4"/>
  <c r="N63" i="4"/>
  <c r="Z59" i="4"/>
  <c r="AL55" i="4"/>
  <c r="AH51" i="4"/>
  <c r="F47" i="4"/>
  <c r="J43" i="4"/>
  <c r="V39" i="4"/>
  <c r="Z35" i="4"/>
  <c r="N31" i="4"/>
  <c r="CE26" i="4"/>
  <c r="BC22" i="4"/>
  <c r="K18" i="4"/>
  <c r="X13" i="4"/>
  <c r="AK8" i="4"/>
  <c r="C72" i="1"/>
  <c r="D45" i="11"/>
  <c r="F62" i="5"/>
  <c r="E25" i="5"/>
  <c r="AD74" i="4"/>
  <c r="BM71" i="4"/>
  <c r="AJ68" i="4"/>
  <c r="BC66" i="4"/>
  <c r="CJ65" i="4"/>
  <c r="X65" i="4"/>
  <c r="BE64" i="4"/>
  <c r="CD63" i="4"/>
  <c r="R63" i="4"/>
  <c r="AQ62" i="4"/>
  <c r="BP61" i="4"/>
  <c r="CG60" i="4"/>
  <c r="U60" i="4"/>
  <c r="BB59" i="4"/>
  <c r="CA58" i="4"/>
  <c r="O58" i="4"/>
  <c r="AV57" i="4"/>
  <c r="CC56" i="4"/>
  <c r="Q56" i="4"/>
  <c r="AP55" i="4"/>
  <c r="BO54" i="4"/>
  <c r="CN53" i="4"/>
  <c r="AB53" i="4"/>
  <c r="AS52" i="4"/>
  <c r="BZ51" i="4"/>
  <c r="N51" i="4"/>
  <c r="AM50" i="4"/>
  <c r="BT49" i="4"/>
  <c r="H49" i="4"/>
  <c r="AO48" i="4"/>
  <c r="BN47" i="4"/>
  <c r="CR51" i="4"/>
  <c r="AF51" i="4"/>
  <c r="BM50" i="4"/>
  <c r="CT49" i="4"/>
  <c r="Z49" i="4"/>
  <c r="AY48" i="4"/>
  <c r="BX47" i="4"/>
  <c r="L47" i="4"/>
  <c r="AC46" i="4"/>
  <c r="BJ45" i="4"/>
  <c r="CQ44" i="4"/>
  <c r="W44" i="4"/>
  <c r="BD43" i="4"/>
  <c r="CK42" i="4"/>
  <c r="Y42" i="4"/>
  <c r="AX41" i="4"/>
  <c r="BW40" i="4"/>
  <c r="K40" i="4"/>
  <c r="AJ39" i="4"/>
  <c r="BA38" i="4"/>
  <c r="CH37" i="4"/>
  <c r="V37" i="4"/>
  <c r="AU36" i="4"/>
  <c r="CB35" i="4"/>
  <c r="P35" i="4"/>
  <c r="AW34" i="4"/>
  <c r="BV33" i="4"/>
  <c r="J33" i="4"/>
  <c r="AI32" i="4"/>
  <c r="BH31" i="4"/>
  <c r="BY30" i="4"/>
  <c r="M30" i="4"/>
  <c r="AT29" i="4"/>
  <c r="BS28" i="4"/>
  <c r="G28" i="4"/>
  <c r="AN27" i="4"/>
  <c r="BU26" i="4"/>
  <c r="I26" i="4"/>
  <c r="AH25" i="4"/>
  <c r="BG24" i="4"/>
  <c r="CF23" i="4"/>
  <c r="T23" i="4"/>
  <c r="AK22" i="4"/>
  <c r="BR21" i="4"/>
  <c r="F21" i="4"/>
  <c r="AE20" i="4"/>
  <c r="BL19" i="4"/>
  <c r="CS18" i="4"/>
  <c r="AG18" i="4"/>
  <c r="BF17" i="4"/>
  <c r="CE16" i="4"/>
  <c r="S16" i="4"/>
  <c r="AR15" i="4"/>
  <c r="BI14" i="4"/>
  <c r="CP13" i="4"/>
  <c r="AD13" i="4"/>
  <c r="BC12" i="4"/>
  <c r="CJ11" i="4"/>
  <c r="X11" i="4"/>
  <c r="BE10" i="4"/>
  <c r="CD9" i="4"/>
  <c r="R9" i="4"/>
  <c r="AQ8" i="4"/>
  <c r="BP7" i="4"/>
  <c r="D71" i="2"/>
  <c r="D7" i="2"/>
  <c r="C121" i="1"/>
  <c r="E107" i="1"/>
  <c r="C74" i="1"/>
  <c r="E42" i="1"/>
  <c r="D108" i="1"/>
  <c r="F78" i="1"/>
  <c r="F52" i="1"/>
  <c r="F8" i="1"/>
  <c r="CN12" i="4"/>
  <c r="V10" i="4"/>
  <c r="AO7" i="4"/>
  <c r="D84" i="1"/>
  <c r="F22" i="1"/>
  <c r="P72" i="4"/>
  <c r="BY64" i="4"/>
  <c r="BE60" i="4"/>
  <c r="CH55" i="4"/>
  <c r="BV51" i="4"/>
  <c r="AL47" i="4"/>
  <c r="CM42" i="4"/>
  <c r="O38" i="4"/>
  <c r="BH33" i="4"/>
  <c r="BD29" i="4"/>
  <c r="AB25" i="4"/>
  <c r="CS20" i="4"/>
  <c r="M16" i="4"/>
  <c r="J11" i="4"/>
  <c r="C117" i="1"/>
  <c r="D24" i="15"/>
  <c r="G59" i="5"/>
  <c r="M25" i="5"/>
  <c r="CS74" i="4"/>
  <c r="BP71" i="4"/>
  <c r="BS68" i="4"/>
  <c r="CB66" i="4"/>
  <c r="P66" i="4"/>
  <c r="AW65" i="4"/>
  <c r="BV64" i="4"/>
  <c r="J64" i="4"/>
  <c r="AI63" i="4"/>
  <c r="BH62" i="4"/>
  <c r="BY61" i="4"/>
  <c r="M61" i="4"/>
  <c r="AT60" i="4"/>
  <c r="BS59" i="4"/>
  <c r="G59" i="4"/>
  <c r="AN58" i="4"/>
  <c r="BU57" i="4"/>
  <c r="I57" i="4"/>
  <c r="AH56" i="4"/>
  <c r="BG55" i="4"/>
  <c r="CF54" i="4"/>
  <c r="T54" i="4"/>
  <c r="AK53" i="4"/>
  <c r="BR52" i="4"/>
  <c r="F52" i="4"/>
  <c r="AE51" i="4"/>
  <c r="BL50" i="4"/>
  <c r="CS49" i="4"/>
  <c r="AG49" i="4"/>
  <c r="BF48" i="4"/>
  <c r="CE47" i="4"/>
  <c r="S47" i="4"/>
  <c r="AR46" i="4"/>
  <c r="BI45" i="4"/>
  <c r="CP44" i="4"/>
  <c r="AD44" i="4"/>
  <c r="BC43" i="4"/>
  <c r="CJ42" i="4"/>
  <c r="X42" i="4"/>
  <c r="BE41" i="4"/>
  <c r="CD40" i="4"/>
  <c r="R40" i="4"/>
  <c r="AQ39" i="4"/>
  <c r="BP38" i="4"/>
  <c r="CG37" i="4"/>
  <c r="U37" i="4"/>
  <c r="BB36" i="4"/>
  <c r="CA35" i="4"/>
  <c r="O35" i="4"/>
  <c r="AV34" i="4"/>
  <c r="CC33" i="4"/>
  <c r="Q33" i="4"/>
  <c r="AP32" i="4"/>
  <c r="BO31" i="4"/>
  <c r="CN30" i="4"/>
  <c r="AB30" i="4"/>
  <c r="AS29" i="4"/>
  <c r="BZ28" i="4"/>
  <c r="N28" i="4"/>
  <c r="AM27" i="4"/>
  <c r="BT26" i="4"/>
  <c r="H26" i="4"/>
  <c r="AO25" i="4"/>
  <c r="BN24" i="4"/>
  <c r="CM23" i="4"/>
  <c r="AA23" i="4"/>
  <c r="AZ22" i="4"/>
  <c r="BQ21" i="4"/>
  <c r="E21" i="4"/>
  <c r="AL20" i="4"/>
  <c r="BK19" i="4"/>
  <c r="CR18" i="4"/>
  <c r="AF18" i="4"/>
  <c r="BM17" i="4"/>
  <c r="CT16" i="4"/>
  <c r="Z16" i="4"/>
  <c r="AY15" i="4"/>
  <c r="BX14" i="4"/>
  <c r="L14" i="4"/>
  <c r="AC13" i="4"/>
  <c r="BJ12" i="4"/>
  <c r="CQ11" i="4"/>
  <c r="W11" i="4"/>
  <c r="BD10" i="4"/>
  <c r="CK9" i="4"/>
  <c r="Y9" i="4"/>
  <c r="AX8" i="4"/>
  <c r="BW7" i="4"/>
  <c r="K7" i="4"/>
  <c r="D14" i="2"/>
  <c r="D106" i="1"/>
  <c r="D76" i="1"/>
  <c r="F53" i="1"/>
  <c r="F11" i="1"/>
  <c r="BG13" i="4"/>
  <c r="BZ10" i="4"/>
  <c r="X8" i="4"/>
  <c r="F95" i="1"/>
  <c r="D59" i="1"/>
  <c r="M75" i="4"/>
  <c r="BO66" i="4"/>
  <c r="BS62" i="4"/>
  <c r="BW58" i="4"/>
  <c r="BS54" i="4"/>
  <c r="BW50" i="4"/>
  <c r="AU46" i="4"/>
  <c r="AY42" i="4"/>
  <c r="BS38" i="4"/>
  <c r="BW34" i="4"/>
  <c r="BS30" i="4"/>
  <c r="AI26" i="4"/>
  <c r="G22" i="4"/>
  <c r="AR17" i="4"/>
  <c r="BM12" i="4"/>
  <c r="BZ7" i="4"/>
  <c r="E25" i="1"/>
  <c r="D62" i="6"/>
  <c r="R58" i="5"/>
  <c r="J18" i="5"/>
  <c r="CQ73" i="4"/>
  <c r="AG71" i="4"/>
  <c r="BQ67" i="4"/>
  <c r="AU66" i="4"/>
  <c r="CB65" i="4"/>
  <c r="P65" i="4"/>
  <c r="AW64" i="4"/>
  <c r="BV63" i="4"/>
  <c r="J63" i="4"/>
  <c r="AI62" i="4"/>
  <c r="BH61" i="4"/>
  <c r="BY60" i="4"/>
  <c r="M60" i="4"/>
  <c r="AT59" i="4"/>
  <c r="BS58" i="4"/>
  <c r="G58" i="4"/>
  <c r="AN57" i="4"/>
  <c r="BU56" i="4"/>
  <c r="I56" i="4"/>
  <c r="AH55" i="4"/>
  <c r="BG54" i="4"/>
  <c r="CF53" i="4"/>
  <c r="T53" i="4"/>
  <c r="AK52" i="4"/>
  <c r="BR51" i="4"/>
  <c r="F51" i="4"/>
  <c r="AE50" i="4"/>
  <c r="BL49" i="4"/>
  <c r="CS48" i="4"/>
  <c r="AG48" i="4"/>
  <c r="BF47" i="4"/>
  <c r="CJ51" i="4"/>
  <c r="X51" i="4"/>
  <c r="BE50" i="4"/>
  <c r="CD49" i="4"/>
  <c r="R49" i="4"/>
  <c r="AQ48" i="4"/>
  <c r="BP47" i="4"/>
  <c r="CG46" i="4"/>
  <c r="U46" i="4"/>
  <c r="BB45" i="4"/>
  <c r="CA44" i="4"/>
  <c r="O44" i="4"/>
  <c r="AV43" i="4"/>
  <c r="CC42" i="4"/>
  <c r="Q42" i="4"/>
  <c r="AP41" i="4"/>
  <c r="BO40" i="4"/>
  <c r="CN39" i="4"/>
  <c r="AB39" i="4"/>
  <c r="AS38" i="4"/>
  <c r="BZ37" i="4"/>
  <c r="N37" i="4"/>
  <c r="AM36" i="4"/>
  <c r="BT35" i="4"/>
  <c r="H35" i="4"/>
  <c r="AO34" i="4"/>
  <c r="BN33" i="4"/>
  <c r="CM32" i="4"/>
  <c r="AA32" i="4"/>
  <c r="AZ31" i="4"/>
  <c r="BQ30" i="4"/>
  <c r="E30" i="4"/>
  <c r="AL29" i="4"/>
  <c r="BK28" i="4"/>
  <c r="CR27" i="4"/>
  <c r="AF27" i="4"/>
  <c r="BM26" i="4"/>
  <c r="CT25" i="4"/>
  <c r="Z25" i="4"/>
  <c r="AY24" i="4"/>
  <c r="BX23" i="4"/>
  <c r="L23" i="4"/>
  <c r="AC22" i="4"/>
  <c r="BJ21" i="4"/>
  <c r="CQ20" i="4"/>
  <c r="W20" i="4"/>
  <c r="BD19" i="4"/>
  <c r="CK18" i="4"/>
  <c r="Y18" i="4"/>
  <c r="AX17" i="4"/>
  <c r="BW16" i="4"/>
  <c r="K16" i="4"/>
  <c r="AJ15" i="4"/>
  <c r="BA14" i="4"/>
  <c r="CH13" i="4"/>
  <c r="V13" i="4"/>
  <c r="AU12" i="4"/>
  <c r="CB11" i="4"/>
  <c r="P11" i="4"/>
  <c r="AW10" i="4"/>
  <c r="BV9" i="4"/>
  <c r="J9" i="4"/>
  <c r="AI8" i="4"/>
  <c r="BH7" i="4"/>
  <c r="D63" i="2"/>
  <c r="C128" i="1"/>
  <c r="C120" i="1"/>
  <c r="E106" i="1"/>
  <c r="E49" i="1"/>
  <c r="E41" i="1"/>
  <c r="D105" i="1"/>
  <c r="F66" i="1"/>
  <c r="D48" i="1"/>
  <c r="X16" i="4"/>
  <c r="BH12" i="4"/>
  <c r="BS9" i="4"/>
  <c r="I7" i="4"/>
  <c r="D80" i="1"/>
  <c r="F16" i="1"/>
  <c r="Q71" i="4"/>
  <c r="AK64" i="4"/>
  <c r="I60" i="4"/>
  <c r="AD55" i="4"/>
  <c r="Z51" i="4"/>
  <c r="BK46" i="4"/>
  <c r="AQ42" i="4"/>
  <c r="BL37" i="4"/>
  <c r="T33" i="4"/>
  <c r="CS28" i="4"/>
  <c r="BA24" i="4"/>
  <c r="AO20" i="4"/>
  <c r="BB15" i="4"/>
  <c r="AQ10" i="4"/>
  <c r="C97" i="1"/>
  <c r="D31" i="9"/>
  <c r="S55" i="5"/>
  <c r="F22" i="5"/>
  <c r="BM74" i="4"/>
  <c r="AJ71" i="4"/>
  <c r="AM68" i="4"/>
  <c r="BT66" i="4"/>
  <c r="H66" i="4"/>
  <c r="AO65" i="4"/>
  <c r="BN64" i="4"/>
  <c r="CM63" i="4"/>
  <c r="AA63" i="4"/>
  <c r="AZ62" i="4"/>
  <c r="BQ61" i="4"/>
  <c r="E61" i="4"/>
  <c r="AL60" i="4"/>
  <c r="BK59" i="4"/>
  <c r="CR58" i="4"/>
  <c r="AF58" i="4"/>
  <c r="BM57" i="4"/>
  <c r="CT56" i="4"/>
  <c r="Z56" i="4"/>
  <c r="AY55" i="4"/>
  <c r="BX54" i="4"/>
  <c r="L54" i="4"/>
  <c r="AC53" i="4"/>
  <c r="BJ52" i="4"/>
  <c r="CQ51" i="4"/>
  <c r="W51" i="4"/>
  <c r="BD50" i="4"/>
  <c r="CK49" i="4"/>
  <c r="Y49" i="4"/>
  <c r="AX48" i="4"/>
  <c r="BW47" i="4"/>
  <c r="K47" i="4"/>
  <c r="AJ46" i="4"/>
  <c r="BA45" i="4"/>
  <c r="CH44" i="4"/>
  <c r="V44" i="4"/>
  <c r="AU43" i="4"/>
  <c r="CB42" i="4"/>
  <c r="P42" i="4"/>
  <c r="AW41" i="4"/>
  <c r="BV40" i="4"/>
  <c r="J40" i="4"/>
  <c r="AI39" i="4"/>
  <c r="BH38" i="4"/>
  <c r="BY37" i="4"/>
  <c r="M37" i="4"/>
  <c r="AT36" i="4"/>
  <c r="BS35" i="4"/>
  <c r="G35" i="4"/>
  <c r="AN34" i="4"/>
  <c r="BU33" i="4"/>
  <c r="I33" i="4"/>
  <c r="AH32" i="4"/>
  <c r="BG31" i="4"/>
  <c r="CF30" i="4"/>
  <c r="T30" i="4"/>
  <c r="AK29" i="4"/>
  <c r="BR28" i="4"/>
  <c r="F28" i="4"/>
  <c r="AE27" i="4"/>
  <c r="BL26" i="4"/>
  <c r="CS25" i="4"/>
  <c r="AG25" i="4"/>
  <c r="BF24" i="4"/>
  <c r="CE23" i="4"/>
  <c r="S23" i="4"/>
  <c r="AR22" i="4"/>
  <c r="BI21" i="4"/>
  <c r="CP20" i="4"/>
  <c r="AD20" i="4"/>
  <c r="BC19" i="4"/>
  <c r="CJ18" i="4"/>
  <c r="X18" i="4"/>
  <c r="BE17" i="4"/>
  <c r="CD16" i="4"/>
  <c r="R16" i="4"/>
  <c r="AQ15" i="4"/>
  <c r="BP14" i="4"/>
  <c r="CG13" i="4"/>
  <c r="U13" i="4"/>
  <c r="BB12" i="4"/>
  <c r="CA11" i="4"/>
  <c r="O11" i="4"/>
  <c r="AV10" i="4"/>
  <c r="CC9" i="4"/>
  <c r="Q9" i="4"/>
  <c r="AP8" i="4"/>
  <c r="BO7" i="4"/>
  <c r="D70" i="2"/>
  <c r="F115" i="1"/>
  <c r="F90" i="1"/>
  <c r="F67" i="1"/>
  <c r="F51" i="1"/>
  <c r="F9" i="1"/>
  <c r="AA13" i="4"/>
  <c r="AT10" i="4"/>
  <c r="CC7" i="4"/>
  <c r="D91" i="1"/>
  <c r="D55" i="1"/>
  <c r="CA73" i="4"/>
  <c r="S66" i="4"/>
  <c r="W62" i="4"/>
  <c r="AQ58" i="4"/>
  <c r="AE54" i="4"/>
  <c r="AA50" i="4"/>
  <c r="CJ45" i="4"/>
  <c r="S42" i="4"/>
  <c r="W38" i="4"/>
  <c r="S34" i="4"/>
  <c r="O30" i="4"/>
  <c r="BX25" i="4"/>
  <c r="BD21" i="4"/>
  <c r="BY16" i="4"/>
  <c r="I12" i="4"/>
  <c r="AD7" i="4"/>
  <c r="C15" i="1"/>
  <c r="H26" i="6"/>
  <c r="D52" i="5"/>
  <c r="O11" i="5"/>
  <c r="BK73" i="4"/>
  <c r="CT70" i="4"/>
  <c r="AN67" i="4"/>
  <c r="AM66" i="4"/>
  <c r="BT65" i="4"/>
  <c r="H65" i="4"/>
  <c r="AO64" i="4"/>
  <c r="BN63" i="4"/>
  <c r="CM62" i="4"/>
  <c r="AA62" i="4"/>
  <c r="AZ61" i="4"/>
  <c r="BQ60" i="4"/>
  <c r="E60" i="4"/>
  <c r="AL59" i="4"/>
  <c r="BK58" i="4"/>
  <c r="CR57" i="4"/>
  <c r="AF57" i="4"/>
  <c r="BM56" i="4"/>
  <c r="CT55" i="4"/>
  <c r="Z55" i="4"/>
  <c r="AY54" i="4"/>
  <c r="BX53" i="4"/>
  <c r="L53" i="4"/>
  <c r="AC52" i="4"/>
  <c r="BJ51" i="4"/>
  <c r="CQ50" i="4"/>
  <c r="W50" i="4"/>
  <c r="BD49" i="4"/>
  <c r="CK48" i="4"/>
  <c r="Y48" i="4"/>
  <c r="AX47" i="4"/>
  <c r="BW46" i="4"/>
  <c r="K46" i="4"/>
  <c r="AJ45" i="4"/>
  <c r="BA44" i="4"/>
  <c r="CH43" i="4"/>
  <c r="V43" i="4"/>
  <c r="AU42" i="4"/>
  <c r="CB41" i="4"/>
  <c r="CB51" i="4"/>
  <c r="P51" i="4"/>
  <c r="AW50" i="4"/>
  <c r="BV49" i="4"/>
  <c r="J49" i="4"/>
  <c r="AI48" i="4"/>
  <c r="BH47" i="4"/>
  <c r="BY46" i="4"/>
  <c r="M46" i="4"/>
  <c r="AT45" i="4"/>
  <c r="BS44" i="4"/>
  <c r="G44" i="4"/>
  <c r="AN43" i="4"/>
  <c r="BU42" i="4"/>
  <c r="I42" i="4"/>
  <c r="AH41" i="4"/>
  <c r="BG40" i="4"/>
  <c r="CF39" i="4"/>
  <c r="T39" i="4"/>
  <c r="AK38" i="4"/>
  <c r="BR37" i="4"/>
  <c r="F37" i="4"/>
  <c r="AE36" i="4"/>
  <c r="BL35" i="4"/>
  <c r="CS34" i="4"/>
  <c r="AG34" i="4"/>
  <c r="BF33" i="4"/>
  <c r="CE32" i="4"/>
  <c r="S32" i="4"/>
  <c r="AR31" i="4"/>
  <c r="BI30" i="4"/>
  <c r="CP29" i="4"/>
  <c r="AD29" i="4"/>
  <c r="BC28" i="4"/>
  <c r="CJ27" i="4"/>
  <c r="X27" i="4"/>
  <c r="BE26" i="4"/>
  <c r="CD25" i="4"/>
  <c r="R25" i="4"/>
  <c r="AQ24" i="4"/>
  <c r="BP23" i="4"/>
  <c r="CG22" i="4"/>
  <c r="U22" i="4"/>
  <c r="BB21" i="4"/>
  <c r="CA20" i="4"/>
  <c r="O20" i="4"/>
  <c r="AV19" i="4"/>
  <c r="CC18" i="4"/>
  <c r="Q18" i="4"/>
  <c r="AP17" i="4"/>
  <c r="BO16" i="4"/>
  <c r="CN15" i="4"/>
  <c r="AB15" i="4"/>
  <c r="AS14" i="4"/>
  <c r="BZ13" i="4"/>
  <c r="N13" i="4"/>
  <c r="AM12" i="4"/>
  <c r="BT11" i="4"/>
  <c r="H11" i="4"/>
  <c r="AO10" i="4"/>
  <c r="BN9" i="4"/>
  <c r="CM8" i="4"/>
  <c r="AA8" i="4"/>
  <c r="AZ7" i="4"/>
  <c r="D55" i="2"/>
  <c r="C127" i="1"/>
  <c r="E113" i="1"/>
  <c r="E105" i="1"/>
  <c r="E48" i="1"/>
  <c r="E40" i="1"/>
  <c r="F91" i="1"/>
  <c r="F64" i="1"/>
  <c r="D46" i="1"/>
  <c r="Q15" i="4"/>
  <c r="AJ12" i="4"/>
  <c r="AM9" i="4"/>
  <c r="D52" i="2"/>
  <c r="F71" i="1"/>
  <c r="D11" i="1"/>
  <c r="R70" i="4"/>
  <c r="CH63" i="4"/>
  <c r="AX59" i="4"/>
  <c r="CA54" i="4"/>
  <c r="BO50" i="4"/>
  <c r="O46" i="4"/>
  <c r="CF41" i="4"/>
  <c r="P37" i="4"/>
  <c r="BA32" i="4"/>
  <c r="AW28" i="4"/>
  <c r="M24" i="4"/>
  <c r="CD19" i="4"/>
  <c r="CQ14" i="4"/>
  <c r="BP9" i="4"/>
  <c r="E36" i="1"/>
  <c r="G55" i="7"/>
  <c r="L52" i="5"/>
  <c r="R18" i="5"/>
  <c r="AG74" i="4"/>
  <c r="BQ70" i="4"/>
  <c r="G68" i="4"/>
  <c r="BL66" i="4"/>
  <c r="CS65" i="4"/>
  <c r="AG65" i="4"/>
  <c r="BF64" i="4"/>
  <c r="CE63" i="4"/>
  <c r="S63" i="4"/>
  <c r="AR62" i="4"/>
  <c r="BI61" i="4"/>
  <c r="CP60" i="4"/>
  <c r="AD60" i="4"/>
  <c r="BC59" i="4"/>
  <c r="CJ58" i="4"/>
  <c r="X58" i="4"/>
  <c r="BE57" i="4"/>
  <c r="CD56" i="4"/>
  <c r="R56" i="4"/>
  <c r="AQ55" i="4"/>
  <c r="BP54" i="4"/>
  <c r="CG53" i="4"/>
  <c r="U53" i="4"/>
  <c r="BB52" i="4"/>
  <c r="CA51" i="4"/>
  <c r="O51" i="4"/>
  <c r="AV50" i="4"/>
  <c r="CC49" i="4"/>
  <c r="Q49" i="4"/>
  <c r="AP48" i="4"/>
  <c r="BO47" i="4"/>
  <c r="CN46" i="4"/>
  <c r="AB46" i="4"/>
  <c r="AS45" i="4"/>
  <c r="BZ44" i="4"/>
  <c r="N44" i="4"/>
  <c r="AM43" i="4"/>
  <c r="BT42" i="4"/>
  <c r="H42" i="4"/>
  <c r="AO41" i="4"/>
  <c r="BN40" i="4"/>
  <c r="CM39" i="4"/>
  <c r="AA39" i="4"/>
  <c r="AZ38" i="4"/>
  <c r="BQ37" i="4"/>
  <c r="E37" i="4"/>
  <c r="AL36" i="4"/>
  <c r="BK35" i="4"/>
  <c r="CR34" i="4"/>
  <c r="AF34" i="4"/>
  <c r="BM33" i="4"/>
  <c r="CT32" i="4"/>
  <c r="Z32" i="4"/>
  <c r="AY31" i="4"/>
  <c r="BX30" i="4"/>
  <c r="L30" i="4"/>
  <c r="AC29" i="4"/>
  <c r="BJ28" i="4"/>
  <c r="CQ27" i="4"/>
  <c r="W27" i="4"/>
  <c r="BD26" i="4"/>
  <c r="CK25" i="4"/>
  <c r="Y25" i="4"/>
  <c r="AX24" i="4"/>
  <c r="BW23" i="4"/>
  <c r="K23" i="4"/>
  <c r="AJ22" i="4"/>
  <c r="BA21" i="4"/>
  <c r="CH20" i="4"/>
  <c r="V20" i="4"/>
  <c r="AU19" i="4"/>
  <c r="CB18" i="4"/>
  <c r="P18" i="4"/>
  <c r="AW17" i="4"/>
  <c r="BV16" i="4"/>
  <c r="J16" i="4"/>
  <c r="AI15" i="4"/>
  <c r="BH14" i="4"/>
  <c r="BY13" i="4"/>
  <c r="M13" i="4"/>
  <c r="AT12" i="4"/>
  <c r="BS11" i="4"/>
  <c r="G11" i="4"/>
  <c r="AN10" i="4"/>
  <c r="BU9" i="4"/>
  <c r="I9" i="4"/>
  <c r="AH8" i="4"/>
  <c r="BG7" i="4"/>
  <c r="D62" i="2"/>
  <c r="D113" i="1"/>
  <c r="F88" i="1"/>
  <c r="F65" i="1"/>
  <c r="D49" i="1"/>
  <c r="F7" i="1"/>
  <c r="CF12" i="4"/>
  <c r="N10" i="4"/>
  <c r="AW7" i="4"/>
  <c r="D87" i="1"/>
  <c r="F34" i="1"/>
  <c r="CB72" i="4"/>
  <c r="BH65" i="4"/>
  <c r="BT61" i="4"/>
  <c r="CF57" i="4"/>
  <c r="CB53" i="4"/>
  <c r="BH49" i="4"/>
  <c r="AV45" i="4"/>
  <c r="BH41" i="4"/>
  <c r="BT37" i="4"/>
  <c r="BX33" i="4"/>
  <c r="BL29" i="4"/>
  <c r="AJ25" i="4"/>
  <c r="H21" i="4"/>
  <c r="U16" i="4"/>
  <c r="AP11" i="4"/>
  <c r="D49" i="2"/>
  <c r="M24" i="20"/>
  <c r="H13" i="6"/>
  <c r="P48" i="5"/>
  <c r="H8" i="5"/>
  <c r="AE73" i="4"/>
  <c r="BN70" i="4"/>
  <c r="T67" i="4"/>
  <c r="AE66" i="4"/>
  <c r="BL65" i="4"/>
  <c r="CS64" i="4"/>
  <c r="AG64" i="4"/>
  <c r="BF63" i="4"/>
  <c r="CE62" i="4"/>
  <c r="S62" i="4"/>
  <c r="AR61" i="4"/>
  <c r="BI60" i="4"/>
  <c r="CP59" i="4"/>
  <c r="AD59" i="4"/>
  <c r="BC58" i="4"/>
  <c r="CJ57" i="4"/>
  <c r="X57" i="4"/>
  <c r="BE56" i="4"/>
  <c r="CD55" i="4"/>
  <c r="R55" i="4"/>
  <c r="AQ54" i="4"/>
  <c r="BP53" i="4"/>
  <c r="CG52" i="4"/>
  <c r="U52" i="4"/>
  <c r="BB51" i="4"/>
  <c r="CA50" i="4"/>
  <c r="O50" i="4"/>
  <c r="AV49" i="4"/>
  <c r="CC48" i="4"/>
  <c r="Q48" i="4"/>
  <c r="AP47" i="4"/>
  <c r="BO46" i="4"/>
  <c r="CN45" i="4"/>
  <c r="BT51" i="4"/>
  <c r="H51" i="4"/>
  <c r="AO50" i="4"/>
  <c r="BN49" i="4"/>
  <c r="CM48" i="4"/>
  <c r="AA48" i="4"/>
  <c r="AZ47" i="4"/>
  <c r="BQ46" i="4"/>
  <c r="E46" i="4"/>
  <c r="AL45" i="4"/>
  <c r="BK44" i="4"/>
  <c r="CR43" i="4"/>
  <c r="AF43" i="4"/>
  <c r="BM42" i="4"/>
  <c r="CT41" i="4"/>
  <c r="Z41" i="4"/>
  <c r="AY40" i="4"/>
  <c r="BX39" i="4"/>
  <c r="L39" i="4"/>
  <c r="AC38" i="4"/>
  <c r="BJ37" i="4"/>
  <c r="CQ36" i="4"/>
  <c r="W36" i="4"/>
  <c r="BD35" i="4"/>
  <c r="CK34" i="4"/>
  <c r="Y34" i="4"/>
  <c r="AX33" i="4"/>
  <c r="BW32" i="4"/>
  <c r="K32" i="4"/>
  <c r="AJ31" i="4"/>
  <c r="BA30" i="4"/>
  <c r="CH29" i="4"/>
  <c r="V29" i="4"/>
  <c r="AU28" i="4"/>
  <c r="CB27" i="4"/>
  <c r="P27" i="4"/>
  <c r="AW26" i="4"/>
  <c r="BV25" i="4"/>
  <c r="J25" i="4"/>
  <c r="AI24" i="4"/>
  <c r="BH23" i="4"/>
  <c r="BY22" i="4"/>
  <c r="M22" i="4"/>
  <c r="AT21" i="4"/>
  <c r="BS20" i="4"/>
  <c r="G20" i="4"/>
  <c r="AN19" i="4"/>
  <c r="BU18" i="4"/>
  <c r="I18" i="4"/>
  <c r="AH17" i="4"/>
  <c r="BG16" i="4"/>
  <c r="CF15" i="4"/>
  <c r="T15" i="4"/>
  <c r="AK14" i="4"/>
  <c r="BR13" i="4"/>
  <c r="F13" i="4"/>
  <c r="AE12" i="4"/>
  <c r="BL11" i="4"/>
  <c r="CS10" i="4"/>
  <c r="AG10" i="4"/>
  <c r="BF9" i="4"/>
  <c r="CE8" i="4"/>
  <c r="S8" i="4"/>
  <c r="AR7" i="4"/>
  <c r="D47" i="2"/>
  <c r="C126" i="1"/>
  <c r="E112" i="1"/>
  <c r="C103" i="1"/>
  <c r="E47" i="1"/>
  <c r="C37" i="1"/>
  <c r="F89" i="1"/>
  <c r="F62" i="1"/>
  <c r="D44" i="1"/>
  <c r="BV14" i="4"/>
  <c r="BY11" i="4"/>
  <c r="O9" i="4"/>
  <c r="D36" i="2"/>
  <c r="D66" i="1"/>
  <c r="D7" i="1"/>
  <c r="AZ68" i="4"/>
  <c r="AL63" i="4"/>
  <c r="BO58" i="4"/>
  <c r="W54" i="4"/>
  <c r="K50" i="4"/>
  <c r="BD45" i="4"/>
  <c r="AJ41" i="4"/>
  <c r="BM36" i="4"/>
  <c r="E32" i="4"/>
  <c r="CT27" i="4"/>
  <c r="AT23" i="4"/>
  <c r="Z19" i="4"/>
  <c r="AE14" i="4"/>
  <c r="BI8" i="4"/>
  <c r="C22" i="1"/>
  <c r="E71" i="6"/>
  <c r="E49" i="5"/>
  <c r="D12" i="5"/>
  <c r="CT73" i="4"/>
  <c r="AK70" i="4"/>
  <c r="BT67" i="4"/>
  <c r="BD66" i="4"/>
  <c r="CK65" i="4"/>
  <c r="Y65" i="4"/>
  <c r="AX64" i="4"/>
  <c r="BW63" i="4"/>
  <c r="K63" i="4"/>
  <c r="AJ62" i="4"/>
  <c r="BA61" i="4"/>
  <c r="CH60" i="4"/>
  <c r="V60" i="4"/>
  <c r="AU59" i="4"/>
  <c r="CB58" i="4"/>
  <c r="P58" i="4"/>
  <c r="AW57" i="4"/>
  <c r="BV56" i="4"/>
  <c r="J56" i="4"/>
  <c r="AI55" i="4"/>
  <c r="BH54" i="4"/>
  <c r="BY53" i="4"/>
  <c r="M53" i="4"/>
  <c r="AT52" i="4"/>
  <c r="BS51" i="4"/>
  <c r="G51" i="4"/>
  <c r="AN50" i="4"/>
  <c r="BU49" i="4"/>
  <c r="I49" i="4"/>
  <c r="AH48" i="4"/>
  <c r="BG47" i="4"/>
  <c r="CF46" i="4"/>
  <c r="T46" i="4"/>
  <c r="AK45" i="4"/>
  <c r="BR44" i="4"/>
  <c r="F44" i="4"/>
  <c r="AE43" i="4"/>
  <c r="BL42" i="4"/>
  <c r="CS41" i="4"/>
  <c r="AG41" i="4"/>
  <c r="BF40" i="4"/>
  <c r="CE39" i="4"/>
  <c r="S39" i="4"/>
  <c r="AR38" i="4"/>
  <c r="BI37" i="4"/>
  <c r="CP36" i="4"/>
  <c r="AD36" i="4"/>
  <c r="BC35" i="4"/>
  <c r="CJ34" i="4"/>
  <c r="X34" i="4"/>
  <c r="BE33" i="4"/>
  <c r="CD32" i="4"/>
  <c r="R32" i="4"/>
  <c r="AQ31" i="4"/>
  <c r="BP30" i="4"/>
  <c r="CG29" i="4"/>
  <c r="U29" i="4"/>
  <c r="BB28" i="4"/>
  <c r="CA27" i="4"/>
  <c r="O27" i="4"/>
  <c r="AV26" i="4"/>
  <c r="CC25" i="4"/>
  <c r="Q25" i="4"/>
  <c r="AP24" i="4"/>
  <c r="BO23" i="4"/>
  <c r="CN22" i="4"/>
  <c r="AB22" i="4"/>
  <c r="AS21" i="4"/>
  <c r="BZ20" i="4"/>
  <c r="N20" i="4"/>
  <c r="AM19" i="4"/>
  <c r="BT18" i="4"/>
  <c r="H18" i="4"/>
  <c r="AO17" i="4"/>
  <c r="BN16" i="4"/>
  <c r="CM15" i="4"/>
  <c r="AA15" i="4"/>
  <c r="AZ14" i="4"/>
  <c r="BQ13" i="4"/>
  <c r="E13" i="4"/>
  <c r="AL12" i="4"/>
  <c r="BK11" i="4"/>
  <c r="CR10" i="4"/>
  <c r="AF10" i="4"/>
  <c r="BM9" i="4"/>
  <c r="CT8" i="4"/>
  <c r="Z8" i="4"/>
  <c r="AY7" i="4"/>
  <c r="D54" i="2"/>
  <c r="D112" i="1"/>
  <c r="F87" i="1"/>
  <c r="F63" i="1"/>
  <c r="D47" i="1"/>
  <c r="CK15" i="4"/>
  <c r="AZ12" i="4"/>
  <c r="CA9" i="4"/>
  <c r="Q7" i="4"/>
  <c r="D83" i="1"/>
  <c r="F23" i="1"/>
  <c r="CC71" i="4"/>
  <c r="L65" i="4"/>
  <c r="X61" i="4"/>
  <c r="AJ57" i="4"/>
  <c r="AF53" i="4"/>
  <c r="T49" i="4"/>
  <c r="H45" i="4"/>
  <c r="L41" i="4"/>
  <c r="AF37" i="4"/>
  <c r="AB33" i="4"/>
  <c r="P29" i="4"/>
  <c r="BQ24" i="4"/>
  <c r="AW20" i="4"/>
  <c r="BJ15" i="4"/>
  <c r="CE10" i="4"/>
  <c r="D17" i="2"/>
  <c r="D29" i="17"/>
  <c r="O75" i="5"/>
  <c r="I45" i="5"/>
  <c r="BI75" i="4"/>
  <c r="CR72" i="4"/>
  <c r="AH70" i="4"/>
  <c r="CJ66" i="4"/>
  <c r="W66" i="4"/>
  <c r="BD65" i="4"/>
  <c r="CK64" i="4"/>
  <c r="Y64" i="4"/>
  <c r="AX63" i="4"/>
  <c r="BW62" i="4"/>
  <c r="K62" i="4"/>
  <c r="AJ61" i="4"/>
  <c r="BA60" i="4"/>
  <c r="CH59" i="4"/>
  <c r="V59" i="4"/>
  <c r="AU58" i="4"/>
  <c r="CB57" i="4"/>
  <c r="P57" i="4"/>
  <c r="AW56" i="4"/>
  <c r="BV55" i="4"/>
  <c r="J55" i="4"/>
  <c r="AI54" i="4"/>
  <c r="BH53" i="4"/>
  <c r="BY52" i="4"/>
  <c r="M52" i="4"/>
  <c r="AT51" i="4"/>
  <c r="BS50" i="4"/>
  <c r="G50" i="4"/>
  <c r="AN49" i="4"/>
  <c r="BU48" i="4"/>
  <c r="I48" i="4"/>
  <c r="AH47" i="4"/>
  <c r="BG46" i="4"/>
  <c r="CF45" i="4"/>
  <c r="T45" i="4"/>
  <c r="AK44" i="4"/>
  <c r="BR43" i="4"/>
  <c r="BL51" i="4"/>
  <c r="CS50" i="4"/>
  <c r="AG50" i="4"/>
  <c r="BF49" i="4"/>
  <c r="CE48" i="4"/>
  <c r="S48" i="4"/>
  <c r="AR47" i="4"/>
  <c r="BI46" i="4"/>
  <c r="CP45" i="4"/>
  <c r="AD45" i="4"/>
  <c r="BC44" i="4"/>
  <c r="CJ43" i="4"/>
  <c r="X43" i="4"/>
  <c r="BE42" i="4"/>
  <c r="CD41" i="4"/>
  <c r="R41" i="4"/>
  <c r="AQ40" i="4"/>
  <c r="BP39" i="4"/>
  <c r="CG38" i="4"/>
  <c r="U38" i="4"/>
  <c r="BB37" i="4"/>
  <c r="CA36" i="4"/>
  <c r="O36" i="4"/>
  <c r="AV35" i="4"/>
  <c r="CC34" i="4"/>
  <c r="Q34" i="4"/>
  <c r="AP33" i="4"/>
  <c r="BO32" i="4"/>
  <c r="CN31" i="4"/>
  <c r="AB31" i="4"/>
  <c r="AS30" i="4"/>
  <c r="BZ29" i="4"/>
  <c r="N29" i="4"/>
  <c r="AM28" i="4"/>
  <c r="BT27" i="4"/>
  <c r="H27" i="4"/>
  <c r="AO26" i="4"/>
  <c r="BN25" i="4"/>
  <c r="CM24" i="4"/>
  <c r="AA24" i="4"/>
  <c r="AZ23" i="4"/>
  <c r="BQ22" i="4"/>
  <c r="E22" i="4"/>
  <c r="AL21" i="4"/>
  <c r="BK20" i="4"/>
  <c r="CR19" i="4"/>
  <c r="AF19" i="4"/>
  <c r="BM18" i="4"/>
  <c r="CT17" i="4"/>
  <c r="Z17" i="4"/>
  <c r="AY16" i="4"/>
  <c r="BX15" i="4"/>
  <c r="L15" i="4"/>
  <c r="AC14" i="4"/>
  <c r="BJ13" i="4"/>
  <c r="CQ12" i="4"/>
  <c r="W12" i="4"/>
  <c r="BD11" i="4"/>
  <c r="CK10" i="4"/>
  <c r="Y10" i="4"/>
  <c r="AX9" i="4"/>
  <c r="BW8" i="4"/>
  <c r="K8" i="4"/>
  <c r="AJ7" i="4"/>
  <c r="D39" i="2"/>
  <c r="C125" i="1"/>
  <c r="E111" i="1"/>
  <c r="C102" i="1"/>
  <c r="E46" i="1"/>
  <c r="C36" i="1"/>
  <c r="F86" i="1"/>
  <c r="F60" i="1"/>
  <c r="D42" i="1"/>
  <c r="AP14" i="4"/>
  <c r="BA11" i="4"/>
  <c r="CB8" i="4"/>
  <c r="F118" i="1"/>
  <c r="D61" i="1"/>
  <c r="AS75" i="4"/>
  <c r="L67" i="4"/>
  <c r="BK62" i="4"/>
  <c r="S58" i="4"/>
  <c r="BT53" i="4"/>
  <c r="AZ49" i="4"/>
  <c r="CS44" i="4"/>
  <c r="BA40" i="4"/>
  <c r="Q36" i="4"/>
  <c r="BB31" i="4"/>
  <c r="AP27" i="4"/>
  <c r="F23" i="4"/>
  <c r="BG18" i="4"/>
  <c r="BT13" i="4"/>
  <c r="M8" i="4"/>
  <c r="H31" i="26"/>
  <c r="D29" i="6"/>
  <c r="J42" i="5"/>
  <c r="P8" i="5"/>
  <c r="BN73" i="4"/>
  <c r="E70" i="4"/>
  <c r="AR67" i="4"/>
  <c r="AV66" i="4"/>
  <c r="CC65" i="4"/>
  <c r="Q65" i="4"/>
  <c r="AP64" i="4"/>
  <c r="BO63" i="4"/>
  <c r="CN62" i="4"/>
  <c r="AB62" i="4"/>
  <c r="AS61" i="4"/>
  <c r="BZ60" i="4"/>
  <c r="N60" i="4"/>
  <c r="AM59" i="4"/>
  <c r="BT58" i="4"/>
  <c r="H58" i="4"/>
  <c r="AO57" i="4"/>
  <c r="BN56" i="4"/>
  <c r="CM55" i="4"/>
  <c r="AA55" i="4"/>
  <c r="AZ54" i="4"/>
  <c r="BQ53" i="4"/>
  <c r="E53" i="4"/>
  <c r="AL52" i="4"/>
  <c r="BK51" i="4"/>
  <c r="CR50" i="4"/>
  <c r="AF50" i="4"/>
  <c r="BM49" i="4"/>
  <c r="CT48" i="4"/>
  <c r="Z48" i="4"/>
  <c r="AY47" i="4"/>
  <c r="BX46" i="4"/>
  <c r="L46" i="4"/>
  <c r="AC45" i="4"/>
  <c r="BJ44" i="4"/>
  <c r="CQ43" i="4"/>
  <c r="W43" i="4"/>
  <c r="BD42" i="4"/>
  <c r="CK41" i="4"/>
  <c r="Y41" i="4"/>
  <c r="AX40" i="4"/>
  <c r="BW39" i="4"/>
  <c r="K39" i="4"/>
  <c r="AJ38" i="4"/>
  <c r="BA37" i="4"/>
  <c r="CH36" i="4"/>
  <c r="V36" i="4"/>
  <c r="AU35" i="4"/>
  <c r="CB34" i="4"/>
  <c r="P34" i="4"/>
  <c r="AW33" i="4"/>
  <c r="BV32" i="4"/>
  <c r="J32" i="4"/>
  <c r="AI31" i="4"/>
  <c r="BH30" i="4"/>
  <c r="BY29" i="4"/>
  <c r="M29" i="4"/>
  <c r="AT28" i="4"/>
  <c r="BS27" i="4"/>
  <c r="G27" i="4"/>
  <c r="AN26" i="4"/>
  <c r="BU25" i="4"/>
  <c r="I25" i="4"/>
  <c r="AH24" i="4"/>
  <c r="BG23" i="4"/>
  <c r="CF22" i="4"/>
  <c r="T22" i="4"/>
  <c r="AK21" i="4"/>
  <c r="BR20" i="4"/>
  <c r="F20" i="4"/>
  <c r="AE19" i="4"/>
  <c r="BL18" i="4"/>
  <c r="CS17" i="4"/>
  <c r="AG17" i="4"/>
  <c r="BF16" i="4"/>
  <c r="CE15" i="4"/>
  <c r="S15" i="4"/>
  <c r="AR14" i="4"/>
  <c r="BI13" i="4"/>
  <c r="CP12" i="4"/>
  <c r="AD12" i="4"/>
  <c r="BC11" i="4"/>
  <c r="CJ10" i="4"/>
  <c r="X10" i="4"/>
  <c r="BE9" i="4"/>
  <c r="CD8" i="4"/>
  <c r="R8" i="4"/>
  <c r="AQ7" i="4"/>
  <c r="D46" i="2"/>
  <c r="D111" i="1"/>
  <c r="F85" i="1"/>
  <c r="F61" i="1"/>
  <c r="D45" i="1"/>
  <c r="CT14" i="4"/>
  <c r="T12" i="4"/>
  <c r="BC9" i="4"/>
  <c r="D60" i="2"/>
  <c r="D79" i="1"/>
  <c r="F18" i="1"/>
  <c r="CD70" i="4"/>
  <c r="BA64" i="4"/>
  <c r="CC60" i="4"/>
  <c r="BY56" i="4"/>
  <c r="CC52" i="4"/>
  <c r="BA48" i="4"/>
  <c r="BE44" i="4"/>
  <c r="BI40" i="4"/>
  <c r="CC36" i="4"/>
  <c r="BI32" i="4"/>
  <c r="BE28" i="4"/>
  <c r="U24" i="4"/>
  <c r="CT19" i="4"/>
  <c r="F15" i="4"/>
  <c r="AA10" i="4"/>
  <c r="E123" i="1"/>
  <c r="N74" i="15"/>
  <c r="H72" i="5"/>
  <c r="G35" i="5"/>
  <c r="AC75" i="4"/>
  <c r="BL72" i="4"/>
  <c r="BO69" i="4"/>
  <c r="CA66" i="4"/>
  <c r="O66" i="4"/>
  <c r="AV65" i="4"/>
  <c r="CC64" i="4"/>
  <c r="Q64" i="4"/>
  <c r="AP63" i="4"/>
  <c r="BO62" i="4"/>
  <c r="CN61" i="4"/>
  <c r="AB61" i="4"/>
  <c r="AS60" i="4"/>
  <c r="BZ59" i="4"/>
  <c r="N59" i="4"/>
  <c r="AM58" i="4"/>
  <c r="BT57" i="4"/>
  <c r="H57" i="4"/>
  <c r="AO56" i="4"/>
  <c r="BN55" i="4"/>
  <c r="CM54" i="4"/>
  <c r="AA54" i="4"/>
  <c r="AZ53" i="4"/>
  <c r="BQ52" i="4"/>
  <c r="E52" i="4"/>
  <c r="AL51" i="4"/>
  <c r="BK50" i="4"/>
  <c r="CR49" i="4"/>
  <c r="AF49" i="4"/>
  <c r="BM48" i="4"/>
  <c r="CT47" i="4"/>
  <c r="Z47" i="4"/>
  <c r="AY46" i="4"/>
  <c r="BX45" i="4"/>
  <c r="CM46" i="4"/>
  <c r="BQ44" i="4"/>
  <c r="AL43" i="4"/>
  <c r="AM42" i="4"/>
  <c r="BD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CM30" i="4"/>
  <c r="AA30" i="4"/>
  <c r="AZ29" i="4"/>
  <c r="BQ28" i="4"/>
  <c r="E28" i="4"/>
  <c r="AL27" i="4"/>
  <c r="BK26" i="4"/>
  <c r="CR25" i="4"/>
  <c r="AF25" i="4"/>
  <c r="BM24" i="4"/>
  <c r="CT23" i="4"/>
  <c r="Z23" i="4"/>
  <c r="AY22" i="4"/>
  <c r="BX21" i="4"/>
  <c r="L21" i="4"/>
  <c r="AC20" i="4"/>
  <c r="BJ19" i="4"/>
  <c r="CQ18" i="4"/>
  <c r="W18" i="4"/>
  <c r="BD17" i="4"/>
  <c r="CK16" i="4"/>
  <c r="Y16" i="4"/>
  <c r="AX15" i="4"/>
  <c r="BW14" i="4"/>
  <c r="K14" i="4"/>
  <c r="AJ13" i="4"/>
  <c r="BA12" i="4"/>
  <c r="CH11" i="4"/>
  <c r="V11" i="4"/>
  <c r="AU10" i="4"/>
  <c r="CB9" i="4"/>
  <c r="P9" i="4"/>
  <c r="AW8" i="4"/>
  <c r="BV7" i="4"/>
  <c r="J7" i="4"/>
  <c r="D13" i="2"/>
  <c r="C107" i="1"/>
  <c r="E86" i="1"/>
  <c r="E78" i="1"/>
  <c r="E61" i="1"/>
  <c r="E53" i="1"/>
  <c r="C44" i="1"/>
  <c r="E10" i="1"/>
  <c r="AB20" i="4"/>
  <c r="BR18" i="4"/>
  <c r="O17" i="4"/>
  <c r="AO15" i="4"/>
  <c r="AB12" i="4"/>
  <c r="G9" i="4"/>
  <c r="D115" i="1"/>
  <c r="D65" i="1"/>
  <c r="D8" i="1"/>
  <c r="U64" i="4"/>
  <c r="Y60" i="4"/>
  <c r="M56" i="4"/>
  <c r="I52" i="4"/>
  <c r="BR47" i="4"/>
  <c r="BV43" i="4"/>
  <c r="BB39" i="4"/>
  <c r="AX35" i="4"/>
  <c r="AL31" i="4"/>
  <c r="J27" i="4"/>
  <c r="V23" i="4"/>
  <c r="R19" i="4"/>
  <c r="W14" i="4"/>
  <c r="AB9" i="4"/>
  <c r="C95" i="1"/>
  <c r="G71" i="15"/>
  <c r="F12" i="6"/>
  <c r="T44" i="5"/>
  <c r="S7" i="5"/>
  <c r="Z73" i="4"/>
  <c r="AC70" i="4"/>
  <c r="BL67" i="4"/>
  <c r="AT66" i="4"/>
  <c r="BS65" i="4"/>
  <c r="G65" i="4"/>
  <c r="AN64" i="4"/>
  <c r="BU63" i="4"/>
  <c r="I63" i="4"/>
  <c r="AH62" i="4"/>
  <c r="BG61" i="4"/>
  <c r="CF60" i="4"/>
  <c r="T60" i="4"/>
  <c r="AK59" i="4"/>
  <c r="BR58" i="4"/>
  <c r="F58" i="4"/>
  <c r="AE57" i="4"/>
  <c r="BL56" i="4"/>
  <c r="CS55" i="4"/>
  <c r="AG55" i="4"/>
  <c r="BF54" i="4"/>
  <c r="CE53" i="4"/>
  <c r="S53" i="4"/>
  <c r="AR52" i="4"/>
  <c r="BI51" i="4"/>
  <c r="CP50" i="4"/>
  <c r="AD50" i="4"/>
  <c r="BC49" i="4"/>
  <c r="CJ48" i="4"/>
  <c r="X48" i="4"/>
  <c r="BE47" i="4"/>
  <c r="CD46" i="4"/>
  <c r="R46" i="4"/>
  <c r="AQ45" i="4"/>
  <c r="BP44" i="4"/>
  <c r="CG43" i="4"/>
  <c r="U43" i="4"/>
  <c r="BB42" i="4"/>
  <c r="CA41" i="4"/>
  <c r="O41" i="4"/>
  <c r="AV40" i="4"/>
  <c r="CC39" i="4"/>
  <c r="Q39" i="4"/>
  <c r="AP38" i="4"/>
  <c r="BO37" i="4"/>
  <c r="CN36" i="4"/>
  <c r="AB36" i="4"/>
  <c r="AS35" i="4"/>
  <c r="BZ34" i="4"/>
  <c r="N34" i="4"/>
  <c r="AM33" i="4"/>
  <c r="BT32" i="4"/>
  <c r="H32" i="4"/>
  <c r="AO31" i="4"/>
  <c r="BN30" i="4"/>
  <c r="CM29" i="4"/>
  <c r="AA29" i="4"/>
  <c r="AZ28" i="4"/>
  <c r="BQ27" i="4"/>
  <c r="E27" i="4"/>
  <c r="AL26" i="4"/>
  <c r="BK25" i="4"/>
  <c r="CR24" i="4"/>
  <c r="AF24" i="4"/>
  <c r="BM23" i="4"/>
  <c r="CT22" i="4"/>
  <c r="Z22" i="4"/>
  <c r="AQ21" i="4"/>
  <c r="AZ20" i="4"/>
  <c r="M19" i="4"/>
  <c r="CA17" i="4"/>
  <c r="BD16" i="4"/>
  <c r="AG15" i="4"/>
  <c r="BX12" i="4"/>
  <c r="F10" i="4"/>
  <c r="Y7" i="4"/>
  <c r="D67" i="1"/>
  <c r="F30" i="5"/>
  <c r="AY66" i="4"/>
  <c r="AM62" i="4"/>
  <c r="AI58" i="4"/>
  <c r="CJ53" i="4"/>
  <c r="CF49" i="4"/>
  <c r="G46" i="4"/>
  <c r="AA42" i="4"/>
  <c r="G38" i="4"/>
  <c r="K34" i="4"/>
  <c r="CR29" i="4"/>
  <c r="K26" i="4"/>
  <c r="CR21" i="4"/>
  <c r="BX17" i="4"/>
  <c r="CS12" i="4"/>
  <c r="U8" i="4"/>
  <c r="C34" i="1"/>
  <c r="J68" i="14"/>
  <c r="P64" i="5"/>
  <c r="H24" i="5"/>
  <c r="CH74" i="4"/>
  <c r="CK71" i="4"/>
  <c r="CN68" i="4"/>
  <c r="BY66" i="4"/>
  <c r="M66" i="4"/>
  <c r="AT65" i="4"/>
  <c r="BS64" i="4"/>
  <c r="G64" i="4"/>
  <c r="AN63" i="4"/>
  <c r="BU62" i="4"/>
  <c r="I62" i="4"/>
  <c r="AH61" i="4"/>
  <c r="BG60" i="4"/>
  <c r="CF59" i="4"/>
  <c r="T59" i="4"/>
  <c r="AK58" i="4"/>
  <c r="BR57" i="4"/>
  <c r="F57" i="4"/>
  <c r="AE56" i="4"/>
  <c r="BL55" i="4"/>
  <c r="CS54" i="4"/>
  <c r="AG54" i="4"/>
  <c r="BF53" i="4"/>
  <c r="CE52" i="4"/>
  <c r="S52" i="4"/>
  <c r="AR51" i="4"/>
  <c r="BI50" i="4"/>
  <c r="CP49" i="4"/>
  <c r="AD49" i="4"/>
  <c r="BC48" i="4"/>
  <c r="CJ47" i="4"/>
  <c r="X47" i="4"/>
  <c r="BE46" i="4"/>
  <c r="CD45" i="4"/>
  <c r="R45" i="4"/>
  <c r="AQ44" i="4"/>
  <c r="BP43" i="4"/>
  <c r="CG42" i="4"/>
  <c r="U42" i="4"/>
  <c r="BB41" i="4"/>
  <c r="CA40" i="4"/>
  <c r="O40" i="4"/>
  <c r="AV39" i="4"/>
  <c r="CC38" i="4"/>
  <c r="Q38" i="4"/>
  <c r="AP37" i="4"/>
  <c r="BO36" i="4"/>
  <c r="CN35" i="4"/>
  <c r="AB35" i="4"/>
  <c r="AS34" i="4"/>
  <c r="BZ33" i="4"/>
  <c r="N33" i="4"/>
  <c r="AM32" i="4"/>
  <c r="BT31" i="4"/>
  <c r="H31" i="4"/>
  <c r="AO30" i="4"/>
  <c r="BN29" i="4"/>
  <c r="CM28" i="4"/>
  <c r="AA28" i="4"/>
  <c r="AZ27" i="4"/>
  <c r="BQ26" i="4"/>
  <c r="E26" i="4"/>
  <c r="AL25" i="4"/>
  <c r="BK24" i="4"/>
  <c r="CR23" i="4"/>
  <c r="AF23" i="4"/>
  <c r="BM22" i="4"/>
  <c r="CT21" i="4"/>
  <c r="Z21" i="4"/>
  <c r="AY20" i="4"/>
  <c r="BX19" i="4"/>
  <c r="L19" i="4"/>
  <c r="AC18" i="4"/>
  <c r="BJ17" i="4"/>
  <c r="CQ16" i="4"/>
  <c r="W16" i="4"/>
  <c r="CE46" i="4"/>
  <c r="BI44" i="4"/>
  <c r="AD43" i="4"/>
  <c r="AE42" i="4"/>
  <c r="AN41" i="4"/>
  <c r="BU40" i="4"/>
  <c r="I40" i="4"/>
  <c r="AH39" i="4"/>
  <c r="BG38" i="4"/>
  <c r="CF37" i="4"/>
  <c r="T37" i="4"/>
  <c r="AK36" i="4"/>
  <c r="BR35" i="4"/>
  <c r="F35" i="4"/>
  <c r="AE34" i="4"/>
  <c r="BL33" i="4"/>
  <c r="CS32" i="4"/>
  <c r="AG32" i="4"/>
  <c r="BF31" i="4"/>
  <c r="CE30" i="4"/>
  <c r="S30" i="4"/>
  <c r="AR29" i="4"/>
  <c r="BI28" i="4"/>
  <c r="CP27" i="4"/>
  <c r="AD27" i="4"/>
  <c r="BC26" i="4"/>
  <c r="CJ25" i="4"/>
  <c r="X25" i="4"/>
  <c r="BE24" i="4"/>
  <c r="CD23" i="4"/>
  <c r="R23" i="4"/>
  <c r="AQ22" i="4"/>
  <c r="BP21" i="4"/>
  <c r="CG20" i="4"/>
  <c r="U20" i="4"/>
  <c r="BB19" i="4"/>
  <c r="CA18" i="4"/>
  <c r="O18" i="4"/>
  <c r="AV17" i="4"/>
  <c r="CC16" i="4"/>
  <c r="Q16" i="4"/>
  <c r="AP15" i="4"/>
  <c r="BO14" i="4"/>
  <c r="CN13" i="4"/>
  <c r="AB13" i="4"/>
  <c r="AS12" i="4"/>
  <c r="BZ11" i="4"/>
  <c r="N11" i="4"/>
  <c r="AM10" i="4"/>
  <c r="BT9" i="4"/>
  <c r="H9" i="4"/>
  <c r="AO8" i="4"/>
  <c r="BN7" i="4"/>
  <c r="D69" i="2"/>
  <c r="E115" i="1"/>
  <c r="C106" i="1"/>
  <c r="E85" i="1"/>
  <c r="C76" i="1"/>
  <c r="E60" i="1"/>
  <c r="E52" i="1"/>
  <c r="C43" i="1"/>
  <c r="E9" i="1"/>
  <c r="L20" i="4"/>
  <c r="BB18" i="4"/>
  <c r="CR16" i="4"/>
  <c r="Y15" i="4"/>
  <c r="CG11" i="4"/>
  <c r="BT8" i="4"/>
  <c r="F97" i="1"/>
  <c r="D60" i="1"/>
  <c r="T36" i="5"/>
  <c r="BR63" i="4"/>
  <c r="BV59" i="4"/>
  <c r="BJ55" i="4"/>
  <c r="BF51" i="4"/>
  <c r="AD47" i="4"/>
  <c r="R43" i="4"/>
  <c r="F39" i="4"/>
  <c r="J35" i="4"/>
  <c r="BK30" i="4"/>
  <c r="BO26" i="4"/>
  <c r="BK22" i="4"/>
  <c r="AY18" i="4"/>
  <c r="BD13" i="4"/>
  <c r="BA8" i="4"/>
  <c r="C71" i="1"/>
  <c r="H44" i="15"/>
  <c r="G75" i="5"/>
  <c r="M41" i="5"/>
  <c r="CJ75" i="4"/>
  <c r="CM72" i="4"/>
  <c r="CP69" i="4"/>
  <c r="AK67" i="4"/>
  <c r="AL66" i="4"/>
  <c r="BK65" i="4"/>
  <c r="CR64" i="4"/>
  <c r="AF64" i="4"/>
  <c r="BM63" i="4"/>
  <c r="CT62" i="4"/>
  <c r="Z62" i="4"/>
  <c r="AY61" i="4"/>
  <c r="BX60" i="4"/>
  <c r="L60" i="4"/>
  <c r="AC59" i="4"/>
  <c r="BJ58" i="4"/>
  <c r="CQ57" i="4"/>
  <c r="W57" i="4"/>
  <c r="BD56" i="4"/>
  <c r="CK55" i="4"/>
  <c r="Y55" i="4"/>
  <c r="AX54" i="4"/>
  <c r="BW53" i="4"/>
  <c r="K53" i="4"/>
  <c r="AJ52" i="4"/>
  <c r="BA51" i="4"/>
  <c r="CH50" i="4"/>
  <c r="V50" i="4"/>
  <c r="AU49" i="4"/>
  <c r="CB48" i="4"/>
  <c r="P48" i="4"/>
  <c r="AW47" i="4"/>
  <c r="BV46" i="4"/>
  <c r="J46" i="4"/>
  <c r="AI45" i="4"/>
  <c r="BH44" i="4"/>
  <c r="BY43" i="4"/>
  <c r="M43" i="4"/>
  <c r="AT42" i="4"/>
  <c r="BS41" i="4"/>
  <c r="G41" i="4"/>
  <c r="AN40" i="4"/>
  <c r="BU39" i="4"/>
  <c r="I39" i="4"/>
  <c r="AH38" i="4"/>
  <c r="BG37" i="4"/>
  <c r="CF36" i="4"/>
  <c r="T36" i="4"/>
  <c r="AK35" i="4"/>
  <c r="BR34" i="4"/>
  <c r="F34" i="4"/>
  <c r="AE33" i="4"/>
  <c r="BL32" i="4"/>
  <c r="CS31" i="4"/>
  <c r="AG31" i="4"/>
  <c r="BF30" i="4"/>
  <c r="CE29" i="4"/>
  <c r="S29" i="4"/>
  <c r="AR28" i="4"/>
  <c r="BI27" i="4"/>
  <c r="CP26" i="4"/>
  <c r="AD26" i="4"/>
  <c r="BC25" i="4"/>
  <c r="CJ24" i="4"/>
  <c r="X24" i="4"/>
  <c r="BE23" i="4"/>
  <c r="CD22" i="4"/>
  <c r="R22" i="4"/>
  <c r="AI21" i="4"/>
  <c r="AJ20" i="4"/>
  <c r="CP18" i="4"/>
  <c r="BK17" i="4"/>
  <c r="AV16" i="4"/>
  <c r="I15" i="4"/>
  <c r="AR12" i="4"/>
  <c r="BK9" i="4"/>
  <c r="D68" i="2"/>
  <c r="D63" i="1"/>
  <c r="AT74" i="4"/>
  <c r="CN65" i="4"/>
  <c r="CJ61" i="4"/>
  <c r="BX57" i="4"/>
  <c r="AN53" i="4"/>
  <c r="AR49" i="4"/>
  <c r="BL45" i="4"/>
  <c r="BP41" i="4"/>
  <c r="BD37" i="4"/>
  <c r="AZ33" i="4"/>
  <c r="AV29" i="4"/>
  <c r="AZ25" i="4"/>
  <c r="AV21" i="4"/>
  <c r="L17" i="4"/>
  <c r="AO12" i="4"/>
  <c r="BJ7" i="4"/>
  <c r="C23" i="1"/>
  <c r="E29" i="14"/>
  <c r="I61" i="5"/>
  <c r="T20" i="5"/>
  <c r="BB74" i="4"/>
  <c r="BE71" i="4"/>
  <c r="BH68" i="4"/>
  <c r="BQ66" i="4"/>
  <c r="E66" i="4"/>
  <c r="AL65" i="4"/>
  <c r="BK64" i="4"/>
  <c r="CR63" i="4"/>
  <c r="AF63" i="4"/>
  <c r="BM62" i="4"/>
  <c r="CT61" i="4"/>
  <c r="Z61" i="4"/>
  <c r="AY60" i="4"/>
  <c r="BX59" i="4"/>
  <c r="L59" i="4"/>
  <c r="AC58" i="4"/>
  <c r="BJ57" i="4"/>
  <c r="CQ56" i="4"/>
  <c r="W56" i="4"/>
  <c r="BD55" i="4"/>
  <c r="CK54" i="4"/>
  <c r="Y54" i="4"/>
  <c r="AX53" i="4"/>
  <c r="BW52" i="4"/>
  <c r="K52" i="4"/>
  <c r="AJ51" i="4"/>
  <c r="BA50" i="4"/>
  <c r="CH49" i="4"/>
  <c r="V49" i="4"/>
  <c r="AU48" i="4"/>
  <c r="CB47" i="4"/>
  <c r="P47" i="4"/>
  <c r="AW46" i="4"/>
  <c r="BV45" i="4"/>
  <c r="J45" i="4"/>
  <c r="AI44" i="4"/>
  <c r="BH43" i="4"/>
  <c r="BY42" i="4"/>
  <c r="M42" i="4"/>
  <c r="AT41" i="4"/>
  <c r="BS40" i="4"/>
  <c r="G40" i="4"/>
  <c r="AN39" i="4"/>
  <c r="BU38" i="4"/>
  <c r="I38" i="4"/>
  <c r="AH37" i="4"/>
  <c r="BG36" i="4"/>
  <c r="CF35" i="4"/>
  <c r="T35" i="4"/>
  <c r="AK34" i="4"/>
  <c r="BR33" i="4"/>
  <c r="F33" i="4"/>
  <c r="AE32" i="4"/>
  <c r="BL31" i="4"/>
  <c r="CS30" i="4"/>
  <c r="AG30" i="4"/>
  <c r="BF29" i="4"/>
  <c r="CE28" i="4"/>
  <c r="S28" i="4"/>
  <c r="AR27" i="4"/>
  <c r="BI26" i="4"/>
  <c r="CP25" i="4"/>
  <c r="AD25" i="4"/>
  <c r="BC24" i="4"/>
  <c r="CJ23" i="4"/>
  <c r="X23" i="4"/>
  <c r="BE22" i="4"/>
  <c r="CD21" i="4"/>
  <c r="R21" i="4"/>
  <c r="AA46" i="4"/>
  <c r="AS44" i="4"/>
  <c r="N43" i="4"/>
  <c r="W42" i="4"/>
  <c r="AF41" i="4"/>
  <c r="BM40" i="4"/>
  <c r="CT39" i="4"/>
  <c r="Z39" i="4"/>
  <c r="AY38" i="4"/>
  <c r="BX37" i="4"/>
  <c r="L37" i="4"/>
  <c r="AC36" i="4"/>
  <c r="BJ35" i="4"/>
  <c r="CQ34" i="4"/>
  <c r="W34" i="4"/>
  <c r="BD33" i="4"/>
  <c r="CK32" i="4"/>
  <c r="Y32" i="4"/>
  <c r="AX31" i="4"/>
  <c r="BW30" i="4"/>
  <c r="K30" i="4"/>
  <c r="AJ29" i="4"/>
  <c r="BA28" i="4"/>
  <c r="CH27" i="4"/>
  <c r="V27" i="4"/>
  <c r="AU26" i="4"/>
  <c r="CB25" i="4"/>
  <c r="P25" i="4"/>
  <c r="AW24" i="4"/>
  <c r="BV23" i="4"/>
  <c r="J23" i="4"/>
  <c r="AI22" i="4"/>
  <c r="BH21" i="4"/>
  <c r="BY20" i="4"/>
  <c r="M20" i="4"/>
  <c r="AT19" i="4"/>
  <c r="BS18" i="4"/>
  <c r="G18" i="4"/>
  <c r="AN17" i="4"/>
  <c r="BU16" i="4"/>
  <c r="I16" i="4"/>
  <c r="AH15" i="4"/>
  <c r="BG14" i="4"/>
  <c r="CF13" i="4"/>
  <c r="T13" i="4"/>
  <c r="AK12" i="4"/>
  <c r="BR11" i="4"/>
  <c r="F11" i="4"/>
  <c r="AE10" i="4"/>
  <c r="BL9" i="4"/>
  <c r="CS8" i="4"/>
  <c r="AG8" i="4"/>
  <c r="BF7" i="4"/>
  <c r="D61" i="2"/>
  <c r="C113" i="1"/>
  <c r="C105" i="1"/>
  <c r="E84" i="1"/>
  <c r="E67" i="1"/>
  <c r="E59" i="1"/>
  <c r="E51" i="1"/>
  <c r="C42" i="1"/>
  <c r="E8" i="1"/>
  <c r="BY19" i="4"/>
  <c r="AL18" i="4"/>
  <c r="CB16" i="4"/>
  <c r="BN14" i="4"/>
  <c r="AS11" i="4"/>
  <c r="AN8" i="4"/>
  <c r="F94" i="1"/>
  <c r="D57" i="1"/>
  <c r="S69" i="4"/>
  <c r="V63" i="4"/>
  <c r="J59" i="4"/>
  <c r="N55" i="4"/>
  <c r="J51" i="4"/>
  <c r="BS46" i="4"/>
  <c r="BG42" i="4"/>
  <c r="AU38" i="4"/>
  <c r="BG34" i="4"/>
  <c r="W30" i="4"/>
  <c r="AA26" i="4"/>
  <c r="O22" i="4"/>
  <c r="CF17" i="4"/>
  <c r="CK12" i="4"/>
  <c r="CP7" i="4"/>
  <c r="E37" i="1"/>
  <c r="I17" i="15"/>
  <c r="S71" i="5"/>
  <c r="F38" i="5"/>
  <c r="BD75" i="4"/>
  <c r="BG72" i="4"/>
  <c r="BJ69" i="4"/>
  <c r="Q67" i="4"/>
  <c r="AD66" i="4"/>
  <c r="BC65" i="4"/>
  <c r="CJ64" i="4"/>
  <c r="X64" i="4"/>
  <c r="BE63" i="4"/>
  <c r="CD62" i="4"/>
  <c r="R62" i="4"/>
  <c r="AQ61" i="4"/>
  <c r="BP60" i="4"/>
  <c r="CG59" i="4"/>
  <c r="U59" i="4"/>
  <c r="BB58" i="4"/>
  <c r="CA57" i="4"/>
  <c r="O57" i="4"/>
  <c r="AV56" i="4"/>
  <c r="CC55" i="4"/>
  <c r="Q55" i="4"/>
  <c r="AP54" i="4"/>
  <c r="BO53" i="4"/>
  <c r="CN52" i="4"/>
  <c r="AB52" i="4"/>
  <c r="AS51" i="4"/>
  <c r="BZ50" i="4"/>
  <c r="N50" i="4"/>
  <c r="AM49" i="4"/>
  <c r="BT48" i="4"/>
  <c r="H48" i="4"/>
  <c r="AO47" i="4"/>
  <c r="BN46" i="4"/>
  <c r="CM45" i="4"/>
  <c r="AA45" i="4"/>
  <c r="AZ44" i="4"/>
  <c r="BQ43" i="4"/>
  <c r="E43" i="4"/>
  <c r="AL42" i="4"/>
  <c r="BK41" i="4"/>
  <c r="CR40" i="4"/>
  <c r="AF40" i="4"/>
  <c r="BM39" i="4"/>
  <c r="CT38" i="4"/>
  <c r="Z38" i="4"/>
  <c r="AY37" i="4"/>
  <c r="BX36" i="4"/>
  <c r="L36" i="4"/>
  <c r="AC35" i="4"/>
  <c r="BJ34" i="4"/>
  <c r="CQ33" i="4"/>
  <c r="W33" i="4"/>
  <c r="BD32" i="4"/>
  <c r="CK31" i="4"/>
  <c r="Y31" i="4"/>
  <c r="AX30" i="4"/>
  <c r="BW29" i="4"/>
  <c r="K29" i="4"/>
  <c r="AJ28" i="4"/>
  <c r="BA27" i="4"/>
  <c r="CH26" i="4"/>
  <c r="V26" i="4"/>
  <c r="AU25" i="4"/>
  <c r="CB24" i="4"/>
  <c r="P24" i="4"/>
  <c r="AW23" i="4"/>
  <c r="BV22" i="4"/>
  <c r="J22" i="4"/>
  <c r="AA21" i="4"/>
  <c r="T20" i="4"/>
  <c r="BZ18" i="4"/>
  <c r="AU17" i="4"/>
  <c r="AF16" i="4"/>
  <c r="CD14" i="4"/>
  <c r="L12" i="4"/>
  <c r="AE9" i="4"/>
  <c r="D28" i="2"/>
  <c r="D58" i="1"/>
  <c r="AU73" i="4"/>
  <c r="AR65" i="4"/>
  <c r="AN61" i="4"/>
  <c r="AB57" i="4"/>
  <c r="CK52" i="4"/>
  <c r="BY48" i="4"/>
  <c r="AF45" i="4"/>
  <c r="T41" i="4"/>
  <c r="H37" i="4"/>
  <c r="CG32" i="4"/>
  <c r="H29" i="4"/>
  <c r="CG24" i="4"/>
  <c r="P21" i="4"/>
  <c r="AK16" i="4"/>
  <c r="CD11" i="4"/>
  <c r="F7" i="4"/>
  <c r="E73" i="23"/>
  <c r="D57" i="12"/>
  <c r="G51" i="5"/>
  <c r="M17" i="5"/>
  <c r="V74" i="4"/>
  <c r="Y71" i="4"/>
  <c r="AB68" i="4"/>
  <c r="BI66" i="4"/>
  <c r="CP65" i="4"/>
  <c r="AD65" i="4"/>
  <c r="BC64" i="4"/>
  <c r="CJ63" i="4"/>
  <c r="X63" i="4"/>
  <c r="BE62" i="4"/>
  <c r="CD61" i="4"/>
  <c r="R61" i="4"/>
  <c r="AQ60" i="4"/>
  <c r="BP59" i="4"/>
  <c r="CG58" i="4"/>
  <c r="U58" i="4"/>
  <c r="BB57" i="4"/>
  <c r="CA56" i="4"/>
  <c r="O56" i="4"/>
  <c r="AV55" i="4"/>
  <c r="CC54" i="4"/>
  <c r="Q54" i="4"/>
  <c r="AP53" i="4"/>
  <c r="BO52" i="4"/>
  <c r="CN51" i="4"/>
  <c r="AB51" i="4"/>
  <c r="AS50" i="4"/>
  <c r="BZ49" i="4"/>
  <c r="N49" i="4"/>
  <c r="AM48" i="4"/>
  <c r="BT47" i="4"/>
  <c r="H47" i="4"/>
  <c r="AO46" i="4"/>
  <c r="BN45" i="4"/>
  <c r="CM44" i="4"/>
  <c r="AA44" i="4"/>
  <c r="AZ43" i="4"/>
  <c r="BQ42" i="4"/>
  <c r="E42" i="4"/>
  <c r="AL41" i="4"/>
  <c r="BK40" i="4"/>
  <c r="CR39" i="4"/>
  <c r="AF39" i="4"/>
  <c r="BM38" i="4"/>
  <c r="CT37" i="4"/>
  <c r="Z37" i="4"/>
  <c r="AY36" i="4"/>
  <c r="BX35" i="4"/>
  <c r="L35" i="4"/>
  <c r="AC34" i="4"/>
  <c r="BJ33" i="4"/>
  <c r="CQ32" i="4"/>
  <c r="W32" i="4"/>
  <c r="BD31" i="4"/>
  <c r="CK30" i="4"/>
  <c r="Y30" i="4"/>
  <c r="AX29" i="4"/>
  <c r="BW28" i="4"/>
  <c r="K28" i="4"/>
  <c r="AJ27" i="4"/>
  <c r="BA26" i="4"/>
  <c r="CH25" i="4"/>
  <c r="V25" i="4"/>
  <c r="AU24" i="4"/>
  <c r="CB23" i="4"/>
  <c r="P23" i="4"/>
  <c r="AW22" i="4"/>
  <c r="BV21" i="4"/>
  <c r="S46" i="4"/>
  <c r="AC44" i="4"/>
  <c r="F43" i="4"/>
  <c r="G42" i="4"/>
  <c r="X41" i="4"/>
  <c r="BE40" i="4"/>
  <c r="CD39" i="4"/>
  <c r="R39" i="4"/>
  <c r="AQ38" i="4"/>
  <c r="BP37" i="4"/>
  <c r="CG36" i="4"/>
  <c r="U36" i="4"/>
  <c r="BB35" i="4"/>
  <c r="CA34" i="4"/>
  <c r="O34" i="4"/>
  <c r="AV33" i="4"/>
  <c r="CC32" i="4"/>
  <c r="Q32" i="4"/>
  <c r="AP31" i="4"/>
  <c r="BO30" i="4"/>
  <c r="CN29" i="4"/>
  <c r="AB29" i="4"/>
  <c r="AS28" i="4"/>
  <c r="BZ27" i="4"/>
  <c r="N27" i="4"/>
  <c r="AM26" i="4"/>
  <c r="BT25" i="4"/>
  <c r="H25" i="4"/>
  <c r="AO24" i="4"/>
  <c r="BN23" i="4"/>
  <c r="CM22" i="4"/>
  <c r="AA22" i="4"/>
  <c r="AZ21" i="4"/>
  <c r="BQ20" i="4"/>
  <c r="E20" i="4"/>
  <c r="AL19" i="4"/>
  <c r="BK18" i="4"/>
  <c r="CR17" i="4"/>
  <c r="AF17" i="4"/>
  <c r="BM16" i="4"/>
  <c r="CT15" i="4"/>
  <c r="Z15" i="4"/>
  <c r="AY14" i="4"/>
  <c r="BX13" i="4"/>
  <c r="L13" i="4"/>
  <c r="AC12" i="4"/>
  <c r="BJ11" i="4"/>
  <c r="CQ10" i="4"/>
  <c r="W10" i="4"/>
  <c r="BD9" i="4"/>
  <c r="CK8" i="4"/>
  <c r="Y8" i="4"/>
  <c r="AX7" i="4"/>
  <c r="D53" i="2"/>
  <c r="C112" i="1"/>
  <c r="E91" i="1"/>
  <c r="E83" i="1"/>
  <c r="E66" i="1"/>
  <c r="E58" i="1"/>
  <c r="C49" i="1"/>
  <c r="C41" i="1"/>
  <c r="E7" i="1"/>
  <c r="BI19" i="4"/>
  <c r="V18" i="4"/>
  <c r="BL16" i="4"/>
  <c r="AH14" i="4"/>
  <c r="E11" i="4"/>
  <c r="H8" i="4"/>
  <c r="D89" i="1"/>
  <c r="D54" i="1"/>
  <c r="CP66" i="4"/>
  <c r="CA62" i="4"/>
  <c r="BG58" i="4"/>
  <c r="BC54" i="4"/>
  <c r="AY50" i="4"/>
  <c r="W46" i="4"/>
  <c r="CN41" i="4"/>
  <c r="CR37" i="4"/>
  <c r="CN33" i="4"/>
  <c r="CB29" i="4"/>
  <c r="BP25" i="4"/>
  <c r="BT21" i="4"/>
  <c r="AB17" i="4"/>
  <c r="AG12" i="4"/>
  <c r="AL7" i="4"/>
  <c r="C19" i="1"/>
  <c r="I73" i="14"/>
  <c r="L68" i="5"/>
  <c r="R34" i="5"/>
  <c r="X75" i="4"/>
  <c r="AA72" i="4"/>
  <c r="AD69" i="4"/>
  <c r="CT66" i="4"/>
  <c r="V66" i="4"/>
  <c r="AU65" i="4"/>
  <c r="CB64" i="4"/>
  <c r="P64" i="4"/>
  <c r="AW63" i="4"/>
  <c r="BV62" i="4"/>
  <c r="J62" i="4"/>
  <c r="AI61" i="4"/>
  <c r="BH60" i="4"/>
  <c r="BY59" i="4"/>
  <c r="M59" i="4"/>
  <c r="AT58" i="4"/>
  <c r="BS57" i="4"/>
  <c r="G57" i="4"/>
  <c r="AN56" i="4"/>
  <c r="BU55" i="4"/>
  <c r="I55" i="4"/>
  <c r="AH54" i="4"/>
  <c r="BG53" i="4"/>
  <c r="CF52" i="4"/>
  <c r="T52" i="4"/>
  <c r="AK51" i="4"/>
  <c r="BR50" i="4"/>
  <c r="F50" i="4"/>
  <c r="AE49" i="4"/>
  <c r="BL48" i="4"/>
  <c r="CS47" i="4"/>
  <c r="AG47" i="4"/>
  <c r="BF46" i="4"/>
  <c r="CE45" i="4"/>
  <c r="S45" i="4"/>
  <c r="AR44" i="4"/>
  <c r="BI43" i="4"/>
  <c r="CP42" i="4"/>
  <c r="AD42" i="4"/>
  <c r="BC41" i="4"/>
  <c r="CJ40" i="4"/>
  <c r="X40" i="4"/>
  <c r="BE39" i="4"/>
  <c r="CD38" i="4"/>
  <c r="R38" i="4"/>
  <c r="AQ37" i="4"/>
  <c r="BP36" i="4"/>
  <c r="CG35" i="4"/>
  <c r="U35" i="4"/>
  <c r="BB34" i="4"/>
  <c r="CA33" i="4"/>
  <c r="O33" i="4"/>
  <c r="AV32" i="4"/>
  <c r="CC31" i="4"/>
  <c r="Q31" i="4"/>
  <c r="AP30" i="4"/>
  <c r="BO29" i="4"/>
  <c r="CN28" i="4"/>
  <c r="AB28" i="4"/>
  <c r="AS27" i="4"/>
  <c r="BZ26" i="4"/>
  <c r="N26" i="4"/>
  <c r="AM25" i="4"/>
  <c r="BT24" i="4"/>
  <c r="H24" i="4"/>
  <c r="AO23" i="4"/>
  <c r="BN22" i="4"/>
  <c r="CM21" i="4"/>
  <c r="S21" i="4"/>
  <c r="CG19" i="4"/>
  <c r="BJ18" i="4"/>
  <c r="AM17" i="4"/>
  <c r="H16" i="4"/>
  <c r="AX14" i="4"/>
  <c r="BI11" i="4"/>
  <c r="CR8" i="4"/>
  <c r="F96" i="1"/>
  <c r="D53" i="1"/>
  <c r="AV72" i="4"/>
  <c r="CG64" i="4"/>
  <c r="CK60" i="4"/>
  <c r="BA56" i="4"/>
  <c r="AO52" i="4"/>
  <c r="AC48" i="4"/>
  <c r="CC44" i="4"/>
  <c r="AS40" i="4"/>
  <c r="BE36" i="4"/>
  <c r="AK32" i="4"/>
  <c r="BM28" i="4"/>
  <c r="AK24" i="4"/>
  <c r="BM20" i="4"/>
  <c r="CP15" i="4"/>
  <c r="Z11" i="4"/>
  <c r="D25" i="2"/>
  <c r="H75" i="20"/>
  <c r="J40" i="7"/>
  <c r="S47" i="5"/>
  <c r="F14" i="5"/>
  <c r="BC73" i="4"/>
  <c r="BF70" i="4"/>
  <c r="BI67" i="4"/>
  <c r="BA66" i="4"/>
  <c r="CH65" i="4"/>
  <c r="V65" i="4"/>
  <c r="AU64" i="4"/>
  <c r="CB63" i="4"/>
  <c r="P63" i="4"/>
  <c r="AW62" i="4"/>
  <c r="BV61" i="4"/>
  <c r="J61" i="4"/>
  <c r="AI60" i="4"/>
  <c r="BH59" i="4"/>
  <c r="BY58" i="4"/>
  <c r="M58" i="4"/>
  <c r="AT57" i="4"/>
  <c r="BS56" i="4"/>
  <c r="G56" i="4"/>
  <c r="AN55" i="4"/>
  <c r="BU54" i="4"/>
  <c r="I54" i="4"/>
  <c r="AH53" i="4"/>
  <c r="BG52" i="4"/>
  <c r="CF51" i="4"/>
  <c r="T51" i="4"/>
  <c r="AK50" i="4"/>
  <c r="BR49" i="4"/>
  <c r="F49" i="4"/>
  <c r="AE48" i="4"/>
  <c r="BL47" i="4"/>
  <c r="CS46" i="4"/>
  <c r="AG46" i="4"/>
  <c r="BF45" i="4"/>
  <c r="CE44" i="4"/>
  <c r="S44" i="4"/>
  <c r="AR43" i="4"/>
  <c r="BI42" i="4"/>
  <c r="CP41" i="4"/>
  <c r="AD41" i="4"/>
  <c r="BC40" i="4"/>
  <c r="CJ39" i="4"/>
  <c r="X39" i="4"/>
  <c r="BE38" i="4"/>
  <c r="CD37" i="4"/>
  <c r="R37" i="4"/>
  <c r="AQ36" i="4"/>
  <c r="BP35" i="4"/>
  <c r="CG34" i="4"/>
  <c r="U34" i="4"/>
  <c r="BB33" i="4"/>
  <c r="CA32" i="4"/>
  <c r="O32" i="4"/>
  <c r="AV31" i="4"/>
  <c r="CC30" i="4"/>
  <c r="Q30" i="4"/>
  <c r="AP29" i="4"/>
  <c r="BO28" i="4"/>
  <c r="CN27" i="4"/>
  <c r="AB27" i="4"/>
  <c r="AS26" i="4"/>
  <c r="BZ25" i="4"/>
  <c r="N25" i="4"/>
  <c r="AM24" i="4"/>
  <c r="BT23" i="4"/>
  <c r="H23" i="4"/>
  <c r="AO22" i="4"/>
  <c r="BN21" i="4"/>
  <c r="AZ45" i="4"/>
  <c r="E44" i="4"/>
  <c r="CQ42" i="4"/>
  <c r="CR41" i="4"/>
  <c r="P41" i="4"/>
  <c r="AW40" i="4"/>
  <c r="BV39" i="4"/>
  <c r="J39" i="4"/>
  <c r="AI38" i="4"/>
  <c r="BH37" i="4"/>
  <c r="BY36" i="4"/>
  <c r="M36" i="4"/>
  <c r="AT35" i="4"/>
  <c r="BS34" i="4"/>
  <c r="G34" i="4"/>
  <c r="AN33" i="4"/>
  <c r="BU32" i="4"/>
  <c r="I32" i="4"/>
  <c r="AH31" i="4"/>
  <c r="BG30" i="4"/>
  <c r="CF29" i="4"/>
  <c r="T29" i="4"/>
  <c r="AK28" i="4"/>
  <c r="BR27" i="4"/>
  <c r="F27" i="4"/>
  <c r="AE26" i="4"/>
  <c r="BL25" i="4"/>
  <c r="CS24" i="4"/>
  <c r="AG24" i="4"/>
  <c r="BF23" i="4"/>
  <c r="CE22" i="4"/>
  <c r="S22" i="4"/>
  <c r="AR21" i="4"/>
  <c r="BI20" i="4"/>
  <c r="CP19" i="4"/>
  <c r="AD19" i="4"/>
  <c r="BC18" i="4"/>
  <c r="CJ17" i="4"/>
  <c r="X17" i="4"/>
  <c r="BE16" i="4"/>
  <c r="CD15" i="4"/>
  <c r="R15" i="4"/>
  <c r="AQ14" i="4"/>
  <c r="BP13" i="4"/>
  <c r="CG12" i="4"/>
  <c r="U12" i="4"/>
  <c r="BB11" i="4"/>
  <c r="CA10" i="4"/>
  <c r="O10" i="4"/>
  <c r="AV9" i="4"/>
  <c r="CC8" i="4"/>
  <c r="Q8" i="4"/>
  <c r="AP7" i="4"/>
  <c r="D45" i="2"/>
  <c r="C111" i="1"/>
  <c r="E90" i="1"/>
  <c r="E82" i="1"/>
  <c r="E65" i="1"/>
  <c r="E57" i="1"/>
  <c r="C48" i="1"/>
  <c r="C40" i="1"/>
  <c r="AY21" i="4"/>
  <c r="AS19" i="4"/>
  <c r="F18" i="4"/>
  <c r="AN16" i="4"/>
  <c r="CE13" i="4"/>
  <c r="BJ10" i="4"/>
  <c r="CK7" i="4"/>
  <c r="D85" i="1"/>
  <c r="D51" i="1"/>
  <c r="AA66" i="4"/>
  <c r="AE62" i="4"/>
  <c r="K58" i="4"/>
  <c r="G54" i="4"/>
  <c r="CN49" i="4"/>
  <c r="BT45" i="4"/>
  <c r="AR41" i="4"/>
  <c r="AV37" i="4"/>
  <c r="AR33" i="4"/>
  <c r="AF29" i="4"/>
  <c r="T25" i="4"/>
  <c r="X21" i="4"/>
  <c r="BA16" i="4"/>
  <c r="BV11" i="4"/>
  <c r="D65" i="2"/>
  <c r="C13" i="1"/>
  <c r="D13" i="11"/>
  <c r="E65" i="5"/>
  <c r="D28" i="5"/>
  <c r="CK74" i="4"/>
  <c r="CN71" i="4"/>
  <c r="CQ68" i="4"/>
  <c r="BZ66" i="4"/>
  <c r="N66" i="4"/>
  <c r="AM65" i="4"/>
  <c r="BT64" i="4"/>
  <c r="H64" i="4"/>
  <c r="AO63" i="4"/>
  <c r="BN62" i="4"/>
  <c r="CM61" i="4"/>
  <c r="AA61" i="4"/>
  <c r="AZ60" i="4"/>
  <c r="BQ59" i="4"/>
  <c r="E59" i="4"/>
  <c r="AL58" i="4"/>
  <c r="BK57" i="4"/>
  <c r="CR56" i="4"/>
  <c r="AF56" i="4"/>
  <c r="BM55" i="4"/>
  <c r="CT54" i="4"/>
  <c r="Z54" i="4"/>
  <c r="AY53" i="4"/>
  <c r="BX52" i="4"/>
  <c r="L52" i="4"/>
  <c r="AC51" i="4"/>
  <c r="BJ50" i="4"/>
  <c r="CQ49" i="4"/>
  <c r="W49" i="4"/>
  <c r="BD48" i="4"/>
  <c r="CK47" i="4"/>
  <c r="Y47" i="4"/>
  <c r="AX46" i="4"/>
  <c r="BW45" i="4"/>
  <c r="K45" i="4"/>
  <c r="AJ44" i="4"/>
  <c r="BA43" i="4"/>
  <c r="CH42" i="4"/>
  <c r="V42" i="4"/>
  <c r="AU41" i="4"/>
  <c r="CB40" i="4"/>
  <c r="P40" i="4"/>
  <c r="AW39" i="4"/>
  <c r="BV38" i="4"/>
  <c r="J38" i="4"/>
  <c r="AI37" i="4"/>
  <c r="BH36" i="4"/>
  <c r="BY35" i="4"/>
  <c r="M35" i="4"/>
  <c r="AT34" i="4"/>
  <c r="BS33" i="4"/>
  <c r="G33" i="4"/>
  <c r="AN32" i="4"/>
  <c r="BU31" i="4"/>
  <c r="I31" i="4"/>
  <c r="AH30" i="4"/>
  <c r="BG29" i="4"/>
  <c r="CF28" i="4"/>
  <c r="T28" i="4"/>
  <c r="AK27" i="4"/>
  <c r="BR26" i="4"/>
  <c r="F26" i="4"/>
  <c r="AE25" i="4"/>
  <c r="BL24" i="4"/>
  <c r="CS23" i="4"/>
  <c r="AG23" i="4"/>
  <c r="BF22" i="4"/>
  <c r="CE21" i="4"/>
  <c r="K21" i="4"/>
  <c r="BQ19" i="4"/>
  <c r="AT18" i="4"/>
  <c r="W17" i="4"/>
  <c r="CS15" i="4"/>
  <c r="R14" i="4"/>
  <c r="AC11" i="4"/>
  <c r="BL8" i="4"/>
  <c r="D90" i="1"/>
  <c r="F32" i="1"/>
  <c r="AW71" i="4"/>
  <c r="AC64" i="4"/>
  <c r="AG60" i="4"/>
  <c r="E56" i="4"/>
  <c r="BN51" i="4"/>
  <c r="CP47" i="4"/>
  <c r="AG44" i="4"/>
  <c r="E40" i="4"/>
  <c r="I36" i="4"/>
  <c r="CP31" i="4"/>
  <c r="Q28" i="4"/>
  <c r="CH23" i="4"/>
  <c r="I20" i="4"/>
  <c r="AL15" i="4"/>
  <c r="BG10" i="4"/>
  <c r="E125" i="1"/>
  <c r="Q15" i="20"/>
  <c r="H50" i="6"/>
  <c r="L44" i="5"/>
  <c r="R10" i="5"/>
  <c r="W73" i="4"/>
  <c r="Z70" i="4"/>
  <c r="AJ67" i="4"/>
  <c r="AS66" i="4"/>
  <c r="BZ65" i="4"/>
  <c r="N65" i="4"/>
  <c r="AM64" i="4"/>
  <c r="BT63" i="4"/>
  <c r="H63" i="4"/>
  <c r="AO62" i="4"/>
  <c r="BN61" i="4"/>
  <c r="CM60" i="4"/>
  <c r="AA60" i="4"/>
  <c r="AZ59" i="4"/>
  <c r="BQ58" i="4"/>
  <c r="E58" i="4"/>
  <c r="AL57" i="4"/>
  <c r="BK56" i="4"/>
  <c r="CR55" i="4"/>
  <c r="AF55" i="4"/>
  <c r="BM54" i="4"/>
  <c r="CT53" i="4"/>
  <c r="Z53" i="4"/>
  <c r="AY52" i="4"/>
  <c r="BX51" i="4"/>
  <c r="L51" i="4"/>
  <c r="AC50" i="4"/>
  <c r="BJ49" i="4"/>
  <c r="CQ48" i="4"/>
  <c r="W48" i="4"/>
  <c r="BD47" i="4"/>
  <c r="CK46" i="4"/>
  <c r="Y46" i="4"/>
  <c r="AX45" i="4"/>
  <c r="BW44" i="4"/>
  <c r="K44" i="4"/>
  <c r="AJ43" i="4"/>
  <c r="BA42" i="4"/>
  <c r="CH41" i="4"/>
  <c r="V41" i="4"/>
  <c r="AU40" i="4"/>
  <c r="CB39" i="4"/>
  <c r="P39" i="4"/>
  <c r="AW38" i="4"/>
  <c r="BV37" i="4"/>
  <c r="J37" i="4"/>
  <c r="AI36" i="4"/>
  <c r="BH35" i="4"/>
  <c r="BY34" i="4"/>
  <c r="M34" i="4"/>
  <c r="AT33" i="4"/>
  <c r="BS32" i="4"/>
  <c r="G32" i="4"/>
  <c r="AN31" i="4"/>
  <c r="BU30" i="4"/>
  <c r="I30" i="4"/>
  <c r="AH29" i="4"/>
  <c r="BG28" i="4"/>
  <c r="CF27" i="4"/>
  <c r="T27" i="4"/>
  <c r="AK26" i="4"/>
  <c r="BR25" i="4"/>
  <c r="F25" i="4"/>
  <c r="AE24" i="4"/>
  <c r="BL23" i="4"/>
  <c r="CS22" i="4"/>
  <c r="AG22" i="4"/>
  <c r="BF21" i="4"/>
  <c r="CE20" i="4"/>
  <c r="S20" i="4"/>
  <c r="AR19" i="4"/>
  <c r="BI18" i="4"/>
  <c r="CP17" i="4"/>
  <c r="AD17" i="4"/>
  <c r="BC16" i="4"/>
  <c r="CJ15" i="4"/>
  <c r="AR45" i="4"/>
  <c r="CP43" i="4"/>
  <c r="BS42" i="4"/>
  <c r="CJ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AY30" i="4"/>
  <c r="BX29" i="4"/>
  <c r="L29" i="4"/>
  <c r="AC28" i="4"/>
  <c r="BJ27" i="4"/>
  <c r="CQ26" i="4"/>
  <c r="W26" i="4"/>
  <c r="BD25" i="4"/>
  <c r="CK24" i="4"/>
  <c r="Y24" i="4"/>
  <c r="AX23" i="4"/>
  <c r="BW22" i="4"/>
  <c r="K22" i="4"/>
  <c r="AJ21" i="4"/>
  <c r="BA20" i="4"/>
  <c r="CH19" i="4"/>
  <c r="V19" i="4"/>
  <c r="AU18" i="4"/>
  <c r="CB17" i="4"/>
  <c r="P17" i="4"/>
  <c r="AW16" i="4"/>
  <c r="BV15" i="4"/>
  <c r="J15" i="4"/>
  <c r="AI14" i="4"/>
  <c r="BH13" i="4"/>
  <c r="BY12" i="4"/>
  <c r="M12" i="4"/>
  <c r="AT11" i="4"/>
  <c r="BS10" i="4"/>
  <c r="G10" i="4"/>
  <c r="AN9" i="4"/>
  <c r="BU8" i="4"/>
  <c r="I8" i="4"/>
  <c r="AH7" i="4"/>
  <c r="D37" i="2"/>
  <c r="C110" i="1"/>
  <c r="E89" i="1"/>
  <c r="E81" i="1"/>
  <c r="E64" i="1"/>
  <c r="E56" i="1"/>
  <c r="C47" i="1"/>
  <c r="E30" i="1"/>
  <c r="BX20" i="4"/>
  <c r="AC19" i="4"/>
  <c r="BS17" i="4"/>
  <c r="P16" i="4"/>
  <c r="AQ13" i="4"/>
  <c r="AD10" i="4"/>
  <c r="BE7" i="4"/>
  <c r="D82" i="1"/>
  <c r="F33" i="1"/>
  <c r="BX65" i="4"/>
  <c r="CB61" i="4"/>
  <c r="BP57" i="4"/>
  <c r="AV53" i="4"/>
  <c r="AJ49" i="4"/>
  <c r="X45" i="4"/>
  <c r="BY40" i="4"/>
  <c r="CK36" i="4"/>
  <c r="BQ32" i="4"/>
  <c r="CC28" i="4"/>
  <c r="BI24" i="4"/>
  <c r="BU20" i="4"/>
  <c r="CH15" i="4"/>
  <c r="R11" i="4"/>
  <c r="D9" i="2"/>
  <c r="Q19" i="20"/>
  <c r="I45" i="7"/>
  <c r="J58" i="5"/>
  <c r="P24" i="5"/>
  <c r="BE74" i="4"/>
  <c r="BH71" i="4"/>
  <c r="BK68" i="4"/>
  <c r="BR66" i="4"/>
  <c r="F66" i="4"/>
  <c r="AE65" i="4"/>
  <c r="BL64" i="4"/>
  <c r="CS63" i="4"/>
  <c r="AG63" i="4"/>
  <c r="BF62" i="4"/>
  <c r="CE61" i="4"/>
  <c r="S61" i="4"/>
  <c r="AR60" i="4"/>
  <c r="BI59" i="4"/>
  <c r="CP58" i="4"/>
  <c r="AD58" i="4"/>
  <c r="BC57" i="4"/>
  <c r="CJ56" i="4"/>
  <c r="X56" i="4"/>
  <c r="BE55" i="4"/>
  <c r="CD54" i="4"/>
  <c r="R54" i="4"/>
  <c r="AQ53" i="4"/>
  <c r="BP52" i="4"/>
  <c r="CG51" i="4"/>
  <c r="U51" i="4"/>
  <c r="BB50" i="4"/>
  <c r="CA49" i="4"/>
  <c r="O49" i="4"/>
  <c r="AV48" i="4"/>
  <c r="CC47" i="4"/>
  <c r="Q47" i="4"/>
  <c r="AP46" i="4"/>
  <c r="BO45" i="4"/>
  <c r="CN44" i="4"/>
  <c r="AB44" i="4"/>
  <c r="AS43" i="4"/>
  <c r="BZ42" i="4"/>
  <c r="N42" i="4"/>
  <c r="AM41" i="4"/>
  <c r="BT40" i="4"/>
  <c r="H40" i="4"/>
  <c r="AO39" i="4"/>
  <c r="BN38" i="4"/>
  <c r="CM37" i="4"/>
  <c r="AA37" i="4"/>
  <c r="AZ36" i="4"/>
  <c r="BQ35" i="4"/>
  <c r="E35" i="4"/>
  <c r="AL34" i="4"/>
  <c r="BK33" i="4"/>
  <c r="CR32" i="4"/>
  <c r="AF32" i="4"/>
  <c r="BM31" i="4"/>
  <c r="CT30" i="4"/>
  <c r="Z30" i="4"/>
  <c r="AY29" i="4"/>
  <c r="BX28" i="4"/>
  <c r="L28" i="4"/>
  <c r="AC27" i="4"/>
  <c r="BJ26" i="4"/>
  <c r="CQ25" i="4"/>
  <c r="W25" i="4"/>
  <c r="BD24" i="4"/>
  <c r="CK23" i="4"/>
  <c r="Y23" i="4"/>
  <c r="AX22" i="4"/>
  <c r="BW21" i="4"/>
  <c r="CN20" i="4"/>
  <c r="BA19" i="4"/>
  <c r="AD18" i="4"/>
  <c r="G17" i="4"/>
  <c r="BU15" i="4"/>
  <c r="BW13" i="4"/>
  <c r="CP10" i="4"/>
  <c r="AF8" i="4"/>
  <c r="D86" i="1"/>
  <c r="F19" i="1"/>
  <c r="CE69" i="4"/>
  <c r="BZ63" i="4"/>
  <c r="CD59" i="4"/>
  <c r="BB55" i="4"/>
  <c r="R51" i="4"/>
  <c r="AT47" i="4"/>
  <c r="CD43" i="4"/>
  <c r="BJ39" i="4"/>
  <c r="AP35" i="4"/>
  <c r="AT31" i="4"/>
  <c r="BN27" i="4"/>
  <c r="AD23" i="4"/>
  <c r="AX19" i="4"/>
  <c r="AU14" i="4"/>
  <c r="CF9" i="4"/>
  <c r="C118" i="1"/>
  <c r="G32" i="16"/>
  <c r="E11" i="6"/>
  <c r="E41" i="5"/>
  <c r="CG75" i="4"/>
  <c r="CJ72" i="4"/>
  <c r="CM69" i="4"/>
  <c r="P67" i="4"/>
  <c r="AK66" i="4"/>
  <c r="BR65" i="4"/>
  <c r="F65" i="4"/>
  <c r="AE64" i="4"/>
  <c r="BL63" i="4"/>
  <c r="CS62" i="4"/>
  <c r="AG62" i="4"/>
  <c r="BF61" i="4"/>
  <c r="CE60" i="4"/>
  <c r="S60" i="4"/>
  <c r="AR59" i="4"/>
  <c r="BI58" i="4"/>
  <c r="CP57" i="4"/>
  <c r="AD57" i="4"/>
  <c r="BC56" i="4"/>
  <c r="CJ55" i="4"/>
  <c r="X55" i="4"/>
  <c r="BE54" i="4"/>
  <c r="CD53" i="4"/>
  <c r="R53" i="4"/>
  <c r="AQ52" i="4"/>
  <c r="BP51" i="4"/>
  <c r="CG50" i="4"/>
  <c r="U50" i="4"/>
  <c r="BB49" i="4"/>
  <c r="CA48" i="4"/>
  <c r="O48" i="4"/>
  <c r="AV47" i="4"/>
  <c r="CC46" i="4"/>
  <c r="Q46" i="4"/>
  <c r="AP45" i="4"/>
  <c r="BO44" i="4"/>
  <c r="CN43" i="4"/>
  <c r="AB43" i="4"/>
  <c r="AS42" i="4"/>
  <c r="BZ41" i="4"/>
  <c r="N41" i="4"/>
  <c r="AM40" i="4"/>
  <c r="BT39" i="4"/>
  <c r="H39" i="4"/>
  <c r="AO38" i="4"/>
  <c r="BN37" i="4"/>
  <c r="CM36" i="4"/>
  <c r="AA36" i="4"/>
  <c r="AZ35" i="4"/>
  <c r="BQ34" i="4"/>
  <c r="E34" i="4"/>
  <c r="AL33" i="4"/>
  <c r="BK32" i="4"/>
  <c r="CR31" i="4"/>
  <c r="AF31" i="4"/>
  <c r="BM30" i="4"/>
  <c r="CT29" i="4"/>
  <c r="Z29" i="4"/>
  <c r="AY28" i="4"/>
  <c r="BX27" i="4"/>
  <c r="L27" i="4"/>
  <c r="AC26" i="4"/>
  <c r="BJ25" i="4"/>
  <c r="CQ24" i="4"/>
  <c r="W24" i="4"/>
  <c r="BD23" i="4"/>
  <c r="CK22" i="4"/>
  <c r="Y22" i="4"/>
  <c r="AX21" i="4"/>
  <c r="AB45" i="4"/>
  <c r="BZ43" i="4"/>
  <c r="BK42" i="4"/>
  <c r="BT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R31" i="4"/>
  <c r="AQ30" i="4"/>
  <c r="BP29" i="4"/>
  <c r="CG28" i="4"/>
  <c r="U28" i="4"/>
  <c r="BB27" i="4"/>
  <c r="CA26" i="4"/>
  <c r="O26" i="4"/>
  <c r="AV25" i="4"/>
  <c r="CC24" i="4"/>
  <c r="Q24" i="4"/>
  <c r="AP23" i="4"/>
  <c r="BO22" i="4"/>
  <c r="CN21" i="4"/>
  <c r="AB21" i="4"/>
  <c r="AS20" i="4"/>
  <c r="BZ19" i="4"/>
  <c r="N19" i="4"/>
  <c r="AM18" i="4"/>
  <c r="BT17" i="4"/>
  <c r="H17" i="4"/>
  <c r="AO16" i="4"/>
  <c r="BN15" i="4"/>
  <c r="CM14" i="4"/>
  <c r="AA14" i="4"/>
  <c r="AZ13" i="4"/>
  <c r="BQ12" i="4"/>
  <c r="E12" i="4"/>
  <c r="AL11" i="4"/>
  <c r="BK10" i="4"/>
  <c r="CR9" i="4"/>
  <c r="AF9" i="4"/>
  <c r="BM8" i="4"/>
  <c r="CT7" i="4"/>
  <c r="Z7" i="4"/>
  <c r="D29" i="2"/>
  <c r="C109" i="1"/>
  <c r="E88" i="1"/>
  <c r="E80" i="1"/>
  <c r="E63" i="1"/>
  <c r="E55" i="1"/>
  <c r="C46" i="1"/>
  <c r="C28" i="1"/>
  <c r="BH20" i="4"/>
  <c r="E19" i="4"/>
  <c r="BC17" i="4"/>
  <c r="CC15" i="4"/>
  <c r="K13" i="4"/>
  <c r="CQ9" i="4"/>
  <c r="AG7" i="4"/>
  <c r="D78" i="1"/>
  <c r="F21" i="1"/>
  <c r="AJ65" i="4"/>
  <c r="AF61" i="4"/>
  <c r="T57" i="4"/>
  <c r="CS52" i="4"/>
  <c r="BQ48" i="4"/>
  <c r="BU44" i="4"/>
  <c r="AK40" i="4"/>
  <c r="AW36" i="4"/>
  <c r="AC32" i="4"/>
  <c r="AO28" i="4"/>
  <c r="E24" i="4"/>
  <c r="Y20" i="4"/>
  <c r="AD15" i="4"/>
  <c r="AY10" i="4"/>
  <c r="E122" i="1"/>
  <c r="D13" i="17"/>
  <c r="E55" i="6"/>
  <c r="O51" i="5"/>
  <c r="I21" i="5"/>
  <c r="Y74" i="4"/>
  <c r="AB71" i="4"/>
  <c r="AE68" i="4"/>
  <c r="BJ66" i="4"/>
  <c r="CQ65" i="4"/>
  <c r="W65" i="4"/>
  <c r="BD64" i="4"/>
  <c r="CK63" i="4"/>
  <c r="Y63" i="4"/>
  <c r="AX62" i="4"/>
  <c r="BW61" i="4"/>
  <c r="K61" i="4"/>
  <c r="AJ60" i="4"/>
  <c r="BA59" i="4"/>
  <c r="CH58" i="4"/>
  <c r="V58" i="4"/>
  <c r="AU57" i="4"/>
  <c r="CB56" i="4"/>
  <c r="P56" i="4"/>
  <c r="AW55" i="4"/>
  <c r="BV54" i="4"/>
  <c r="J54" i="4"/>
  <c r="AI53" i="4"/>
  <c r="BH52" i="4"/>
  <c r="BY51" i="4"/>
  <c r="M51" i="4"/>
  <c r="AT50" i="4"/>
  <c r="BS49" i="4"/>
  <c r="G49" i="4"/>
  <c r="AN48" i="4"/>
  <c r="BU47" i="4"/>
  <c r="I47" i="4"/>
  <c r="AH46" i="4"/>
  <c r="BG45" i="4"/>
  <c r="CF44" i="4"/>
  <c r="T44" i="4"/>
  <c r="AK43" i="4"/>
  <c r="BR42" i="4"/>
  <c r="F42" i="4"/>
  <c r="AE41" i="4"/>
  <c r="BL40" i="4"/>
  <c r="CS39" i="4"/>
  <c r="AG39" i="4"/>
  <c r="BF38" i="4"/>
  <c r="CE37" i="4"/>
  <c r="S37" i="4"/>
  <c r="AR36" i="4"/>
  <c r="BI35" i="4"/>
  <c r="CP34" i="4"/>
  <c r="AD34" i="4"/>
  <c r="BC33" i="4"/>
  <c r="CJ32" i="4"/>
  <c r="X32" i="4"/>
  <c r="BE31" i="4"/>
  <c r="CD30" i="4"/>
  <c r="R30" i="4"/>
  <c r="AQ29" i="4"/>
  <c r="BP28" i="4"/>
  <c r="CG27" i="4"/>
  <c r="U27" i="4"/>
  <c r="BB26" i="4"/>
  <c r="CA25" i="4"/>
  <c r="O25" i="4"/>
  <c r="AV24" i="4"/>
  <c r="CC23" i="4"/>
  <c r="Q23" i="4"/>
  <c r="AP22" i="4"/>
  <c r="BO21" i="4"/>
  <c r="CF20" i="4"/>
  <c r="AK19" i="4"/>
  <c r="N18" i="4"/>
  <c r="CJ16" i="4"/>
  <c r="BM15" i="4"/>
  <c r="AY13" i="4"/>
  <c r="BR10" i="4"/>
  <c r="CS7" i="4"/>
  <c r="D81" i="1"/>
  <c r="F15" i="1"/>
  <c r="CG67" i="4"/>
  <c r="AD63" i="4"/>
  <c r="AH59" i="4"/>
  <c r="F55" i="4"/>
  <c r="BG50" i="4"/>
  <c r="CQ46" i="4"/>
  <c r="AH43" i="4"/>
  <c r="N39" i="4"/>
  <c r="CM34" i="4"/>
  <c r="CQ30" i="4"/>
  <c r="Z27" i="4"/>
  <c r="CA22" i="4"/>
  <c r="J19" i="4"/>
  <c r="CJ13" i="4"/>
  <c r="AJ9" i="4"/>
  <c r="C96" i="1"/>
  <c r="S67" i="15"/>
  <c r="R74" i="5"/>
  <c r="J34" i="5"/>
  <c r="BA75" i="4"/>
  <c r="BD72" i="4"/>
  <c r="BG69" i="4"/>
  <c r="CS66" i="4"/>
  <c r="AC66" i="4"/>
  <c r="BJ65" i="4"/>
  <c r="CQ64" i="4"/>
  <c r="W64" i="4"/>
  <c r="BD63" i="4"/>
  <c r="CK62" i="4"/>
  <c r="Y62" i="4"/>
  <c r="AX61" i="4"/>
  <c r="BW60" i="4"/>
  <c r="K60" i="4"/>
  <c r="AJ59" i="4"/>
  <c r="BA58" i="4"/>
  <c r="CH57" i="4"/>
  <c r="V57" i="4"/>
  <c r="AU56" i="4"/>
  <c r="CB55" i="4"/>
  <c r="P55" i="4"/>
  <c r="AW54" i="4"/>
  <c r="BV53" i="4"/>
  <c r="J53" i="4"/>
  <c r="AI52" i="4"/>
  <c r="BH51" i="4"/>
  <c r="BY50" i="4"/>
  <c r="M50" i="4"/>
  <c r="AT49" i="4"/>
  <c r="BS48" i="4"/>
  <c r="G48" i="4"/>
  <c r="AN47" i="4"/>
  <c r="BU46" i="4"/>
  <c r="I46" i="4"/>
  <c r="AH45" i="4"/>
  <c r="BG44" i="4"/>
  <c r="CF43" i="4"/>
  <c r="T43" i="4"/>
  <c r="AK42" i="4"/>
  <c r="BR41" i="4"/>
  <c r="F41" i="4"/>
  <c r="AE40" i="4"/>
  <c r="BL39" i="4"/>
  <c r="CS38" i="4"/>
  <c r="AG38" i="4"/>
  <c r="BF37" i="4"/>
  <c r="CE36" i="4"/>
  <c r="S36" i="4"/>
  <c r="AR35" i="4"/>
  <c r="BI34" i="4"/>
  <c r="CP33" i="4"/>
  <c r="AD33" i="4"/>
  <c r="BC32" i="4"/>
  <c r="CJ31" i="4"/>
  <c r="X31" i="4"/>
  <c r="BE30" i="4"/>
  <c r="CD29" i="4"/>
  <c r="R29" i="4"/>
  <c r="AQ28" i="4"/>
  <c r="BP27" i="4"/>
  <c r="CG26" i="4"/>
  <c r="U26" i="4"/>
  <c r="BB25" i="4"/>
  <c r="CA24" i="4"/>
  <c r="O24" i="4"/>
  <c r="AV23" i="4"/>
  <c r="CC22" i="4"/>
  <c r="Q22" i="4"/>
  <c r="AP21" i="4"/>
  <c r="L45" i="4"/>
  <c r="BJ43" i="4"/>
  <c r="BC42" i="4"/>
  <c r="BL41" i="4"/>
  <c r="CK40" i="4"/>
  <c r="Y40" i="4"/>
  <c r="AX39" i="4"/>
  <c r="BW38" i="4"/>
  <c r="K38" i="4"/>
  <c r="AJ37" i="4"/>
  <c r="BA36" i="4"/>
  <c r="CH35" i="4"/>
  <c r="V35" i="4"/>
  <c r="AU34" i="4"/>
  <c r="CB33" i="4"/>
  <c r="P33" i="4"/>
  <c r="AW32" i="4"/>
  <c r="BV31" i="4"/>
  <c r="J31" i="4"/>
  <c r="AI30" i="4"/>
  <c r="BH29" i="4"/>
  <c r="BY28" i="4"/>
  <c r="M28" i="4"/>
  <c r="AT27" i="4"/>
  <c r="BS26" i="4"/>
  <c r="G26" i="4"/>
  <c r="AN25" i="4"/>
  <c r="BU24" i="4"/>
  <c r="I24" i="4"/>
  <c r="AH23" i="4"/>
  <c r="BG22" i="4"/>
  <c r="CF21" i="4"/>
  <c r="T21" i="4"/>
  <c r="AK20" i="4"/>
  <c r="BR19" i="4"/>
  <c r="F19" i="4"/>
  <c r="AE18" i="4"/>
  <c r="BL17" i="4"/>
  <c r="CS16" i="4"/>
  <c r="AG16" i="4"/>
  <c r="BF15" i="4"/>
  <c r="CE14" i="4"/>
  <c r="S14" i="4"/>
  <c r="AR13" i="4"/>
  <c r="BI12" i="4"/>
  <c r="CP11" i="4"/>
  <c r="AD11" i="4"/>
  <c r="BC10" i="4"/>
  <c r="CJ9" i="4"/>
  <c r="X9" i="4"/>
  <c r="BE8" i="4"/>
  <c r="CD7" i="4"/>
  <c r="R7" i="4"/>
  <c r="D21" i="2"/>
  <c r="C108" i="1"/>
  <c r="E87" i="1"/>
  <c r="E79" i="1"/>
  <c r="E62" i="1"/>
  <c r="E54" i="1"/>
  <c r="C45" i="1"/>
  <c r="E11" i="1"/>
  <c r="AR20" i="4"/>
  <c r="CH18" i="4"/>
  <c r="AE17" i="4"/>
  <c r="BE15" i="4"/>
  <c r="BP12" i="4"/>
  <c r="AU9" i="4"/>
  <c r="D20" i="2"/>
  <c r="F69" i="1"/>
  <c r="F13" i="1"/>
  <c r="BQ64" i="4"/>
  <c r="BU60" i="4"/>
  <c r="BI56" i="4"/>
  <c r="AW52" i="4"/>
  <c r="U48" i="4"/>
  <c r="Q44" i="4"/>
  <c r="CH39" i="4"/>
  <c r="CT35" i="4"/>
  <c r="BZ31" i="4"/>
  <c r="BF27" i="4"/>
  <c r="BB23" i="4"/>
  <c r="BN19" i="4"/>
  <c r="BS14" i="4"/>
  <c r="CN9" i="4"/>
  <c r="E103" i="1"/>
  <c r="E43" i="16"/>
  <c r="H24" i="6"/>
  <c r="H48" i="5"/>
  <c r="G11" i="5"/>
  <c r="BF73" i="4"/>
  <c r="BI70" i="4"/>
  <c r="CR67" i="4"/>
  <c r="BB66" i="4"/>
  <c r="CA65" i="4"/>
  <c r="O65" i="4"/>
  <c r="AV64" i="4"/>
  <c r="CC63" i="4"/>
  <c r="Q63" i="4"/>
  <c r="AP62" i="4"/>
  <c r="BO61" i="4"/>
  <c r="CN60" i="4"/>
  <c r="AB60" i="4"/>
  <c r="AS59" i="4"/>
  <c r="BZ58" i="4"/>
  <c r="N58" i="4"/>
  <c r="AM57" i="4"/>
  <c r="BT56" i="4"/>
  <c r="H56" i="4"/>
  <c r="AO55" i="4"/>
  <c r="BN54" i="4"/>
  <c r="CM53" i="4"/>
  <c r="AA53" i="4"/>
  <c r="AZ52" i="4"/>
  <c r="BQ51" i="4"/>
  <c r="E51" i="4"/>
  <c r="AL50" i="4"/>
  <c r="BK49" i="4"/>
  <c r="CR48" i="4"/>
  <c r="AF48" i="4"/>
  <c r="BM47" i="4"/>
  <c r="CT46" i="4"/>
  <c r="Z46" i="4"/>
  <c r="AY45" i="4"/>
  <c r="BX44" i="4"/>
  <c r="L44" i="4"/>
  <c r="AC43" i="4"/>
  <c r="BJ42" i="4"/>
  <c r="CQ41" i="4"/>
  <c r="W41" i="4"/>
  <c r="BD40" i="4"/>
  <c r="CK39" i="4"/>
  <c r="Y39" i="4"/>
  <c r="AX38" i="4"/>
  <c r="BW37" i="4"/>
  <c r="K37" i="4"/>
  <c r="AJ36" i="4"/>
  <c r="BA35" i="4"/>
  <c r="CH34" i="4"/>
  <c r="V34" i="4"/>
  <c r="AU33" i="4"/>
  <c r="CB32" i="4"/>
  <c r="P32" i="4"/>
  <c r="AW31" i="4"/>
  <c r="BV30" i="4"/>
  <c r="J30" i="4"/>
  <c r="AI29" i="4"/>
  <c r="BH28" i="4"/>
  <c r="BY27" i="4"/>
  <c r="M27" i="4"/>
  <c r="AT26" i="4"/>
  <c r="BS25" i="4"/>
  <c r="G25" i="4"/>
  <c r="AN24" i="4"/>
  <c r="BU23" i="4"/>
  <c r="I23" i="4"/>
  <c r="AH22" i="4"/>
  <c r="BG21" i="4"/>
  <c r="BP20" i="4"/>
  <c r="U19" i="4"/>
  <c r="CQ17" i="4"/>
  <c r="BT16" i="4"/>
  <c r="AW15" i="4"/>
  <c r="S13" i="4"/>
  <c r="AL10" i="4"/>
  <c r="BM7" i="4"/>
  <c r="F70" i="1"/>
  <c r="D9" i="1"/>
  <c r="BW66" i="4"/>
  <c r="CQ62" i="4"/>
  <c r="CM58" i="4"/>
  <c r="AM54" i="4"/>
  <c r="S50" i="4"/>
  <c r="AM46" i="4"/>
  <c r="BW42" i="4"/>
  <c r="BC38" i="4"/>
  <c r="AY34" i="4"/>
  <c r="AM30" i="4"/>
  <c r="BG26" i="4"/>
  <c r="AM22" i="4"/>
  <c r="AQ18" i="4"/>
  <c r="AN13" i="4"/>
  <c r="BQ8" i="4"/>
  <c r="C69" i="1"/>
  <c r="T40" i="15"/>
  <c r="D68" i="5"/>
  <c r="O27" i="5"/>
  <c r="U75" i="4"/>
  <c r="X72" i="4"/>
  <c r="AA69" i="4"/>
  <c r="CH66" i="4"/>
  <c r="U66" i="4"/>
  <c r="BB65" i="4"/>
  <c r="CA64" i="4"/>
  <c r="O64" i="4"/>
  <c r="AV63" i="4"/>
  <c r="CC62" i="4"/>
  <c r="Q62" i="4"/>
  <c r="AP61" i="4"/>
  <c r="BO60" i="4"/>
  <c r="CN59" i="4"/>
  <c r="AB59" i="4"/>
  <c r="AS58" i="4"/>
  <c r="BZ57" i="4"/>
  <c r="N57" i="4"/>
  <c r="AM56" i="4"/>
  <c r="BT55" i="4"/>
  <c r="H55" i="4"/>
  <c r="AO54" i="4"/>
  <c r="BN53" i="4"/>
  <c r="CM52" i="4"/>
  <c r="AA52" i="4"/>
  <c r="AZ51" i="4"/>
  <c r="BQ50" i="4"/>
  <c r="E50" i="4"/>
  <c r="AL49" i="4"/>
  <c r="BK48" i="4"/>
  <c r="CR47" i="4"/>
  <c r="AF47" i="4"/>
  <c r="BM46" i="4"/>
  <c r="CT45" i="4"/>
  <c r="Z45" i="4"/>
  <c r="AY44" i="4"/>
  <c r="BX43" i="4"/>
  <c r="L43" i="4"/>
  <c r="AC42" i="4"/>
  <c r="BJ41" i="4"/>
  <c r="CQ40" i="4"/>
  <c r="W40" i="4"/>
  <c r="BD39" i="4"/>
  <c r="CK38" i="4"/>
  <c r="Y38" i="4"/>
  <c r="AX37" i="4"/>
  <c r="BW36" i="4"/>
  <c r="K36" i="4"/>
  <c r="AJ35" i="4"/>
  <c r="BA34" i="4"/>
  <c r="CH33" i="4"/>
  <c r="V33" i="4"/>
  <c r="AU32" i="4"/>
  <c r="CB31" i="4"/>
  <c r="P31" i="4"/>
  <c r="AW30" i="4"/>
  <c r="BV29" i="4"/>
  <c r="J29" i="4"/>
  <c r="AI28" i="4"/>
  <c r="BH27" i="4"/>
  <c r="BY26" i="4"/>
  <c r="M26" i="4"/>
  <c r="AT25" i="4"/>
  <c r="BS24" i="4"/>
  <c r="G24" i="4"/>
  <c r="AN23" i="4"/>
  <c r="BU22" i="4"/>
  <c r="I22" i="4"/>
  <c r="AH21" i="4"/>
  <c r="J21" i="4"/>
  <c r="K20" i="4"/>
  <c r="T19" i="4"/>
  <c r="M18" i="4"/>
  <c r="V17" i="4"/>
  <c r="AE16" i="4"/>
  <c r="AV15" i="4"/>
  <c r="CC14" i="4"/>
  <c r="Q14" i="4"/>
  <c r="AP13" i="4"/>
  <c r="BO12" i="4"/>
  <c r="CN11" i="4"/>
  <c r="AB11" i="4"/>
  <c r="AS10" i="4"/>
  <c r="BZ9" i="4"/>
  <c r="N9" i="4"/>
  <c r="AM8" i="4"/>
  <c r="BT7" i="4"/>
  <c r="H7" i="4"/>
  <c r="D19" i="2"/>
  <c r="E95" i="1"/>
  <c r="C86" i="1"/>
  <c r="C78" i="1"/>
  <c r="C64" i="1"/>
  <c r="C56" i="1"/>
  <c r="E32" i="1"/>
  <c r="E15" i="1"/>
  <c r="Q7" i="20"/>
  <c r="BA67" i="4"/>
  <c r="G62" i="4"/>
  <c r="AZ57" i="4"/>
  <c r="P53" i="4"/>
  <c r="AS48" i="4"/>
  <c r="AX43" i="4"/>
  <c r="CA38" i="4"/>
  <c r="AQ34" i="4"/>
  <c r="AN29" i="4"/>
  <c r="BY24" i="4"/>
  <c r="BF19" i="4"/>
  <c r="O14" i="4"/>
  <c r="BY8" i="4"/>
  <c r="C16" i="1"/>
  <c r="F24" i="14"/>
  <c r="H64" i="5"/>
  <c r="G27" i="5"/>
  <c r="CC74" i="4"/>
  <c r="S72" i="4"/>
  <c r="BB69" i="4"/>
  <c r="CQ66" i="4"/>
  <c r="AB66" i="4"/>
  <c r="AS65" i="4"/>
  <c r="BZ64" i="4"/>
  <c r="N64" i="4"/>
  <c r="AM63" i="4"/>
  <c r="BT62" i="4"/>
  <c r="H62" i="4"/>
  <c r="AO61" i="4"/>
  <c r="BN60" i="4"/>
  <c r="CM59" i="4"/>
  <c r="AA59" i="4"/>
  <c r="AZ58" i="4"/>
  <c r="BQ57" i="4"/>
  <c r="E57" i="4"/>
  <c r="AL56" i="4"/>
  <c r="BK55" i="4"/>
  <c r="CR54" i="4"/>
  <c r="AF54" i="4"/>
  <c r="BM53" i="4"/>
  <c r="CT52" i="4"/>
  <c r="Z52" i="4"/>
  <c r="AY51" i="4"/>
  <c r="BX50" i="4"/>
  <c r="L50" i="4"/>
  <c r="AC49" i="4"/>
  <c r="BJ48" i="4"/>
  <c r="CQ47" i="4"/>
  <c r="W47" i="4"/>
  <c r="BD46" i="4"/>
  <c r="CK45" i="4"/>
  <c r="Y45" i="4"/>
  <c r="AX44" i="4"/>
  <c r="BW43" i="4"/>
  <c r="K43" i="4"/>
  <c r="AJ42" i="4"/>
  <c r="BA41" i="4"/>
  <c r="CH40" i="4"/>
  <c r="V40" i="4"/>
  <c r="AU39" i="4"/>
  <c r="CB38" i="4"/>
  <c r="P38" i="4"/>
  <c r="AW37" i="4"/>
  <c r="BV36" i="4"/>
  <c r="J36" i="4"/>
  <c r="AI35" i="4"/>
  <c r="BH34" i="4"/>
  <c r="BY33" i="4"/>
  <c r="M33" i="4"/>
  <c r="AT32" i="4"/>
  <c r="BS31" i="4"/>
  <c r="G31" i="4"/>
  <c r="AN30" i="4"/>
  <c r="BU29" i="4"/>
  <c r="I29" i="4"/>
  <c r="AH28" i="4"/>
  <c r="BG27" i="4"/>
  <c r="CF26" i="4"/>
  <c r="T26" i="4"/>
  <c r="AK25" i="4"/>
  <c r="BR24" i="4"/>
  <c r="F24" i="4"/>
  <c r="AE23" i="4"/>
  <c r="BL22" i="4"/>
  <c r="CS21" i="4"/>
  <c r="AG21" i="4"/>
  <c r="BF20" i="4"/>
  <c r="CE19" i="4"/>
  <c r="S19" i="4"/>
  <c r="AR18" i="4"/>
  <c r="BI17" i="4"/>
  <c r="CP16" i="4"/>
  <c r="AD16" i="4"/>
  <c r="BC15" i="4"/>
  <c r="CJ14" i="4"/>
  <c r="X14" i="4"/>
  <c r="BE13" i="4"/>
  <c r="CD12" i="4"/>
  <c r="R12" i="4"/>
  <c r="AQ11" i="4"/>
  <c r="BP10" i="4"/>
  <c r="CG9" i="4"/>
  <c r="U9" i="4"/>
  <c r="BB8" i="4"/>
  <c r="CA7" i="4"/>
  <c r="O7" i="4"/>
  <c r="D26" i="2"/>
  <c r="F123" i="1"/>
  <c r="F101" i="1"/>
  <c r="F74" i="1"/>
  <c r="D33" i="1"/>
  <c r="D18" i="1"/>
  <c r="F31" i="12"/>
  <c r="O43" i="5"/>
  <c r="AI66" i="4"/>
  <c r="O62" i="4"/>
  <c r="CN57" i="4"/>
  <c r="CR53" i="4"/>
  <c r="BX49" i="4"/>
  <c r="CB45" i="4"/>
  <c r="AZ41" i="4"/>
  <c r="AN37" i="4"/>
  <c r="AJ33" i="4"/>
  <c r="X29" i="4"/>
  <c r="L25" i="4"/>
  <c r="CC20" i="4"/>
  <c r="BZ15" i="4"/>
  <c r="CM10" i="4"/>
  <c r="E126" i="1"/>
  <c r="AI10" i="4"/>
  <c r="CP23" i="4"/>
  <c r="C98" i="1"/>
  <c r="CM20" i="4"/>
  <c r="CN19" i="4"/>
  <c r="CG18" i="4"/>
  <c r="E18" i="4"/>
  <c r="N17" i="4"/>
  <c r="O16" i="4"/>
  <c r="AN15" i="4"/>
  <c r="BU14" i="4"/>
  <c r="I14" i="4"/>
  <c r="AH13" i="4"/>
  <c r="BG12" i="4"/>
  <c r="CF11" i="4"/>
  <c r="T11" i="4"/>
  <c r="AK10" i="4"/>
  <c r="BR9" i="4"/>
  <c r="F9" i="4"/>
  <c r="AE8" i="4"/>
  <c r="BL7" i="4"/>
  <c r="D75" i="2"/>
  <c r="D11" i="2"/>
  <c r="E94" i="1"/>
  <c r="C85" i="1"/>
  <c r="E72" i="1"/>
  <c r="C63" i="1"/>
  <c r="C55" i="1"/>
  <c r="C30" i="1"/>
  <c r="E13" i="1"/>
  <c r="E61" i="15"/>
  <c r="AQ66" i="4"/>
  <c r="AV61" i="4"/>
  <c r="BQ56" i="4"/>
  <c r="BM52" i="4"/>
  <c r="BZ47" i="4"/>
  <c r="CE42" i="4"/>
  <c r="AE38" i="4"/>
  <c r="BP33" i="4"/>
  <c r="CK28" i="4"/>
  <c r="AC24" i="4"/>
  <c r="CE18" i="4"/>
  <c r="AV13" i="4"/>
  <c r="E8" i="4"/>
  <c r="J26" i="23"/>
  <c r="E44" i="12"/>
  <c r="T60" i="5"/>
  <c r="S23" i="5"/>
  <c r="AW74" i="4"/>
  <c r="CF71" i="4"/>
  <c r="V69" i="4"/>
  <c r="CG66" i="4"/>
  <c r="T66" i="4"/>
  <c r="AK65" i="4"/>
  <c r="BR64" i="4"/>
  <c r="F64" i="4"/>
  <c r="AE63" i="4"/>
  <c r="BL62" i="4"/>
  <c r="CS61" i="4"/>
  <c r="AG61" i="4"/>
  <c r="BF60" i="4"/>
  <c r="CE59" i="4"/>
  <c r="S59" i="4"/>
  <c r="AR58" i="4"/>
  <c r="BI57" i="4"/>
  <c r="CP56" i="4"/>
  <c r="AD56" i="4"/>
  <c r="BC55" i="4"/>
  <c r="CJ54" i="4"/>
  <c r="X54" i="4"/>
  <c r="BE53" i="4"/>
  <c r="CD52" i="4"/>
  <c r="R52" i="4"/>
  <c r="AQ51" i="4"/>
  <c r="BP50" i="4"/>
  <c r="CG49" i="4"/>
  <c r="U49" i="4"/>
  <c r="BB48" i="4"/>
  <c r="CA47" i="4"/>
  <c r="O47" i="4"/>
  <c r="AV46" i="4"/>
  <c r="CC45" i="4"/>
  <c r="Q45" i="4"/>
  <c r="AP44" i="4"/>
  <c r="BO43" i="4"/>
  <c r="CN42" i="4"/>
  <c r="AB42" i="4"/>
  <c r="AS41" i="4"/>
  <c r="BZ40" i="4"/>
  <c r="N40" i="4"/>
  <c r="AM39" i="4"/>
  <c r="BT38" i="4"/>
  <c r="H38" i="4"/>
  <c r="AO37" i="4"/>
  <c r="BN36" i="4"/>
  <c r="CM35" i="4"/>
  <c r="AA35" i="4"/>
  <c r="AZ34" i="4"/>
  <c r="BQ33" i="4"/>
  <c r="E33" i="4"/>
  <c r="AL32" i="4"/>
  <c r="BK31" i="4"/>
  <c r="CR30" i="4"/>
  <c r="AF30" i="4"/>
  <c r="BM29" i="4"/>
  <c r="CT28" i="4"/>
  <c r="Z28" i="4"/>
  <c r="AY27" i="4"/>
  <c r="BX26" i="4"/>
  <c r="L26" i="4"/>
  <c r="AC25" i="4"/>
  <c r="BJ24" i="4"/>
  <c r="CQ23" i="4"/>
  <c r="W23" i="4"/>
  <c r="BD22" i="4"/>
  <c r="CK21" i="4"/>
  <c r="Y21" i="4"/>
  <c r="AX20" i="4"/>
  <c r="BW19" i="4"/>
  <c r="K19" i="4"/>
  <c r="AJ18" i="4"/>
  <c r="BA17" i="4"/>
  <c r="CH16" i="4"/>
  <c r="V16" i="4"/>
  <c r="AU15" i="4"/>
  <c r="CB14" i="4"/>
  <c r="P14" i="4"/>
  <c r="AW13" i="4"/>
  <c r="BV12" i="4"/>
  <c r="J12" i="4"/>
  <c r="AI11" i="4"/>
  <c r="BH10" i="4"/>
  <c r="BY9" i="4"/>
  <c r="M9" i="4"/>
  <c r="AT8" i="4"/>
  <c r="BS7" i="4"/>
  <c r="G7" i="4"/>
  <c r="D18" i="2"/>
  <c r="F122" i="1"/>
  <c r="F100" i="1"/>
  <c r="D72" i="1"/>
  <c r="D32" i="1"/>
  <c r="D16" i="1"/>
  <c r="D70" i="7"/>
  <c r="M33" i="5"/>
  <c r="BP65" i="4"/>
  <c r="BL61" i="4"/>
  <c r="AR57" i="4"/>
  <c r="BD53" i="4"/>
  <c r="AB49" i="4"/>
  <c r="P45" i="4"/>
  <c r="CG40" i="4"/>
  <c r="CS36" i="4"/>
  <c r="BY32" i="4"/>
  <c r="BU28" i="4"/>
  <c r="AS24" i="4"/>
  <c r="Q20" i="4"/>
  <c r="V15" i="4"/>
  <c r="E120" i="1"/>
  <c r="BK14" i="4"/>
  <c r="BW20" i="4"/>
  <c r="CF19" i="4"/>
  <c r="BY18" i="4"/>
  <c r="CH17" i="4"/>
  <c r="F17" i="4"/>
  <c r="G16" i="4"/>
  <c r="AF15" i="4"/>
  <c r="BM14" i="4"/>
  <c r="CT13" i="4"/>
  <c r="Z13" i="4"/>
  <c r="AY12" i="4"/>
  <c r="BX11" i="4"/>
  <c r="L11" i="4"/>
  <c r="AC10" i="4"/>
  <c r="BJ9" i="4"/>
  <c r="CQ8" i="4"/>
  <c r="W8" i="4"/>
  <c r="BD7" i="4"/>
  <c r="D67" i="2"/>
  <c r="E118" i="1"/>
  <c r="E93" i="1"/>
  <c r="C84" i="1"/>
  <c r="E71" i="1"/>
  <c r="C62" i="1"/>
  <c r="C54" i="1"/>
  <c r="E23" i="1"/>
  <c r="C11" i="1"/>
  <c r="G7" i="15"/>
  <c r="CF65" i="4"/>
  <c r="CS60" i="4"/>
  <c r="AC56" i="4"/>
  <c r="Q52" i="4"/>
  <c r="N47" i="4"/>
  <c r="AI42" i="4"/>
  <c r="CB37" i="4"/>
  <c r="L33" i="4"/>
  <c r="Y28" i="4"/>
  <c r="BR23" i="4"/>
  <c r="AA18" i="4"/>
  <c r="CC12" i="4"/>
  <c r="AT7" i="4"/>
  <c r="M62" i="20"/>
  <c r="D54" i="10"/>
  <c r="M57" i="5"/>
  <c r="L20" i="5"/>
  <c r="Q74" i="4"/>
  <c r="AZ71" i="4"/>
  <c r="BC68" i="4"/>
  <c r="BX66" i="4"/>
  <c r="L66" i="4"/>
  <c r="AC65" i="4"/>
  <c r="BJ64" i="4"/>
  <c r="CQ63" i="4"/>
  <c r="W63" i="4"/>
  <c r="BD62" i="4"/>
  <c r="CK61" i="4"/>
  <c r="Y61" i="4"/>
  <c r="AX60" i="4"/>
  <c r="BW59" i="4"/>
  <c r="K59" i="4"/>
  <c r="AJ58" i="4"/>
  <c r="BA57" i="4"/>
  <c r="CH56" i="4"/>
  <c r="V56" i="4"/>
  <c r="AU55" i="4"/>
  <c r="CB54" i="4"/>
  <c r="P54" i="4"/>
  <c r="AW53" i="4"/>
  <c r="BV52" i="4"/>
  <c r="J52" i="4"/>
  <c r="AI51" i="4"/>
  <c r="BH50" i="4"/>
  <c r="BY49" i="4"/>
  <c r="M49" i="4"/>
  <c r="AT48" i="4"/>
  <c r="BS47" i="4"/>
  <c r="G47" i="4"/>
  <c r="AN46" i="4"/>
  <c r="BU45" i="4"/>
  <c r="I45" i="4"/>
  <c r="AH44" i="4"/>
  <c r="BG43" i="4"/>
  <c r="CF42" i="4"/>
  <c r="T42" i="4"/>
  <c r="AK41" i="4"/>
  <c r="BR40" i="4"/>
  <c r="F40" i="4"/>
  <c r="AE39" i="4"/>
  <c r="BL38" i="4"/>
  <c r="CS37" i="4"/>
  <c r="AG37" i="4"/>
  <c r="BF36" i="4"/>
  <c r="CE35" i="4"/>
  <c r="S35" i="4"/>
  <c r="AR34" i="4"/>
  <c r="BI33" i="4"/>
  <c r="CP32" i="4"/>
  <c r="AD32" i="4"/>
  <c r="BC31" i="4"/>
  <c r="CJ30" i="4"/>
  <c r="X30" i="4"/>
  <c r="BE29" i="4"/>
  <c r="CD28" i="4"/>
  <c r="R28" i="4"/>
  <c r="AQ27" i="4"/>
  <c r="BP26" i="4"/>
  <c r="CG25" i="4"/>
  <c r="U25" i="4"/>
  <c r="BB24" i="4"/>
  <c r="CA23" i="4"/>
  <c r="O23" i="4"/>
  <c r="AV22" i="4"/>
  <c r="CC21" i="4"/>
  <c r="Q21" i="4"/>
  <c r="AP20" i="4"/>
  <c r="BO19" i="4"/>
  <c r="CN18" i="4"/>
  <c r="AB18" i="4"/>
  <c r="AS17" i="4"/>
  <c r="BZ16" i="4"/>
  <c r="N16" i="4"/>
  <c r="AM15" i="4"/>
  <c r="BT14" i="4"/>
  <c r="H14" i="4"/>
  <c r="AO13" i="4"/>
  <c r="BN12" i="4"/>
  <c r="CM11" i="4"/>
  <c r="AA11" i="4"/>
  <c r="AZ10" i="4"/>
  <c r="BQ9" i="4"/>
  <c r="E9" i="4"/>
  <c r="AL8" i="4"/>
  <c r="BK7" i="4"/>
  <c r="D74" i="2"/>
  <c r="D10" i="2"/>
  <c r="F121" i="1"/>
  <c r="D98" i="1"/>
  <c r="D71" i="1"/>
  <c r="F26" i="1"/>
  <c r="D15" i="1"/>
  <c r="F19" i="6"/>
  <c r="R26" i="5"/>
  <c r="T65" i="4"/>
  <c r="P61" i="4"/>
  <c r="CG56" i="4"/>
  <c r="H53" i="4"/>
  <c r="BI48" i="4"/>
  <c r="BM44" i="4"/>
  <c r="AC40" i="4"/>
  <c r="AO36" i="4"/>
  <c r="U32" i="4"/>
  <c r="AG28" i="4"/>
  <c r="AP19" i="4"/>
  <c r="CR13" i="4"/>
  <c r="BO20" i="4"/>
  <c r="BP19" i="4"/>
  <c r="BQ18" i="4"/>
  <c r="BZ17" i="4"/>
  <c r="CA16" i="4"/>
  <c r="CR15" i="4"/>
  <c r="X15" i="4"/>
  <c r="BE14" i="4"/>
  <c r="CD13" i="4"/>
  <c r="R13" i="4"/>
  <c r="AQ12" i="4"/>
  <c r="BP11" i="4"/>
  <c r="CG10" i="4"/>
  <c r="U10" i="4"/>
  <c r="BB9" i="4"/>
  <c r="CA8" i="4"/>
  <c r="O8" i="4"/>
  <c r="AV7" i="4"/>
  <c r="D59" i="2"/>
  <c r="E117" i="1"/>
  <c r="C91" i="1"/>
  <c r="C83" i="1"/>
  <c r="E70" i="1"/>
  <c r="C61" i="1"/>
  <c r="C53" i="1"/>
  <c r="E22" i="1"/>
  <c r="C10" i="1"/>
  <c r="L58" i="14"/>
  <c r="AB65" i="4"/>
  <c r="AW60" i="4"/>
  <c r="BR55" i="4"/>
  <c r="AP51" i="4"/>
  <c r="BC46" i="4"/>
  <c r="BX41" i="4"/>
  <c r="X37" i="4"/>
  <c r="AS32" i="4"/>
  <c r="BV27" i="4"/>
  <c r="CQ22" i="4"/>
  <c r="AZ17" i="4"/>
  <c r="Y12" i="4"/>
  <c r="D57" i="2"/>
  <c r="Q11" i="20"/>
  <c r="D46" i="6"/>
  <c r="F54" i="5"/>
  <c r="E17" i="5"/>
  <c r="CD73" i="4"/>
  <c r="T71" i="4"/>
  <c r="W68" i="4"/>
  <c r="BP66" i="4"/>
  <c r="CG65" i="4"/>
  <c r="U65" i="4"/>
  <c r="BB64" i="4"/>
  <c r="CA63" i="4"/>
  <c r="O63" i="4"/>
  <c r="AV62" i="4"/>
  <c r="CC61" i="4"/>
  <c r="Q61" i="4"/>
  <c r="AP60" i="4"/>
  <c r="BO59" i="4"/>
  <c r="CN58" i="4"/>
  <c r="AB58" i="4"/>
  <c r="AS57" i="4"/>
  <c r="BZ56" i="4"/>
  <c r="N56" i="4"/>
  <c r="AM55" i="4"/>
  <c r="BT54" i="4"/>
  <c r="H54" i="4"/>
  <c r="AO53" i="4"/>
  <c r="BN52" i="4"/>
  <c r="CM51" i="4"/>
  <c r="AA51" i="4"/>
  <c r="AZ50" i="4"/>
  <c r="BQ49" i="4"/>
  <c r="E49" i="4"/>
  <c r="AL48" i="4"/>
  <c r="BK47" i="4"/>
  <c r="CR46" i="4"/>
  <c r="AF46" i="4"/>
  <c r="BM45" i="4"/>
  <c r="CT44" i="4"/>
  <c r="Z44" i="4"/>
  <c r="AY43" i="4"/>
  <c r="BX42" i="4"/>
  <c r="L42" i="4"/>
  <c r="AC41" i="4"/>
  <c r="BJ40" i="4"/>
  <c r="CQ39" i="4"/>
  <c r="W39" i="4"/>
  <c r="BD38" i="4"/>
  <c r="CK37" i="4"/>
  <c r="Y37" i="4"/>
  <c r="AX36" i="4"/>
  <c r="BW35" i="4"/>
  <c r="K35" i="4"/>
  <c r="AJ34" i="4"/>
  <c r="BA33" i="4"/>
  <c r="CH32" i="4"/>
  <c r="V32" i="4"/>
  <c r="AU31" i="4"/>
  <c r="CB30" i="4"/>
  <c r="P30" i="4"/>
  <c r="AW29" i="4"/>
  <c r="BV28" i="4"/>
  <c r="J28" i="4"/>
  <c r="AI27" i="4"/>
  <c r="BH26" i="4"/>
  <c r="BY25" i="4"/>
  <c r="M25" i="4"/>
  <c r="AT24" i="4"/>
  <c r="BS23" i="4"/>
  <c r="G23" i="4"/>
  <c r="AN22" i="4"/>
  <c r="BU21" i="4"/>
  <c r="I21" i="4"/>
  <c r="AH20" i="4"/>
  <c r="BG19" i="4"/>
  <c r="CF18" i="4"/>
  <c r="T18" i="4"/>
  <c r="AK17" i="4"/>
  <c r="BR16" i="4"/>
  <c r="F16" i="4"/>
  <c r="AE15" i="4"/>
  <c r="BL14" i="4"/>
  <c r="CS13" i="4"/>
  <c r="AG13" i="4"/>
  <c r="BF12" i="4"/>
  <c r="CE11" i="4"/>
  <c r="S11" i="4"/>
  <c r="AR10" i="4"/>
  <c r="BI9" i="4"/>
  <c r="CP8" i="4"/>
  <c r="AD8" i="4"/>
  <c r="BC7" i="4"/>
  <c r="D66" i="2"/>
  <c r="F128" i="1"/>
  <c r="F120" i="1"/>
  <c r="D97" i="1"/>
  <c r="D70" i="1"/>
  <c r="F25" i="1"/>
  <c r="D13" i="1"/>
  <c r="G67" i="5"/>
  <c r="D20" i="5"/>
  <c r="BI64" i="4"/>
  <c r="BM60" i="4"/>
  <c r="AK56" i="4"/>
  <c r="BE52" i="4"/>
  <c r="M48" i="4"/>
  <c r="Y44" i="4"/>
  <c r="BZ39" i="4"/>
  <c r="CD35" i="4"/>
  <c r="BR31" i="4"/>
  <c r="CD27" i="4"/>
  <c r="AL23" i="4"/>
  <c r="CM18" i="4"/>
  <c r="BG20" i="4"/>
  <c r="BH19" i="4"/>
  <c r="BA18" i="4"/>
  <c r="BR17" i="4"/>
  <c r="BS16" i="4"/>
  <c r="CB15" i="4"/>
  <c r="P15" i="4"/>
  <c r="AW14" i="4"/>
  <c r="BV13" i="4"/>
  <c r="J13" i="4"/>
  <c r="AI12" i="4"/>
  <c r="BH11" i="4"/>
  <c r="BY10" i="4"/>
  <c r="M10" i="4"/>
  <c r="AT9" i="4"/>
  <c r="BS8" i="4"/>
  <c r="G8" i="4"/>
  <c r="AN7" i="4"/>
  <c r="D51" i="2"/>
  <c r="C115" i="1"/>
  <c r="C90" i="1"/>
  <c r="C82" i="1"/>
  <c r="E69" i="1"/>
  <c r="C60" i="1"/>
  <c r="C52" i="1"/>
  <c r="E21" i="1"/>
  <c r="C9" i="1"/>
  <c r="D22" i="10"/>
  <c r="AS64" i="4"/>
  <c r="CT59" i="4"/>
  <c r="V55" i="4"/>
  <c r="CE50" i="4"/>
  <c r="CR45" i="4"/>
  <c r="AB41" i="4"/>
  <c r="BU36" i="4"/>
  <c r="CH31" i="4"/>
  <c r="R27" i="4"/>
  <c r="W22" i="4"/>
  <c r="BI16" i="4"/>
  <c r="BN11" i="4"/>
  <c r="E128" i="1"/>
  <c r="L64" i="15"/>
  <c r="D21" i="6"/>
  <c r="R50" i="5"/>
  <c r="J10" i="5"/>
  <c r="AX73" i="4"/>
  <c r="CG70" i="4"/>
  <c r="CJ67" i="4"/>
  <c r="BH66" i="4"/>
  <c r="BY65" i="4"/>
  <c r="M65" i="4"/>
  <c r="AT64" i="4"/>
  <c r="BS63" i="4"/>
  <c r="G63" i="4"/>
  <c r="AN62" i="4"/>
  <c r="BU61" i="4"/>
  <c r="I61" i="4"/>
  <c r="AH60" i="4"/>
  <c r="BG59" i="4"/>
  <c r="CF58" i="4"/>
  <c r="T58" i="4"/>
  <c r="AK57" i="4"/>
  <c r="BR56" i="4"/>
  <c r="F56" i="4"/>
  <c r="AE55" i="4"/>
  <c r="BL54" i="4"/>
  <c r="CS53" i="4"/>
  <c r="AG53" i="4"/>
  <c r="BF52" i="4"/>
  <c r="CE51" i="4"/>
  <c r="S51" i="4"/>
  <c r="AR50" i="4"/>
  <c r="BI49" i="4"/>
  <c r="CP48" i="4"/>
  <c r="AD48" i="4"/>
  <c r="BC47" i="4"/>
  <c r="CJ46" i="4"/>
  <c r="X46" i="4"/>
  <c r="BE45" i="4"/>
  <c r="CD44" i="4"/>
  <c r="R44" i="4"/>
  <c r="AQ43" i="4"/>
  <c r="BP42" i="4"/>
  <c r="CG41" i="4"/>
  <c r="U41" i="4"/>
  <c r="BB40" i="4"/>
  <c r="CA39" i="4"/>
  <c r="O39" i="4"/>
  <c r="AV38" i="4"/>
  <c r="CC37" i="4"/>
  <c r="Q37" i="4"/>
  <c r="AP36" i="4"/>
  <c r="BO35" i="4"/>
  <c r="CN34" i="4"/>
  <c r="AB34" i="4"/>
  <c r="AS33" i="4"/>
  <c r="BZ32" i="4"/>
  <c r="N32" i="4"/>
  <c r="AM31" i="4"/>
  <c r="BT30" i="4"/>
  <c r="H30" i="4"/>
  <c r="AO29" i="4"/>
  <c r="BN28" i="4"/>
  <c r="CM27" i="4"/>
  <c r="AA27" i="4"/>
  <c r="AZ26" i="4"/>
  <c r="BQ25" i="4"/>
  <c r="E25" i="4"/>
  <c r="AL24" i="4"/>
  <c r="BK23" i="4"/>
  <c r="CR22" i="4"/>
  <c r="AF22" i="4"/>
  <c r="BM21" i="4"/>
  <c r="CT20" i="4"/>
  <c r="Z20" i="4"/>
  <c r="AY19" i="4"/>
  <c r="BX18" i="4"/>
  <c r="L18" i="4"/>
  <c r="AC17" i="4"/>
  <c r="BJ16" i="4"/>
  <c r="CQ15" i="4"/>
  <c r="W15" i="4"/>
  <c r="BD14" i="4"/>
  <c r="CK13" i="4"/>
  <c r="Y13" i="4"/>
  <c r="AX12" i="4"/>
  <c r="BW11" i="4"/>
  <c r="K11" i="4"/>
  <c r="AJ10" i="4"/>
  <c r="BA9" i="4"/>
  <c r="CH8" i="4"/>
  <c r="V8" i="4"/>
  <c r="AU7" i="4"/>
  <c r="D58" i="2"/>
  <c r="F127" i="1"/>
  <c r="D118" i="1"/>
  <c r="D96" i="1"/>
  <c r="D69" i="1"/>
  <c r="D23" i="1"/>
  <c r="D75" i="22"/>
  <c r="S63" i="5"/>
  <c r="P16" i="5"/>
  <c r="M64" i="4"/>
  <c r="Q60" i="4"/>
  <c r="CP55" i="4"/>
  <c r="CT51" i="4"/>
  <c r="BJ47" i="4"/>
  <c r="BN43" i="4"/>
  <c r="AD39" i="4"/>
  <c r="AH35" i="4"/>
  <c r="AD31" i="4"/>
  <c r="AH27" i="4"/>
  <c r="BS22" i="4"/>
  <c r="AI18" i="4"/>
  <c r="AF13" i="4"/>
  <c r="AS8" i="4"/>
  <c r="C21" i="1"/>
  <c r="BP17" i="4"/>
  <c r="CH7" i="4"/>
  <c r="T9" i="4"/>
  <c r="AQ20" i="4"/>
  <c r="AZ19" i="4"/>
  <c r="AS18" i="4"/>
  <c r="BB17" i="4"/>
  <c r="BK16" i="4"/>
  <c r="BT15" i="4"/>
  <c r="H15" i="4"/>
  <c r="AO14" i="4"/>
  <c r="BN13" i="4"/>
  <c r="CM12" i="4"/>
  <c r="AA12" i="4"/>
  <c r="AZ11" i="4"/>
  <c r="BQ10" i="4"/>
  <c r="E10" i="4"/>
  <c r="AL9" i="4"/>
  <c r="BK8" i="4"/>
  <c r="CR7" i="4"/>
  <c r="AF7" i="4"/>
  <c r="D43" i="2"/>
  <c r="E98" i="1"/>
  <c r="C89" i="1"/>
  <c r="C81" i="1"/>
  <c r="C67" i="1"/>
  <c r="C59" i="1"/>
  <c r="C51" i="1"/>
  <c r="E19" i="1"/>
  <c r="C8" i="1"/>
  <c r="L30" i="7"/>
  <c r="CP63" i="4"/>
  <c r="AP59" i="4"/>
  <c r="BK54" i="4"/>
  <c r="AI50" i="4"/>
  <c r="AN45" i="4"/>
  <c r="BQ40" i="4"/>
  <c r="Y36" i="4"/>
  <c r="V31" i="4"/>
  <c r="AY26" i="4"/>
  <c r="BL21" i="4"/>
  <c r="E16" i="4"/>
  <c r="BO10" i="4"/>
  <c r="E101" i="1"/>
  <c r="M37" i="15"/>
  <c r="D10" i="6"/>
  <c r="D44" i="5"/>
  <c r="CB75" i="4"/>
  <c r="R73" i="4"/>
  <c r="BA70" i="4"/>
  <c r="BD67" i="4"/>
  <c r="AZ66" i="4"/>
  <c r="BQ65" i="4"/>
  <c r="E65" i="4"/>
  <c r="AL64" i="4"/>
  <c r="BK63" i="4"/>
  <c r="CR62" i="4"/>
  <c r="AF62" i="4"/>
  <c r="BM61" i="4"/>
  <c r="CT60" i="4"/>
  <c r="Z60" i="4"/>
  <c r="AY59" i="4"/>
  <c r="BX58" i="4"/>
  <c r="L58" i="4"/>
  <c r="AC57" i="4"/>
  <c r="BJ56" i="4"/>
  <c r="CQ55" i="4"/>
  <c r="W55" i="4"/>
  <c r="BD54" i="4"/>
  <c r="CK53" i="4"/>
  <c r="Y53" i="4"/>
  <c r="AX52" i="4"/>
  <c r="BW51" i="4"/>
  <c r="K51" i="4"/>
  <c r="AJ50" i="4"/>
  <c r="BA49" i="4"/>
  <c r="CH48" i="4"/>
  <c r="V48" i="4"/>
  <c r="AU47" i="4"/>
  <c r="CB46" i="4"/>
  <c r="P46" i="4"/>
  <c r="AW45" i="4"/>
  <c r="BV44" i="4"/>
  <c r="J44" i="4"/>
  <c r="AI43" i="4"/>
  <c r="BH42" i="4"/>
  <c r="BY41" i="4"/>
  <c r="M41" i="4"/>
  <c r="AT40" i="4"/>
  <c r="BS39" i="4"/>
  <c r="G39" i="4"/>
  <c r="AN38" i="4"/>
  <c r="BU37" i="4"/>
  <c r="I37" i="4"/>
  <c r="AH36" i="4"/>
  <c r="BG35" i="4"/>
  <c r="CF34" i="4"/>
  <c r="T34" i="4"/>
  <c r="AK33" i="4"/>
  <c r="BR32" i="4"/>
  <c r="F32" i="4"/>
  <c r="AE31" i="4"/>
  <c r="BL30" i="4"/>
  <c r="CS29" i="4"/>
  <c r="AG29" i="4"/>
  <c r="BF28" i="4"/>
  <c r="CE27" i="4"/>
  <c r="S27" i="4"/>
  <c r="AR26" i="4"/>
  <c r="BI25" i="4"/>
  <c r="CP24" i="4"/>
  <c r="AD24" i="4"/>
  <c r="BC23" i="4"/>
  <c r="CJ22" i="4"/>
  <c r="X22" i="4"/>
  <c r="BE21" i="4"/>
  <c r="CD20" i="4"/>
  <c r="R20" i="4"/>
  <c r="AQ19" i="4"/>
  <c r="BP18" i="4"/>
  <c r="CG17" i="4"/>
  <c r="U17" i="4"/>
  <c r="BB16" i="4"/>
  <c r="CA15" i="4"/>
  <c r="O15" i="4"/>
  <c r="AV14" i="4"/>
  <c r="CC13" i="4"/>
  <c r="Q13" i="4"/>
  <c r="AP12" i="4"/>
  <c r="BO11" i="4"/>
  <c r="CN10" i="4"/>
  <c r="AB10" i="4"/>
  <c r="AS9" i="4"/>
  <c r="BZ8" i="4"/>
  <c r="N8" i="4"/>
  <c r="AM7" i="4"/>
  <c r="D50" i="2"/>
  <c r="F126" i="1"/>
  <c r="D117" i="1"/>
  <c r="D95" i="1"/>
  <c r="F37" i="1"/>
  <c r="D22" i="1"/>
  <c r="E11" i="16"/>
  <c r="L60" i="5"/>
  <c r="I13" i="5"/>
  <c r="BJ63" i="4"/>
  <c r="BN59" i="4"/>
  <c r="AT55" i="4"/>
  <c r="AX51" i="4"/>
  <c r="V47" i="4"/>
  <c r="Z43" i="4"/>
  <c r="CQ38" i="4"/>
  <c r="CE34" i="4"/>
  <c r="CA30" i="4"/>
  <c r="BW26" i="4"/>
  <c r="AE22" i="4"/>
  <c r="BU12" i="4"/>
  <c r="D41" i="2"/>
  <c r="AI20" i="4"/>
  <c r="AJ19" i="4"/>
  <c r="AK18" i="4"/>
  <c r="AT17" i="4"/>
  <c r="AU16" i="4"/>
  <c r="BL15" i="4"/>
  <c r="CS14" i="4"/>
  <c r="AG14" i="4"/>
  <c r="BF13" i="4"/>
  <c r="CE12" i="4"/>
  <c r="S12" i="4"/>
  <c r="AR11" i="4"/>
  <c r="BI10" i="4"/>
  <c r="CP9" i="4"/>
  <c r="AD9" i="4"/>
  <c r="BC8" i="4"/>
  <c r="CJ7" i="4"/>
  <c r="X7" i="4"/>
  <c r="D35" i="2"/>
  <c r="E97" i="1"/>
  <c r="C88" i="1"/>
  <c r="C80" i="1"/>
  <c r="C66" i="1"/>
  <c r="C58" i="1"/>
  <c r="E34" i="1"/>
  <c r="E18" i="1"/>
  <c r="C7" i="1"/>
  <c r="G41" i="6"/>
  <c r="AT63" i="4"/>
  <c r="CE58" i="4"/>
  <c r="O54" i="4"/>
  <c r="BP49" i="4"/>
  <c r="CK44" i="4"/>
  <c r="M40" i="4"/>
  <c r="BN35" i="4"/>
  <c r="BC30" i="4"/>
  <c r="CN25" i="4"/>
  <c r="CK20" i="4"/>
  <c r="AT15" i="4"/>
  <c r="S10" i="4"/>
  <c r="E74" i="1"/>
  <c r="N10" i="15"/>
  <c r="J74" i="5"/>
  <c r="P40" i="5"/>
  <c r="AV75" i="4"/>
  <c r="CE72" i="4"/>
  <c r="U70" i="4"/>
  <c r="AF67" i="4"/>
  <c r="AR66" i="4"/>
  <c r="BI65" i="4"/>
  <c r="CP64" i="4"/>
  <c r="AD64" i="4"/>
  <c r="BC63" i="4"/>
  <c r="CJ62" i="4"/>
  <c r="X62" i="4"/>
  <c r="BE61" i="4"/>
  <c r="CD60" i="4"/>
  <c r="R60" i="4"/>
  <c r="AQ59" i="4"/>
  <c r="BP58" i="4"/>
  <c r="CG57" i="4"/>
  <c r="U57" i="4"/>
  <c r="BB56" i="4"/>
  <c r="CA55" i="4"/>
  <c r="O55" i="4"/>
  <c r="AV54" i="4"/>
  <c r="CC53" i="4"/>
  <c r="Q53" i="4"/>
  <c r="AP52" i="4"/>
  <c r="BO51" i="4"/>
  <c r="CN50" i="4"/>
  <c r="AB50" i="4"/>
  <c r="AS49" i="4"/>
  <c r="BZ48" i="4"/>
  <c r="N48" i="4"/>
  <c r="AM47" i="4"/>
  <c r="BT46" i="4"/>
  <c r="H46" i="4"/>
  <c r="AO45" i="4"/>
  <c r="BN44" i="4"/>
  <c r="CM43" i="4"/>
  <c r="AA43" i="4"/>
  <c r="AZ42" i="4"/>
  <c r="BQ41" i="4"/>
  <c r="E41" i="4"/>
  <c r="AL40" i="4"/>
  <c r="BK39" i="4"/>
  <c r="CR38" i="4"/>
  <c r="AF38" i="4"/>
  <c r="BM37" i="4"/>
  <c r="CT36" i="4"/>
  <c r="Z36" i="4"/>
  <c r="AY35" i="4"/>
  <c r="BX34" i="4"/>
  <c r="L34" i="4"/>
  <c r="AC33" i="4"/>
  <c r="BJ32" i="4"/>
  <c r="CQ31" i="4"/>
  <c r="W31" i="4"/>
  <c r="BD30" i="4"/>
  <c r="CK29" i="4"/>
  <c r="Y29" i="4"/>
  <c r="AX28" i="4"/>
  <c r="BW27" i="4"/>
  <c r="K27" i="4"/>
  <c r="AJ26" i="4"/>
  <c r="BA25" i="4"/>
  <c r="CH24" i="4"/>
  <c r="V24" i="4"/>
  <c r="AU23" i="4"/>
  <c r="CB22" i="4"/>
  <c r="P22" i="4"/>
  <c r="AW21" i="4"/>
  <c r="BV20" i="4"/>
  <c r="J20" i="4"/>
  <c r="AI19" i="4"/>
  <c r="BH18" i="4"/>
  <c r="BY17" i="4"/>
  <c r="M17" i="4"/>
  <c r="AT16" i="4"/>
  <c r="BS15" i="4"/>
  <c r="G15" i="4"/>
  <c r="AN14" i="4"/>
  <c r="BU13" i="4"/>
  <c r="I13" i="4"/>
  <c r="AH12" i="4"/>
  <c r="BG11" i="4"/>
  <c r="CF10" i="4"/>
  <c r="T10" i="4"/>
  <c r="AK9" i="4"/>
  <c r="BR8" i="4"/>
  <c r="F8" i="4"/>
  <c r="AE7" i="4"/>
  <c r="D42" i="2"/>
  <c r="F125" i="1"/>
  <c r="F103" i="1"/>
  <c r="D94" i="1"/>
  <c r="F36" i="1"/>
  <c r="D21" i="1"/>
  <c r="F34" i="15"/>
  <c r="E57" i="5"/>
  <c r="CF68" i="4"/>
  <c r="F63" i="4"/>
  <c r="R59" i="4"/>
  <c r="CQ54" i="4"/>
  <c r="CM50" i="4"/>
  <c r="CA46" i="4"/>
  <c r="BO42" i="4"/>
  <c r="AM38" i="4"/>
  <c r="AI34" i="4"/>
  <c r="AE30" i="4"/>
  <c r="S26" i="4"/>
  <c r="CB21" i="4"/>
  <c r="T17" i="4"/>
  <c r="Q12" i="4"/>
  <c r="V7" i="4"/>
  <c r="BX9" i="4"/>
  <c r="AA20" i="4"/>
  <c r="AB19" i="4"/>
  <c r="U18" i="4"/>
  <c r="AL17" i="4"/>
  <c r="AM16" i="4"/>
  <c r="BD15" i="4"/>
  <c r="CK14" i="4"/>
  <c r="Y14" i="4"/>
  <c r="AX13" i="4"/>
  <c r="BW12" i="4"/>
  <c r="K12" i="4"/>
  <c r="AJ11" i="4"/>
  <c r="BA10" i="4"/>
  <c r="CH9" i="4"/>
  <c r="V9" i="4"/>
  <c r="AU8" i="4"/>
  <c r="CB7" i="4"/>
  <c r="P7" i="4"/>
  <c r="D27" i="2"/>
  <c r="E96" i="1"/>
  <c r="C87" i="1"/>
  <c r="C79" i="1"/>
  <c r="C65" i="1"/>
  <c r="C57" i="1"/>
  <c r="E33" i="1"/>
  <c r="E16" i="1"/>
  <c r="D53" i="20"/>
  <c r="AX70" i="4"/>
  <c r="AU62" i="4"/>
  <c r="AA58" i="4"/>
  <c r="BL53" i="4"/>
  <c r="L49" i="4"/>
  <c r="AO44" i="4"/>
  <c r="AT39" i="4"/>
  <c r="R35" i="4"/>
  <c r="CJ29" i="4"/>
  <c r="AR25" i="4"/>
  <c r="AG20" i="4"/>
  <c r="CA14" i="4"/>
  <c r="AR9" i="4"/>
  <c r="C32" i="1"/>
  <c r="K63" i="14"/>
  <c r="O67" i="5"/>
  <c r="I37" i="5"/>
  <c r="P75" i="4"/>
  <c r="AY72" i="4"/>
  <c r="CH69" i="4"/>
  <c r="M67" i="4"/>
  <c r="AJ66" i="4"/>
  <c r="BA65" i="4"/>
  <c r="CH64" i="4"/>
  <c r="V64" i="4"/>
  <c r="AU63" i="4"/>
  <c r="CB62" i="4"/>
  <c r="P62" i="4"/>
  <c r="AW61" i="4"/>
  <c r="BV60" i="4"/>
  <c r="J60" i="4"/>
  <c r="AI59" i="4"/>
  <c r="BH58" i="4"/>
  <c r="BY57" i="4"/>
  <c r="M57" i="4"/>
  <c r="AT56" i="4"/>
  <c r="BS55" i="4"/>
  <c r="G55" i="4"/>
  <c r="AN54" i="4"/>
  <c r="BU53" i="4"/>
  <c r="I53" i="4"/>
  <c r="AH52" i="4"/>
  <c r="BG51" i="4"/>
  <c r="CF50" i="4"/>
  <c r="T50" i="4"/>
  <c r="AK49" i="4"/>
  <c r="BR48" i="4"/>
  <c r="F48" i="4"/>
  <c r="AE47" i="4"/>
  <c r="BL46" i="4"/>
  <c r="CS45" i="4"/>
  <c r="AG45" i="4"/>
  <c r="BF44" i="4"/>
  <c r="CE43" i="4"/>
  <c r="S43" i="4"/>
  <c r="AR42" i="4"/>
  <c r="BI41" i="4"/>
  <c r="CP40" i="4"/>
  <c r="AD40" i="4"/>
  <c r="BC39" i="4"/>
  <c r="CJ38" i="4"/>
  <c r="X38" i="4"/>
  <c r="BE37" i="4"/>
  <c r="CD36" i="4"/>
  <c r="R36" i="4"/>
  <c r="AQ35" i="4"/>
  <c r="BP34" i="4"/>
  <c r="CG33" i="4"/>
  <c r="U33" i="4"/>
  <c r="BB32" i="4"/>
  <c r="CA31" i="4"/>
  <c r="O31" i="4"/>
  <c r="AV30" i="4"/>
  <c r="CC29" i="4"/>
  <c r="Q29" i="4"/>
  <c r="AP28" i="4"/>
  <c r="BO27" i="4"/>
  <c r="CN26" i="4"/>
  <c r="AB26" i="4"/>
  <c r="AS25" i="4"/>
  <c r="BZ24" i="4"/>
  <c r="N24" i="4"/>
  <c r="AM23" i="4"/>
  <c r="BT22" i="4"/>
  <c r="H22" i="4"/>
  <c r="AO21" i="4"/>
  <c r="BN20" i="4"/>
  <c r="CM19" i="4"/>
  <c r="AA19" i="4"/>
  <c r="AZ18" i="4"/>
  <c r="BQ17" i="4"/>
  <c r="E17" i="4"/>
  <c r="AL16" i="4"/>
  <c r="BK15" i="4"/>
  <c r="CR14" i="4"/>
  <c r="AF14" i="4"/>
  <c r="BM13" i="4"/>
  <c r="CT12" i="4"/>
  <c r="Z12" i="4"/>
  <c r="AY11" i="4"/>
  <c r="BX10" i="4"/>
  <c r="L10" i="4"/>
  <c r="AC9" i="4"/>
  <c r="BJ8" i="4"/>
  <c r="CQ7" i="4"/>
  <c r="W7" i="4"/>
  <c r="D34" i="2"/>
  <c r="F124" i="1"/>
  <c r="F102" i="1"/>
  <c r="D93" i="1"/>
  <c r="D34" i="1"/>
  <c r="D19" i="1"/>
  <c r="G19" i="14"/>
  <c r="J50" i="5"/>
  <c r="CF66" i="4"/>
  <c r="BC62" i="4"/>
  <c r="AY58" i="4"/>
  <c r="AU54" i="4"/>
  <c r="AQ50" i="4"/>
  <c r="AE46" i="4"/>
  <c r="K42" i="4"/>
  <c r="CJ37" i="4"/>
  <c r="CF33" i="4"/>
  <c r="BT29" i="4"/>
  <c r="BH25" i="4"/>
  <c r="AF21" i="4"/>
  <c r="AS16" i="4"/>
  <c r="AX11" i="4"/>
  <c r="C33" i="1"/>
  <c r="G33" i="1" l="1"/>
  <c r="H19" i="1"/>
  <c r="H34" i="1"/>
  <c r="D99" i="1"/>
  <c r="H93" i="1"/>
  <c r="W76" i="4"/>
  <c r="CQ76" i="4"/>
  <c r="D17" i="4"/>
  <c r="CL19" i="4"/>
  <c r="CO40" i="4"/>
  <c r="AT77" i="4"/>
  <c r="N67" i="5"/>
  <c r="G32" i="1"/>
  <c r="C35" i="1"/>
  <c r="R53" i="20"/>
  <c r="G57" i="1"/>
  <c r="G65" i="1"/>
  <c r="G79" i="1"/>
  <c r="G87" i="1"/>
  <c r="P76" i="4"/>
  <c r="CB76" i="4"/>
  <c r="V76" i="4"/>
  <c r="CL50" i="4"/>
  <c r="D20" i="1"/>
  <c r="H21" i="1"/>
  <c r="F38" i="1"/>
  <c r="H94" i="1"/>
  <c r="F104" i="1"/>
  <c r="AE76" i="4"/>
  <c r="D41" i="4"/>
  <c r="CL43" i="4"/>
  <c r="BB77" i="4"/>
  <c r="CO64" i="4"/>
  <c r="E75" i="1"/>
  <c r="G7" i="1"/>
  <c r="C12" i="1"/>
  <c r="E17" i="1"/>
  <c r="G58" i="1"/>
  <c r="G66" i="1"/>
  <c r="G80" i="1"/>
  <c r="G88" i="1"/>
  <c r="X76" i="4"/>
  <c r="CJ76" i="4"/>
  <c r="CO9" i="4"/>
  <c r="H22" i="1"/>
  <c r="H95" i="1"/>
  <c r="D119" i="1"/>
  <c r="H117" i="1"/>
  <c r="AM76" i="4"/>
  <c r="CO24" i="4"/>
  <c r="BJ77" i="4"/>
  <c r="D65" i="4"/>
  <c r="I10" i="6"/>
  <c r="D16" i="4"/>
  <c r="CO63" i="4"/>
  <c r="K30" i="7"/>
  <c r="G8" i="1"/>
  <c r="C68" i="1"/>
  <c r="G51" i="1"/>
  <c r="G59" i="1"/>
  <c r="G67" i="1"/>
  <c r="G81" i="1"/>
  <c r="G89" i="1"/>
  <c r="AF76" i="4"/>
  <c r="CR76" i="4"/>
  <c r="D10" i="4"/>
  <c r="CL12" i="4"/>
  <c r="CH76" i="4"/>
  <c r="G21" i="1"/>
  <c r="C20" i="1"/>
  <c r="CO55" i="4"/>
  <c r="H75" i="22"/>
  <c r="H23" i="1"/>
  <c r="H69" i="1"/>
  <c r="D73" i="1"/>
  <c r="H96" i="1"/>
  <c r="H118" i="1"/>
  <c r="AU76" i="4"/>
  <c r="D25" i="4"/>
  <c r="CL27" i="4"/>
  <c r="CO48" i="4"/>
  <c r="F77" i="4"/>
  <c r="BR77" i="4"/>
  <c r="Q50" i="5"/>
  <c r="I21" i="6"/>
  <c r="G9" i="1"/>
  <c r="E20" i="1"/>
  <c r="G52" i="1"/>
  <c r="G60" i="1"/>
  <c r="E73" i="1"/>
  <c r="G82" i="1"/>
  <c r="G90" i="1"/>
  <c r="G115" i="1"/>
  <c r="C116" i="1"/>
  <c r="AN76" i="4"/>
  <c r="CL18" i="4"/>
  <c r="AK77" i="4"/>
  <c r="H13" i="1"/>
  <c r="F27" i="1"/>
  <c r="H70" i="1"/>
  <c r="H97" i="1"/>
  <c r="F129" i="1"/>
  <c r="F131" i="1" s="1"/>
  <c r="BC76" i="4"/>
  <c r="CO8" i="4"/>
  <c r="D49" i="4"/>
  <c r="CL51" i="4"/>
  <c r="N77" i="4"/>
  <c r="BZ77" i="4"/>
  <c r="I46" i="6"/>
  <c r="G10" i="1"/>
  <c r="G53" i="1"/>
  <c r="G61" i="1"/>
  <c r="G83" i="1"/>
  <c r="G91" i="1"/>
  <c r="E119" i="1"/>
  <c r="AV76" i="4"/>
  <c r="CG77" i="4"/>
  <c r="Q26" i="5"/>
  <c r="H15" i="1"/>
  <c r="H71" i="1"/>
  <c r="H98" i="1"/>
  <c r="BK76" i="4"/>
  <c r="D9" i="4"/>
  <c r="CL11" i="4"/>
  <c r="CO32" i="4"/>
  <c r="V77" i="4"/>
  <c r="CH77" i="4"/>
  <c r="AT76" i="4"/>
  <c r="AC77" i="4"/>
  <c r="G76" i="15"/>
  <c r="G11" i="1"/>
  <c r="G54" i="1"/>
  <c r="G62" i="1"/>
  <c r="G84" i="1"/>
  <c r="E99" i="1"/>
  <c r="BD76" i="4"/>
  <c r="E129" i="1"/>
  <c r="E131" i="1" s="1"/>
  <c r="H16" i="1"/>
  <c r="H32" i="1"/>
  <c r="D35" i="1"/>
  <c r="H72" i="1"/>
  <c r="G76" i="4"/>
  <c r="BS76" i="4"/>
  <c r="D33" i="4"/>
  <c r="CL35" i="4"/>
  <c r="AD77" i="4"/>
  <c r="CP77" i="4"/>
  <c r="CO56" i="4"/>
  <c r="D8" i="4"/>
  <c r="BQ77" i="4"/>
  <c r="G30" i="1"/>
  <c r="C31" i="1"/>
  <c r="G55" i="1"/>
  <c r="G63" i="1"/>
  <c r="G85" i="1"/>
  <c r="BL76" i="4"/>
  <c r="D18" i="4"/>
  <c r="CL20" i="4"/>
  <c r="G98" i="1"/>
  <c r="CO23" i="4"/>
  <c r="CL10" i="4"/>
  <c r="N43" i="5"/>
  <c r="H18" i="1"/>
  <c r="D17" i="1"/>
  <c r="H33" i="1"/>
  <c r="F75" i="1"/>
  <c r="O76" i="4"/>
  <c r="CA76" i="4"/>
  <c r="CO16" i="4"/>
  <c r="AL77" i="4"/>
  <c r="D57" i="4"/>
  <c r="CL59" i="4"/>
  <c r="G16" i="1"/>
  <c r="Q76" i="20"/>
  <c r="E35" i="1"/>
  <c r="G56" i="1"/>
  <c r="G64" i="1"/>
  <c r="G78" i="1"/>
  <c r="C92" i="1"/>
  <c r="G86" i="1"/>
  <c r="H76" i="4"/>
  <c r="BT76" i="4"/>
  <c r="D50" i="4"/>
  <c r="CL52" i="4"/>
  <c r="AM77" i="4"/>
  <c r="N27" i="5"/>
  <c r="G69" i="1"/>
  <c r="C73" i="1"/>
  <c r="CL58" i="4"/>
  <c r="H9" i="1"/>
  <c r="BM76" i="4"/>
  <c r="D51" i="4"/>
  <c r="CL53" i="4"/>
  <c r="H77" i="4"/>
  <c r="BT77" i="4"/>
  <c r="E104" i="1"/>
  <c r="BI77" i="4"/>
  <c r="F73" i="1"/>
  <c r="G45" i="1"/>
  <c r="G108" i="1"/>
  <c r="R76" i="4"/>
  <c r="CD76" i="4"/>
  <c r="CO11" i="4"/>
  <c r="CI11" i="4" s="1"/>
  <c r="CO33" i="4"/>
  <c r="AU77" i="4"/>
  <c r="Q74" i="5"/>
  <c r="G96" i="1"/>
  <c r="CL34" i="4"/>
  <c r="H81" i="1"/>
  <c r="CS76" i="4"/>
  <c r="CO34" i="4"/>
  <c r="P77" i="4"/>
  <c r="CB77" i="4"/>
  <c r="N51" i="5"/>
  <c r="F13" i="17"/>
  <c r="D24" i="4"/>
  <c r="F20" i="1"/>
  <c r="H78" i="1"/>
  <c r="D92" i="1"/>
  <c r="AG76" i="4"/>
  <c r="D19" i="4"/>
  <c r="G28" i="1"/>
  <c r="C29" i="1"/>
  <c r="G46" i="1"/>
  <c r="G109" i="1"/>
  <c r="Z76" i="4"/>
  <c r="CT76" i="4"/>
  <c r="D12" i="4"/>
  <c r="CL14" i="4"/>
  <c r="CO35" i="4"/>
  <c r="D34" i="4"/>
  <c r="CL36" i="4"/>
  <c r="BC77" i="4"/>
  <c r="CO57" i="4"/>
  <c r="CL69" i="4"/>
  <c r="G118" i="1"/>
  <c r="H86" i="1"/>
  <c r="CO10" i="4"/>
  <c r="D35" i="4"/>
  <c r="CL37" i="4"/>
  <c r="X77" i="4"/>
  <c r="CJ77" i="4"/>
  <c r="CO58" i="4"/>
  <c r="H45" i="7"/>
  <c r="H82" i="1"/>
  <c r="BE76" i="4"/>
  <c r="E31" i="1"/>
  <c r="G47" i="1"/>
  <c r="G110" i="1"/>
  <c r="AH76" i="4"/>
  <c r="D36" i="4"/>
  <c r="CL38" i="4"/>
  <c r="CO43" i="4"/>
  <c r="CI43" i="4" s="1"/>
  <c r="CO17" i="4"/>
  <c r="BK77" i="4"/>
  <c r="D58" i="4"/>
  <c r="CL60" i="4"/>
  <c r="Q10" i="5"/>
  <c r="CO31" i="4"/>
  <c r="D40" i="4"/>
  <c r="CO47" i="4"/>
  <c r="E77" i="4"/>
  <c r="D56" i="4"/>
  <c r="F35" i="1"/>
  <c r="H90" i="1"/>
  <c r="AF77" i="4"/>
  <c r="CR77" i="4"/>
  <c r="D59" i="4"/>
  <c r="CL61" i="4"/>
  <c r="G13" i="1"/>
  <c r="H51" i="1"/>
  <c r="D68" i="1"/>
  <c r="H85" i="1"/>
  <c r="CK76" i="4"/>
  <c r="C39" i="1"/>
  <c r="G40" i="1"/>
  <c r="G48" i="1"/>
  <c r="G111" i="1"/>
  <c r="AP76" i="4"/>
  <c r="CO19" i="4"/>
  <c r="CI19" i="4" s="1"/>
  <c r="D44" i="4"/>
  <c r="CO41" i="4"/>
  <c r="G77" i="4"/>
  <c r="BS77" i="4"/>
  <c r="CO15" i="4"/>
  <c r="BA77" i="4"/>
  <c r="H53" i="1"/>
  <c r="CL21" i="4"/>
  <c r="CO42" i="4"/>
  <c r="AN77" i="4"/>
  <c r="Q34" i="5"/>
  <c r="G19" i="1"/>
  <c r="AL76" i="4"/>
  <c r="CO66" i="4"/>
  <c r="H54" i="1"/>
  <c r="H89" i="1"/>
  <c r="D11" i="4"/>
  <c r="E12" i="1"/>
  <c r="G41" i="1"/>
  <c r="G49" i="1"/>
  <c r="G112" i="1"/>
  <c r="AX76" i="4"/>
  <c r="D20" i="4"/>
  <c r="CL22" i="4"/>
  <c r="D42" i="4"/>
  <c r="CL44" i="4"/>
  <c r="O77" i="4"/>
  <c r="CA77" i="4"/>
  <c r="CO65" i="4"/>
  <c r="G57" i="12"/>
  <c r="F76" i="4"/>
  <c r="H58" i="1"/>
  <c r="D43" i="4"/>
  <c r="CL45" i="4"/>
  <c r="CI45" i="4" s="1"/>
  <c r="AV77" i="4"/>
  <c r="CP76" i="4"/>
  <c r="CO7" i="4"/>
  <c r="H57" i="1"/>
  <c r="G42" i="1"/>
  <c r="E68" i="1"/>
  <c r="G105" i="1"/>
  <c r="C114" i="1"/>
  <c r="G113" i="1"/>
  <c r="BF76" i="4"/>
  <c r="CO25" i="4"/>
  <c r="W77" i="4"/>
  <c r="CQ77" i="4"/>
  <c r="D66" i="4"/>
  <c r="D29" i="14"/>
  <c r="O29" i="14" s="1"/>
  <c r="G23" i="1"/>
  <c r="BJ76" i="4"/>
  <c r="BJ78" i="4" s="1"/>
  <c r="H63" i="1"/>
  <c r="CO18" i="4"/>
  <c r="CO26" i="4"/>
  <c r="BD77" i="4"/>
  <c r="CO69" i="4"/>
  <c r="CL72" i="4"/>
  <c r="G71" i="1"/>
  <c r="H60" i="1"/>
  <c r="G43" i="1"/>
  <c r="G76" i="1"/>
  <c r="C77" i="1"/>
  <c r="G106" i="1"/>
  <c r="E116" i="1"/>
  <c r="BN76" i="4"/>
  <c r="CO27" i="4"/>
  <c r="D26" i="4"/>
  <c r="CL28" i="4"/>
  <c r="CO49" i="4"/>
  <c r="AE77" i="4"/>
  <c r="G34" i="1"/>
  <c r="H67" i="1"/>
  <c r="Y76" i="4"/>
  <c r="D27" i="4"/>
  <c r="CL29" i="4"/>
  <c r="CO50" i="4"/>
  <c r="BL77" i="4"/>
  <c r="S76" i="5"/>
  <c r="G95" i="1"/>
  <c r="M77" i="4"/>
  <c r="H8" i="1"/>
  <c r="H65" i="1"/>
  <c r="H115" i="1"/>
  <c r="D116" i="1"/>
  <c r="G44" i="1"/>
  <c r="E92" i="1"/>
  <c r="G107" i="1"/>
  <c r="J76" i="4"/>
  <c r="BV76" i="4"/>
  <c r="D28" i="4"/>
  <c r="CL30" i="4"/>
  <c r="CL46" i="4"/>
  <c r="D52" i="4"/>
  <c r="CL54" i="4"/>
  <c r="AO77" i="4"/>
  <c r="BY77" i="4"/>
  <c r="F17" i="1"/>
  <c r="F14" i="1" s="1"/>
  <c r="F24" i="1" s="1"/>
  <c r="H79" i="1"/>
  <c r="H45" i="1"/>
  <c r="H111" i="1"/>
  <c r="AQ76" i="4"/>
  <c r="CI10" i="4"/>
  <c r="CO12" i="4"/>
  <c r="D53" i="4"/>
  <c r="CL55" i="4"/>
  <c r="CI55" i="4" s="1"/>
  <c r="BN77" i="4"/>
  <c r="D70" i="4"/>
  <c r="I29" i="6"/>
  <c r="H61" i="1"/>
  <c r="H42" i="1"/>
  <c r="C38" i="1"/>
  <c r="G36" i="1"/>
  <c r="G102" i="1"/>
  <c r="G125" i="1"/>
  <c r="AJ76" i="4"/>
  <c r="D22" i="4"/>
  <c r="CL24" i="4"/>
  <c r="CO45" i="4"/>
  <c r="AW77" i="4"/>
  <c r="N75" i="5"/>
  <c r="F29" i="17"/>
  <c r="H83" i="1"/>
  <c r="Q76" i="4"/>
  <c r="H47" i="1"/>
  <c r="H112" i="1"/>
  <c r="AY76" i="4"/>
  <c r="D13" i="4"/>
  <c r="CL15" i="4"/>
  <c r="CO36" i="4"/>
  <c r="J77" i="4"/>
  <c r="BV77" i="4"/>
  <c r="G22" i="1"/>
  <c r="D32" i="4"/>
  <c r="H7" i="1"/>
  <c r="D12" i="1"/>
  <c r="H66" i="1"/>
  <c r="H44" i="1"/>
  <c r="G37" i="1"/>
  <c r="G103" i="1"/>
  <c r="C104" i="1"/>
  <c r="G104" i="1" s="1"/>
  <c r="G126" i="1"/>
  <c r="AR76" i="4"/>
  <c r="D46" i="4"/>
  <c r="CL48" i="4"/>
  <c r="CI48" i="4" s="1"/>
  <c r="BE77" i="4"/>
  <c r="CO59" i="4"/>
  <c r="H87" i="1"/>
  <c r="AW76" i="4"/>
  <c r="F12" i="1"/>
  <c r="H49" i="1"/>
  <c r="H113" i="1"/>
  <c r="BG76" i="4"/>
  <c r="D37" i="4"/>
  <c r="CL39" i="4"/>
  <c r="R77" i="4"/>
  <c r="CD77" i="4"/>
  <c r="CO60" i="4"/>
  <c r="CI60" i="4" s="1"/>
  <c r="Q18" i="5"/>
  <c r="E38" i="1"/>
  <c r="H11" i="1"/>
  <c r="H46" i="1"/>
  <c r="E39" i="1"/>
  <c r="E50" i="1" s="1"/>
  <c r="E114" i="1"/>
  <c r="G127" i="1"/>
  <c r="AZ76" i="4"/>
  <c r="CL8" i="4"/>
  <c r="CO29" i="4"/>
  <c r="BM77" i="4"/>
  <c r="D60" i="4"/>
  <c r="CL62" i="4"/>
  <c r="N11" i="5"/>
  <c r="G15" i="1"/>
  <c r="AD76" i="4"/>
  <c r="AD78" i="4" s="1"/>
  <c r="H55" i="1"/>
  <c r="H91" i="1"/>
  <c r="CC76" i="4"/>
  <c r="F68" i="1"/>
  <c r="F116" i="1"/>
  <c r="BO76" i="4"/>
  <c r="CO20" i="4"/>
  <c r="CI20" i="4" s="1"/>
  <c r="Z77" i="4"/>
  <c r="CT77" i="4"/>
  <c r="D61" i="4"/>
  <c r="CL63" i="4"/>
  <c r="CI63" i="4" s="1"/>
  <c r="G97" i="1"/>
  <c r="H80" i="1"/>
  <c r="I76" i="4"/>
  <c r="H48" i="1"/>
  <c r="D114" i="1"/>
  <c r="H105" i="1"/>
  <c r="C129" i="1"/>
  <c r="G120" i="1"/>
  <c r="G128" i="1"/>
  <c r="BH76" i="4"/>
  <c r="D30" i="4"/>
  <c r="CL32" i="4"/>
  <c r="I77" i="4"/>
  <c r="BU77" i="4"/>
  <c r="Q58" i="5"/>
  <c r="I62" i="6"/>
  <c r="E27" i="1"/>
  <c r="BZ76" i="4"/>
  <c r="BZ78" i="4" s="1"/>
  <c r="H59" i="1"/>
  <c r="D77" i="1"/>
  <c r="H76" i="1"/>
  <c r="H106" i="1"/>
  <c r="K76" i="4"/>
  <c r="BW76" i="4"/>
  <c r="D21" i="4"/>
  <c r="CL23" i="4"/>
  <c r="CI23" i="4" s="1"/>
  <c r="CO44" i="4"/>
  <c r="AH77" i="4"/>
  <c r="U24" i="15"/>
  <c r="G117" i="1"/>
  <c r="C119" i="1"/>
  <c r="G119" i="1" s="1"/>
  <c r="CL42" i="4"/>
  <c r="CI42" i="4" s="1"/>
  <c r="H84" i="1"/>
  <c r="AO76" i="4"/>
  <c r="F92" i="1"/>
  <c r="H108" i="1"/>
  <c r="C75" i="1"/>
  <c r="G75" i="1" s="1"/>
  <c r="G74" i="1"/>
  <c r="G121" i="1"/>
  <c r="D76" i="2"/>
  <c r="BP76" i="4"/>
  <c r="CO13" i="4"/>
  <c r="Q77" i="4"/>
  <c r="CC77" i="4"/>
  <c r="G72" i="1"/>
  <c r="H62" i="1"/>
  <c r="F119" i="1"/>
  <c r="CL13" i="4"/>
  <c r="D29" i="1"/>
  <c r="H28" i="1"/>
  <c r="H107" i="1"/>
  <c r="S76" i="4"/>
  <c r="CE76" i="4"/>
  <c r="D45" i="4"/>
  <c r="CL47" i="4"/>
  <c r="AP77" i="4"/>
  <c r="AS77" i="4"/>
  <c r="H30" i="1"/>
  <c r="D31" i="1"/>
  <c r="H88" i="1"/>
  <c r="BU76" i="4"/>
  <c r="C27" i="1"/>
  <c r="G25" i="1"/>
  <c r="E77" i="1"/>
  <c r="G122" i="1"/>
  <c r="L76" i="4"/>
  <c r="BX76" i="4"/>
  <c r="D14" i="4"/>
  <c r="CL16" i="4"/>
  <c r="CI16" i="4" s="1"/>
  <c r="CI35" i="4"/>
  <c r="CO37" i="4"/>
  <c r="Y77" i="4"/>
  <c r="CK77" i="4"/>
  <c r="G94" i="1"/>
  <c r="H64" i="1"/>
  <c r="H41" i="1"/>
  <c r="H109" i="1"/>
  <c r="AA76" i="4"/>
  <c r="CM76" i="4"/>
  <c r="CL7" i="4"/>
  <c r="CO28" i="4"/>
  <c r="CI28" i="4" s="1"/>
  <c r="AX77" i="4"/>
  <c r="D67" i="4"/>
  <c r="F45" i="17"/>
  <c r="H52" i="1"/>
  <c r="F99" i="1"/>
  <c r="F31" i="1"/>
  <c r="G26" i="1"/>
  <c r="G100" i="1"/>
  <c r="G123" i="1"/>
  <c r="T76" i="4"/>
  <c r="CF76" i="4"/>
  <c r="D38" i="4"/>
  <c r="CL40" i="4"/>
  <c r="CI40" i="4" s="1"/>
  <c r="CU40" i="4" s="1"/>
  <c r="CO51" i="4"/>
  <c r="CI51" i="4" s="1"/>
  <c r="AG77" i="4"/>
  <c r="CS77" i="4"/>
  <c r="CO74" i="4"/>
  <c r="D48" i="4"/>
  <c r="U77" i="4"/>
  <c r="D64" i="4"/>
  <c r="H10" i="1"/>
  <c r="H43" i="1"/>
  <c r="H110" i="1"/>
  <c r="AI76" i="4"/>
  <c r="D29" i="4"/>
  <c r="CL31" i="4"/>
  <c r="CI31" i="4" s="1"/>
  <c r="CI50" i="4"/>
  <c r="CO52" i="4"/>
  <c r="BF77" i="4"/>
  <c r="N35" i="5"/>
  <c r="I15" i="6"/>
  <c r="BB76" i="4"/>
  <c r="BB78" i="4" s="1"/>
  <c r="CL26" i="4"/>
  <c r="CI26" i="4" s="1"/>
  <c r="CO39" i="4"/>
  <c r="H56" i="1"/>
  <c r="H40" i="1"/>
  <c r="D39" i="1"/>
  <c r="E29" i="1"/>
  <c r="G101" i="1"/>
  <c r="G124" i="1"/>
  <c r="AB76" i="4"/>
  <c r="CN76" i="4"/>
  <c r="CO21" i="4"/>
  <c r="BO77" i="4"/>
  <c r="H37" i="1"/>
  <c r="D104" i="1"/>
  <c r="H104" i="1" s="1"/>
  <c r="H103" i="1"/>
  <c r="H126" i="1"/>
  <c r="AK76" i="4"/>
  <c r="AK78" i="4" s="1"/>
  <c r="D39" i="4"/>
  <c r="CL41" i="4"/>
  <c r="BP77" i="4"/>
  <c r="CO62" i="4"/>
  <c r="N13" i="5"/>
  <c r="Q36" i="5"/>
  <c r="N45" i="5"/>
  <c r="Q68" i="5"/>
  <c r="I28" i="6"/>
  <c r="H29" i="7"/>
  <c r="D13" i="14"/>
  <c r="O13" i="14" s="1"/>
  <c r="F27" i="17"/>
  <c r="I18" i="6"/>
  <c r="F76" i="12"/>
  <c r="U48" i="15"/>
  <c r="R54" i="20"/>
  <c r="K66" i="29"/>
  <c r="K77" i="4"/>
  <c r="BW77" i="4"/>
  <c r="F61" i="17"/>
  <c r="F39" i="1"/>
  <c r="F50" i="1" s="1"/>
  <c r="F114" i="1"/>
  <c r="H127" i="1"/>
  <c r="D77" i="2"/>
  <c r="AS76" i="4"/>
  <c r="CO22" i="4"/>
  <c r="L77" i="4"/>
  <c r="BX77" i="4"/>
  <c r="D63" i="4"/>
  <c r="CL65" i="4"/>
  <c r="F9" i="17"/>
  <c r="Q23" i="5"/>
  <c r="N32" i="5"/>
  <c r="Q55" i="5"/>
  <c r="N64" i="5"/>
  <c r="K54" i="7"/>
  <c r="F43" i="17"/>
  <c r="CO70" i="4"/>
  <c r="Q29" i="5"/>
  <c r="N38" i="5"/>
  <c r="I77" i="5"/>
  <c r="Q61" i="5"/>
  <c r="N70" i="5"/>
  <c r="K70" i="7"/>
  <c r="R64" i="20"/>
  <c r="CO53" i="4"/>
  <c r="CI53" i="4" s="1"/>
  <c r="S77" i="4"/>
  <c r="CE77" i="4"/>
  <c r="R37" i="20"/>
  <c r="H120" i="1"/>
  <c r="D129" i="1"/>
  <c r="H128" i="1"/>
  <c r="BA76" i="4"/>
  <c r="BA78" i="4" s="1"/>
  <c r="D23" i="4"/>
  <c r="CL25" i="4"/>
  <c r="CO46" i="4"/>
  <c r="T77" i="4"/>
  <c r="CF77" i="4"/>
  <c r="P77" i="5"/>
  <c r="CO67" i="4"/>
  <c r="Q28" i="5"/>
  <c r="N37" i="5"/>
  <c r="Q60" i="5"/>
  <c r="N69" i="5"/>
  <c r="U40" i="15"/>
  <c r="F25" i="17"/>
  <c r="G77" i="5"/>
  <c r="F59" i="17"/>
  <c r="R36" i="20"/>
  <c r="D71" i="4"/>
  <c r="CL73" i="4"/>
  <c r="D76" i="5"/>
  <c r="I9" i="6"/>
  <c r="G33" i="12"/>
  <c r="CL66" i="4"/>
  <c r="CI66" i="4" s="1"/>
  <c r="D54" i="4"/>
  <c r="AA77" i="4"/>
  <c r="CM77" i="4"/>
  <c r="CL56" i="4"/>
  <c r="CI56" i="4" s="1"/>
  <c r="H77" i="5"/>
  <c r="E76" i="21"/>
  <c r="D75" i="1"/>
  <c r="H75" i="1" s="1"/>
  <c r="H74" i="1"/>
  <c r="H121" i="1"/>
  <c r="BI76" i="4"/>
  <c r="D47" i="4"/>
  <c r="CL49" i="4"/>
  <c r="AB77" i="4"/>
  <c r="CN77" i="4"/>
  <c r="N19" i="5"/>
  <c r="D68" i="4"/>
  <c r="CL70" i="4"/>
  <c r="F77" i="5"/>
  <c r="I19" i="6"/>
  <c r="F41" i="17"/>
  <c r="Q15" i="5"/>
  <c r="N24" i="5"/>
  <c r="Q47" i="5"/>
  <c r="N56" i="5"/>
  <c r="O77" i="5"/>
  <c r="I70" i="6"/>
  <c r="H69" i="7"/>
  <c r="G17" i="12"/>
  <c r="F75" i="17"/>
  <c r="R44" i="20"/>
  <c r="L76" i="5"/>
  <c r="Q21" i="5"/>
  <c r="N30" i="5"/>
  <c r="Q53" i="5"/>
  <c r="N62" i="5"/>
  <c r="H21" i="7"/>
  <c r="AI77" i="4"/>
  <c r="N59" i="5"/>
  <c r="K59" i="5" s="1"/>
  <c r="U59" i="5" s="1"/>
  <c r="G18" i="1"/>
  <c r="C17" i="1"/>
  <c r="N76" i="4"/>
  <c r="N78" i="4" s="1"/>
  <c r="D27" i="1"/>
  <c r="H27" i="1" s="1"/>
  <c r="H25" i="1"/>
  <c r="F77" i="1"/>
  <c r="H122" i="1"/>
  <c r="E76" i="4"/>
  <c r="E78" i="4" s="1"/>
  <c r="D7" i="4"/>
  <c r="BQ76" i="4"/>
  <c r="BQ78" i="4" s="1"/>
  <c r="CL9" i="4"/>
  <c r="CI9" i="4" s="1"/>
  <c r="CU9" i="4" s="1"/>
  <c r="CO30" i="4"/>
  <c r="AJ77" i="4"/>
  <c r="Q66" i="5"/>
  <c r="R45" i="20"/>
  <c r="Q20" i="5"/>
  <c r="N29" i="5"/>
  <c r="Q52" i="5"/>
  <c r="N61" i="5"/>
  <c r="I54" i="6"/>
  <c r="F57" i="17"/>
  <c r="R43" i="20"/>
  <c r="CO68" i="4"/>
  <c r="J76" i="5"/>
  <c r="I76" i="20"/>
  <c r="R52" i="20"/>
  <c r="T76" i="5"/>
  <c r="F15" i="17"/>
  <c r="CO71" i="4"/>
  <c r="AQ77" i="4"/>
  <c r="CI59" i="4"/>
  <c r="CO61" i="4"/>
  <c r="CI61" i="4" s="1"/>
  <c r="D75" i="4"/>
  <c r="BR76" i="4"/>
  <c r="BR78" i="4" s="1"/>
  <c r="H26" i="1"/>
  <c r="H100" i="1"/>
  <c r="H123" i="1"/>
  <c r="M76" i="4"/>
  <c r="BY76" i="4"/>
  <c r="D31" i="4"/>
  <c r="CL33" i="4"/>
  <c r="CI33" i="4" s="1"/>
  <c r="CO54" i="4"/>
  <c r="AR77" i="4"/>
  <c r="CO75" i="4"/>
  <c r="G76" i="6"/>
  <c r="F73" i="17"/>
  <c r="R51" i="20"/>
  <c r="D69" i="4"/>
  <c r="CL71" i="4"/>
  <c r="R76" i="5"/>
  <c r="Q7" i="5"/>
  <c r="N16" i="5"/>
  <c r="Q39" i="5"/>
  <c r="N48" i="5"/>
  <c r="Q71" i="5"/>
  <c r="H76" i="6"/>
  <c r="Q13" i="5"/>
  <c r="N22" i="5"/>
  <c r="Q45" i="5"/>
  <c r="K45" i="5" s="1"/>
  <c r="U45" i="5" s="1"/>
  <c r="N54" i="5"/>
  <c r="D69" i="14"/>
  <c r="O69" i="14" s="1"/>
  <c r="F31" i="17"/>
  <c r="D72" i="4"/>
  <c r="AY77" i="4"/>
  <c r="D62" i="4"/>
  <c r="CL64" i="4"/>
  <c r="CI64" i="4" s="1"/>
  <c r="CU64" i="4" s="1"/>
  <c r="G70" i="1"/>
  <c r="F29" i="1"/>
  <c r="H101" i="1"/>
  <c r="H124" i="1"/>
  <c r="U76" i="4"/>
  <c r="CG76" i="4"/>
  <c r="CG78" i="4" s="1"/>
  <c r="CI12" i="4"/>
  <c r="CO14" i="4"/>
  <c r="D55" i="4"/>
  <c r="AZ77" i="4"/>
  <c r="CL57" i="4"/>
  <c r="CI57" i="4" s="1"/>
  <c r="I76" i="5"/>
  <c r="Q12" i="5"/>
  <c r="N21" i="5"/>
  <c r="K21" i="5" s="1"/>
  <c r="U21" i="5" s="1"/>
  <c r="Q44" i="5"/>
  <c r="N53" i="5"/>
  <c r="K14" i="7"/>
  <c r="G41" i="12"/>
  <c r="R60" i="20"/>
  <c r="I11" i="6"/>
  <c r="O76" i="15"/>
  <c r="F47" i="17"/>
  <c r="R38" i="20"/>
  <c r="H37" i="27"/>
  <c r="BG77" i="4"/>
  <c r="Q42" i="5"/>
  <c r="G93" i="1"/>
  <c r="C99" i="1"/>
  <c r="G99" i="1" s="1"/>
  <c r="D38" i="1"/>
  <c r="H38" i="1" s="1"/>
  <c r="H36" i="1"/>
  <c r="H102" i="1"/>
  <c r="H125" i="1"/>
  <c r="AC76" i="4"/>
  <c r="AC78" i="4" s="1"/>
  <c r="D15" i="4"/>
  <c r="CL17" i="4"/>
  <c r="CI17" i="4" s="1"/>
  <c r="CO38" i="4"/>
  <c r="BH77" i="4"/>
  <c r="I12" i="6"/>
  <c r="I26" i="6"/>
  <c r="T77" i="15"/>
  <c r="N8" i="5"/>
  <c r="Q31" i="5"/>
  <c r="N40" i="5"/>
  <c r="Q63" i="5"/>
  <c r="N72" i="5"/>
  <c r="I36" i="6"/>
  <c r="D53" i="14"/>
  <c r="O53" i="14" s="1"/>
  <c r="U64" i="15"/>
  <c r="F11" i="17"/>
  <c r="N14" i="5"/>
  <c r="Q37" i="5"/>
  <c r="N46" i="5"/>
  <c r="Q69" i="5"/>
  <c r="K69" i="5" s="1"/>
  <c r="U69" i="5" s="1"/>
  <c r="F63" i="17"/>
  <c r="R46" i="20"/>
  <c r="M76" i="5"/>
  <c r="Q16" i="5"/>
  <c r="N25" i="5"/>
  <c r="Q48" i="5"/>
  <c r="N57" i="5"/>
  <c r="F77" i="6"/>
  <c r="K46" i="7"/>
  <c r="H11" i="22"/>
  <c r="Q27" i="5"/>
  <c r="N36" i="5"/>
  <c r="Q59" i="5"/>
  <c r="N68" i="5"/>
  <c r="F67" i="17"/>
  <c r="R48" i="20"/>
  <c r="CL68" i="4"/>
  <c r="N15" i="5"/>
  <c r="Q38" i="5"/>
  <c r="N47" i="5"/>
  <c r="K47" i="5" s="1"/>
  <c r="U47" i="5" s="1"/>
  <c r="L77" i="5"/>
  <c r="Q70" i="5"/>
  <c r="I17" i="6"/>
  <c r="Q17" i="5"/>
  <c r="N26" i="5"/>
  <c r="K26" i="5" s="1"/>
  <c r="U26" i="5" s="1"/>
  <c r="Q49" i="5"/>
  <c r="N58" i="5"/>
  <c r="F76" i="6"/>
  <c r="K76" i="14"/>
  <c r="L77" i="15"/>
  <c r="F7" i="8"/>
  <c r="D76" i="8"/>
  <c r="F23" i="8"/>
  <c r="F39" i="8"/>
  <c r="F55" i="8"/>
  <c r="F71" i="8"/>
  <c r="G22" i="12"/>
  <c r="U59" i="15"/>
  <c r="H14" i="16"/>
  <c r="H30" i="16"/>
  <c r="H46" i="16"/>
  <c r="H62" i="16"/>
  <c r="E76" i="17"/>
  <c r="R24" i="20"/>
  <c r="M68" i="23"/>
  <c r="K75" i="26"/>
  <c r="K26" i="29"/>
  <c r="G35" i="12"/>
  <c r="D76" i="13"/>
  <c r="F7" i="13"/>
  <c r="F23" i="13"/>
  <c r="F39" i="13"/>
  <c r="F55" i="13"/>
  <c r="F71" i="13"/>
  <c r="H77" i="20"/>
  <c r="H73" i="27"/>
  <c r="I8" i="6"/>
  <c r="J77" i="7"/>
  <c r="F17" i="17"/>
  <c r="CL67" i="4"/>
  <c r="D77" i="20"/>
  <c r="R56" i="20"/>
  <c r="G76" i="5"/>
  <c r="T77" i="5"/>
  <c r="E76" i="6"/>
  <c r="K62" i="7"/>
  <c r="R68" i="20"/>
  <c r="K38" i="7"/>
  <c r="I61" i="6"/>
  <c r="F9" i="8"/>
  <c r="F25" i="8"/>
  <c r="F41" i="8"/>
  <c r="F57" i="8"/>
  <c r="F73" i="8"/>
  <c r="G46" i="12"/>
  <c r="D18" i="14"/>
  <c r="O18" i="14" s="1"/>
  <c r="D50" i="14"/>
  <c r="O50" i="14" s="1"/>
  <c r="G77" i="14"/>
  <c r="U67" i="15"/>
  <c r="K11" i="26"/>
  <c r="H17" i="27"/>
  <c r="H7" i="7"/>
  <c r="I76" i="7"/>
  <c r="H15" i="7"/>
  <c r="H23" i="7"/>
  <c r="H31" i="7"/>
  <c r="H39" i="7"/>
  <c r="H47" i="7"/>
  <c r="H55" i="7"/>
  <c r="H63" i="7"/>
  <c r="H71" i="7"/>
  <c r="G59" i="12"/>
  <c r="F9" i="13"/>
  <c r="F25" i="13"/>
  <c r="F41" i="13"/>
  <c r="F57" i="13"/>
  <c r="R67" i="20"/>
  <c r="H9" i="16"/>
  <c r="H51" i="29"/>
  <c r="Q8" i="5"/>
  <c r="K8" i="5" s="1"/>
  <c r="U8" i="5" s="1"/>
  <c r="N17" i="5"/>
  <c r="Q40" i="5"/>
  <c r="K40" i="5" s="1"/>
  <c r="U40" i="5" s="1"/>
  <c r="N49" i="5"/>
  <c r="K58" i="5"/>
  <c r="U58" i="5" s="1"/>
  <c r="Q72" i="5"/>
  <c r="I25" i="6"/>
  <c r="H61" i="7"/>
  <c r="U8" i="15"/>
  <c r="F33" i="17"/>
  <c r="R32" i="20"/>
  <c r="Q19" i="5"/>
  <c r="N28" i="5"/>
  <c r="K28" i="5" s="1"/>
  <c r="U28" i="5" s="1"/>
  <c r="Q51" i="5"/>
  <c r="K51" i="5" s="1"/>
  <c r="U51" i="5" s="1"/>
  <c r="S77" i="5"/>
  <c r="N60" i="5"/>
  <c r="G49" i="12"/>
  <c r="CO73" i="4"/>
  <c r="O76" i="5"/>
  <c r="O78" i="5" s="1"/>
  <c r="N7" i="5"/>
  <c r="K16" i="5"/>
  <c r="U16" i="5" s="1"/>
  <c r="Q30" i="5"/>
  <c r="N39" i="5"/>
  <c r="Q62" i="5"/>
  <c r="N71" i="5"/>
  <c r="I22" i="6"/>
  <c r="G25" i="12"/>
  <c r="D77" i="15"/>
  <c r="U56" i="15"/>
  <c r="Q9" i="5"/>
  <c r="N18" i="5"/>
  <c r="K18" i="5" s="1"/>
  <c r="U18" i="5" s="1"/>
  <c r="K27" i="5"/>
  <c r="U27" i="5" s="1"/>
  <c r="Q41" i="5"/>
  <c r="N50" i="5"/>
  <c r="K50" i="5" s="1"/>
  <c r="U50" i="5" s="1"/>
  <c r="Q73" i="5"/>
  <c r="I44" i="6"/>
  <c r="D76" i="17"/>
  <c r="F7" i="17"/>
  <c r="H43" i="22"/>
  <c r="I37" i="6"/>
  <c r="F11" i="8"/>
  <c r="F27" i="8"/>
  <c r="F43" i="8"/>
  <c r="F59" i="8"/>
  <c r="F75" i="8"/>
  <c r="G70" i="12"/>
  <c r="H76" i="15"/>
  <c r="U11" i="15"/>
  <c r="E77" i="15"/>
  <c r="U75" i="15"/>
  <c r="H18" i="16"/>
  <c r="H34" i="16"/>
  <c r="H50" i="16"/>
  <c r="H66" i="16"/>
  <c r="I76" i="21"/>
  <c r="D77" i="7"/>
  <c r="G19" i="12"/>
  <c r="F11" i="13"/>
  <c r="F27" i="13"/>
  <c r="F43" i="13"/>
  <c r="F59" i="13"/>
  <c r="H25" i="16"/>
  <c r="R9" i="20"/>
  <c r="CL74" i="4"/>
  <c r="I30" i="6"/>
  <c r="G76" i="7"/>
  <c r="G9" i="12"/>
  <c r="U72" i="15"/>
  <c r="F49" i="17"/>
  <c r="R39" i="20"/>
  <c r="F24" i="28"/>
  <c r="CO72" i="4"/>
  <c r="CI72" i="4" s="1"/>
  <c r="K22" i="7"/>
  <c r="D74" i="4"/>
  <c r="H13" i="7"/>
  <c r="E77" i="5"/>
  <c r="H53" i="7"/>
  <c r="F23" i="17"/>
  <c r="R28" i="20"/>
  <c r="F13" i="8"/>
  <c r="F29" i="8"/>
  <c r="F45" i="8"/>
  <c r="F61" i="8"/>
  <c r="G30" i="12"/>
  <c r="D26" i="14"/>
  <c r="O26" i="14" s="1"/>
  <c r="D58" i="14"/>
  <c r="O58" i="14" s="1"/>
  <c r="P76" i="15"/>
  <c r="U19" i="15"/>
  <c r="M77" i="15"/>
  <c r="R26" i="20"/>
  <c r="H49" i="27"/>
  <c r="K8" i="7"/>
  <c r="K16" i="7"/>
  <c r="K24" i="7"/>
  <c r="K32" i="7"/>
  <c r="K40" i="7"/>
  <c r="K48" i="7"/>
  <c r="L77" i="7"/>
  <c r="K56" i="7"/>
  <c r="K64" i="7"/>
  <c r="K72" i="7"/>
  <c r="D76" i="10"/>
  <c r="G43" i="12"/>
  <c r="F13" i="13"/>
  <c r="F29" i="13"/>
  <c r="F45" i="13"/>
  <c r="F61" i="13"/>
  <c r="I67" i="6"/>
  <c r="H41" i="16"/>
  <c r="R13" i="20"/>
  <c r="N9" i="5"/>
  <c r="Q32" i="5"/>
  <c r="K32" i="5" s="1"/>
  <c r="U32" i="5" s="1"/>
  <c r="N41" i="5"/>
  <c r="Q64" i="5"/>
  <c r="K64" i="5" s="1"/>
  <c r="U64" i="5" s="1"/>
  <c r="N73" i="5"/>
  <c r="D76" i="9"/>
  <c r="F65" i="17"/>
  <c r="R47" i="20"/>
  <c r="D73" i="4"/>
  <c r="CL75" i="4"/>
  <c r="Q11" i="5"/>
  <c r="K11" i="5" s="1"/>
  <c r="U11" i="5" s="1"/>
  <c r="N20" i="5"/>
  <c r="Q43" i="5"/>
  <c r="K43" i="5" s="1"/>
  <c r="N52" i="5"/>
  <c r="K61" i="5"/>
  <c r="U61" i="5" s="1"/>
  <c r="Q75" i="5"/>
  <c r="K75" i="5" s="1"/>
  <c r="U75" i="5" s="1"/>
  <c r="U32" i="15"/>
  <c r="M44" i="23"/>
  <c r="Q22" i="5"/>
  <c r="N31" i="5"/>
  <c r="Q54" i="5"/>
  <c r="N63" i="5"/>
  <c r="K63" i="5" s="1"/>
  <c r="U63" i="5" s="1"/>
  <c r="F77" i="14"/>
  <c r="F21" i="17"/>
  <c r="H69" i="27"/>
  <c r="N10" i="5"/>
  <c r="K10" i="5" s="1"/>
  <c r="K19" i="5"/>
  <c r="U19" i="5" s="1"/>
  <c r="Q33" i="5"/>
  <c r="N42" i="5"/>
  <c r="M77" i="5"/>
  <c r="Q65" i="5"/>
  <c r="N74" i="5"/>
  <c r="K74" i="5" s="1"/>
  <c r="U74" i="5" s="1"/>
  <c r="F39" i="17"/>
  <c r="I53" i="6"/>
  <c r="F15" i="8"/>
  <c r="F31" i="8"/>
  <c r="F47" i="8"/>
  <c r="F63" i="8"/>
  <c r="G54" i="12"/>
  <c r="L76" i="14"/>
  <c r="U27" i="15"/>
  <c r="H22" i="16"/>
  <c r="H38" i="16"/>
  <c r="H54" i="16"/>
  <c r="H70" i="16"/>
  <c r="D76" i="19"/>
  <c r="E77" i="20"/>
  <c r="I68" i="6"/>
  <c r="G67" i="12"/>
  <c r="F15" i="13"/>
  <c r="F31" i="13"/>
  <c r="F47" i="13"/>
  <c r="F63" i="13"/>
  <c r="N76" i="14"/>
  <c r="H57" i="16"/>
  <c r="R17" i="20"/>
  <c r="J77" i="5"/>
  <c r="I14" i="6"/>
  <c r="I38" i="6"/>
  <c r="R55" i="20"/>
  <c r="F76" i="5"/>
  <c r="F78" i="5" s="1"/>
  <c r="D76" i="6"/>
  <c r="I7" i="6"/>
  <c r="I20" i="6"/>
  <c r="I52" i="6"/>
  <c r="H37" i="7"/>
  <c r="D21" i="14"/>
  <c r="O21" i="14" s="1"/>
  <c r="F19" i="17"/>
  <c r="I13" i="6"/>
  <c r="D61" i="14"/>
  <c r="O61" i="14" s="1"/>
  <c r="F37" i="17"/>
  <c r="H76" i="5"/>
  <c r="U16" i="15"/>
  <c r="E76" i="16"/>
  <c r="F55" i="17"/>
  <c r="R42" i="20"/>
  <c r="H10" i="7"/>
  <c r="H18" i="7"/>
  <c r="H26" i="7"/>
  <c r="H34" i="7"/>
  <c r="H42" i="7"/>
  <c r="H50" i="7"/>
  <c r="H58" i="7"/>
  <c r="H66" i="7"/>
  <c r="H74" i="7"/>
  <c r="F17" i="8"/>
  <c r="F33" i="8"/>
  <c r="F49" i="8"/>
  <c r="F65" i="8"/>
  <c r="G14" i="12"/>
  <c r="D34" i="14"/>
  <c r="O34" i="14" s="1"/>
  <c r="D66" i="14"/>
  <c r="O66" i="14" s="1"/>
  <c r="U35" i="15"/>
  <c r="F76" i="16"/>
  <c r="R22" i="20"/>
  <c r="H23" i="22"/>
  <c r="F48" i="28"/>
  <c r="H67" i="29"/>
  <c r="G27" i="12"/>
  <c r="F17" i="13"/>
  <c r="F33" i="13"/>
  <c r="F49" i="13"/>
  <c r="F65" i="13"/>
  <c r="D15" i="14"/>
  <c r="O15" i="14" s="1"/>
  <c r="R33" i="20"/>
  <c r="G24" i="12"/>
  <c r="H73" i="16"/>
  <c r="R21" i="20"/>
  <c r="I74" i="6"/>
  <c r="Q24" i="5"/>
  <c r="K24" i="5" s="1"/>
  <c r="U24" i="5" s="1"/>
  <c r="N33" i="5"/>
  <c r="Q56" i="5"/>
  <c r="R77" i="5"/>
  <c r="N65" i="5"/>
  <c r="G73" i="12"/>
  <c r="D45" i="14"/>
  <c r="O45" i="14" s="1"/>
  <c r="N12" i="5"/>
  <c r="Q35" i="5"/>
  <c r="K35" i="5" s="1"/>
  <c r="U35" i="5" s="1"/>
  <c r="N44" i="5"/>
  <c r="K44" i="5" s="1"/>
  <c r="U44" i="5" s="1"/>
  <c r="Q67" i="5"/>
  <c r="K67" i="5" s="1"/>
  <c r="U67" i="5" s="1"/>
  <c r="H77" i="6"/>
  <c r="F35" i="17"/>
  <c r="Q14" i="5"/>
  <c r="N23" i="5"/>
  <c r="Q46" i="5"/>
  <c r="K46" i="5" s="1"/>
  <c r="U46" i="5" s="1"/>
  <c r="N55" i="5"/>
  <c r="K55" i="5" s="1"/>
  <c r="U55" i="5" s="1"/>
  <c r="F53" i="17"/>
  <c r="R41" i="20"/>
  <c r="P76" i="5"/>
  <c r="P78" i="5" s="1"/>
  <c r="Q25" i="5"/>
  <c r="N34" i="5"/>
  <c r="K34" i="5" s="1"/>
  <c r="U34" i="5" s="1"/>
  <c r="Q57" i="5"/>
  <c r="N66" i="5"/>
  <c r="K66" i="5" s="1"/>
  <c r="U66" i="5" s="1"/>
  <c r="D37" i="14"/>
  <c r="O37" i="14" s="1"/>
  <c r="F71" i="17"/>
  <c r="R50" i="20"/>
  <c r="K67" i="26"/>
  <c r="I69" i="6"/>
  <c r="F19" i="8"/>
  <c r="F35" i="8"/>
  <c r="F51" i="8"/>
  <c r="F67" i="8"/>
  <c r="G38" i="12"/>
  <c r="U43" i="15"/>
  <c r="H10" i="16"/>
  <c r="H26" i="16"/>
  <c r="H42" i="16"/>
  <c r="H58" i="16"/>
  <c r="H74" i="16"/>
  <c r="J76" i="20"/>
  <c r="H77" i="23"/>
  <c r="D77" i="9"/>
  <c r="G51" i="12"/>
  <c r="F19" i="13"/>
  <c r="F35" i="13"/>
  <c r="F51" i="13"/>
  <c r="F67" i="13"/>
  <c r="D47" i="14"/>
  <c r="O47" i="14" s="1"/>
  <c r="H61" i="27"/>
  <c r="U65" i="15"/>
  <c r="E76" i="5"/>
  <c r="U10" i="5"/>
  <c r="G77" i="16"/>
  <c r="F51" i="17"/>
  <c r="R40" i="20"/>
  <c r="D77" i="5"/>
  <c r="F69" i="17"/>
  <c r="R49" i="20"/>
  <c r="U43" i="5"/>
  <c r="G65" i="12"/>
  <c r="N77" i="14"/>
  <c r="H43" i="29"/>
  <c r="I45" i="6"/>
  <c r="G77" i="6"/>
  <c r="K11" i="7"/>
  <c r="K19" i="7"/>
  <c r="K27" i="7"/>
  <c r="K35" i="7"/>
  <c r="K43" i="7"/>
  <c r="K51" i="7"/>
  <c r="K59" i="7"/>
  <c r="K67" i="7"/>
  <c r="K75" i="7"/>
  <c r="F21" i="8"/>
  <c r="F37" i="8"/>
  <c r="F53" i="8"/>
  <c r="F69" i="8"/>
  <c r="G62" i="12"/>
  <c r="D10" i="14"/>
  <c r="O10" i="14" s="1"/>
  <c r="D42" i="14"/>
  <c r="O42" i="14" s="1"/>
  <c r="D74" i="14"/>
  <c r="O74" i="14" s="1"/>
  <c r="U51" i="15"/>
  <c r="D77" i="18"/>
  <c r="H55" i="22"/>
  <c r="I60" i="6"/>
  <c r="E76" i="8"/>
  <c r="G11" i="12"/>
  <c r="G75" i="12"/>
  <c r="F21" i="13"/>
  <c r="F37" i="13"/>
  <c r="F53" i="13"/>
  <c r="F69" i="13"/>
  <c r="U54" i="15"/>
  <c r="K50" i="29"/>
  <c r="U62" i="15"/>
  <c r="H35" i="22"/>
  <c r="F8" i="28"/>
  <c r="J77" i="29"/>
  <c r="I43" i="6"/>
  <c r="G48" i="12"/>
  <c r="D28" i="14"/>
  <c r="O28" i="14" s="1"/>
  <c r="D60" i="14"/>
  <c r="O60" i="14" s="1"/>
  <c r="U9" i="15"/>
  <c r="U73" i="15"/>
  <c r="L77" i="20"/>
  <c r="H47" i="22"/>
  <c r="M52" i="23"/>
  <c r="F32" i="28"/>
  <c r="I50" i="6"/>
  <c r="D23" i="14"/>
  <c r="O23" i="14" s="1"/>
  <c r="D55" i="14"/>
  <c r="O55" i="14" s="1"/>
  <c r="U70" i="15"/>
  <c r="K76" i="20"/>
  <c r="R59" i="20"/>
  <c r="F77" i="22"/>
  <c r="H12" i="7"/>
  <c r="H20" i="7"/>
  <c r="H28" i="7"/>
  <c r="H36" i="7"/>
  <c r="H44" i="7"/>
  <c r="H52" i="7"/>
  <c r="H60" i="7"/>
  <c r="H68" i="7"/>
  <c r="G8" i="12"/>
  <c r="G72" i="12"/>
  <c r="U17" i="15"/>
  <c r="H13" i="16"/>
  <c r="H29" i="16"/>
  <c r="H45" i="16"/>
  <c r="H61" i="16"/>
  <c r="R10" i="20"/>
  <c r="R14" i="20"/>
  <c r="R18" i="20"/>
  <c r="K74" i="29"/>
  <c r="U14" i="15"/>
  <c r="R29" i="20"/>
  <c r="H67" i="22"/>
  <c r="F72" i="28"/>
  <c r="I59" i="6"/>
  <c r="G32" i="12"/>
  <c r="D36" i="14"/>
  <c r="O36" i="14" s="1"/>
  <c r="D68" i="14"/>
  <c r="O68" i="14" s="1"/>
  <c r="U25" i="15"/>
  <c r="R70" i="20"/>
  <c r="K10" i="29"/>
  <c r="I66" i="6"/>
  <c r="F73" i="13"/>
  <c r="D31" i="14"/>
  <c r="O31" i="14" s="1"/>
  <c r="H77" i="14"/>
  <c r="D63" i="14"/>
  <c r="O63" i="14" s="1"/>
  <c r="U22" i="15"/>
  <c r="I35" i="6"/>
  <c r="K13" i="7"/>
  <c r="E13" i="7" s="1"/>
  <c r="O13" i="7" s="1"/>
  <c r="K21" i="7"/>
  <c r="E21" i="7" s="1"/>
  <c r="O21" i="7" s="1"/>
  <c r="K29" i="7"/>
  <c r="E29" i="7" s="1"/>
  <c r="O29" i="7" s="1"/>
  <c r="K37" i="7"/>
  <c r="K45" i="7"/>
  <c r="E45" i="7" s="1"/>
  <c r="O45" i="7" s="1"/>
  <c r="K53" i="7"/>
  <c r="K61" i="7"/>
  <c r="K69" i="7"/>
  <c r="E69" i="7" s="1"/>
  <c r="O69" i="7" s="1"/>
  <c r="G56" i="12"/>
  <c r="D77" i="12"/>
  <c r="E76" i="13"/>
  <c r="U33" i="15"/>
  <c r="H17" i="16"/>
  <c r="H33" i="16"/>
  <c r="H49" i="16"/>
  <c r="H65" i="16"/>
  <c r="D76" i="20"/>
  <c r="R7" i="20"/>
  <c r="R11" i="20"/>
  <c r="R15" i="20"/>
  <c r="R19" i="20"/>
  <c r="R72" i="20"/>
  <c r="H9" i="27"/>
  <c r="I42" i="6"/>
  <c r="H9" i="7"/>
  <c r="H17" i="7"/>
  <c r="H25" i="7"/>
  <c r="F75" i="13"/>
  <c r="I76" i="15"/>
  <c r="U30" i="15"/>
  <c r="F77" i="15"/>
  <c r="R63" i="20"/>
  <c r="I75" i="6"/>
  <c r="G16" i="12"/>
  <c r="D12" i="14"/>
  <c r="O12" i="14" s="1"/>
  <c r="D44" i="14"/>
  <c r="O44" i="14" s="1"/>
  <c r="I77" i="14"/>
  <c r="J76" i="15"/>
  <c r="U41" i="15"/>
  <c r="G77" i="15"/>
  <c r="L76" i="20"/>
  <c r="L78" i="20" s="1"/>
  <c r="R74" i="20"/>
  <c r="K27" i="26"/>
  <c r="E76" i="14"/>
  <c r="D7" i="14"/>
  <c r="D39" i="14"/>
  <c r="O39" i="14" s="1"/>
  <c r="D71" i="14"/>
  <c r="O71" i="14" s="1"/>
  <c r="Q76" i="15"/>
  <c r="U38" i="15"/>
  <c r="N77" i="15"/>
  <c r="K19" i="26"/>
  <c r="H29" i="27"/>
  <c r="H27" i="29"/>
  <c r="I51" i="6"/>
  <c r="J76" i="7"/>
  <c r="G40" i="12"/>
  <c r="R76" i="15"/>
  <c r="U49" i="15"/>
  <c r="O77" i="15"/>
  <c r="H21" i="16"/>
  <c r="H37" i="16"/>
  <c r="H53" i="16"/>
  <c r="H69" i="16"/>
  <c r="R8" i="20"/>
  <c r="R12" i="20"/>
  <c r="R16" i="20"/>
  <c r="R20" i="20"/>
  <c r="H41" i="27"/>
  <c r="I58" i="6"/>
  <c r="K10" i="7"/>
  <c r="K18" i="7"/>
  <c r="K26" i="7"/>
  <c r="E26" i="7" s="1"/>
  <c r="O26" i="7" s="1"/>
  <c r="M76" i="14"/>
  <c r="U46" i="15"/>
  <c r="G76" i="16"/>
  <c r="M28" i="23"/>
  <c r="I27" i="6"/>
  <c r="M77" i="7"/>
  <c r="G64" i="12"/>
  <c r="F76" i="14"/>
  <c r="D20" i="14"/>
  <c r="O20" i="14" s="1"/>
  <c r="D52" i="14"/>
  <c r="O52" i="14" s="1"/>
  <c r="U57" i="15"/>
  <c r="D77" i="19"/>
  <c r="H15" i="22"/>
  <c r="I34" i="6"/>
  <c r="K34" i="7"/>
  <c r="E34" i="7" s="1"/>
  <c r="O34" i="7" s="1"/>
  <c r="K42" i="7"/>
  <c r="E42" i="7" s="1"/>
  <c r="O42" i="7" s="1"/>
  <c r="K50" i="7"/>
  <c r="E50" i="7" s="1"/>
  <c r="O50" i="7" s="1"/>
  <c r="K58" i="7"/>
  <c r="K66" i="7"/>
  <c r="K74" i="7"/>
  <c r="G13" i="12"/>
  <c r="E77" i="12"/>
  <c r="G76" i="14"/>
  <c r="D33" i="14"/>
  <c r="O33" i="14" s="1"/>
  <c r="D65" i="14"/>
  <c r="O65" i="14" s="1"/>
  <c r="U12" i="15"/>
  <c r="F20" i="17"/>
  <c r="F36" i="17"/>
  <c r="F52" i="17"/>
  <c r="F68" i="17"/>
  <c r="R66" i="20"/>
  <c r="H27" i="22"/>
  <c r="G77" i="26"/>
  <c r="I65" i="6"/>
  <c r="D76" i="7"/>
  <c r="D78" i="7" s="1"/>
  <c r="F14" i="8"/>
  <c r="F30" i="8"/>
  <c r="F46" i="8"/>
  <c r="F62" i="8"/>
  <c r="G10" i="12"/>
  <c r="G74" i="12"/>
  <c r="L76" i="15"/>
  <c r="L78" i="15" s="1"/>
  <c r="U15" i="15"/>
  <c r="I77" i="15"/>
  <c r="H20" i="16"/>
  <c r="H36" i="16"/>
  <c r="H52" i="16"/>
  <c r="H68" i="16"/>
  <c r="G37" i="12"/>
  <c r="U20" i="15"/>
  <c r="F22" i="17"/>
  <c r="F38" i="17"/>
  <c r="F54" i="17"/>
  <c r="F70" i="17"/>
  <c r="M77" i="20"/>
  <c r="F56" i="28"/>
  <c r="D77" i="28"/>
  <c r="H75" i="29"/>
  <c r="I41" i="6"/>
  <c r="L76" i="7"/>
  <c r="K7" i="7"/>
  <c r="E7" i="7" s="1"/>
  <c r="O7" i="7" s="1"/>
  <c r="K15" i="7"/>
  <c r="E15" i="7" s="1"/>
  <c r="O15" i="7" s="1"/>
  <c r="K23" i="7"/>
  <c r="E23" i="7" s="1"/>
  <c r="O23" i="7" s="1"/>
  <c r="K31" i="7"/>
  <c r="E31" i="7" s="1"/>
  <c r="O31" i="7" s="1"/>
  <c r="K39" i="7"/>
  <c r="K47" i="7"/>
  <c r="K55" i="7"/>
  <c r="E55" i="7" s="1"/>
  <c r="O55" i="7" s="1"/>
  <c r="K63" i="7"/>
  <c r="K71" i="7"/>
  <c r="E71" i="7" s="1"/>
  <c r="O71" i="7" s="1"/>
  <c r="F16" i="8"/>
  <c r="F32" i="8"/>
  <c r="F48" i="8"/>
  <c r="F64" i="8"/>
  <c r="G34" i="12"/>
  <c r="F77" i="12"/>
  <c r="H76" i="14"/>
  <c r="D14" i="14"/>
  <c r="O14" i="14" s="1"/>
  <c r="D46" i="14"/>
  <c r="O46" i="14" s="1"/>
  <c r="T76" i="15"/>
  <c r="T78" i="15" s="1"/>
  <c r="U23" i="15"/>
  <c r="Q77" i="15"/>
  <c r="G61" i="12"/>
  <c r="D9" i="14"/>
  <c r="O9" i="14" s="1"/>
  <c r="D41" i="14"/>
  <c r="O41" i="14" s="1"/>
  <c r="D73" i="14"/>
  <c r="O73" i="14" s="1"/>
  <c r="U28" i="15"/>
  <c r="F8" i="17"/>
  <c r="F24" i="17"/>
  <c r="F40" i="17"/>
  <c r="D77" i="17"/>
  <c r="F56" i="17"/>
  <c r="F72" i="17"/>
  <c r="R34" i="20"/>
  <c r="R58" i="20"/>
  <c r="H59" i="22"/>
  <c r="H11" i="29"/>
  <c r="G77" i="7"/>
  <c r="F18" i="8"/>
  <c r="F34" i="8"/>
  <c r="F50" i="8"/>
  <c r="F66" i="8"/>
  <c r="G58" i="12"/>
  <c r="U31" i="15"/>
  <c r="H8" i="16"/>
  <c r="H24" i="16"/>
  <c r="H40" i="16"/>
  <c r="D77" i="16"/>
  <c r="H56" i="16"/>
  <c r="H72" i="16"/>
  <c r="G21" i="12"/>
  <c r="U36" i="15"/>
  <c r="F10" i="17"/>
  <c r="F26" i="17"/>
  <c r="F42" i="17"/>
  <c r="F58" i="17"/>
  <c r="F74" i="17"/>
  <c r="M12" i="23"/>
  <c r="I57" i="6"/>
  <c r="F20" i="8"/>
  <c r="F36" i="8"/>
  <c r="F52" i="8"/>
  <c r="F68" i="8"/>
  <c r="G18" i="12"/>
  <c r="D22" i="14"/>
  <c r="O22" i="14" s="1"/>
  <c r="D54" i="14"/>
  <c r="O54" i="14" s="1"/>
  <c r="U39" i="15"/>
  <c r="F77" i="7"/>
  <c r="D76" i="11"/>
  <c r="G45" i="12"/>
  <c r="D17" i="14"/>
  <c r="O17" i="14" s="1"/>
  <c r="D49" i="14"/>
  <c r="O49" i="14" s="1"/>
  <c r="U44" i="15"/>
  <c r="F12" i="17"/>
  <c r="F28" i="17"/>
  <c r="F44" i="17"/>
  <c r="F60" i="17"/>
  <c r="E76" i="20"/>
  <c r="H21" i="27"/>
  <c r="K34" i="29"/>
  <c r="I33" i="6"/>
  <c r="F22" i="8"/>
  <c r="F38" i="8"/>
  <c r="F54" i="8"/>
  <c r="F70" i="8"/>
  <c r="G42" i="12"/>
  <c r="U47" i="15"/>
  <c r="H12" i="16"/>
  <c r="H28" i="16"/>
  <c r="H44" i="16"/>
  <c r="H60" i="16"/>
  <c r="E77" i="17"/>
  <c r="N77" i="7"/>
  <c r="G69" i="12"/>
  <c r="J77" i="14"/>
  <c r="U52" i="15"/>
  <c r="F14" i="17"/>
  <c r="F30" i="17"/>
  <c r="F46" i="17"/>
  <c r="F62" i="17"/>
  <c r="M76" i="20"/>
  <c r="R30" i="20"/>
  <c r="R62" i="20"/>
  <c r="K35" i="26"/>
  <c r="I73" i="6"/>
  <c r="E37" i="7"/>
  <c r="O37" i="7" s="1"/>
  <c r="F8" i="8"/>
  <c r="F24" i="8"/>
  <c r="F40" i="8"/>
  <c r="F56" i="8"/>
  <c r="D77" i="8"/>
  <c r="F72" i="8"/>
  <c r="G66" i="12"/>
  <c r="D30" i="14"/>
  <c r="O30" i="14" s="1"/>
  <c r="D62" i="14"/>
  <c r="O62" i="14" s="1"/>
  <c r="U55" i="15"/>
  <c r="H33" i="7"/>
  <c r="H41" i="7"/>
  <c r="H49" i="7"/>
  <c r="H57" i="7"/>
  <c r="H65" i="7"/>
  <c r="H73" i="7"/>
  <c r="G29" i="12"/>
  <c r="D25" i="14"/>
  <c r="O25" i="14" s="1"/>
  <c r="D57" i="14"/>
  <c r="O57" i="14" s="1"/>
  <c r="K76" i="15"/>
  <c r="H77" i="15"/>
  <c r="U60" i="15"/>
  <c r="F16" i="17"/>
  <c r="F32" i="17"/>
  <c r="F48" i="17"/>
  <c r="F64" i="17"/>
  <c r="H53" i="27"/>
  <c r="I49" i="6"/>
  <c r="F10" i="8"/>
  <c r="F26" i="8"/>
  <c r="F42" i="8"/>
  <c r="F58" i="8"/>
  <c r="F74" i="8"/>
  <c r="G26" i="12"/>
  <c r="K77" i="14"/>
  <c r="U63" i="15"/>
  <c r="H16" i="16"/>
  <c r="H32" i="16"/>
  <c r="H48" i="16"/>
  <c r="H64" i="16"/>
  <c r="D77" i="10"/>
  <c r="G53" i="12"/>
  <c r="S76" i="15"/>
  <c r="P77" i="15"/>
  <c r="U68" i="15"/>
  <c r="F18" i="17"/>
  <c r="F34" i="17"/>
  <c r="F50" i="17"/>
  <c r="F66" i="17"/>
  <c r="H14" i="7"/>
  <c r="E14" i="7" s="1"/>
  <c r="O14" i="7" s="1"/>
  <c r="H22" i="7"/>
  <c r="E22" i="7" s="1"/>
  <c r="O22" i="7" s="1"/>
  <c r="H30" i="7"/>
  <c r="E30" i="7" s="1"/>
  <c r="O30" i="7" s="1"/>
  <c r="H38" i="7"/>
  <c r="E38" i="7" s="1"/>
  <c r="O38" i="7" s="1"/>
  <c r="H46" i="7"/>
  <c r="E46" i="7" s="1"/>
  <c r="O46" i="7" s="1"/>
  <c r="H54" i="7"/>
  <c r="H62" i="7"/>
  <c r="E62" i="7" s="1"/>
  <c r="O62" i="7" s="1"/>
  <c r="H70" i="7"/>
  <c r="F12" i="8"/>
  <c r="F28" i="8"/>
  <c r="F44" i="8"/>
  <c r="F60" i="8"/>
  <c r="G50" i="12"/>
  <c r="D38" i="14"/>
  <c r="O38" i="14" s="1"/>
  <c r="D70" i="14"/>
  <c r="O70" i="14" s="1"/>
  <c r="U7" i="15"/>
  <c r="D76" i="15"/>
  <c r="D78" i="15" s="1"/>
  <c r="U71" i="15"/>
  <c r="R27" i="20"/>
  <c r="P77" i="20"/>
  <c r="H39" i="22"/>
  <c r="F16" i="28"/>
  <c r="I64" i="6"/>
  <c r="G23" i="12"/>
  <c r="F16" i="13"/>
  <c r="F32" i="13"/>
  <c r="F48" i="13"/>
  <c r="F64" i="13"/>
  <c r="D35" i="14"/>
  <c r="O35" i="14" s="1"/>
  <c r="D67" i="14"/>
  <c r="O67" i="14" s="1"/>
  <c r="U58" i="15"/>
  <c r="R35" i="20"/>
  <c r="I55" i="6"/>
  <c r="N76" i="7"/>
  <c r="G12" i="12"/>
  <c r="E77" i="13"/>
  <c r="I40" i="6"/>
  <c r="M76" i="7"/>
  <c r="G47" i="12"/>
  <c r="F18" i="13"/>
  <c r="F34" i="13"/>
  <c r="F50" i="13"/>
  <c r="F66" i="13"/>
  <c r="U66" i="15"/>
  <c r="G76" i="20"/>
  <c r="R61" i="20"/>
  <c r="K76" i="23"/>
  <c r="M60" i="23"/>
  <c r="K18" i="29"/>
  <c r="I31" i="6"/>
  <c r="E77" i="6"/>
  <c r="H8" i="7"/>
  <c r="H16" i="7"/>
  <c r="E16" i="7" s="1"/>
  <c r="O16" i="7" s="1"/>
  <c r="H24" i="7"/>
  <c r="E24" i="7" s="1"/>
  <c r="O24" i="7" s="1"/>
  <c r="H32" i="7"/>
  <c r="E32" i="7" s="1"/>
  <c r="O32" i="7" s="1"/>
  <c r="H40" i="7"/>
  <c r="E40" i="7" s="1"/>
  <c r="O40" i="7" s="1"/>
  <c r="H48" i="7"/>
  <c r="E48" i="7" s="1"/>
  <c r="O48" i="7" s="1"/>
  <c r="I77" i="7"/>
  <c r="H56" i="7"/>
  <c r="E56" i="7" s="1"/>
  <c r="H64" i="7"/>
  <c r="H72" i="7"/>
  <c r="E72" i="7" s="1"/>
  <c r="O72" i="7" s="1"/>
  <c r="G36" i="12"/>
  <c r="D32" i="14"/>
  <c r="O32" i="14" s="1"/>
  <c r="R23" i="20"/>
  <c r="H71" i="22"/>
  <c r="I16" i="6"/>
  <c r="E10" i="7"/>
  <c r="O10" i="7" s="1"/>
  <c r="D76" i="12"/>
  <c r="G7" i="12"/>
  <c r="G71" i="12"/>
  <c r="F20" i="13"/>
  <c r="F36" i="13"/>
  <c r="F52" i="13"/>
  <c r="F68" i="13"/>
  <c r="D11" i="14"/>
  <c r="O11" i="14" s="1"/>
  <c r="D43" i="14"/>
  <c r="O43" i="14" s="1"/>
  <c r="D75" i="14"/>
  <c r="O75" i="14" s="1"/>
  <c r="U10" i="15"/>
  <c r="U74" i="15"/>
  <c r="O76" i="20"/>
  <c r="I71" i="6"/>
  <c r="G60" i="12"/>
  <c r="J76" i="14"/>
  <c r="F76" i="20"/>
  <c r="I56" i="6"/>
  <c r="D77" i="6"/>
  <c r="G31" i="12"/>
  <c r="F22" i="13"/>
  <c r="F38" i="13"/>
  <c r="F54" i="13"/>
  <c r="F70" i="13"/>
  <c r="L77" i="14"/>
  <c r="U18" i="15"/>
  <c r="R31" i="20"/>
  <c r="H13" i="27"/>
  <c r="I47" i="6"/>
  <c r="K9" i="7"/>
  <c r="K17" i="7"/>
  <c r="K25" i="7"/>
  <c r="K33" i="7"/>
  <c r="K41" i="7"/>
  <c r="K49" i="7"/>
  <c r="K57" i="7"/>
  <c r="K65" i="7"/>
  <c r="K73" i="7"/>
  <c r="G20" i="12"/>
  <c r="D8" i="14"/>
  <c r="O8" i="14" s="1"/>
  <c r="D40" i="14"/>
  <c r="O40" i="14" s="1"/>
  <c r="N76" i="20"/>
  <c r="H76" i="26"/>
  <c r="I32" i="6"/>
  <c r="H11" i="7"/>
  <c r="H19" i="7"/>
  <c r="E19" i="7" s="1"/>
  <c r="O19" i="7" s="1"/>
  <c r="H27" i="7"/>
  <c r="E27" i="7" s="1"/>
  <c r="O27" i="7" s="1"/>
  <c r="H35" i="7"/>
  <c r="E35" i="7" s="1"/>
  <c r="O35" i="7" s="1"/>
  <c r="H43" i="7"/>
  <c r="H51" i="7"/>
  <c r="E51" i="7" s="1"/>
  <c r="O51" i="7" s="1"/>
  <c r="H59" i="7"/>
  <c r="H67" i="7"/>
  <c r="H75" i="7"/>
  <c r="G55" i="12"/>
  <c r="F8" i="13"/>
  <c r="F24" i="13"/>
  <c r="F40" i="13"/>
  <c r="D77" i="13"/>
  <c r="F56" i="13"/>
  <c r="F72" i="13"/>
  <c r="D19" i="14"/>
  <c r="O19" i="14" s="1"/>
  <c r="D51" i="14"/>
  <c r="O51" i="14" s="1"/>
  <c r="E76" i="15"/>
  <c r="E78" i="15" s="1"/>
  <c r="U26" i="15"/>
  <c r="J77" i="15"/>
  <c r="R65" i="20"/>
  <c r="I23" i="6"/>
  <c r="G44" i="12"/>
  <c r="R25" i="20"/>
  <c r="H33" i="27"/>
  <c r="H35" i="29"/>
  <c r="I72" i="6"/>
  <c r="E77" i="8"/>
  <c r="D77" i="11"/>
  <c r="G15" i="12"/>
  <c r="F10" i="13"/>
  <c r="F26" i="13"/>
  <c r="F42" i="13"/>
  <c r="F58" i="13"/>
  <c r="F74" i="13"/>
  <c r="M76" i="15"/>
  <c r="M78" i="15" s="1"/>
  <c r="U34" i="15"/>
  <c r="R77" i="15"/>
  <c r="H19" i="22"/>
  <c r="H45" i="27"/>
  <c r="I63" i="6"/>
  <c r="G68" i="12"/>
  <c r="D16" i="14"/>
  <c r="O16" i="14" s="1"/>
  <c r="D48" i="14"/>
  <c r="O48" i="14" s="1"/>
  <c r="H7" i="22"/>
  <c r="D76" i="22"/>
  <c r="I48" i="6"/>
  <c r="K12" i="7"/>
  <c r="K20" i="7"/>
  <c r="K28" i="7"/>
  <c r="K36" i="7"/>
  <c r="K44" i="7"/>
  <c r="K52" i="7"/>
  <c r="K60" i="7"/>
  <c r="K68" i="7"/>
  <c r="G39" i="12"/>
  <c r="F12" i="13"/>
  <c r="F28" i="13"/>
  <c r="F44" i="13"/>
  <c r="F60" i="13"/>
  <c r="I76" i="14"/>
  <c r="D27" i="14"/>
  <c r="O27" i="14" s="1"/>
  <c r="D59" i="14"/>
  <c r="O59" i="14" s="1"/>
  <c r="U42" i="15"/>
  <c r="R57" i="20"/>
  <c r="H59" i="29"/>
  <c r="I39" i="6"/>
  <c r="E76" i="12"/>
  <c r="E78" i="12" s="1"/>
  <c r="G28" i="12"/>
  <c r="M36" i="23"/>
  <c r="K43" i="26"/>
  <c r="H65" i="27"/>
  <c r="K58" i="29"/>
  <c r="I24" i="6"/>
  <c r="G63" i="12"/>
  <c r="F14" i="13"/>
  <c r="F30" i="13"/>
  <c r="F46" i="13"/>
  <c r="F62" i="13"/>
  <c r="U50" i="15"/>
  <c r="E77" i="16"/>
  <c r="R69" i="20"/>
  <c r="H51" i="22"/>
  <c r="K51" i="26"/>
  <c r="F40" i="28"/>
  <c r="F76" i="7"/>
  <c r="E63" i="7"/>
  <c r="O63" i="7" s="1"/>
  <c r="G52" i="12"/>
  <c r="D24" i="14"/>
  <c r="O24" i="14" s="1"/>
  <c r="D72" i="14"/>
  <c r="O72" i="14" s="1"/>
  <c r="U61" i="15"/>
  <c r="D76" i="16"/>
  <c r="H7" i="16"/>
  <c r="H23" i="16"/>
  <c r="H39" i="16"/>
  <c r="H55" i="16"/>
  <c r="H71" i="16"/>
  <c r="H25" i="27"/>
  <c r="K42" i="29"/>
  <c r="H8" i="22"/>
  <c r="H24" i="22"/>
  <c r="H40" i="22"/>
  <c r="H56" i="22"/>
  <c r="D77" i="22"/>
  <c r="H72" i="22"/>
  <c r="M70" i="23"/>
  <c r="K41" i="26"/>
  <c r="F34" i="28"/>
  <c r="F66" i="28"/>
  <c r="H13" i="29"/>
  <c r="K68" i="29"/>
  <c r="U69" i="15"/>
  <c r="F77" i="16"/>
  <c r="M14" i="23"/>
  <c r="F77" i="23"/>
  <c r="K33" i="26"/>
  <c r="H14" i="27"/>
  <c r="H30" i="27"/>
  <c r="H46" i="27"/>
  <c r="H62" i="27"/>
  <c r="E76" i="28"/>
  <c r="K60" i="29"/>
  <c r="H69" i="29"/>
  <c r="E69" i="29" s="1"/>
  <c r="N69" i="29" s="1"/>
  <c r="H76" i="21"/>
  <c r="U13" i="15"/>
  <c r="H11" i="16"/>
  <c r="H27" i="16"/>
  <c r="H43" i="16"/>
  <c r="H59" i="16"/>
  <c r="H75" i="16"/>
  <c r="H31" i="22"/>
  <c r="H57" i="27"/>
  <c r="H12" i="22"/>
  <c r="H28" i="22"/>
  <c r="H44" i="22"/>
  <c r="H60" i="22"/>
  <c r="I76" i="23"/>
  <c r="M22" i="23"/>
  <c r="F76" i="26"/>
  <c r="K25" i="26"/>
  <c r="F10" i="28"/>
  <c r="F42" i="28"/>
  <c r="F74" i="28"/>
  <c r="K52" i="29"/>
  <c r="H61" i="29"/>
  <c r="H77" i="21"/>
  <c r="U21" i="15"/>
  <c r="D76" i="18"/>
  <c r="D78" i="18" s="1"/>
  <c r="G76" i="21"/>
  <c r="M30" i="23"/>
  <c r="K17" i="26"/>
  <c r="H18" i="27"/>
  <c r="H34" i="27"/>
  <c r="H50" i="27"/>
  <c r="H66" i="27"/>
  <c r="K44" i="29"/>
  <c r="H53" i="29"/>
  <c r="E77" i="14"/>
  <c r="D56" i="14"/>
  <c r="U29" i="15"/>
  <c r="H15" i="16"/>
  <c r="H31" i="16"/>
  <c r="H47" i="16"/>
  <c r="H63" i="16"/>
  <c r="H63" i="22"/>
  <c r="K59" i="26"/>
  <c r="F64" i="28"/>
  <c r="G77" i="21"/>
  <c r="H16" i="22"/>
  <c r="H32" i="22"/>
  <c r="H48" i="22"/>
  <c r="H64" i="22"/>
  <c r="M38" i="23"/>
  <c r="K9" i="26"/>
  <c r="K73" i="26"/>
  <c r="F18" i="28"/>
  <c r="F50" i="28"/>
  <c r="K36" i="29"/>
  <c r="H45" i="29"/>
  <c r="M77" i="14"/>
  <c r="U37" i="15"/>
  <c r="R71" i="20"/>
  <c r="M76" i="29"/>
  <c r="M46" i="23"/>
  <c r="E77" i="26"/>
  <c r="K65" i="26"/>
  <c r="H22" i="27"/>
  <c r="H38" i="27"/>
  <c r="H54" i="27"/>
  <c r="H70" i="27"/>
  <c r="K28" i="29"/>
  <c r="H37" i="29"/>
  <c r="K77" i="20"/>
  <c r="D64" i="14"/>
  <c r="O64" i="14" s="1"/>
  <c r="F76" i="15"/>
  <c r="U45" i="15"/>
  <c r="K77" i="15"/>
  <c r="H19" i="16"/>
  <c r="H35" i="16"/>
  <c r="H51" i="16"/>
  <c r="H67" i="16"/>
  <c r="H76" i="20"/>
  <c r="R73" i="20"/>
  <c r="I77" i="21"/>
  <c r="H19" i="29"/>
  <c r="H20" i="22"/>
  <c r="H36" i="22"/>
  <c r="H52" i="22"/>
  <c r="H68" i="22"/>
  <c r="M54" i="23"/>
  <c r="K57" i="26"/>
  <c r="F76" i="27"/>
  <c r="F26" i="28"/>
  <c r="F58" i="28"/>
  <c r="K20" i="29"/>
  <c r="H29" i="29"/>
  <c r="I76" i="30"/>
  <c r="N76" i="15"/>
  <c r="U53" i="15"/>
  <c r="S77" i="15"/>
  <c r="P76" i="20"/>
  <c r="R75" i="20"/>
  <c r="M20" i="23"/>
  <c r="J77" i="20"/>
  <c r="M62" i="23"/>
  <c r="E76" i="25"/>
  <c r="K49" i="26"/>
  <c r="H10" i="27"/>
  <c r="H26" i="27"/>
  <c r="H42" i="27"/>
  <c r="H58" i="27"/>
  <c r="H74" i="27"/>
  <c r="K12" i="29"/>
  <c r="H21" i="29"/>
  <c r="I77" i="30"/>
  <c r="M49" i="23"/>
  <c r="G77" i="23"/>
  <c r="G76" i="26"/>
  <c r="K34" i="26"/>
  <c r="F13" i="28"/>
  <c r="F45" i="28"/>
  <c r="D76" i="29"/>
  <c r="K15" i="29"/>
  <c r="H24" i="29"/>
  <c r="M63" i="23"/>
  <c r="F8" i="25"/>
  <c r="F24" i="25"/>
  <c r="F40" i="25"/>
  <c r="D77" i="25"/>
  <c r="F56" i="25"/>
  <c r="F72" i="25"/>
  <c r="K68" i="26"/>
  <c r="F35" i="28"/>
  <c r="F67" i="28"/>
  <c r="K13" i="29"/>
  <c r="H22" i="29"/>
  <c r="K9" i="30"/>
  <c r="K17" i="30"/>
  <c r="K25" i="30"/>
  <c r="K33" i="30"/>
  <c r="K41" i="30"/>
  <c r="K49" i="30"/>
  <c r="K57" i="30"/>
  <c r="K65" i="30"/>
  <c r="K73" i="30"/>
  <c r="H16" i="27"/>
  <c r="H25" i="29"/>
  <c r="J14" i="21"/>
  <c r="J46" i="21"/>
  <c r="J76" i="23"/>
  <c r="M57" i="23"/>
  <c r="K26" i="26"/>
  <c r="L76" i="29"/>
  <c r="K7" i="29"/>
  <c r="H16" i="29"/>
  <c r="K71" i="29"/>
  <c r="M7" i="23"/>
  <c r="D76" i="23"/>
  <c r="I77" i="23"/>
  <c r="M71" i="23"/>
  <c r="F10" i="25"/>
  <c r="F26" i="25"/>
  <c r="F42" i="25"/>
  <c r="F58" i="25"/>
  <c r="F74" i="25"/>
  <c r="K60" i="26"/>
  <c r="H14" i="29"/>
  <c r="K69" i="29"/>
  <c r="K10" i="30"/>
  <c r="K18" i="30"/>
  <c r="K26" i="30"/>
  <c r="K34" i="30"/>
  <c r="K42" i="30"/>
  <c r="K50" i="30"/>
  <c r="K58" i="30"/>
  <c r="K66" i="30"/>
  <c r="K74" i="30"/>
  <c r="H62" i="22"/>
  <c r="F46" i="28"/>
  <c r="H33" i="29"/>
  <c r="J21" i="21"/>
  <c r="J53" i="21"/>
  <c r="M65" i="23"/>
  <c r="K18" i="26"/>
  <c r="F21" i="28"/>
  <c r="F53" i="28"/>
  <c r="H8" i="29"/>
  <c r="K63" i="29"/>
  <c r="H72" i="29"/>
  <c r="L76" i="23"/>
  <c r="M15" i="23"/>
  <c r="F12" i="25"/>
  <c r="F28" i="25"/>
  <c r="F44" i="25"/>
  <c r="F60" i="25"/>
  <c r="I76" i="26"/>
  <c r="K52" i="26"/>
  <c r="F11" i="28"/>
  <c r="F43" i="28"/>
  <c r="F75" i="28"/>
  <c r="K61" i="29"/>
  <c r="E61" i="29" s="1"/>
  <c r="N61" i="29" s="1"/>
  <c r="H70" i="29"/>
  <c r="K11" i="30"/>
  <c r="K19" i="30"/>
  <c r="K27" i="30"/>
  <c r="K35" i="30"/>
  <c r="K43" i="30"/>
  <c r="K51" i="30"/>
  <c r="K59" i="30"/>
  <c r="K67" i="30"/>
  <c r="K75" i="30"/>
  <c r="M58" i="23"/>
  <c r="K53" i="26"/>
  <c r="H32" i="27"/>
  <c r="J22" i="21"/>
  <c r="J54" i="21"/>
  <c r="M9" i="23"/>
  <c r="M73" i="23"/>
  <c r="K10" i="26"/>
  <c r="F77" i="26"/>
  <c r="K74" i="26"/>
  <c r="K55" i="29"/>
  <c r="H64" i="29"/>
  <c r="M23" i="23"/>
  <c r="F14" i="25"/>
  <c r="F30" i="25"/>
  <c r="F46" i="25"/>
  <c r="F62" i="25"/>
  <c r="K44" i="26"/>
  <c r="F76" i="29"/>
  <c r="K53" i="29"/>
  <c r="H62" i="29"/>
  <c r="K12" i="30"/>
  <c r="K20" i="30"/>
  <c r="K28" i="30"/>
  <c r="K36" i="30"/>
  <c r="K44" i="30"/>
  <c r="K52" i="30"/>
  <c r="K60" i="30"/>
  <c r="K68" i="30"/>
  <c r="H14" i="22"/>
  <c r="E76" i="23"/>
  <c r="K61" i="26"/>
  <c r="G76" i="29"/>
  <c r="J29" i="21"/>
  <c r="J61" i="21"/>
  <c r="M13" i="23"/>
  <c r="M17" i="23"/>
  <c r="K66" i="26"/>
  <c r="G76" i="27"/>
  <c r="F29" i="28"/>
  <c r="F61" i="28"/>
  <c r="K47" i="29"/>
  <c r="I77" i="29"/>
  <c r="H56" i="29"/>
  <c r="J76" i="30"/>
  <c r="M31" i="23"/>
  <c r="F16" i="25"/>
  <c r="F32" i="25"/>
  <c r="F48" i="25"/>
  <c r="F64" i="25"/>
  <c r="K36" i="26"/>
  <c r="F19" i="28"/>
  <c r="F51" i="28"/>
  <c r="K45" i="29"/>
  <c r="H54" i="29"/>
  <c r="K13" i="30"/>
  <c r="K21" i="30"/>
  <c r="K29" i="30"/>
  <c r="K37" i="30"/>
  <c r="K45" i="30"/>
  <c r="K53" i="30"/>
  <c r="K61" i="30"/>
  <c r="K69" i="30"/>
  <c r="H48" i="27"/>
  <c r="J30" i="21"/>
  <c r="J62" i="21"/>
  <c r="M25" i="23"/>
  <c r="K58" i="26"/>
  <c r="K39" i="29"/>
  <c r="H48" i="29"/>
  <c r="J77" i="30"/>
  <c r="M39" i="23"/>
  <c r="F18" i="25"/>
  <c r="F34" i="25"/>
  <c r="F50" i="25"/>
  <c r="F66" i="25"/>
  <c r="K28" i="26"/>
  <c r="H77" i="26"/>
  <c r="E77" i="28"/>
  <c r="K37" i="29"/>
  <c r="H46" i="29"/>
  <c r="K14" i="30"/>
  <c r="K22" i="30"/>
  <c r="K30" i="30"/>
  <c r="K38" i="30"/>
  <c r="K46" i="30"/>
  <c r="K54" i="30"/>
  <c r="K62" i="30"/>
  <c r="K70" i="30"/>
  <c r="H30" i="22"/>
  <c r="J37" i="21"/>
  <c r="J69" i="21"/>
  <c r="M33" i="23"/>
  <c r="K50" i="26"/>
  <c r="F37" i="28"/>
  <c r="F69" i="28"/>
  <c r="K31" i="29"/>
  <c r="H40" i="29"/>
  <c r="E76" i="22"/>
  <c r="M47" i="23"/>
  <c r="F20" i="25"/>
  <c r="F36" i="25"/>
  <c r="F52" i="25"/>
  <c r="F68" i="25"/>
  <c r="K20" i="26"/>
  <c r="F27" i="28"/>
  <c r="F59" i="28"/>
  <c r="K29" i="29"/>
  <c r="H38" i="29"/>
  <c r="D76" i="30"/>
  <c r="K7" i="30"/>
  <c r="K15" i="30"/>
  <c r="K23" i="30"/>
  <c r="K31" i="30"/>
  <c r="K39" i="30"/>
  <c r="K47" i="30"/>
  <c r="K55" i="30"/>
  <c r="K63" i="30"/>
  <c r="K71" i="30"/>
  <c r="H64" i="27"/>
  <c r="K16" i="29"/>
  <c r="J38" i="21"/>
  <c r="E77" i="22"/>
  <c r="M41" i="23"/>
  <c r="K42" i="26"/>
  <c r="K23" i="29"/>
  <c r="H32" i="29"/>
  <c r="G77" i="22"/>
  <c r="M55" i="23"/>
  <c r="F22" i="25"/>
  <c r="F38" i="25"/>
  <c r="F54" i="25"/>
  <c r="F70" i="25"/>
  <c r="K12" i="26"/>
  <c r="K21" i="29"/>
  <c r="H30" i="29"/>
  <c r="K8" i="30"/>
  <c r="K16" i="30"/>
  <c r="K24" i="30"/>
  <c r="K32" i="30"/>
  <c r="K40" i="30"/>
  <c r="K48" i="30"/>
  <c r="D77" i="30"/>
  <c r="K56" i="30"/>
  <c r="K64" i="30"/>
  <c r="K72" i="30"/>
  <c r="F77" i="20"/>
  <c r="H46" i="22"/>
  <c r="M50" i="23"/>
  <c r="J76" i="26"/>
  <c r="F14" i="28"/>
  <c r="K24" i="29"/>
  <c r="J13" i="21"/>
  <c r="J45" i="21"/>
  <c r="J70" i="21"/>
  <c r="M21" i="23"/>
  <c r="K77" i="23"/>
  <c r="K62" i="26"/>
  <c r="F17" i="28"/>
  <c r="F49" i="28"/>
  <c r="K35" i="29"/>
  <c r="H44" i="29"/>
  <c r="H33" i="22"/>
  <c r="K39" i="26"/>
  <c r="H71" i="27"/>
  <c r="G77" i="30"/>
  <c r="F51" i="25"/>
  <c r="K9" i="29"/>
  <c r="H18" i="22"/>
  <c r="H34" i="22"/>
  <c r="H50" i="22"/>
  <c r="H66" i="22"/>
  <c r="M66" i="23"/>
  <c r="K45" i="26"/>
  <c r="F22" i="28"/>
  <c r="F54" i="28"/>
  <c r="K8" i="29"/>
  <c r="H17" i="29"/>
  <c r="K72" i="29"/>
  <c r="G77" i="20"/>
  <c r="D76" i="21"/>
  <c r="J7" i="21"/>
  <c r="J15" i="21"/>
  <c r="J23" i="21"/>
  <c r="J31" i="21"/>
  <c r="J39" i="21"/>
  <c r="J47" i="21"/>
  <c r="J55" i="21"/>
  <c r="J63" i="21"/>
  <c r="J71" i="21"/>
  <c r="F76" i="23"/>
  <c r="M29" i="23"/>
  <c r="K54" i="26"/>
  <c r="K27" i="29"/>
  <c r="H36" i="29"/>
  <c r="M77" i="29"/>
  <c r="H49" i="22"/>
  <c r="F28" i="28"/>
  <c r="F67" i="25"/>
  <c r="H18" i="29"/>
  <c r="M10" i="23"/>
  <c r="M74" i="23"/>
  <c r="K37" i="26"/>
  <c r="I77" i="26"/>
  <c r="H20" i="27"/>
  <c r="H36" i="27"/>
  <c r="H52" i="27"/>
  <c r="H68" i="27"/>
  <c r="H9" i="29"/>
  <c r="D77" i="29"/>
  <c r="K64" i="29"/>
  <c r="H73" i="29"/>
  <c r="O77" i="20"/>
  <c r="J8" i="21"/>
  <c r="J16" i="21"/>
  <c r="J24" i="21"/>
  <c r="J32" i="21"/>
  <c r="J40" i="21"/>
  <c r="J48" i="21"/>
  <c r="D77" i="21"/>
  <c r="J56" i="21"/>
  <c r="J64" i="21"/>
  <c r="J72" i="21"/>
  <c r="M37" i="23"/>
  <c r="K46" i="26"/>
  <c r="J77" i="26"/>
  <c r="F25" i="28"/>
  <c r="F57" i="28"/>
  <c r="K19" i="29"/>
  <c r="H28" i="29"/>
  <c r="E28" i="29" s="1"/>
  <c r="N28" i="29" s="1"/>
  <c r="H65" i="22"/>
  <c r="F60" i="28"/>
  <c r="H22" i="22"/>
  <c r="H38" i="22"/>
  <c r="H54" i="22"/>
  <c r="H70" i="22"/>
  <c r="M18" i="23"/>
  <c r="K29" i="26"/>
  <c r="F30" i="28"/>
  <c r="F62" i="28"/>
  <c r="L77" i="29"/>
  <c r="K56" i="29"/>
  <c r="H65" i="29"/>
  <c r="J9" i="21"/>
  <c r="J17" i="21"/>
  <c r="J25" i="21"/>
  <c r="J33" i="21"/>
  <c r="J41" i="21"/>
  <c r="J49" i="21"/>
  <c r="J57" i="21"/>
  <c r="J65" i="21"/>
  <c r="J73" i="21"/>
  <c r="M45" i="23"/>
  <c r="K38" i="26"/>
  <c r="K11" i="29"/>
  <c r="E11" i="29" s="1"/>
  <c r="N11" i="29" s="1"/>
  <c r="H20" i="29"/>
  <c r="K75" i="29"/>
  <c r="E75" i="29" s="1"/>
  <c r="N75" i="29" s="1"/>
  <c r="M19" i="23"/>
  <c r="F76" i="22"/>
  <c r="F78" i="22" s="1"/>
  <c r="M26" i="23"/>
  <c r="K21" i="26"/>
  <c r="H8" i="27"/>
  <c r="H24" i="27"/>
  <c r="H40" i="27"/>
  <c r="D77" i="27"/>
  <c r="H56" i="27"/>
  <c r="H72" i="27"/>
  <c r="K48" i="29"/>
  <c r="H57" i="29"/>
  <c r="E76" i="30"/>
  <c r="J10" i="21"/>
  <c r="J18" i="21"/>
  <c r="J26" i="21"/>
  <c r="J34" i="21"/>
  <c r="J42" i="21"/>
  <c r="J50" i="21"/>
  <c r="J58" i="21"/>
  <c r="J66" i="21"/>
  <c r="J74" i="21"/>
  <c r="M53" i="23"/>
  <c r="K30" i="26"/>
  <c r="E77" i="27"/>
  <c r="F33" i="28"/>
  <c r="F65" i="28"/>
  <c r="H12" i="29"/>
  <c r="K67" i="29"/>
  <c r="E67" i="29" s="1"/>
  <c r="N67" i="29" s="1"/>
  <c r="F76" i="30"/>
  <c r="E77" i="21"/>
  <c r="M16" i="23"/>
  <c r="D76" i="27"/>
  <c r="H7" i="27"/>
  <c r="N77" i="20"/>
  <c r="H10" i="22"/>
  <c r="H26" i="22"/>
  <c r="H42" i="22"/>
  <c r="H58" i="22"/>
  <c r="H74" i="22"/>
  <c r="M34" i="23"/>
  <c r="E77" i="25"/>
  <c r="K13" i="26"/>
  <c r="F38" i="28"/>
  <c r="F70" i="28"/>
  <c r="K40" i="29"/>
  <c r="H49" i="29"/>
  <c r="E77" i="30"/>
  <c r="J11" i="21"/>
  <c r="J19" i="21"/>
  <c r="J27" i="21"/>
  <c r="J35" i="21"/>
  <c r="J43" i="21"/>
  <c r="J51" i="21"/>
  <c r="J59" i="21"/>
  <c r="J67" i="21"/>
  <c r="J75" i="21"/>
  <c r="M61" i="23"/>
  <c r="K22" i="26"/>
  <c r="K59" i="29"/>
  <c r="H68" i="29"/>
  <c r="H23" i="27"/>
  <c r="K30" i="29"/>
  <c r="G77" i="29"/>
  <c r="M42" i="23"/>
  <c r="J77" i="23"/>
  <c r="K69" i="26"/>
  <c r="H12" i="27"/>
  <c r="H28" i="27"/>
  <c r="H44" i="27"/>
  <c r="H60" i="27"/>
  <c r="K32" i="29"/>
  <c r="H41" i="29"/>
  <c r="J12" i="21"/>
  <c r="J20" i="21"/>
  <c r="J28" i="21"/>
  <c r="J36" i="21"/>
  <c r="J44" i="21"/>
  <c r="J52" i="21"/>
  <c r="J60" i="21"/>
  <c r="J68" i="21"/>
  <c r="G76" i="22"/>
  <c r="M69" i="23"/>
  <c r="D76" i="24"/>
  <c r="K14" i="26"/>
  <c r="F9" i="28"/>
  <c r="F41" i="28"/>
  <c r="F73" i="28"/>
  <c r="K51" i="29"/>
  <c r="E51" i="29" s="1"/>
  <c r="N51" i="29" s="1"/>
  <c r="H60" i="29"/>
  <c r="H39" i="27"/>
  <c r="H39" i="29"/>
  <c r="F19" i="25"/>
  <c r="F23" i="28"/>
  <c r="K70" i="26"/>
  <c r="K43" i="29"/>
  <c r="E43" i="29" s="1"/>
  <c r="N43" i="29" s="1"/>
  <c r="H52" i="29"/>
  <c r="E52" i="29" s="1"/>
  <c r="N52" i="29" s="1"/>
  <c r="H17" i="22"/>
  <c r="H55" i="27"/>
  <c r="F35" i="25"/>
  <c r="K56" i="26"/>
  <c r="D77" i="26"/>
  <c r="F55" i="28"/>
  <c r="K73" i="29"/>
  <c r="F77" i="30"/>
  <c r="M24" i="23"/>
  <c r="K31" i="26"/>
  <c r="F77" i="27"/>
  <c r="K22" i="29"/>
  <c r="H31" i="29"/>
  <c r="M27" i="23"/>
  <c r="F21" i="25"/>
  <c r="F37" i="25"/>
  <c r="F53" i="25"/>
  <c r="F69" i="25"/>
  <c r="K48" i="26"/>
  <c r="E76" i="27"/>
  <c r="H10" i="29"/>
  <c r="E10" i="29" s="1"/>
  <c r="N10" i="29" s="1"/>
  <c r="K65" i="29"/>
  <c r="H74" i="29"/>
  <c r="E74" i="29" s="1"/>
  <c r="N74" i="29" s="1"/>
  <c r="H21" i="22"/>
  <c r="H37" i="22"/>
  <c r="H53" i="22"/>
  <c r="H69" i="22"/>
  <c r="M32" i="23"/>
  <c r="K23" i="26"/>
  <c r="H11" i="27"/>
  <c r="H27" i="27"/>
  <c r="H43" i="27"/>
  <c r="H59" i="27"/>
  <c r="H75" i="27"/>
  <c r="F36" i="28"/>
  <c r="F68" i="28"/>
  <c r="K14" i="29"/>
  <c r="H23" i="29"/>
  <c r="M35" i="23"/>
  <c r="E77" i="23"/>
  <c r="D76" i="25"/>
  <c r="F7" i="25"/>
  <c r="F23" i="25"/>
  <c r="F39" i="25"/>
  <c r="F55" i="25"/>
  <c r="F71" i="25"/>
  <c r="K40" i="26"/>
  <c r="G77" i="27"/>
  <c r="F31" i="28"/>
  <c r="F63" i="28"/>
  <c r="K57" i="29"/>
  <c r="H66" i="29"/>
  <c r="E66" i="29" s="1"/>
  <c r="N66" i="29" s="1"/>
  <c r="M40" i="23"/>
  <c r="K15" i="26"/>
  <c r="H15" i="29"/>
  <c r="K70" i="29"/>
  <c r="H76" i="23"/>
  <c r="H78" i="23" s="1"/>
  <c r="M43" i="23"/>
  <c r="F9" i="25"/>
  <c r="F25" i="25"/>
  <c r="F41" i="25"/>
  <c r="F57" i="25"/>
  <c r="F73" i="25"/>
  <c r="K32" i="26"/>
  <c r="K49" i="29"/>
  <c r="H58" i="29"/>
  <c r="E58" i="29" s="1"/>
  <c r="N58" i="29" s="1"/>
  <c r="H76" i="30"/>
  <c r="H9" i="22"/>
  <c r="H25" i="22"/>
  <c r="H41" i="22"/>
  <c r="H57" i="22"/>
  <c r="H73" i="22"/>
  <c r="M48" i="23"/>
  <c r="K7" i="26"/>
  <c r="D76" i="26"/>
  <c r="K71" i="26"/>
  <c r="H15" i="27"/>
  <c r="H31" i="27"/>
  <c r="H47" i="27"/>
  <c r="H63" i="27"/>
  <c r="F12" i="28"/>
  <c r="F44" i="28"/>
  <c r="I76" i="29"/>
  <c r="H7" i="29"/>
  <c r="K62" i="29"/>
  <c r="H71" i="29"/>
  <c r="I77" i="20"/>
  <c r="F76" i="21"/>
  <c r="M51" i="23"/>
  <c r="F11" i="25"/>
  <c r="F27" i="25"/>
  <c r="F43" i="25"/>
  <c r="F59" i="25"/>
  <c r="F75" i="25"/>
  <c r="K24" i="26"/>
  <c r="F7" i="28"/>
  <c r="D76" i="28"/>
  <c r="D78" i="28" s="1"/>
  <c r="F39" i="28"/>
  <c r="F71" i="28"/>
  <c r="K41" i="29"/>
  <c r="H50" i="29"/>
  <c r="E50" i="29" s="1"/>
  <c r="N50" i="29" s="1"/>
  <c r="H77" i="30"/>
  <c r="D77" i="23"/>
  <c r="M56" i="23"/>
  <c r="K63" i="26"/>
  <c r="K54" i="29"/>
  <c r="H63" i="29"/>
  <c r="Q77" i="20"/>
  <c r="F77" i="21"/>
  <c r="M59" i="23"/>
  <c r="D77" i="24"/>
  <c r="F13" i="25"/>
  <c r="F29" i="25"/>
  <c r="F45" i="25"/>
  <c r="F61" i="25"/>
  <c r="E76" i="26"/>
  <c r="K16" i="26"/>
  <c r="J76" i="29"/>
  <c r="J78" i="29" s="1"/>
  <c r="K33" i="29"/>
  <c r="H42" i="29"/>
  <c r="E42" i="29" s="1"/>
  <c r="N42" i="29" s="1"/>
  <c r="H13" i="22"/>
  <c r="H29" i="22"/>
  <c r="H45" i="22"/>
  <c r="H61" i="22"/>
  <c r="G76" i="23"/>
  <c r="G78" i="23" s="1"/>
  <c r="L77" i="23"/>
  <c r="M64" i="23"/>
  <c r="K55" i="26"/>
  <c r="H19" i="27"/>
  <c r="H35" i="27"/>
  <c r="H51" i="27"/>
  <c r="H67" i="27"/>
  <c r="F20" i="28"/>
  <c r="F52" i="28"/>
  <c r="K46" i="29"/>
  <c r="H55" i="29"/>
  <c r="E55" i="29" s="1"/>
  <c r="N55" i="29" s="1"/>
  <c r="M67" i="23"/>
  <c r="F15" i="25"/>
  <c r="F31" i="25"/>
  <c r="F47" i="25"/>
  <c r="F63" i="25"/>
  <c r="K8" i="26"/>
  <c r="K72" i="26"/>
  <c r="F15" i="28"/>
  <c r="F47" i="28"/>
  <c r="K25" i="29"/>
  <c r="H34" i="29"/>
  <c r="E34" i="29" s="1"/>
  <c r="N34" i="29" s="1"/>
  <c r="M8" i="23"/>
  <c r="M72" i="23"/>
  <c r="K47" i="26"/>
  <c r="K38" i="29"/>
  <c r="H47" i="29"/>
  <c r="E47" i="29" s="1"/>
  <c r="N47" i="29" s="1"/>
  <c r="F77" i="29"/>
  <c r="G76" i="30"/>
  <c r="M11" i="23"/>
  <c r="M75" i="23"/>
  <c r="F17" i="25"/>
  <c r="F33" i="25"/>
  <c r="F49" i="25"/>
  <c r="F65" i="25"/>
  <c r="K64" i="26"/>
  <c r="K17" i="29"/>
  <c r="H26" i="29"/>
  <c r="E26" i="29" s="1"/>
  <c r="N26" i="29" s="1"/>
  <c r="E75" i="7" l="1"/>
  <c r="O75" i="7" s="1"/>
  <c r="E11" i="7"/>
  <c r="K20" i="5"/>
  <c r="U20" i="5" s="1"/>
  <c r="G78" i="22"/>
  <c r="BI78" i="4"/>
  <c r="K13" i="5"/>
  <c r="U13" i="5" s="1"/>
  <c r="CI47" i="4"/>
  <c r="CI74" i="4"/>
  <c r="K71" i="5"/>
  <c r="U71" i="5" s="1"/>
  <c r="K36" i="5"/>
  <c r="U36" i="5" s="1"/>
  <c r="G27" i="1"/>
  <c r="CI15" i="4"/>
  <c r="E24" i="29"/>
  <c r="N24" i="29" s="1"/>
  <c r="K38" i="5"/>
  <c r="U38" i="5" s="1"/>
  <c r="G17" i="1"/>
  <c r="CI69" i="4"/>
  <c r="CI36" i="4"/>
  <c r="CI34" i="4"/>
  <c r="CI52" i="4"/>
  <c r="CI18" i="4"/>
  <c r="CI27" i="4"/>
  <c r="E64" i="7"/>
  <c r="O64" i="7" s="1"/>
  <c r="E8" i="7"/>
  <c r="O8" i="7" s="1"/>
  <c r="E47" i="7"/>
  <c r="O47" i="7" s="1"/>
  <c r="H78" i="5"/>
  <c r="K15" i="5"/>
  <c r="U15" i="5" s="1"/>
  <c r="E53" i="7"/>
  <c r="O53" i="7" s="1"/>
  <c r="CI32" i="4"/>
  <c r="G78" i="14"/>
  <c r="K12" i="5"/>
  <c r="U12" i="5" s="1"/>
  <c r="CI49" i="4"/>
  <c r="CI25" i="4"/>
  <c r="K29" i="5"/>
  <c r="U29" i="5" s="1"/>
  <c r="K23" i="5"/>
  <c r="U23" i="5" s="1"/>
  <c r="CI65" i="4"/>
  <c r="CI7" i="4"/>
  <c r="CI58" i="4"/>
  <c r="K52" i="5"/>
  <c r="U52" i="5" s="1"/>
  <c r="E27" i="29"/>
  <c r="N27" i="29" s="1"/>
  <c r="E70" i="7"/>
  <c r="O70" i="7" s="1"/>
  <c r="CI8" i="4"/>
  <c r="E31" i="29"/>
  <c r="N31" i="29" s="1"/>
  <c r="F78" i="15"/>
  <c r="E54" i="7"/>
  <c r="O54" i="7" s="1"/>
  <c r="F78" i="4"/>
  <c r="H78" i="20"/>
  <c r="E66" i="7"/>
  <c r="O66" i="7" s="1"/>
  <c r="G78" i="16"/>
  <c r="BY78" i="4"/>
  <c r="E43" i="7"/>
  <c r="O43" i="7" s="1"/>
  <c r="K60" i="5"/>
  <c r="U60" i="5" s="1"/>
  <c r="CI67" i="4"/>
  <c r="M78" i="4"/>
  <c r="CI68" i="4"/>
  <c r="CI24" i="4"/>
  <c r="CU24" i="4" s="1"/>
  <c r="AL78" i="4"/>
  <c r="E59" i="29"/>
  <c r="N59" i="29" s="1"/>
  <c r="E78" i="20"/>
  <c r="E39" i="7"/>
  <c r="O39" i="7" s="1"/>
  <c r="CI41" i="4"/>
  <c r="CI21" i="4"/>
  <c r="CP78" i="4"/>
  <c r="G73" i="1"/>
  <c r="E29" i="29"/>
  <c r="N29" i="29" s="1"/>
  <c r="E71" i="29"/>
  <c r="N71" i="29" s="1"/>
  <c r="E56" i="29"/>
  <c r="N56" i="29" s="1"/>
  <c r="N77" i="29" s="1"/>
  <c r="K42" i="5"/>
  <c r="U42" i="5" s="1"/>
  <c r="E78" i="26"/>
  <c r="E67" i="7"/>
  <c r="O67" i="7" s="1"/>
  <c r="E39" i="29"/>
  <c r="N39" i="29" s="1"/>
  <c r="P78" i="20"/>
  <c r="E60" i="29"/>
  <c r="N60" i="29" s="1"/>
  <c r="E13" i="29"/>
  <c r="N13" i="29" s="1"/>
  <c r="H78" i="21"/>
  <c r="G78" i="30"/>
  <c r="E18" i="7"/>
  <c r="O18" i="7" s="1"/>
  <c r="K68" i="5"/>
  <c r="U68" i="5" s="1"/>
  <c r="U78" i="4"/>
  <c r="E15" i="29"/>
  <c r="N15" i="29" s="1"/>
  <c r="E41" i="29"/>
  <c r="N41" i="29" s="1"/>
  <c r="D78" i="27"/>
  <c r="E30" i="29"/>
  <c r="N30" i="29" s="1"/>
  <c r="E9" i="29"/>
  <c r="N9" i="29" s="1"/>
  <c r="F78" i="23"/>
  <c r="E45" i="29"/>
  <c r="N45" i="29" s="1"/>
  <c r="E59" i="7"/>
  <c r="O59" i="7" s="1"/>
  <c r="E48" i="29"/>
  <c r="N48" i="29" s="1"/>
  <c r="J78" i="7"/>
  <c r="AT78" i="4"/>
  <c r="D78" i="12"/>
  <c r="E74" i="7"/>
  <c r="O74" i="7" s="1"/>
  <c r="E40" i="29"/>
  <c r="N40" i="29" s="1"/>
  <c r="E72" i="29"/>
  <c r="N72" i="29" s="1"/>
  <c r="E37" i="29"/>
  <c r="N37" i="29" s="1"/>
  <c r="E57" i="29"/>
  <c r="N57" i="29" s="1"/>
  <c r="N78" i="15"/>
  <c r="K53" i="5"/>
  <c r="U53" i="5" s="1"/>
  <c r="E32" i="29"/>
  <c r="N32" i="29" s="1"/>
  <c r="K76" i="30"/>
  <c r="K65" i="5"/>
  <c r="U65" i="5" s="1"/>
  <c r="K17" i="5"/>
  <c r="U17" i="5" s="1"/>
  <c r="AO78" i="4"/>
  <c r="J78" i="26"/>
  <c r="E54" i="29"/>
  <c r="N54" i="29" s="1"/>
  <c r="D78" i="29"/>
  <c r="E78" i="25"/>
  <c r="M78" i="20"/>
  <c r="E61" i="7"/>
  <c r="O61" i="7" s="1"/>
  <c r="I78" i="5"/>
  <c r="E73" i="29"/>
  <c r="N73" i="29" s="1"/>
  <c r="E65" i="29"/>
  <c r="N65" i="29" s="1"/>
  <c r="E64" i="29"/>
  <c r="N64" i="29" s="1"/>
  <c r="K73" i="5"/>
  <c r="U73" i="5" s="1"/>
  <c r="K54" i="5"/>
  <c r="U54" i="5" s="1"/>
  <c r="CI71" i="4"/>
  <c r="CU71" i="4" s="1"/>
  <c r="E14" i="29"/>
  <c r="N14" i="29" s="1"/>
  <c r="N78" i="20"/>
  <c r="K49" i="5"/>
  <c r="U49" i="5" s="1"/>
  <c r="E19" i="29"/>
  <c r="N19" i="29" s="1"/>
  <c r="F78" i="21"/>
  <c r="D78" i="25"/>
  <c r="E12" i="29"/>
  <c r="N12" i="29" s="1"/>
  <c r="E33" i="29"/>
  <c r="N33" i="29" s="1"/>
  <c r="CI44" i="4"/>
  <c r="CU44" i="4" s="1"/>
  <c r="E33" i="7"/>
  <c r="O33" i="7" s="1"/>
  <c r="E58" i="7"/>
  <c r="O58" i="7" s="1"/>
  <c r="E17" i="7"/>
  <c r="O17" i="7" s="1"/>
  <c r="E60" i="7"/>
  <c r="O60" i="7" s="1"/>
  <c r="K14" i="5"/>
  <c r="U14" i="5" s="1"/>
  <c r="J78" i="4"/>
  <c r="CI22" i="4"/>
  <c r="CU22" i="4" s="1"/>
  <c r="CI37" i="4"/>
  <c r="CU37" i="4" s="1"/>
  <c r="D78" i="30"/>
  <c r="E49" i="29"/>
  <c r="N49" i="29" s="1"/>
  <c r="E38" i="29"/>
  <c r="N38" i="29" s="1"/>
  <c r="E63" i="29"/>
  <c r="N63" i="29" s="1"/>
  <c r="E68" i="29"/>
  <c r="N68" i="29" s="1"/>
  <c r="E20" i="29"/>
  <c r="N20" i="29" s="1"/>
  <c r="E36" i="29"/>
  <c r="N36" i="29" s="1"/>
  <c r="E70" i="29"/>
  <c r="N70" i="29" s="1"/>
  <c r="E8" i="29"/>
  <c r="N8" i="29" s="1"/>
  <c r="E16" i="29"/>
  <c r="N16" i="29" s="1"/>
  <c r="E25" i="29"/>
  <c r="N25" i="29" s="1"/>
  <c r="D78" i="16"/>
  <c r="J78" i="14"/>
  <c r="M78" i="14"/>
  <c r="E52" i="7"/>
  <c r="O52" i="7" s="1"/>
  <c r="K33" i="5"/>
  <c r="U33" i="5" s="1"/>
  <c r="CU69" i="4"/>
  <c r="T78" i="5"/>
  <c r="CI73" i="4"/>
  <c r="CU73" i="4" s="1"/>
  <c r="CU45" i="4"/>
  <c r="E14" i="1"/>
  <c r="E24" i="1" s="1"/>
  <c r="D78" i="24"/>
  <c r="E17" i="29"/>
  <c r="N17" i="29" s="1"/>
  <c r="E44" i="29"/>
  <c r="N44" i="29" s="1"/>
  <c r="E21" i="29"/>
  <c r="N21" i="29" s="1"/>
  <c r="E35" i="29"/>
  <c r="N35" i="29" s="1"/>
  <c r="E44" i="7"/>
  <c r="O44" i="7" s="1"/>
  <c r="K9" i="5"/>
  <c r="U9" i="5" s="1"/>
  <c r="CF78" i="4"/>
  <c r="CI62" i="4"/>
  <c r="CU62" i="4" s="1"/>
  <c r="CI54" i="4"/>
  <c r="CU54" i="4" s="1"/>
  <c r="BT78" i="4"/>
  <c r="F78" i="27"/>
  <c r="E62" i="29"/>
  <c r="N62" i="29" s="1"/>
  <c r="E23" i="29"/>
  <c r="N23" i="29" s="1"/>
  <c r="E53" i="29"/>
  <c r="N53" i="29" s="1"/>
  <c r="K78" i="23"/>
  <c r="E73" i="7"/>
  <c r="O73" i="7" s="1"/>
  <c r="G78" i="5"/>
  <c r="K48" i="5"/>
  <c r="U48" i="5" s="1"/>
  <c r="K30" i="5"/>
  <c r="U30" i="5" s="1"/>
  <c r="K78" i="4"/>
  <c r="E46" i="29"/>
  <c r="N46" i="29" s="1"/>
  <c r="E22" i="29"/>
  <c r="N22" i="29" s="1"/>
  <c r="F78" i="7"/>
  <c r="E65" i="7"/>
  <c r="O65" i="7" s="1"/>
  <c r="E28" i="7"/>
  <c r="O28" i="7" s="1"/>
  <c r="CI39" i="4"/>
  <c r="CU39" i="4" s="1"/>
  <c r="H116" i="1"/>
  <c r="CI38" i="4"/>
  <c r="CU38" i="4" s="1"/>
  <c r="G78" i="29"/>
  <c r="E57" i="7"/>
  <c r="O57" i="7" s="1"/>
  <c r="I78" i="15"/>
  <c r="H114" i="1"/>
  <c r="CI29" i="4"/>
  <c r="CU29" i="4" s="1"/>
  <c r="E49" i="7"/>
  <c r="O49" i="7" s="1"/>
  <c r="E78" i="14"/>
  <c r="E78" i="16"/>
  <c r="K57" i="5"/>
  <c r="U57" i="5" s="1"/>
  <c r="K70" i="5"/>
  <c r="U70" i="5" s="1"/>
  <c r="H77" i="1"/>
  <c r="CU27" i="4"/>
  <c r="E78" i="27"/>
  <c r="E78" i="13"/>
  <c r="E68" i="7"/>
  <c r="O68" i="7" s="1"/>
  <c r="D78" i="19"/>
  <c r="CI75" i="4"/>
  <c r="CU75" i="4" s="1"/>
  <c r="K41" i="5"/>
  <c r="U41" i="5" s="1"/>
  <c r="K22" i="5"/>
  <c r="U22" i="5" s="1"/>
  <c r="CI13" i="4"/>
  <c r="CU13" i="4" s="1"/>
  <c r="CU55" i="4"/>
  <c r="BV78" i="4"/>
  <c r="BN78" i="4"/>
  <c r="O11" i="7"/>
  <c r="H76" i="27"/>
  <c r="J77" i="21"/>
  <c r="O78" i="20"/>
  <c r="S78" i="15"/>
  <c r="F77" i="17"/>
  <c r="F78" i="6"/>
  <c r="M78" i="5"/>
  <c r="H78" i="6"/>
  <c r="K62" i="5"/>
  <c r="U62" i="5" s="1"/>
  <c r="F78" i="12"/>
  <c r="BX78" i="4"/>
  <c r="H31" i="1"/>
  <c r="S78" i="4"/>
  <c r="G77" i="1"/>
  <c r="AP78" i="4"/>
  <c r="CU58" i="4"/>
  <c r="AH78" i="4"/>
  <c r="CI14" i="4"/>
  <c r="CU19" i="4"/>
  <c r="CD78" i="4"/>
  <c r="H35" i="1"/>
  <c r="BC78" i="4"/>
  <c r="CR78" i="4"/>
  <c r="AE78" i="4"/>
  <c r="CB78" i="4"/>
  <c r="G35" i="1"/>
  <c r="CQ78" i="4"/>
  <c r="M78" i="29"/>
  <c r="E78" i="28"/>
  <c r="I77" i="6"/>
  <c r="U76" i="15"/>
  <c r="K78" i="15"/>
  <c r="E41" i="7"/>
  <c r="O41" i="7" s="1"/>
  <c r="F77" i="8"/>
  <c r="D78" i="11"/>
  <c r="Q77" i="5"/>
  <c r="I76" i="6"/>
  <c r="K77" i="7"/>
  <c r="K7" i="5"/>
  <c r="N76" i="5"/>
  <c r="I78" i="7"/>
  <c r="E78" i="17"/>
  <c r="K56" i="5"/>
  <c r="U56" i="5" s="1"/>
  <c r="CU72" i="4"/>
  <c r="E78" i="21"/>
  <c r="L78" i="4"/>
  <c r="C131" i="1"/>
  <c r="G131" i="1" s="1"/>
  <c r="G129" i="1"/>
  <c r="CU61" i="4"/>
  <c r="CC78" i="4"/>
  <c r="F130" i="1"/>
  <c r="F132" i="1" s="1"/>
  <c r="AR78" i="4"/>
  <c r="H12" i="1"/>
  <c r="CU53" i="4"/>
  <c r="G114" i="1"/>
  <c r="D77" i="4"/>
  <c r="CU56" i="4"/>
  <c r="CU12" i="4"/>
  <c r="AG78" i="4"/>
  <c r="R78" i="4"/>
  <c r="AN78" i="4"/>
  <c r="AF78" i="4"/>
  <c r="AM78" i="4"/>
  <c r="CJ78" i="4"/>
  <c r="G12" i="1"/>
  <c r="P78" i="4"/>
  <c r="W78" i="4"/>
  <c r="F76" i="28"/>
  <c r="E77" i="29"/>
  <c r="E25" i="7"/>
  <c r="O25" i="7" s="1"/>
  <c r="J78" i="20"/>
  <c r="D78" i="6"/>
  <c r="H76" i="7"/>
  <c r="R77" i="20"/>
  <c r="F76" i="13"/>
  <c r="J78" i="5"/>
  <c r="D78" i="5"/>
  <c r="D50" i="1"/>
  <c r="H50" i="1" s="1"/>
  <c r="H39" i="1"/>
  <c r="CU60" i="4"/>
  <c r="AW78" i="4"/>
  <c r="CU32" i="4"/>
  <c r="AY78" i="4"/>
  <c r="G38" i="1"/>
  <c r="Y78" i="4"/>
  <c r="CU26" i="4"/>
  <c r="CU66" i="4"/>
  <c r="CT78" i="4"/>
  <c r="H92" i="1"/>
  <c r="CU51" i="4"/>
  <c r="CA78" i="4"/>
  <c r="G31" i="1"/>
  <c r="G116" i="1"/>
  <c r="CU25" i="4"/>
  <c r="X78" i="4"/>
  <c r="K77" i="26"/>
  <c r="D78" i="21"/>
  <c r="K77" i="30"/>
  <c r="L78" i="23"/>
  <c r="K76" i="29"/>
  <c r="I78" i="30"/>
  <c r="D77" i="14"/>
  <c r="O56" i="14"/>
  <c r="O77" i="14" s="1"/>
  <c r="F78" i="20"/>
  <c r="G76" i="12"/>
  <c r="M78" i="7"/>
  <c r="F77" i="28"/>
  <c r="F78" i="14"/>
  <c r="R78" i="15"/>
  <c r="K78" i="20"/>
  <c r="CU74" i="4"/>
  <c r="O56" i="7"/>
  <c r="D78" i="13"/>
  <c r="O78" i="15"/>
  <c r="G78" i="6"/>
  <c r="CL77" i="4"/>
  <c r="CU23" i="4"/>
  <c r="CL76" i="4"/>
  <c r="H29" i="1"/>
  <c r="CU43" i="4"/>
  <c r="E130" i="1"/>
  <c r="E132" i="1" s="1"/>
  <c r="Z78" i="4"/>
  <c r="BM78" i="4"/>
  <c r="CU50" i="4"/>
  <c r="O78" i="4"/>
  <c r="G78" i="15"/>
  <c r="AV78" i="4"/>
  <c r="AU78" i="4"/>
  <c r="G20" i="1"/>
  <c r="CU16" i="4"/>
  <c r="H119" i="1"/>
  <c r="H99" i="1"/>
  <c r="K76" i="26"/>
  <c r="K78" i="26" s="1"/>
  <c r="F78" i="29"/>
  <c r="L78" i="29"/>
  <c r="G78" i="26"/>
  <c r="F78" i="26"/>
  <c r="G78" i="20"/>
  <c r="Q78" i="15"/>
  <c r="E9" i="7"/>
  <c r="O9" i="7" s="1"/>
  <c r="R76" i="20"/>
  <c r="D78" i="20"/>
  <c r="G77" i="12"/>
  <c r="E36" i="7"/>
  <c r="O36" i="7" s="1"/>
  <c r="F78" i="16"/>
  <c r="K31" i="5"/>
  <c r="U31" i="5" s="1"/>
  <c r="G78" i="7"/>
  <c r="I78" i="21"/>
  <c r="H78" i="15"/>
  <c r="D78" i="8"/>
  <c r="CU31" i="4"/>
  <c r="D76" i="4"/>
  <c r="D78" i="4" s="1"/>
  <c r="CU7" i="4"/>
  <c r="L78" i="5"/>
  <c r="N77" i="5"/>
  <c r="CU47" i="4"/>
  <c r="AS78" i="4"/>
  <c r="CM78" i="4"/>
  <c r="AQ78" i="4"/>
  <c r="CU52" i="4"/>
  <c r="S78" i="5"/>
  <c r="CU42" i="4"/>
  <c r="CU11" i="4"/>
  <c r="C50" i="1"/>
  <c r="G50" i="1" s="1"/>
  <c r="G39" i="1"/>
  <c r="CU59" i="4"/>
  <c r="BE78" i="4"/>
  <c r="CU35" i="4"/>
  <c r="Q78" i="20"/>
  <c r="CU33" i="4"/>
  <c r="BK78" i="4"/>
  <c r="J78" i="30"/>
  <c r="G78" i="27"/>
  <c r="I78" i="26"/>
  <c r="F77" i="25"/>
  <c r="H77" i="22"/>
  <c r="D78" i="9"/>
  <c r="F76" i="17"/>
  <c r="E78" i="6"/>
  <c r="F76" i="8"/>
  <c r="Q76" i="5"/>
  <c r="CN78" i="4"/>
  <c r="CU48" i="4"/>
  <c r="AA78" i="4"/>
  <c r="BP78" i="4"/>
  <c r="I78" i="4"/>
  <c r="Q78" i="4"/>
  <c r="CI46" i="4"/>
  <c r="CU46" i="4" s="1"/>
  <c r="CK78" i="4"/>
  <c r="CS78" i="4"/>
  <c r="H78" i="4"/>
  <c r="CU18" i="4"/>
  <c r="CU8" i="4"/>
  <c r="BS78" i="4"/>
  <c r="BD78" i="4"/>
  <c r="CH78" i="4"/>
  <c r="CU65" i="4"/>
  <c r="H20" i="1"/>
  <c r="J76" i="21"/>
  <c r="F78" i="30"/>
  <c r="H77" i="27"/>
  <c r="M77" i="23"/>
  <c r="E7" i="29"/>
  <c r="H76" i="29"/>
  <c r="E18" i="29"/>
  <c r="N18" i="29" s="1"/>
  <c r="E78" i="22"/>
  <c r="E78" i="23"/>
  <c r="D78" i="23"/>
  <c r="I78" i="23"/>
  <c r="D78" i="22"/>
  <c r="H77" i="7"/>
  <c r="K76" i="7"/>
  <c r="K78" i="7" s="1"/>
  <c r="E20" i="7"/>
  <c r="O20" i="7" s="1"/>
  <c r="E78" i="5"/>
  <c r="N78" i="14"/>
  <c r="L78" i="14"/>
  <c r="D78" i="10"/>
  <c r="P78" i="15"/>
  <c r="D78" i="17"/>
  <c r="K39" i="5"/>
  <c r="U39" i="5" s="1"/>
  <c r="K25" i="5"/>
  <c r="U25" i="5" s="1"/>
  <c r="K72" i="5"/>
  <c r="U72" i="5" s="1"/>
  <c r="CU15" i="4"/>
  <c r="R78" i="5"/>
  <c r="D131" i="1"/>
  <c r="H131" i="1" s="1"/>
  <c r="H129" i="1"/>
  <c r="AB78" i="4"/>
  <c r="T78" i="4"/>
  <c r="BU78" i="4"/>
  <c r="D78" i="2"/>
  <c r="CU21" i="4"/>
  <c r="BH78" i="4"/>
  <c r="BO78" i="4"/>
  <c r="C14" i="1"/>
  <c r="BG78" i="4"/>
  <c r="AJ78" i="4"/>
  <c r="CI30" i="4"/>
  <c r="CU30" i="4" s="1"/>
  <c r="CO76" i="4"/>
  <c r="CU20" i="4"/>
  <c r="CU34" i="4"/>
  <c r="G29" i="1"/>
  <c r="H17" i="1"/>
  <c r="BL78" i="4"/>
  <c r="G78" i="4"/>
  <c r="CU49" i="4"/>
  <c r="H73" i="1"/>
  <c r="I78" i="29"/>
  <c r="D78" i="26"/>
  <c r="H78" i="30"/>
  <c r="F76" i="25"/>
  <c r="E78" i="30"/>
  <c r="K77" i="29"/>
  <c r="H77" i="29"/>
  <c r="M76" i="23"/>
  <c r="J78" i="23"/>
  <c r="G78" i="21"/>
  <c r="H76" i="16"/>
  <c r="I78" i="14"/>
  <c r="H76" i="22"/>
  <c r="F77" i="13"/>
  <c r="H78" i="26"/>
  <c r="N78" i="7"/>
  <c r="H77" i="16"/>
  <c r="H78" i="14"/>
  <c r="L78" i="7"/>
  <c r="O7" i="14"/>
  <c r="O76" i="14" s="1"/>
  <c r="O78" i="14" s="1"/>
  <c r="D76" i="14"/>
  <c r="J78" i="15"/>
  <c r="E12" i="7"/>
  <c r="O12" i="7" s="1"/>
  <c r="E78" i="8"/>
  <c r="U77" i="15"/>
  <c r="K78" i="14"/>
  <c r="K37" i="5"/>
  <c r="U37" i="5" s="1"/>
  <c r="I78" i="20"/>
  <c r="CU68" i="4"/>
  <c r="CI70" i="4"/>
  <c r="CI77" i="4" s="1"/>
  <c r="CU63" i="4"/>
  <c r="AI78" i="4"/>
  <c r="CU67" i="4"/>
  <c r="CU14" i="4"/>
  <c r="CE78" i="4"/>
  <c r="BW78" i="4"/>
  <c r="AZ78" i="4"/>
  <c r="CU28" i="4"/>
  <c r="BF78" i="4"/>
  <c r="AX78" i="4"/>
  <c r="H68" i="1"/>
  <c r="CU36" i="4"/>
  <c r="G92" i="1"/>
  <c r="CU57" i="4"/>
  <c r="CO77" i="4"/>
  <c r="D14" i="1"/>
  <c r="CU10" i="4"/>
  <c r="G68" i="1"/>
  <c r="CU41" i="4"/>
  <c r="V78" i="4"/>
  <c r="CU17" i="4"/>
  <c r="E77" i="7" l="1"/>
  <c r="D78" i="14"/>
  <c r="J78" i="21"/>
  <c r="K78" i="30"/>
  <c r="Q78" i="5"/>
  <c r="O77" i="7"/>
  <c r="F78" i="25"/>
  <c r="F78" i="8"/>
  <c r="F78" i="17"/>
  <c r="H78" i="22"/>
  <c r="H78" i="16"/>
  <c r="O76" i="7"/>
  <c r="M78" i="23"/>
  <c r="CU70" i="4"/>
  <c r="K78" i="29"/>
  <c r="I78" i="6"/>
  <c r="CI76" i="4"/>
  <c r="CI78" i="4" s="1"/>
  <c r="CU76" i="4"/>
  <c r="F78" i="28"/>
  <c r="H78" i="29"/>
  <c r="F78" i="13"/>
  <c r="U77" i="5"/>
  <c r="K77" i="5"/>
  <c r="G14" i="1"/>
  <c r="C24" i="1"/>
  <c r="E76" i="29"/>
  <c r="E78" i="29" s="1"/>
  <c r="N7" i="29"/>
  <c r="N76" i="29" s="1"/>
  <c r="N78" i="29" s="1"/>
  <c r="G78" i="12"/>
  <c r="H14" i="1"/>
  <c r="D24" i="1"/>
  <c r="R78" i="20"/>
  <c r="CL78" i="4"/>
  <c r="H78" i="7"/>
  <c r="CU77" i="4"/>
  <c r="N78" i="5"/>
  <c r="E76" i="7"/>
  <c r="E78" i="7" s="1"/>
  <c r="CO78" i="4"/>
  <c r="K76" i="5"/>
  <c r="U7" i="5"/>
  <c r="U76" i="5" s="1"/>
  <c r="U78" i="15"/>
  <c r="H78" i="27"/>
  <c r="O78" i="7" l="1"/>
  <c r="K78" i="5"/>
  <c r="CU78" i="4"/>
  <c r="H24" i="1"/>
  <c r="D130" i="1"/>
  <c r="G24" i="1"/>
  <c r="C130" i="1"/>
  <c r="U78" i="5"/>
  <c r="G130" i="1" l="1"/>
  <c r="C132" i="1"/>
  <c r="G132" i="1" s="1"/>
  <c r="D132" i="1"/>
  <c r="H132" i="1" s="1"/>
  <c r="H130" i="1"/>
</calcChain>
</file>

<file path=xl/sharedStrings.xml><?xml version="1.0" encoding="utf-8"?>
<sst xmlns="http://schemas.openxmlformats.org/spreadsheetml/2006/main" count="6073" uniqueCount="367">
  <si>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</si>
  <si>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</si>
  <si>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</si>
  <si>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</si>
  <si>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</si>
  <si>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</si>
  <si>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</si>
  <si>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</si>
  <si>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</si>
  <si>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</si>
  <si>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</si>
  <si>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</si>
  <si>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</si>
  <si>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</si>
  <si>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</si>
  <si>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</si>
  <si>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</si>
  <si>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</si>
  <si>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</si>
  <si>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</si>
  <si>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</si>
  <si>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</si>
  <si>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</si>
  <si>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</si>
  <si>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</si>
  <si>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</si>
  <si>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</si>
  <si>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</si>
  <si>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</si>
  <si>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</si>
  <si>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</si>
  <si>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</si>
  <si>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</si>
  <si>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</si>
  <si>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</si>
  <si>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</si>
  <si>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</si>
  <si>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</si>
  <si>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</si>
  <si>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</si>
  <si>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</si>
  <si>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</si>
  <si>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</si>
  <si>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</si>
  <si>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</si>
  <si>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</si>
  <si>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</si>
  <si>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</si>
  <si>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</si>
  <si>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</si>
  <si>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</si>
  <si>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</si>
  <si>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</si>
  <si>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</si>
  <si>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</si>
  <si>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</si>
  <si>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</si>
  <si>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</si>
  <si>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</si>
  <si>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</si>
  <si>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</si>
  <si>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</si>
  <si>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</si>
  <si>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</si>
  <si>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</si>
  <si>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</si>
  <si>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</si>
  <si>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</si>
  <si>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</si>
  <si>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</si>
  <si>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</si>
  <si>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</si>
  <si>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</si>
  <si>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</si>
  <si>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</si>
  <si>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</si>
  <si>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</si>
  <si>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</si>
  <si>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</si>
  <si>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</si>
  <si>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</si>
  <si>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</si>
  <si>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</si>
  <si>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</si>
  <si>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</si>
  <si>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</si>
  <si>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</si>
  <si>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</si>
  <si>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</si>
  <si>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</si>
  <si>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</si>
  <si>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</si>
  <si>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</si>
  <si>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</si>
  <si>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</si>
  <si>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</si>
  <si>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</si>
  <si>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</si>
  <si>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</si>
  <si>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</si>
  <si>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</si>
  <si>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</si>
  <si>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</si>
  <si>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</si>
  <si>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</si>
  <si>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</si>
  <si>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</si>
  <si>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</si>
  <si>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</si>
  <si>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</si>
  <si>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</si>
  <si>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</si>
  <si>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</si>
  <si>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</si>
  <si>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</si>
  <si>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</si>
  <si>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</si>
  <si>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</si>
  <si>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</si>
  <si>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</si>
  <si>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</si>
  <si>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</si>
  <si>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</si>
  <si>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</si>
  <si>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</si>
  <si>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</si>
  <si>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</si>
  <si>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</si>
  <si>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</si>
  <si>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</si>
  <si>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</si>
  <si>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</si>
  <si>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</si>
  <si>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</si>
  <si>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</si>
  <si>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</si>
  <si>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</si>
  <si>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</si>
  <si>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</si>
  <si>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</si>
  <si>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</si>
  <si>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</si>
  <si>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</si>
  <si>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</si>
  <si>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</si>
  <si>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</si>
  <si>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</si>
  <si>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</si>
  <si>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</si>
  <si>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</si>
  <si>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</si>
  <si>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</si>
  <si>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</si>
  <si>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</si>
  <si>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</si>
  <si>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</si>
  <si>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</si>
  <si>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</si>
  <si>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</si>
  <si>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</si>
  <si>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</si>
  <si>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</si>
  <si>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</si>
  <si>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</si>
  <si>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</si>
  <si>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</si>
  <si>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</si>
  <si>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</si>
  <si>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</si>
  <si>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</si>
  <si>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</si>
  <si>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</si>
  <si>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</si>
  <si>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</si>
  <si>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</si>
  <si>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</si>
  <si>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</si>
  <si>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</si>
  <si>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</si>
  <si>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</si>
  <si>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</si>
  <si>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</si>
  <si>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</si>
  <si>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</si>
  <si>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</si>
  <si>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</si>
  <si>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</si>
  <si>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</si>
  <si>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</si>
  <si>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</si>
  <si>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</si>
  <si>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</si>
  <si>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</si>
  <si>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</si>
  <si>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</si>
  <si>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</si>
  <si>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</si>
  <si>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</si>
  <si>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</si>
  <si>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</si>
  <si>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</si>
  <si>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</si>
  <si>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</si>
  <si>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</si>
  <si>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</si>
  <si>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</si>
  <si>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</si>
  <si>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</si>
  <si>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</si>
  <si>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</si>
  <si>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</si>
  <si>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</si>
  <si>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</si>
  <si>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</si>
  <si>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</si>
  <si>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</si>
  <si>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</si>
  <si>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Mellce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</si>
  <si>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</si>
  <si>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</si>
  <si>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</si>
  <si>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</si>
  <si>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</si>
  <si>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</si>
  <si>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</si>
  <si>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</si>
  <si>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</si>
  <si>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</si>
  <si>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</si>
  <si>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</si>
  <si>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</si>
  <si>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</si>
  <si>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</si>
  <si>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</si>
  <si>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</si>
  <si>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</si>
  <si>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</si>
  <si>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</si>
  <si>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</si>
  <si>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Fiba Sigorta AŞ</t>
  </si>
  <si>
    <t>754-Beklenmeyen Ticari Giderler</t>
  </si>
  <si>
    <t>Turkcell Dijital Sigorta AŞ</t>
  </si>
  <si>
    <t>755-Kredi</t>
  </si>
  <si>
    <t>Bupa Acıbadem Sigorta AŞ</t>
  </si>
  <si>
    <t>756-İhracat Kredi</t>
  </si>
  <si>
    <t>BNP Paribas Cardif Hayat Sigorta AŞ</t>
  </si>
  <si>
    <t>H</t>
  </si>
  <si>
    <t>757-Piyasa Değerindeki Kayıp</t>
  </si>
  <si>
    <t>Demir Sağlık ve Hayat Sigorta AŞ</t>
  </si>
  <si>
    <t>758-Kira Ve Gelir Kaybı</t>
  </si>
  <si>
    <t>Mapfre Yaşam Sigorta AŞ</t>
  </si>
  <si>
    <t>759-Diğer Finansal Kayıplar</t>
  </si>
  <si>
    <t>Türkiye Katılım Hayat AŞ</t>
  </si>
  <si>
    <t>760-Hukuksal Koruma</t>
  </si>
  <si>
    <t>Viennalife Emeklilik ve Hayat AŞ</t>
  </si>
  <si>
    <t>E</t>
  </si>
  <si>
    <t>761-Patlama</t>
  </si>
  <si>
    <t>Allianz Hayat ve Emeklilik AŞ</t>
  </si>
  <si>
    <t>765-Makine Kırılması</t>
  </si>
  <si>
    <t>Allianz Yaşam ve Emeklilik AŞ</t>
  </si>
  <si>
    <t>766-Montaj</t>
  </si>
  <si>
    <t>Anadolu Hayat Emeklilik AŞ</t>
  </si>
  <si>
    <t>767-İnşaat</t>
  </si>
  <si>
    <t>Bereket Emeklilik ve Hayat AŞ</t>
  </si>
  <si>
    <t>768-Elektronik Cihaz</t>
  </si>
  <si>
    <t>AgeSA Hayat ve Emeklilik AŞ</t>
  </si>
  <si>
    <t>769-Yapı Denetimi Zorunlu Mali Sorumluluk</t>
  </si>
  <si>
    <t>Axa Hayat ve Emeklilik AŞ</t>
  </si>
  <si>
    <t>770-Deniz Yolu Yolcu Taşımacılığı ZMS</t>
  </si>
  <si>
    <t>BNP Paribas Cardif Emeklilik AŞ</t>
  </si>
  <si>
    <t>773-Devlet Destekli Arıcılık</t>
  </si>
  <si>
    <t>QNB Sağlık Hayat Sigorta ve Emeklilik AŞ</t>
  </si>
  <si>
    <t>774-Su Ürünleri</t>
  </si>
  <si>
    <t>HDI Fiba Emeklilik ve Hayat AŞ</t>
  </si>
  <si>
    <t>775-Dolu Sera</t>
  </si>
  <si>
    <t>Garanti BBVA Emeklilik ve Hayat AŞ</t>
  </si>
  <si>
    <t>776-Devlet Destekli Sera</t>
  </si>
  <si>
    <t>Groupama Hayat AŞ</t>
  </si>
  <si>
    <t>777-Devlet Destekli Bitkisel Ürün</t>
  </si>
  <si>
    <t>NN Hayat ve Emeklilik AŞ</t>
  </si>
  <si>
    <t>778-Devlet Destekli Su Ürünleri</t>
  </si>
  <si>
    <t>Katılım Emeklilik ve Hayat AŞ</t>
  </si>
  <si>
    <t>779-Devlet Destekli Hayvan Hayat</t>
  </si>
  <si>
    <t>Metlife Emeklilik ve Hayat AŞ</t>
  </si>
  <si>
    <t>780-Hayvan Hayat</t>
  </si>
  <si>
    <t>Türkiye Hayat ve Emeklilik AŞ</t>
  </si>
  <si>
    <t>781-Kümes Hayvan Hayat</t>
  </si>
  <si>
    <t>TOPLAM (HAYAT DIŞI ŞİRKETLER)</t>
  </si>
  <si>
    <t>T (HD)</t>
  </si>
  <si>
    <t>782-Devlet Destekli Kümes Hayvan Hayat</t>
  </si>
  <si>
    <t>TOPLAM (HAYAT VE EMEKLİLİK ŞİRKETLERİ)</t>
  </si>
  <si>
    <t>T (H+E)</t>
  </si>
  <si>
    <t>783-Devlet Destekli Küçükbaş Hayvan Hayat</t>
  </si>
  <si>
    <t>TOPLAM (HAYAT DIŞI ŞİRKETLER+HAYAT VE EMEKLİLİK ŞİRKETLERİ)</t>
  </si>
  <si>
    <t>T (HD+H+E)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</si>
  <si>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</si>
  <si>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</si>
  <si>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</si>
  <si>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</si>
  <si>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</si>
  <si>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</si>
  <si>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</si>
  <si>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</si>
  <si>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</si>
  <si>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</si>
  <si>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</si>
  <si>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</si>
  <si>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</si>
  <si>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</si>
  <si>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</si>
  <si>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</si>
  <si>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</si>
  <si>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</si>
  <si>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</si>
  <si>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</si>
  <si>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</si>
  <si>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</si>
  <si>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</si>
  <si>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</si>
  <si>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</si>
  <si>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</si>
  <si>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</si>
  <si>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</si>
  <si>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</si>
  <si>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</si>
  <si>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</si>
  <si>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</si>
  <si>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</si>
  <si>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</si>
  <si>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</si>
  <si>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</si>
  <si>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</si>
  <si>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</si>
  <si>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</si>
  <si>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</si>
  <si>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</si>
  <si>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</si>
  <si>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</si>
  <si>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</si>
  <si>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</si>
  <si>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</si>
  <si>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</si>
  <si>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</si>
  <si>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</si>
  <si>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</si>
  <si>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</si>
  <si>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</si>
  <si>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</si>
  <si>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</si>
  <si>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</si>
  <si>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</si>
  <si>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</si>
  <si>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</si>
  <si>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</si>
  <si>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</si>
  <si>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</si>
  <si>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</si>
  <si>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</si>
  <si>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</si>
  <si>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</si>
  <si>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</si>
  <si>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</si>
  <si>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</si>
  <si>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01.01.2023-30.09.2023</t>
  </si>
  <si>
    <t>2023/09</t>
  </si>
  <si>
    <t>2022/09</t>
  </si>
  <si>
    <t>**Bu ve/veya ilgili sayfalardaki veriler 23.10.2023 tarihi itibarıyla üye şirketlerimizden gelen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</si>
</sst>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_ ;[Red]\-#,##0\ "/>
    <numFmt numFmtId="165" formatCode="%\ 0.00"/>
    <numFmt numFmtId="166" formatCode="0_ ;\-0\ "/>
    <numFmt numFmtId="167" formatCode="0.0%"/>
  </numFmts>
  <fonts count="19">
    <font>
      <sz val="10"/>
      <name val="Arial Tur"/>
      <charset val="162"/>
    </font>
    <font>
      <b/>
      <sz val="11"/>
      <color theme="1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</fonts>
  <fills count="9">
    <fill>
      <patternFill patternType="none"/>
    </fill>
    <fill>
      <patternFill patternType="gray125"/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</fills>
  <borders count="31">
    <border>
      <left/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1" fillId="0" borderId="0"/>
  </cellStyleXfs>
  <cellXfs count="102">
    <xf numFmtId="0" fontId="0" fillId="0" borderId="0" xfId="0"/>
    <xf numFmtId="0" fontId="3" fillId="2" borderId="0" xfId="0" applyFont="1" applyFill="1" applyBorder="1" applyAlignment="1">
      <alignment horizontal="left"/>
    </xf>
    <xf numFmtId="0" fontId="4" fillId="3" borderId="0" xfId="0" applyFont="1" applyFill="1" applyBorder="1" applyAlignment="1"/>
    <xf numFmtId="164" fontId="0" fillId="0" borderId="0" xfId="0" applyNumberFormat="1"/>
    <xf numFmtId="0" fontId="3" fillId="3" borderId="0" xfId="0" applyFont="1" applyFill="1" applyBorder="1" applyAlignment="1"/>
    <xf numFmtId="14" fontId="3" fillId="2" borderId="0" xfId="0" applyNumberFormat="1" applyFont="1" applyFill="1" applyBorder="1" applyAlignment="1">
      <alignment horizontal="left"/>
    </xf>
    <xf numFmtId="0" fontId="0" fillId="4" borderId="0" xfId="0" applyFill="1"/>
    <xf numFmtId="0" fontId="8" fillId="4" borderId="0" xfId="0" applyFont="1" applyFill="1"/>
    <xf numFmtId="0" fontId="9" fillId="5" borderId="4" xfId="0" applyFont="1" applyFill="1" applyBorder="1" applyAlignment="1">
      <alignment horizontal="center" vertical="center" wrapText="1"/>
    </xf>
    <xf numFmtId="0" fontId="10" fillId="5" borderId="4" xfId="0" applyNumberFormat="1" applyFont="1" applyFill="1" applyBorder="1" applyAlignment="1">
      <alignment horizontal="center" vertical="center" wrapText="1"/>
    </xf>
    <xf numFmtId="165" fontId="6" fillId="4" borderId="0" xfId="2" applyNumberFormat="1" applyFont="1" applyFill="1" applyAlignment="1">
      <alignment horizontal="right"/>
    </xf>
    <xf numFmtId="0" fontId="9" fillId="7" borderId="5" xfId="0" applyFont="1" applyFill="1" applyBorder="1" applyAlignment="1">
      <alignment horizontal="left"/>
    </xf>
    <xf numFmtId="1" fontId="5" fillId="7" borderId="6" xfId="0" quotePrefix="1" applyNumberFormat="1" applyFont="1" applyFill="1" applyBorder="1" applyAlignment="1" applyProtection="1">
      <alignment horizontal="center"/>
    </xf>
    <xf numFmtId="38" fontId="12" fillId="8" borderId="6" xfId="0" applyNumberFormat="1" applyFont="1" applyFill="1" applyBorder="1" applyAlignment="1">
      <alignment horizontal="right"/>
    </xf>
    <xf numFmtId="3" fontId="5" fillId="7" borderId="6" xfId="0" applyNumberFormat="1" applyFont="1" applyFill="1" applyBorder="1" applyAlignment="1" applyProtection="1">
      <alignment horizontal="right"/>
    </xf>
    <xf numFmtId="3" fontId="6" fillId="4" borderId="0" xfId="2" applyNumberFormat="1" applyFont="1" applyFill="1" applyAlignment="1">
      <alignment horizontal="right"/>
    </xf>
    <xf numFmtId="0" fontId="9" fillId="7" borderId="8" xfId="0" applyFont="1" applyFill="1" applyBorder="1" applyAlignment="1">
      <alignment horizontal="left"/>
    </xf>
    <xf numFmtId="1" fontId="5" fillId="7" borderId="7" xfId="0" quotePrefix="1" applyNumberFormat="1" applyFont="1" applyFill="1" applyBorder="1" applyAlignment="1" applyProtection="1">
      <alignment horizontal="center"/>
    </xf>
    <xf numFmtId="38" fontId="12" fillId="8" borderId="7" xfId="0" applyNumberFormat="1" applyFont="1" applyFill="1" applyBorder="1" applyAlignment="1">
      <alignment horizontal="right"/>
    </xf>
    <xf numFmtId="3" fontId="5" fillId="7" borderId="7" xfId="0" applyNumberFormat="1" applyFont="1" applyFill="1" applyBorder="1" applyAlignment="1" applyProtection="1">
      <alignment horizontal="right"/>
    </xf>
    <xf numFmtId="3" fontId="5" fillId="7" borderId="11" xfId="0" applyNumberFormat="1" applyFont="1" applyFill="1" applyBorder="1" applyAlignment="1" applyProtection="1">
      <alignment horizontal="right"/>
    </xf>
    <xf numFmtId="0" fontId="9" fillId="7" borderId="12" xfId="0" applyFont="1" applyFill="1" applyBorder="1" applyAlignment="1">
      <alignment horizontal="left"/>
    </xf>
    <xf numFmtId="1" fontId="5" fillId="7" borderId="13" xfId="0" quotePrefix="1" applyNumberFormat="1" applyFont="1" applyFill="1" applyBorder="1" applyAlignment="1" applyProtection="1">
      <alignment horizontal="center"/>
    </xf>
    <xf numFmtId="38" fontId="12" fillId="8" borderId="13" xfId="0" applyNumberFormat="1" applyFont="1" applyFill="1" applyBorder="1" applyAlignment="1">
      <alignment horizontal="right"/>
    </xf>
    <xf numFmtId="3" fontId="5" fillId="7" borderId="13" xfId="0" applyNumberFormat="1" applyFont="1" applyFill="1" applyBorder="1" applyAlignment="1" applyProtection="1">
      <alignment horizontal="right"/>
    </xf>
    <xf numFmtId="0" fontId="9" fillId="7" borderId="14" xfId="0" applyFont="1" applyFill="1" applyBorder="1" applyAlignment="1">
      <alignment horizontal="left"/>
    </xf>
    <xf numFmtId="0" fontId="12" fillId="7" borderId="14" xfId="0" applyFont="1" applyFill="1" applyBorder="1" applyAlignment="1">
      <alignment horizontal="left" indent="2"/>
    </xf>
    <xf numFmtId="1" fontId="13" fillId="7" borderId="7" xfId="0" quotePrefix="1" applyNumberFormat="1" applyFont="1" applyFill="1" applyBorder="1" applyAlignment="1" applyProtection="1">
      <alignment horizontal="center"/>
    </xf>
    <xf numFmtId="0" fontId="14" fillId="7" borderId="14" xfId="0" applyFont="1" applyFill="1" applyBorder="1" applyAlignment="1">
      <alignment horizontal="left" indent="4"/>
    </xf>
    <xf numFmtId="1" fontId="15" fillId="7" borderId="7" xfId="0" quotePrefix="1" applyNumberFormat="1" applyFont="1" applyFill="1" applyBorder="1" applyAlignment="1" applyProtection="1">
      <alignment horizontal="center"/>
    </xf>
    <xf numFmtId="3" fontId="5" fillId="7" borderId="17" xfId="0" applyNumberFormat="1" applyFont="1" applyFill="1" applyBorder="1" applyAlignment="1" applyProtection="1">
      <alignment horizontal="right"/>
    </xf>
    <xf numFmtId="3" fontId="5" fillId="7" borderId="20" xfId="0" applyNumberFormat="1" applyFont="1" applyFill="1" applyBorder="1" applyAlignment="1" applyProtection="1">
      <alignment horizontal="right"/>
    </xf>
    <xf numFmtId="0" fontId="9" fillId="7" borderId="21" xfId="0" applyFont="1" applyFill="1" applyBorder="1" applyAlignment="1">
      <alignment horizontal="left"/>
    </xf>
    <xf numFmtId="0" fontId="12" fillId="7" borderId="21" xfId="0" applyFont="1" applyFill="1" applyBorder="1" applyAlignment="1">
      <alignment horizontal="left" indent="2"/>
    </xf>
    <xf numFmtId="1" fontId="13" fillId="7" borderId="13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9" fillId="7" borderId="22" xfId="0" applyFont="1" applyFill="1" applyBorder="1" applyAlignment="1">
      <alignment horizontal="left"/>
    </xf>
    <xf numFmtId="1" fontId="5" fillId="7" borderId="23" xfId="0" quotePrefix="1" applyNumberFormat="1" applyFont="1" applyFill="1" applyBorder="1" applyAlignment="1" applyProtection="1">
      <alignment horizontal="center"/>
    </xf>
    <xf numFmtId="38" fontId="12" fillId="8" borderId="24" xfId="0" applyNumberFormat="1" applyFont="1" applyFill="1" applyBorder="1" applyAlignment="1">
      <alignment horizontal="right"/>
    </xf>
    <xf numFmtId="3" fontId="5" fillId="7" borderId="24" xfId="0" applyNumberFormat="1" applyFont="1" applyFill="1" applyBorder="1" applyAlignment="1" applyProtection="1">
      <alignment horizontal="right"/>
    </xf>
    <xf numFmtId="0" fontId="9" fillId="7" borderId="9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9" fillId="7" borderId="18" xfId="0" applyFont="1" applyFill="1" applyBorder="1" applyAlignment="1">
      <alignment horizontal="center"/>
    </xf>
    <xf numFmtId="0" fontId="9" fillId="7" borderId="19" xfId="0" applyFont="1" applyFill="1" applyBorder="1" applyAlignment="1">
      <alignment horizontal="center"/>
    </xf>
    <xf numFmtId="37" fontId="6" fillId="5" borderId="25" xfId="0" applyNumberFormat="1" applyFont="1" applyFill="1" applyBorder="1" applyAlignment="1" applyProtection="1">
      <alignment vertical="center" wrapText="1"/>
    </xf>
    <xf numFmtId="166" fontId="16" fillId="5" borderId="26" xfId="0" applyNumberFormat="1" applyFont="1" applyFill="1" applyBorder="1" applyAlignment="1" applyProtection="1">
      <alignment horizontal="center" vertical="center" wrapText="1"/>
    </xf>
    <xf numFmtId="38" fontId="9" fillId="7" borderId="6" xfId="0" applyNumberFormat="1" applyFont="1" applyFill="1" applyBorder="1" applyAlignment="1">
      <alignment horizontal="right"/>
    </xf>
    <xf numFmtId="37" fontId="6" fillId="5" borderId="27" xfId="0" applyNumberFormat="1" applyFont="1" applyFill="1" applyBorder="1" applyAlignment="1" applyProtection="1">
      <alignment vertical="center" wrapText="1"/>
    </xf>
    <xf numFmtId="166" fontId="16" fillId="5" borderId="3" xfId="0" applyNumberFormat="1" applyFont="1" applyFill="1" applyBorder="1" applyAlignment="1" applyProtection="1">
      <alignment horizontal="center" vertical="center" wrapText="1"/>
    </xf>
    <xf numFmtId="38" fontId="9" fillId="7" borderId="7" xfId="0" applyNumberFormat="1" applyFont="1" applyFill="1" applyBorder="1" applyAlignment="1">
      <alignment horizontal="right"/>
    </xf>
    <xf numFmtId="37" fontId="6" fillId="5" borderId="9" xfId="0" applyNumberFormat="1" applyFont="1" applyFill="1" applyBorder="1" applyAlignment="1" applyProtection="1">
      <alignment vertical="center" wrapText="1"/>
    </xf>
    <xf numFmtId="166" fontId="16" fillId="5" borderId="10" xfId="0" applyNumberFormat="1" applyFont="1" applyFill="1" applyBorder="1" applyAlignment="1" applyProtection="1">
      <alignment horizontal="center" vertical="center" wrapText="1"/>
    </xf>
    <xf numFmtId="38" fontId="9" fillId="7" borderId="11" xfId="0" applyNumberFormat="1" applyFont="1" applyFill="1" applyBorder="1" applyAlignment="1">
      <alignment horizontal="right"/>
    </xf>
    <xf numFmtId="0" fontId="0" fillId="4" borderId="0" xfId="0" applyFont="1" applyFill="1"/>
    <xf numFmtId="164" fontId="17" fillId="0" borderId="0" xfId="0" applyNumberFormat="1" applyFont="1"/>
    <xf numFmtId="0" fontId="9" fillId="5" borderId="7" xfId="0" applyFont="1" applyFill="1" applyBorder="1" applyAlignment="1">
      <alignment horizontal="center" vertical="center" wrapText="1"/>
    </xf>
    <xf numFmtId="0" fontId="10" fillId="5" borderId="7" xfId="0" applyNumberFormat="1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left"/>
    </xf>
    <xf numFmtId="0" fontId="9" fillId="7" borderId="7" xfId="0" applyFont="1" applyFill="1" applyBorder="1" applyAlignment="1">
      <alignment horizontal="center"/>
    </xf>
    <xf numFmtId="37" fontId="6" fillId="5" borderId="1" xfId="0" applyNumberFormat="1" applyFont="1" applyFill="1" applyBorder="1" applyAlignment="1" applyProtection="1">
      <alignment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167" fontId="12" fillId="8" borderId="6" xfId="0" applyNumberFormat="1" applyFont="1" applyFill="1" applyBorder="1" applyAlignment="1">
      <alignment horizontal="right"/>
    </xf>
    <xf numFmtId="167" fontId="12" fillId="8" borderId="7" xfId="0" applyNumberFormat="1" applyFont="1" applyFill="1" applyBorder="1" applyAlignment="1">
      <alignment horizontal="right"/>
    </xf>
    <xf numFmtId="167" fontId="5" fillId="7" borderId="11" xfId="0" applyNumberFormat="1" applyFont="1" applyFill="1" applyBorder="1" applyAlignment="1" applyProtection="1">
      <alignment horizontal="right"/>
    </xf>
    <xf numFmtId="167" fontId="12" fillId="8" borderId="13" xfId="0" applyNumberFormat="1" applyFont="1" applyFill="1" applyBorder="1" applyAlignment="1">
      <alignment horizontal="right"/>
    </xf>
    <xf numFmtId="167" fontId="5" fillId="7" borderId="7" xfId="0" applyNumberFormat="1" applyFont="1" applyFill="1" applyBorder="1" applyAlignment="1" applyProtection="1">
      <alignment horizontal="right"/>
    </xf>
    <xf numFmtId="167" fontId="5" fillId="7" borderId="17" xfId="0" applyNumberFormat="1" applyFont="1" applyFill="1" applyBorder="1" applyAlignment="1" applyProtection="1">
      <alignment horizontal="right"/>
    </xf>
    <xf numFmtId="167" fontId="5" fillId="7" borderId="20" xfId="0" applyNumberFormat="1" applyFont="1" applyFill="1" applyBorder="1" applyAlignment="1" applyProtection="1">
      <alignment horizontal="right"/>
    </xf>
    <xf numFmtId="167" fontId="5" fillId="7" borderId="6" xfId="0" applyNumberFormat="1" applyFont="1" applyFill="1" applyBorder="1" applyAlignment="1" applyProtection="1">
      <alignment horizontal="right"/>
    </xf>
    <xf numFmtId="167" fontId="12" fillId="8" borderId="24" xfId="0" applyNumberFormat="1" applyFont="1" applyFill="1" applyBorder="1" applyAlignment="1">
      <alignment horizontal="right"/>
    </xf>
    <xf numFmtId="3" fontId="5" fillId="7" borderId="4" xfId="0" applyNumberFormat="1" applyFont="1" applyFill="1" applyBorder="1" applyAlignment="1" applyProtection="1">
      <alignment horizontal="right"/>
    </xf>
    <xf numFmtId="167" fontId="5" fillId="7" borderId="4" xfId="0" applyNumberFormat="1" applyFont="1" applyFill="1" applyBorder="1" applyAlignment="1" applyProtection="1">
      <alignment horizontal="right"/>
    </xf>
    <xf numFmtId="0" fontId="9" fillId="7" borderId="25" xfId="0" applyFont="1" applyFill="1" applyBorder="1" applyAlignment="1">
      <alignment horizontal="left"/>
    </xf>
    <xf numFmtId="1" fontId="5" fillId="7" borderId="30" xfId="0" quotePrefix="1" applyNumberFormat="1" applyFont="1" applyFill="1" applyBorder="1" applyAlignment="1" applyProtection="1">
      <alignment horizontal="center"/>
    </xf>
    <xf numFmtId="167" fontId="12" fillId="8" borderId="6" xfId="1" applyNumberFormat="1" applyFont="1" applyFill="1" applyBorder="1" applyAlignment="1">
      <alignment horizontal="right"/>
    </xf>
    <xf numFmtId="167" fontId="9" fillId="7" borderId="6" xfId="0" applyNumberFormat="1" applyFont="1" applyFill="1" applyBorder="1" applyAlignment="1">
      <alignment horizontal="right"/>
    </xf>
    <xf numFmtId="167" fontId="9" fillId="7" borderId="7" xfId="0" applyNumberFormat="1" applyFont="1" applyFill="1" applyBorder="1" applyAlignment="1">
      <alignment horizontal="right"/>
    </xf>
    <xf numFmtId="167" fontId="9" fillId="7" borderId="11" xfId="0" applyNumberFormat="1" applyFont="1" applyFill="1" applyBorder="1" applyAlignment="1">
      <alignment horizontal="right"/>
    </xf>
    <xf numFmtId="0" fontId="7" fillId="5" borderId="7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3" fontId="1" fillId="7" borderId="7" xfId="0" applyNumberFormat="1" applyFont="1" applyFill="1" applyBorder="1" applyAlignment="1" applyProtection="1">
      <alignment horizontal="right"/>
    </xf>
    <xf numFmtId="0" fontId="9" fillId="7" borderId="9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9" fillId="7" borderId="18" xfId="0" applyFont="1" applyFill="1" applyBorder="1" applyAlignment="1">
      <alignment horizontal="center"/>
    </xf>
    <xf numFmtId="0" fontId="9" fillId="7" borderId="19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37" fontId="6" fillId="6" borderId="1" xfId="0" applyNumberFormat="1" applyFont="1" applyFill="1" applyBorder="1" applyAlignment="1" applyProtection="1">
      <alignment horizontal="center" vertical="center" wrapText="1"/>
    </xf>
    <xf numFmtId="37" fontId="6" fillId="6" borderId="2" xfId="0" applyNumberFormat="1" applyFont="1" applyFill="1" applyBorder="1" applyAlignment="1" applyProtection="1">
      <alignment horizontal="center" vertical="center" wrapText="1"/>
    </xf>
    <xf numFmtId="37" fontId="6" fillId="6" borderId="3" xfId="0" applyNumberFormat="1" applyFont="1" applyFill="1" applyBorder="1" applyAlignment="1" applyProtection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9" fillId="7" borderId="28" xfId="0" applyFont="1" applyFill="1" applyBorder="1" applyAlignment="1">
      <alignment horizontal="center"/>
    </xf>
    <xf numFmtId="0" fontId="9" fillId="7" borderId="29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 wrapText="1"/>
    </xf>
    <xf numFmtId="14" fontId="3" fillId="2" borderId="2" xfId="0" applyNumberFormat="1" applyFont="1" applyFill="1" applyBorder="1" applyAlignment="1">
      <alignment horizontal="center" wrapText="1"/>
    </xf>
    <xf numFmtId="14" fontId="3" fillId="2" borderId="3" xfId="0" applyNumberFormat="1" applyFont="1" applyFill="1" applyBorder="1" applyAlignment="1">
      <alignment horizontal="center" wrapText="1"/>
    </xf>
    <xf numFmtId="0" fontId="18" fillId="5" borderId="1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</cellXfs>
  <cellStyles count="3">
    <cellStyle name="Normal" xfId="0" builtinId="0"/>
    <cellStyle name="Normal_2004_09_sigortacı gazetesisektör1" xfId="2"/>
    <cellStyle name="Yüzde" xfId="1" builtinId="5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363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30807610.429999992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30807610.429999992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72582786.68999882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72582786.68999882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135284531.76999998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135284531.76999998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7119066050.7622643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7586015.6629999988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10349907.863699999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29248874.620000005</v>
      </c>
      <c r="G10" s="19">
        <f t="shared" ca="1" si="0"/>
        <v>7129415958.6259642</v>
      </c>
      <c r="H10" s="19">
        <f t="shared" ca="1" si="0"/>
        <v>36834890.283000007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379183918.30428731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379183918.30428731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7736924897.9565496</v>
      </c>
      <c r="D12" s="20">
        <f t="shared" ca="1" si="1"/>
        <v>7586015.6629999988</v>
      </c>
      <c r="E12" s="20">
        <f t="shared" ca="1" si="1"/>
        <v>10349907.863699999</v>
      </c>
      <c r="F12" s="20">
        <f t="shared" ca="1" si="1"/>
        <v>29248874.620000005</v>
      </c>
      <c r="G12" s="20">
        <f t="shared" ca="1" si="1"/>
        <v>7747274805.8202496</v>
      </c>
      <c r="H12" s="20">
        <f t="shared" ca="1" si="1"/>
        <v>36834890.283000007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168960732.3161903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168960732.3161903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41775337787.888084</v>
      </c>
      <c r="D14" s="19">
        <f ca="1">+D15+D16+D17+D20</f>
        <v>9457797.1699999999</v>
      </c>
      <c r="E14" s="19">
        <f ca="1">+E15+E16+E17+E20</f>
        <v>2374264658.5452003</v>
      </c>
      <c r="F14" s="19">
        <f ca="1">+F15+F16+F17+F20</f>
        <v>42727871.049999997</v>
      </c>
      <c r="G14" s="19">
        <f t="shared" ca="1" si="0"/>
        <v>44149602446.433289</v>
      </c>
      <c r="H14" s="19">
        <f t="shared" ca="1" si="0"/>
        <v>52185668.219999999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155638975.85499951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2390.48</v>
      </c>
      <c r="G15" s="19">
        <f t="shared" ca="1" si="0"/>
        <v>155638975.85499951</v>
      </c>
      <c r="H15" s="19">
        <f t="shared" ca="1" si="0"/>
        <v>2990.48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1152046632.2167988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1152046632.2167988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11951846605.320498</v>
      </c>
      <c r="D17" s="19">
        <f ca="1">+D18+D19</f>
        <v>0</v>
      </c>
      <c r="E17" s="19">
        <f ca="1">+E18+E19</f>
        <v>408242871.61024475</v>
      </c>
      <c r="F17" s="19">
        <f ca="1">+F18+F19</f>
        <v>0</v>
      </c>
      <c r="G17" s="19">
        <f t="shared" ca="1" si="0"/>
        <v>12360089476.930742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912407185.42418528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19372275.650998611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931779461.07518387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11039439419.896313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388870595.95924616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11428310015.855558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28515805574.495789</v>
      </c>
      <c r="D20" s="19">
        <f ca="1">+D21+D22</f>
        <v>9457197.1699999999</v>
      </c>
      <c r="E20" s="19">
        <f ca="1">+E21+E22</f>
        <v>1966021786.9349554</v>
      </c>
      <c r="F20" s="19">
        <f ca="1">+F21+F22</f>
        <v>42725480.57</v>
      </c>
      <c r="G20" s="19">
        <f t="shared" ca="1" si="0"/>
        <v>30481827361.430744</v>
      </c>
      <c r="H20" s="19">
        <f t="shared" ca="1" si="0"/>
        <v>52182677.740000002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6037376563.8839855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2483901.09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375815684.88749433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11877951.24</v>
      </c>
      <c r="G21" s="19">
        <f t="shared" ca="1" si="0"/>
        <v>6413192248.7714796</v>
      </c>
      <c r="H21" s="19">
        <f t="shared" ca="1" si="0"/>
        <v>14361852.33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22478429010.611801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6973296.0800000001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1590206102.047461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30847529.329999998</v>
      </c>
      <c r="G22" s="19">
        <f t="shared" ca="1" si="0"/>
        <v>24068635112.659264</v>
      </c>
      <c r="H22" s="19">
        <f t="shared" ca="1" si="0"/>
        <v>37820825.409999996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1731287706.6444702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234443.51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1155964.4300000002</v>
      </c>
      <c r="G23" s="19">
        <f t="shared" ca="1" si="0"/>
        <v>1731287706.6444702</v>
      </c>
      <c r="H23" s="19">
        <f t="shared" ca="1" si="0"/>
        <v>1390407.9400000002</v>
      </c>
      <c r="J23" s="7"/>
    </row>
    <row r="24" spans="1:10" ht="12.75" customHeight="1" thickBot="1">
      <c r="A24" s="85" t="s">
        <v>26</v>
      </c>
      <c r="B24" s="86"/>
      <c r="C24" s="30">
        <f ca="1">+C13+C14+C23</f>
        <v>43675586226.848747</v>
      </c>
      <c r="D24" s="30">
        <f ca="1">+D13+D14+D23</f>
        <v>9692240.6799999997</v>
      </c>
      <c r="E24" s="30">
        <f ca="1">+E13+E14+E23</f>
        <v>2374264658.5452003</v>
      </c>
      <c r="F24" s="30">
        <f ca="1">+F13+F14+F23</f>
        <v>43883835.479999997</v>
      </c>
      <c r="G24" s="30">
        <f t="shared" ca="1" si="0"/>
        <v>46049850885.393951</v>
      </c>
      <c r="H24" s="30">
        <f t="shared" ca="1" si="0"/>
        <v>53576076.159999996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56909838282.227058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113931575.58000001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94666329.530000001</v>
      </c>
      <c r="G25" s="14">
        <f t="shared" ca="1" si="0"/>
        <v>56909838282.227058</v>
      </c>
      <c r="H25" s="14">
        <f t="shared" ca="1" si="0"/>
        <v>208597905.11000001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56909838282.227058</v>
      </c>
      <c r="D27" s="20">
        <f ca="1">+D25+D26</f>
        <v>113931575.58000001</v>
      </c>
      <c r="E27" s="20">
        <f ca="1">+E25+E26</f>
        <v>0</v>
      </c>
      <c r="F27" s="20">
        <f ca="1">+F25+F26</f>
        <v>94666329.530000001</v>
      </c>
      <c r="G27" s="20">
        <f t="shared" ca="1" si="0"/>
        <v>56909838282.227058</v>
      </c>
      <c r="H27" s="20">
        <f t="shared" ca="1" si="0"/>
        <v>208597905.11000001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3" t="s">
        <v>31</v>
      </c>
      <c r="B29" s="8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777160704.0934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592298.30000000005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42939570.509999998</v>
      </c>
      <c r="G30" s="24">
        <f t="shared" ca="1" si="0"/>
        <v>777753002.39339995</v>
      </c>
      <c r="H30" s="24">
        <f t="shared" ca="1" si="0"/>
        <v>42939570.509999998</v>
      </c>
      <c r="J30" s="7"/>
    </row>
    <row r="31" spans="1:10" ht="12.75" customHeight="1" thickBot="1">
      <c r="A31" s="83" t="s">
        <v>33</v>
      </c>
      <c r="B31" s="84"/>
      <c r="C31" s="31">
        <f ca="1">C30</f>
        <v>777160704.0934</v>
      </c>
      <c r="D31" s="31">
        <f ca="1">D30</f>
        <v>0</v>
      </c>
      <c r="E31" s="31">
        <f ca="1">E30</f>
        <v>592298.30000000005</v>
      </c>
      <c r="F31" s="31">
        <f ca="1">F30</f>
        <v>42939570.509999998</v>
      </c>
      <c r="G31" s="31">
        <f t="shared" ca="1" si="0"/>
        <v>777753002.39339995</v>
      </c>
      <c r="H31" s="31">
        <f t="shared" ca="1" si="0"/>
        <v>42939570.509999998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2406709353.2261281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26765396.557999998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378375379.21880102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163661790.66999999</v>
      </c>
      <c r="G32" s="14">
        <f t="shared" ca="1" si="0"/>
        <v>2785084732.4449291</v>
      </c>
      <c r="H32" s="14">
        <f t="shared" ca="1" si="0"/>
        <v>190427187.22799999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2406709353.2261281</v>
      </c>
      <c r="D35" s="20">
        <f ca="1">SUM(D32:D34)</f>
        <v>26765396.557999998</v>
      </c>
      <c r="E35" s="20">
        <f ca="1">SUM(E32:E34)</f>
        <v>378375379.21880102</v>
      </c>
      <c r="F35" s="20">
        <f ca="1">SUM(F32:F34)</f>
        <v>163661790.66999999</v>
      </c>
      <c r="G35" s="20">
        <f t="shared" ca="1" si="0"/>
        <v>2785084732.4449291</v>
      </c>
      <c r="H35" s="20">
        <f t="shared" ca="1" si="0"/>
        <v>190427187.22799999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4314285428.421114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21547977.000999998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111358386.49779998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109180607.03</v>
      </c>
      <c r="G36" s="14">
        <f t="shared" ca="1" si="0"/>
        <v>4425643814.9189138</v>
      </c>
      <c r="H36" s="14">
        <f t="shared" ca="1" si="0"/>
        <v>130728584.031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15200575.27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1002.74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15200575.27</v>
      </c>
      <c r="H37" s="19">
        <f t="shared" ca="1" si="0"/>
        <v>1002.74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4329486003.6911144</v>
      </c>
      <c r="D38" s="20">
        <f ca="1">SUM(D36:D37)</f>
        <v>21548979.740999997</v>
      </c>
      <c r="E38" s="20">
        <f ca="1">SUM(E36:E37)</f>
        <v>111358386.49779998</v>
      </c>
      <c r="F38" s="20">
        <f ca="1">SUM(F36:F37)</f>
        <v>109180607.03</v>
      </c>
      <c r="G38" s="20">
        <f t="shared" ca="1" si="0"/>
        <v>4440844390.1889143</v>
      </c>
      <c r="H38" s="20">
        <f t="shared" ca="1" si="0"/>
        <v>130729586.771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27797572400.116699</v>
      </c>
      <c r="D39" s="14">
        <f ca="1">SUM(D40:D42)</f>
        <v>90908630.068999991</v>
      </c>
      <c r="E39" s="14">
        <f ca="1">SUM(E40:E42)</f>
        <v>677374362.99706793</v>
      </c>
      <c r="F39" s="14">
        <f ca="1">SUM(F40:F42)</f>
        <v>1214634973.8134911</v>
      </c>
      <c r="G39" s="14">
        <f t="shared" ca="1" si="0"/>
        <v>28474946763.113766</v>
      </c>
      <c r="H39" s="14">
        <f t="shared" ca="1" si="0"/>
        <v>1305543603.8824911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5845799533.7217255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13381413.412022306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10986462.632607454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144636661.12783003</v>
      </c>
      <c r="G40" s="24">
        <f t="shared" ca="1" si="0"/>
        <v>5856785996.3543329</v>
      </c>
      <c r="H40" s="24">
        <f t="shared" ca="1" si="0"/>
        <v>158018074.53985232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10895145376.344223</v>
      </c>
      <c r="D41" s="23">
        <f t="shared" ca="1" si="3"/>
        <v>25525431.716359142</v>
      </c>
      <c r="E41" s="23">
        <f t="shared" ca="1" si="4"/>
        <v>246207320.53441119</v>
      </c>
      <c r="F41" s="23">
        <f t="shared" ca="1" si="5"/>
        <v>403460060.71190184</v>
      </c>
      <c r="G41" s="24">
        <f t="shared" ca="1" si="0"/>
        <v>11141352696.878633</v>
      </c>
      <c r="H41" s="24">
        <f t="shared" ca="1" si="0"/>
        <v>428985492.42826098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11056627490.050749</v>
      </c>
      <c r="D42" s="23">
        <f t="shared" ca="1" si="3"/>
        <v>52001784.940618545</v>
      </c>
      <c r="E42" s="23">
        <f t="shared" ca="1" si="4"/>
        <v>420180579.83004934</v>
      </c>
      <c r="F42" s="23">
        <f t="shared" ca="1" si="5"/>
        <v>666538251.97375917</v>
      </c>
      <c r="G42" s="24">
        <f t="shared" ca="1" si="0"/>
        <v>11476808069.880798</v>
      </c>
      <c r="H42" s="24">
        <f t="shared" ca="1" si="0"/>
        <v>718540036.91437769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3545092085.569972</v>
      </c>
      <c r="D43" s="23">
        <f t="shared" ca="1" si="3"/>
        <v>776.48</v>
      </c>
      <c r="E43" s="23">
        <f t="shared" ca="1" si="4"/>
        <v>22974.9</v>
      </c>
      <c r="F43" s="23">
        <f t="shared" ca="1" si="5"/>
        <v>0</v>
      </c>
      <c r="G43" s="24">
        <f t="shared" ca="1" si="0"/>
        <v>3545115060.4699721</v>
      </c>
      <c r="H43" s="24">
        <f t="shared" ca="1" si="0"/>
        <v>776.48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7179476288.4248877</v>
      </c>
      <c r="D44" s="23">
        <f t="shared" ca="1" si="3"/>
        <v>13380563.649999999</v>
      </c>
      <c r="E44" s="23">
        <f t="shared" ca="1" si="4"/>
        <v>335762943.64195895</v>
      </c>
      <c r="F44" s="23">
        <f t="shared" ca="1" si="5"/>
        <v>15568740.941499969</v>
      </c>
      <c r="G44" s="24">
        <f t="shared" ca="1" si="0"/>
        <v>7515239232.0668468</v>
      </c>
      <c r="H44" s="24">
        <f t="shared" ca="1" si="0"/>
        <v>28949304.591499969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966158924.96779454</v>
      </c>
      <c r="D45" s="23">
        <f t="shared" ca="1" si="3"/>
        <v>1468142.13</v>
      </c>
      <c r="E45" s="23">
        <f t="shared" ca="1" si="4"/>
        <v>29606215.941120997</v>
      </c>
      <c r="F45" s="23">
        <f t="shared" ca="1" si="5"/>
        <v>834268.6535999995</v>
      </c>
      <c r="G45" s="24">
        <f t="shared" ca="1" si="0"/>
        <v>995765140.90891552</v>
      </c>
      <c r="H45" s="24">
        <f t="shared" ca="1" si="0"/>
        <v>2302410.7835999993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228098897.04629737</v>
      </c>
      <c r="D46" s="23">
        <f t="shared" ca="1" si="3"/>
        <v>0</v>
      </c>
      <c r="E46" s="23">
        <f t="shared" ca="1" si="4"/>
        <v>19871230.827239998</v>
      </c>
      <c r="F46" s="23">
        <f t="shared" ca="1" si="5"/>
        <v>-357882.92000000022</v>
      </c>
      <c r="G46" s="24">
        <f t="shared" ca="1" si="0"/>
        <v>247970127.87353736</v>
      </c>
      <c r="H46" s="24">
        <f t="shared" ca="1" si="0"/>
        <v>-357882.92000000022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137199946.0910024</v>
      </c>
      <c r="D48" s="23">
        <f t="shared" ca="1" si="3"/>
        <v>32180.46</v>
      </c>
      <c r="E48" s="23">
        <f t="shared" ca="1" si="4"/>
        <v>17863927.895402003</v>
      </c>
      <c r="F48" s="23">
        <f t="shared" ca="1" si="5"/>
        <v>67920.939999999595</v>
      </c>
      <c r="G48" s="24">
        <f t="shared" ca="1" si="0"/>
        <v>155063873.98640442</v>
      </c>
      <c r="H48" s="24">
        <f t="shared" ca="1" si="0"/>
        <v>100101.39999999959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39853598542.216652</v>
      </c>
      <c r="D50" s="20">
        <f ca="1">D39+SUM(D43:D49)</f>
        <v>105790292.78899999</v>
      </c>
      <c r="E50" s="20">
        <f ca="1">E39+SUM(E43:E49)</f>
        <v>1080501656.2027898</v>
      </c>
      <c r="F50" s="20">
        <f ca="1">F39+SUM(F43:F49)</f>
        <v>1230748021.428591</v>
      </c>
      <c r="G50" s="20">
        <f t="shared" ca="1" si="0"/>
        <v>40934100198.419441</v>
      </c>
      <c r="H50" s="20">
        <f t="shared" ca="1" si="0"/>
        <v>1336538314.217591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187417631.70358476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1303147.6060000001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655468.88294100016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1882203.8099999998</v>
      </c>
      <c r="G51" s="14">
        <f t="shared" ca="1" si="0"/>
        <v>188073100.58652577</v>
      </c>
      <c r="H51" s="14">
        <f t="shared" ca="1" si="0"/>
        <v>3185351.4160000002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1116899626.0510142</v>
      </c>
      <c r="D52" s="23">
        <f t="shared" ca="1" si="7"/>
        <v>3182508.2679999992</v>
      </c>
      <c r="E52" s="23">
        <f t="shared" ca="1" si="8"/>
        <v>25172352.550220996</v>
      </c>
      <c r="F52" s="23">
        <f t="shared" ca="1" si="9"/>
        <v>2762496.7928999998</v>
      </c>
      <c r="G52" s="24">
        <f t="shared" ca="1" si="0"/>
        <v>1142071978.6012352</v>
      </c>
      <c r="H52" s="24">
        <f t="shared" ca="1" si="0"/>
        <v>5945005.060899999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4977344690.8539648</v>
      </c>
      <c r="D53" s="23">
        <f t="shared" ca="1" si="7"/>
        <v>11115728.844000001</v>
      </c>
      <c r="E53" s="23">
        <f t="shared" ca="1" si="8"/>
        <v>117734352.32942598</v>
      </c>
      <c r="F53" s="23">
        <f t="shared" ca="1" si="9"/>
        <v>203185947.21000001</v>
      </c>
      <c r="G53" s="24">
        <f t="shared" ca="1" si="0"/>
        <v>5095079043.1833906</v>
      </c>
      <c r="H53" s="24">
        <f t="shared" ca="1" si="0"/>
        <v>214301676.05400002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521440965.68440008</v>
      </c>
      <c r="D54" s="23">
        <f t="shared" ca="1" si="7"/>
        <v>9775473.8129999992</v>
      </c>
      <c r="E54" s="23">
        <f t="shared" ca="1" si="8"/>
        <v>3452068.1767110005</v>
      </c>
      <c r="F54" s="23">
        <f t="shared" ca="1" si="9"/>
        <v>5711671.4000000004</v>
      </c>
      <c r="G54" s="24">
        <f t="shared" ca="1" si="0"/>
        <v>524893033.8611111</v>
      </c>
      <c r="H54" s="24">
        <f t="shared" ca="1" si="0"/>
        <v>15487145.213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2383203826.8845997</v>
      </c>
      <c r="D55" s="23">
        <f t="shared" ca="1" si="7"/>
        <v>9708521.4030000009</v>
      </c>
      <c r="E55" s="23">
        <f t="shared" ca="1" si="8"/>
        <v>143098907.50013298</v>
      </c>
      <c r="F55" s="23">
        <f t="shared" ca="1" si="9"/>
        <v>223774130.12</v>
      </c>
      <c r="G55" s="24">
        <f t="shared" ca="1" si="0"/>
        <v>2526302734.3847327</v>
      </c>
      <c r="H55" s="24">
        <f t="shared" ca="1" si="0"/>
        <v>233482651.523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5414940515.2298775</v>
      </c>
      <c r="D56" s="23">
        <f t="shared" ca="1" si="7"/>
        <v>8665221.824000001</v>
      </c>
      <c r="E56" s="23">
        <f t="shared" ca="1" si="8"/>
        <v>10059652.299827</v>
      </c>
      <c r="F56" s="23">
        <f t="shared" ca="1" si="9"/>
        <v>2343321.94</v>
      </c>
      <c r="G56" s="24">
        <f t="shared" ca="1" si="0"/>
        <v>5425000167.5297041</v>
      </c>
      <c r="H56" s="24">
        <f t="shared" ca="1" si="0"/>
        <v>11008543.764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32603541.490000051</v>
      </c>
      <c r="D57" s="23">
        <f t="shared" ca="1" si="7"/>
        <v>0</v>
      </c>
      <c r="E57" s="23">
        <f t="shared" ca="1" si="8"/>
        <v>6522887.0600000005</v>
      </c>
      <c r="F57" s="23">
        <f t="shared" ca="1" si="9"/>
        <v>0</v>
      </c>
      <c r="G57" s="24">
        <f t="shared" ca="1" si="0"/>
        <v>39126428.550000049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321277.17000000004</v>
      </c>
      <c r="D59" s="23">
        <f t="shared" ca="1" si="7"/>
        <v>0</v>
      </c>
      <c r="E59" s="23">
        <f t="shared" ca="1" si="8"/>
        <v>125005727.63</v>
      </c>
      <c r="F59" s="23">
        <f t="shared" ca="1" si="9"/>
        <v>123200665.11</v>
      </c>
      <c r="G59" s="24">
        <f t="shared" ca="1" si="0"/>
        <v>125327004.8</v>
      </c>
      <c r="H59" s="24">
        <f t="shared" ca="1" si="0"/>
        <v>123200665.11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351352230.17999989</v>
      </c>
      <c r="D60" s="23">
        <f t="shared" ca="1" si="7"/>
        <v>0</v>
      </c>
      <c r="E60" s="23">
        <f t="shared" ca="1" si="8"/>
        <v>72356096.519999996</v>
      </c>
      <c r="F60" s="23">
        <f t="shared" ca="1" si="9"/>
        <v>0</v>
      </c>
      <c r="G60" s="24">
        <f t="shared" ca="1" si="0"/>
        <v>423708326.69999987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6613583376.9899492</v>
      </c>
      <c r="D61" s="23">
        <f t="shared" ca="1" si="7"/>
        <v>0</v>
      </c>
      <c r="E61" s="23">
        <f t="shared" ca="1" si="8"/>
        <v>1400979915.6800001</v>
      </c>
      <c r="F61" s="23">
        <f t="shared" ca="1" si="9"/>
        <v>0</v>
      </c>
      <c r="G61" s="24">
        <f t="shared" ca="1" si="0"/>
        <v>8014563292.6699495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58731112.609999999</v>
      </c>
      <c r="D62" s="23">
        <f t="shared" ca="1" si="7"/>
        <v>0</v>
      </c>
      <c r="E62" s="23">
        <f t="shared" ca="1" si="8"/>
        <v>11703643.930000002</v>
      </c>
      <c r="F62" s="23">
        <f t="shared" ca="1" si="9"/>
        <v>0</v>
      </c>
      <c r="G62" s="24">
        <f t="shared" ca="1" si="0"/>
        <v>70434756.540000007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3369180152.0400014</v>
      </c>
      <c r="D63" s="23">
        <f t="shared" ca="1" si="7"/>
        <v>0</v>
      </c>
      <c r="E63" s="23">
        <f t="shared" ca="1" si="8"/>
        <v>625965952.49000001</v>
      </c>
      <c r="F63" s="23">
        <f t="shared" ca="1" si="9"/>
        <v>0</v>
      </c>
      <c r="G63" s="24">
        <f t="shared" ca="1" si="0"/>
        <v>3995146104.5300016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1501383.0699999998</v>
      </c>
      <c r="D64" s="23">
        <f t="shared" ca="1" si="7"/>
        <v>0</v>
      </c>
      <c r="E64" s="23">
        <f t="shared" ca="1" si="8"/>
        <v>14559.96</v>
      </c>
      <c r="F64" s="23">
        <f t="shared" ca="1" si="9"/>
        <v>21599298.969999999</v>
      </c>
      <c r="G64" s="24">
        <f t="shared" ca="1" si="0"/>
        <v>1515943.0299999998</v>
      </c>
      <c r="H64" s="24">
        <f t="shared" ca="1" si="0"/>
        <v>21599298.969999999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703102.85</v>
      </c>
      <c r="F65" s="23">
        <f t="shared" ca="1" si="9"/>
        <v>0</v>
      </c>
      <c r="G65" s="24">
        <f t="shared" ca="1" si="0"/>
        <v>703102.85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70286199.480000019</v>
      </c>
      <c r="D66" s="23">
        <f t="shared" ca="1" si="7"/>
        <v>3</v>
      </c>
      <c r="E66" s="23">
        <f t="shared" ca="1" si="8"/>
        <v>46810222.770000003</v>
      </c>
      <c r="F66" s="23">
        <f t="shared" ca="1" si="9"/>
        <v>0</v>
      </c>
      <c r="G66" s="24">
        <f t="shared" ca="1" si="0"/>
        <v>117096422.25000003</v>
      </c>
      <c r="H66" s="24">
        <f t="shared" ca="1" si="0"/>
        <v>3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496630094.16000003</v>
      </c>
      <c r="D67" s="23">
        <f t="shared" ca="1" si="7"/>
        <v>0</v>
      </c>
      <c r="E67" s="23">
        <f t="shared" ca="1" si="8"/>
        <v>98614488.199999988</v>
      </c>
      <c r="F67" s="23">
        <f t="shared" ca="1" si="9"/>
        <v>0</v>
      </c>
      <c r="G67" s="24">
        <f t="shared" ca="1" si="0"/>
        <v>595244582.36000001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25595436623.597389</v>
      </c>
      <c r="D68" s="20">
        <f ca="1">SUM(D51:D67)</f>
        <v>43750604.758000001</v>
      </c>
      <c r="E68" s="20">
        <f ca="1">SUM(E51:E67)</f>
        <v>2688849398.8292589</v>
      </c>
      <c r="F68" s="20">
        <f ca="1">SUM(F51:F67)</f>
        <v>584459735.35290003</v>
      </c>
      <c r="G68" s="20">
        <f t="shared" ca="1" si="0"/>
        <v>28284286022.426647</v>
      </c>
      <c r="H68" s="20">
        <f t="shared" ca="1" si="0"/>
        <v>628210340.11090004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65571532654.82222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1285518.53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8956755926.1570911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986942.55</v>
      </c>
      <c r="G70" s="24">
        <f t="shared" ca="1" si="0"/>
        <v>74528288580.979309</v>
      </c>
      <c r="H70" s="24">
        <f t="shared" ca="1" si="0"/>
        <v>2272461.08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829714749.38530338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4180579.56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728506499.81629181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1558221249.2015953</v>
      </c>
      <c r="H71" s="24">
        <f t="shared" ca="1" si="0"/>
        <v>4180579.56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4957009827.8396511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16379485.389999991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216186335.94</v>
      </c>
      <c r="G72" s="19">
        <f t="shared" ca="1" si="0"/>
        <v>4957009827.8396511</v>
      </c>
      <c r="H72" s="19">
        <f t="shared" ca="1" si="0"/>
        <v>232565821.32999998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71358257232.047165</v>
      </c>
      <c r="D73" s="20">
        <f ca="1">SUM(D69:D72)</f>
        <v>21845583.479999989</v>
      </c>
      <c r="E73" s="20">
        <f ca="1">SUM(E69:E72)</f>
        <v>9685262425.9733829</v>
      </c>
      <c r="F73" s="20">
        <f ca="1">SUM(F69:F72)</f>
        <v>217173278.49000001</v>
      </c>
      <c r="G73" s="20">
        <f t="shared" ref="G73:H92" ca="1" si="10">+C73+E73</f>
        <v>81043519658.020554</v>
      </c>
      <c r="H73" s="20">
        <f t="shared" ca="1" si="10"/>
        <v>239018861.97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528245611.89942187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5003634.88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9890144.9100000001</v>
      </c>
      <c r="G74" s="24">
        <f t="shared" ca="1" si="10"/>
        <v>533249246.77942187</v>
      </c>
      <c r="H74" s="24">
        <f t="shared" ca="1" si="10"/>
        <v>9890144.9100000001</v>
      </c>
      <c r="J74" s="7"/>
    </row>
    <row r="75" spans="1:10" ht="12.75" customHeight="1" thickBot="1">
      <c r="A75" s="83" t="s">
        <v>77</v>
      </c>
      <c r="B75" s="84"/>
      <c r="C75" s="31">
        <f ca="1">C74</f>
        <v>528245611.89942187</v>
      </c>
      <c r="D75" s="31">
        <f ca="1">D74</f>
        <v>0</v>
      </c>
      <c r="E75" s="31">
        <f ca="1">E74</f>
        <v>5003634.88</v>
      </c>
      <c r="F75" s="31">
        <f ca="1">F74</f>
        <v>9890144.9100000001</v>
      </c>
      <c r="G75" s="31">
        <f t="shared" ca="1" si="10"/>
        <v>533249246.77942187</v>
      </c>
      <c r="H75" s="31">
        <f t="shared" ca="1" si="10"/>
        <v>9890144.9100000001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362359065.78000003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1534408.5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29473700.399999999</v>
      </c>
      <c r="G76" s="24">
        <f t="shared" ca="1" si="10"/>
        <v>363893474.28000003</v>
      </c>
      <c r="H76" s="24">
        <f t="shared" ca="1" si="10"/>
        <v>29473700.399999999</v>
      </c>
      <c r="J76" s="7"/>
    </row>
    <row r="77" spans="1:10" ht="12.75" customHeight="1" thickBot="1">
      <c r="A77" s="83" t="s">
        <v>79</v>
      </c>
      <c r="B77" s="84"/>
      <c r="C77" s="31">
        <f ca="1">C76</f>
        <v>362359065.78000003</v>
      </c>
      <c r="D77" s="31">
        <f ca="1">D76</f>
        <v>0</v>
      </c>
      <c r="E77" s="31">
        <f ca="1">E76</f>
        <v>1534408.5</v>
      </c>
      <c r="F77" s="31">
        <f ca="1">F76</f>
        <v>29473700.399999999</v>
      </c>
      <c r="G77" s="31">
        <f t="shared" ca="1" si="10"/>
        <v>363893474.28000003</v>
      </c>
      <c r="H77" s="31">
        <f t="shared" ca="1" si="10"/>
        <v>29473700.399999999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2418567440.2669706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3638972.912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37299034.429999992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16285968.599999998</v>
      </c>
      <c r="G78" s="14">
        <f t="shared" ca="1" si="10"/>
        <v>2455866474.6969705</v>
      </c>
      <c r="H78" s="14">
        <f t="shared" ca="1" si="10"/>
        <v>19924941.511999998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2438024897.7899938</v>
      </c>
      <c r="D79" s="23">
        <f t="shared" ca="1" si="12"/>
        <v>3787268.5989999999</v>
      </c>
      <c r="E79" s="23">
        <f t="shared" ca="1" si="13"/>
        <v>181780133.71999997</v>
      </c>
      <c r="F79" s="23">
        <f t="shared" ca="1" si="14"/>
        <v>154048475.62</v>
      </c>
      <c r="G79" s="24">
        <f t="shared" ca="1" si="10"/>
        <v>2619805031.5099936</v>
      </c>
      <c r="H79" s="24">
        <f t="shared" ca="1" si="10"/>
        <v>157835744.21900001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657746.54</v>
      </c>
      <c r="D80" s="23">
        <f t="shared" ca="1" si="12"/>
        <v>492.72</v>
      </c>
      <c r="E80" s="23">
        <f t="shared" ca="1" si="13"/>
        <v>0</v>
      </c>
      <c r="F80" s="23">
        <f t="shared" ca="1" si="14"/>
        <v>214879.84</v>
      </c>
      <c r="G80" s="24">
        <f t="shared" ca="1" si="10"/>
        <v>657746.54</v>
      </c>
      <c r="H80" s="24">
        <f t="shared" ca="1" si="10"/>
        <v>215372.56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7780875.4299999997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6631702.6600000001</v>
      </c>
      <c r="G81" s="24">
        <f t="shared" ca="1" si="10"/>
        <v>8693723.0299999993</v>
      </c>
      <c r="H81" s="24">
        <f t="shared" ca="1" si="10"/>
        <v>6631702.6600000001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11229550.58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11229550.58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171093504.68009987</v>
      </c>
      <c r="D83" s="23">
        <f t="shared" ca="1" si="12"/>
        <v>0</v>
      </c>
      <c r="E83" s="23">
        <f t="shared" ca="1" si="13"/>
        <v>17862</v>
      </c>
      <c r="F83" s="23">
        <f t="shared" ca="1" si="14"/>
        <v>0</v>
      </c>
      <c r="G83" s="24">
        <f t="shared" ca="1" si="10"/>
        <v>171111366.68009987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49734915.191699989</v>
      </c>
      <c r="D84" s="23">
        <f t="shared" ca="1" si="12"/>
        <v>0</v>
      </c>
      <c r="E84" s="23">
        <f t="shared" ca="1" si="13"/>
        <v>35568042.999999993</v>
      </c>
      <c r="F84" s="23">
        <f t="shared" ca="1" si="14"/>
        <v>526820.79</v>
      </c>
      <c r="G84" s="24">
        <f t="shared" ca="1" si="10"/>
        <v>85302958.191699982</v>
      </c>
      <c r="H84" s="24">
        <f t="shared" ca="1" si="10"/>
        <v>526820.79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9294995.6699999887</v>
      </c>
      <c r="D85" s="23">
        <f t="shared" ca="1" si="12"/>
        <v>0</v>
      </c>
      <c r="E85" s="23">
        <f t="shared" ca="1" si="13"/>
        <v>666619.82999999996</v>
      </c>
      <c r="F85" s="23">
        <f t="shared" ca="1" si="14"/>
        <v>0</v>
      </c>
      <c r="G85" s="24">
        <f t="shared" ca="1" si="10"/>
        <v>9961615.4999999888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1167503687.0600994</v>
      </c>
      <c r="D87" s="23">
        <f t="shared" ca="1" si="12"/>
        <v>245897.60000000001</v>
      </c>
      <c r="E87" s="23">
        <f t="shared" ca="1" si="13"/>
        <v>53517334.200000003</v>
      </c>
      <c r="F87" s="23">
        <f t="shared" ca="1" si="14"/>
        <v>60110324.93</v>
      </c>
      <c r="G87" s="24">
        <f t="shared" ca="1" si="10"/>
        <v>1221021021.2600994</v>
      </c>
      <c r="H87" s="24">
        <f t="shared" ca="1" si="10"/>
        <v>60356222.530000001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12710532.060000001</v>
      </c>
      <c r="D88" s="23">
        <f t="shared" ca="1" si="12"/>
        <v>25000</v>
      </c>
      <c r="E88" s="23">
        <f t="shared" ca="1" si="13"/>
        <v>14345.17</v>
      </c>
      <c r="F88" s="23">
        <f t="shared" ca="1" si="14"/>
        <v>0</v>
      </c>
      <c r="G88" s="24">
        <f t="shared" ca="1" si="10"/>
        <v>12724877.23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204761.7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204761.7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916092434.86000001</v>
      </c>
      <c r="D91" s="38">
        <f t="shared" ca="1" si="12"/>
        <v>40821.299999999996</v>
      </c>
      <c r="E91" s="38">
        <f t="shared" ca="1" si="13"/>
        <v>18672449.16</v>
      </c>
      <c r="F91" s="38">
        <f t="shared" ca="1" si="14"/>
        <v>-0.380000000004657</v>
      </c>
      <c r="G91" s="39">
        <f t="shared" ca="1" si="10"/>
        <v>934764884.01999998</v>
      </c>
      <c r="H91" s="39">
        <f t="shared" ca="1" si="10"/>
        <v>40820.919999999991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7202895341.8288641</v>
      </c>
      <c r="D92" s="20">
        <f ca="1">SUM(D78:D91)</f>
        <v>7738453.1309999991</v>
      </c>
      <c r="E92" s="20">
        <f ca="1">SUM(E78:E91)</f>
        <v>328448669.11000001</v>
      </c>
      <c r="F92" s="20">
        <f ca="1">SUM(F78:F91)</f>
        <v>237818172.06</v>
      </c>
      <c r="G92" s="20">
        <f t="shared" ca="1" si="10"/>
        <v>7531344010.9388638</v>
      </c>
      <c r="H92" s="20">
        <f t="shared" ca="1" si="10"/>
        <v>245556625.19100001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49334497.839999996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49334497.839999996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684218581.45880699</v>
      </c>
      <c r="D97" s="23">
        <f t="shared" ca="1" si="16"/>
        <v>13862140.140000001</v>
      </c>
      <c r="E97" s="23">
        <f t="shared" ca="1" si="17"/>
        <v>1495441.3966686018</v>
      </c>
      <c r="F97" s="23">
        <f t="shared" ca="1" si="18"/>
        <v>14034083.91</v>
      </c>
      <c r="G97" s="24">
        <f t="shared" ca="1" si="19"/>
        <v>685714022.85547554</v>
      </c>
      <c r="H97" s="24">
        <f t="shared" ca="1" si="19"/>
        <v>27896224.050000001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106841486.04027289</v>
      </c>
      <c r="D98" s="18">
        <f t="shared" ca="1" si="16"/>
        <v>198502051.544635</v>
      </c>
      <c r="E98" s="18">
        <f t="shared" ca="1" si="17"/>
        <v>0</v>
      </c>
      <c r="F98" s="18">
        <f t="shared" ca="1" si="18"/>
        <v>7351689.270551201</v>
      </c>
      <c r="G98" s="19">
        <f t="shared" ca="1" si="19"/>
        <v>106841486.04027289</v>
      </c>
      <c r="H98" s="19">
        <f t="shared" ca="1" si="19"/>
        <v>205853740.8151862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840394565.33907986</v>
      </c>
      <c r="D99" s="20">
        <f ca="1">SUM(D93:D98)</f>
        <v>212364191.68463498</v>
      </c>
      <c r="E99" s="20">
        <f ca="1">SUM(E93:E98)</f>
        <v>1495441.3966686018</v>
      </c>
      <c r="F99" s="20">
        <f ca="1">SUM(F93:F98)</f>
        <v>21385773.180551201</v>
      </c>
      <c r="G99" s="20">
        <f t="shared" ca="1" si="19"/>
        <v>841890006.73574841</v>
      </c>
      <c r="H99" s="20">
        <f t="shared" ca="1" si="19"/>
        <v>233749964.86518618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195495304.57250041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-11268.67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222424.200000001</v>
      </c>
      <c r="G100" s="24">
        <f t="shared" ca="1" si="19"/>
        <v>195484035.90250042</v>
      </c>
      <c r="H100" s="24">
        <f t="shared" ca="1" si="19"/>
        <v>222424.200000001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101306732.73159435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101306732.73159435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470085.57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470085.57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269797536.88339996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396372.59399999998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4927146.26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4471118.5</v>
      </c>
      <c r="G103" s="24">
        <f t="shared" ca="1" si="19"/>
        <v>274724683.14339995</v>
      </c>
      <c r="H103" s="24">
        <f t="shared" ca="1" si="19"/>
        <v>4867491.0939999996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567069659.75749481</v>
      </c>
      <c r="D104" s="31">
        <f ca="1">D103+D101+D100+D102</f>
        <v>396372.59399999998</v>
      </c>
      <c r="E104" s="31">
        <f ca="1">E103+E101+E100+E102</f>
        <v>4915877.59</v>
      </c>
      <c r="F104" s="31">
        <f ca="1">F103+F101+F100+F102</f>
        <v>4693542.7000000011</v>
      </c>
      <c r="G104" s="31">
        <f t="shared" ca="1" si="19"/>
        <v>571985537.34749484</v>
      </c>
      <c r="H104" s="31">
        <f t="shared" ca="1" si="19"/>
        <v>5089915.2940000007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2737123727.5595732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1097920.875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78735444.807631001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59017385.059999995</v>
      </c>
      <c r="G105" s="14">
        <f t="shared" ca="1" si="19"/>
        <v>2815859172.3672042</v>
      </c>
      <c r="H105" s="14">
        <f t="shared" ca="1" si="19"/>
        <v>60115305.934999995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62527802.539999999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62527802.539999999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3774980.81</v>
      </c>
      <c r="D107" s="23">
        <f t="shared" ca="1" si="21"/>
        <v>3823.39</v>
      </c>
      <c r="E107" s="23">
        <f t="shared" ca="1" si="22"/>
        <v>0</v>
      </c>
      <c r="F107" s="23">
        <f t="shared" ca="1" si="23"/>
        <v>0</v>
      </c>
      <c r="G107" s="24">
        <f t="shared" ca="1" si="19"/>
        <v>3774980.81</v>
      </c>
      <c r="H107" s="24">
        <f t="shared" ca="1" si="19"/>
        <v>3823.39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1079660.72</v>
      </c>
      <c r="D110" s="23">
        <f t="shared" ca="1" si="21"/>
        <v>2246.9299999999998</v>
      </c>
      <c r="E110" s="23">
        <f t="shared" ca="1" si="22"/>
        <v>36562.730000000003</v>
      </c>
      <c r="F110" s="23">
        <f t="shared" ca="1" si="23"/>
        <v>0</v>
      </c>
      <c r="G110" s="24">
        <f t="shared" ca="1" si="24"/>
        <v>1116223.45</v>
      </c>
      <c r="H110" s="24">
        <f t="shared" ca="1" si="24"/>
        <v>2246.9299999999998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23012136.053652372</v>
      </c>
      <c r="D112" s="23">
        <f t="shared" ca="1" si="21"/>
        <v>31913.46</v>
      </c>
      <c r="E112" s="23">
        <f t="shared" ca="1" si="22"/>
        <v>7.9</v>
      </c>
      <c r="F112" s="23">
        <f t="shared" ca="1" si="23"/>
        <v>478.13</v>
      </c>
      <c r="G112" s="24">
        <f t="shared" ca="1" si="24"/>
        <v>23012143.953652371</v>
      </c>
      <c r="H112" s="24">
        <f t="shared" ca="1" si="24"/>
        <v>32391.59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976441460.59460318</v>
      </c>
      <c r="D113" s="23">
        <f t="shared" ca="1" si="21"/>
        <v>0</v>
      </c>
      <c r="E113" s="23">
        <f t="shared" ca="1" si="22"/>
        <v>0</v>
      </c>
      <c r="F113" s="23">
        <f t="shared" ca="1" si="23"/>
        <v>36717922.57</v>
      </c>
      <c r="G113" s="24">
        <f t="shared" ca="1" si="24"/>
        <v>976441460.59460318</v>
      </c>
      <c r="H113" s="24">
        <f t="shared" ca="1" si="24"/>
        <v>36717922.57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3803959768.2778282</v>
      </c>
      <c r="D114" s="20">
        <f ca="1">SUM(D105:D113)</f>
        <v>1135904.6549999998</v>
      </c>
      <c r="E114" s="20">
        <f ca="1">SUM(E105:E113)</f>
        <v>78772015.437631011</v>
      </c>
      <c r="F114" s="20">
        <f ca="1">SUM(F105:F113)</f>
        <v>95735785.75999999</v>
      </c>
      <c r="G114" s="20">
        <f t="shared" ca="1" si="24"/>
        <v>3882731783.7154593</v>
      </c>
      <c r="H114" s="20">
        <f t="shared" ca="1" si="24"/>
        <v>96871690.414999992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1513871956.0008364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229283.6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434832.48001599999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1514306788.4808524</v>
      </c>
      <c r="H115" s="24">
        <f t="shared" ca="1" si="24"/>
        <v>229283.6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1513871956.0008364</v>
      </c>
      <c r="D116" s="31">
        <f ca="1">D115</f>
        <v>229283.6</v>
      </c>
      <c r="E116" s="31">
        <f ca="1">E115</f>
        <v>434832.48001599999</v>
      </c>
      <c r="F116" s="31">
        <f ca="1">F115</f>
        <v>0</v>
      </c>
      <c r="G116" s="31">
        <f t="shared" ca="1" si="24"/>
        <v>1514306788.4808524</v>
      </c>
      <c r="H116" s="31">
        <f t="shared" ca="1" si="24"/>
        <v>229283.6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961805204.71000004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961805204.71000004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987160.3899999999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987160.3899999999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962792365.10000002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962792365.10000002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95209314.340000287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4435801.3000000007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95209314.340000287</v>
      </c>
      <c r="H120" s="14">
        <f t="shared" ca="1" si="24"/>
        <v>4435801.3000000007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37838778652.865471</v>
      </c>
      <c r="D121" s="23">
        <f t="shared" ca="1" si="26"/>
        <v>166666835.6699973</v>
      </c>
      <c r="E121" s="23">
        <f t="shared" ca="1" si="27"/>
        <v>1442940373.563349</v>
      </c>
      <c r="F121" s="23">
        <f t="shared" ca="1" si="28"/>
        <v>0</v>
      </c>
      <c r="G121" s="24">
        <f t="shared" ca="1" si="24"/>
        <v>39281719026.428818</v>
      </c>
      <c r="H121" s="24">
        <f t="shared" ca="1" si="24"/>
        <v>166666835.6699973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37933987967.205475</v>
      </c>
      <c r="D129" s="20">
        <f ca="1">SUM(D120:D128)</f>
        <v>171102636.96999732</v>
      </c>
      <c r="E129" s="20">
        <f ca="1">SUM(E120:E128)</f>
        <v>1442940373.563349</v>
      </c>
      <c r="F129" s="20">
        <f ca="1">SUM(F120:F128)</f>
        <v>0</v>
      </c>
      <c r="G129" s="20">
        <f t="shared" ca="1" si="24"/>
        <v>39376928340.768822</v>
      </c>
      <c r="H129" s="20">
        <f t="shared" ca="1" si="24"/>
        <v>171102636.96999732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268424586199.8877</v>
      </c>
      <c r="D130" s="46">
        <f ca="1">D12+D24+D27+D29+D31+D35+D38+D50+D68+D73+D75+D77+D92+D99+D104+D114+D116+D119</f>
        <v>572774894.9136349</v>
      </c>
      <c r="E130" s="46">
        <f ca="1">E12+E24+E27+E29+E31+E35+E38+E50+E68+E73+E75+E77+E92+E99+E104+E114+E116+E119</f>
        <v>16750158990.825251</v>
      </c>
      <c r="F130" s="46">
        <f ca="1">F12+F24+F27+F29+F31+F35+F38+F50+F68+F73+F75+F77+F92+F99+F104+F114+F116+F119</f>
        <v>2914959162.1220417</v>
      </c>
      <c r="G130" s="46">
        <f t="shared" ca="1" si="24"/>
        <v>285174745190.71295</v>
      </c>
      <c r="H130" s="46">
        <f t="shared" ca="1" si="24"/>
        <v>3487734057.0356765</v>
      </c>
    </row>
    <row r="131" spans="1:8" s="35" customFormat="1">
      <c r="A131" s="47" t="s">
        <v>131</v>
      </c>
      <c r="B131" s="48">
        <v>9001</v>
      </c>
      <c r="C131" s="49">
        <f ca="1">+C129</f>
        <v>37933987967.205475</v>
      </c>
      <c r="D131" s="49">
        <f ca="1">+D129</f>
        <v>171102636.96999732</v>
      </c>
      <c r="E131" s="49">
        <f ca="1">+E129</f>
        <v>1442940373.563349</v>
      </c>
      <c r="F131" s="49">
        <f ca="1">+F129</f>
        <v>0</v>
      </c>
      <c r="G131" s="49">
        <f t="shared" ca="1" si="24"/>
        <v>39376928340.768822</v>
      </c>
      <c r="H131" s="49">
        <f t="shared" ca="1" si="24"/>
        <v>171102636.96999732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306358574167.09314</v>
      </c>
      <c r="D132" s="52">
        <f ca="1">+D130+D131</f>
        <v>743877531.88363218</v>
      </c>
      <c r="E132" s="52">
        <f ca="1">+E130+E131</f>
        <v>18193099364.388599</v>
      </c>
      <c r="F132" s="52">
        <f ca="1">+F130+F131</f>
        <v>2914959162.1220417</v>
      </c>
      <c r="G132" s="52">
        <f t="shared" ca="1" si="24"/>
        <v>324551673531.48175</v>
      </c>
      <c r="H132" s="52">
        <f t="shared" ca="1" si="24"/>
        <v>3658836694.0056739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366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CT169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363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3414484926.5700002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4388333836.8400002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4264761174.1927605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2658611852.7660999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2748121385.4281025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4534029274.6599998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2553024036.1300001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1043318279.05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-10334392.33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613907698.10000002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8758772374.75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1948296738.48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1474781864.0903499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325891768.92999995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1641352248.6232769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3149900050.3800001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-14134.53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2813495610.1367002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418321215.38000005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4634748331.4300003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2784479090.0797091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899230570.20988405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62551.310000000005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532855275.38999999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805358303.82999992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2802457572.9900002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11978040034.898397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123046100.74000031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425070656.67976475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2634887323.73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171269423.12427998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CQ54" s="54" t="s">
        <v>242</v>
      </c>
    </row>
    <row r="55" spans="1:96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CQ55" s="54" t="s">
        <v>244</v>
      </c>
      <c r="CR55" s="54">
        <v>755</v>
      </c>
    </row>
    <row r="56" spans="1:96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CQ56" s="54" t="s">
        <v>247</v>
      </c>
      <c r="CR56" s="54">
        <v>756</v>
      </c>
    </row>
    <row r="57" spans="1:96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CQ57" s="54" t="s">
        <v>249</v>
      </c>
      <c r="CR57" s="54">
        <v>757</v>
      </c>
    </row>
    <row r="58" spans="1:96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CQ58" s="54" t="s">
        <v>251</v>
      </c>
      <c r="CR58" s="54">
        <v>758</v>
      </c>
    </row>
    <row r="59" spans="1:96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CQ59" s="54" t="s">
        <v>253</v>
      </c>
      <c r="CR59" s="54">
        <v>759</v>
      </c>
    </row>
    <row r="60" spans="1:96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CQ60" s="54" t="s">
        <v>256</v>
      </c>
      <c r="CR60" s="54">
        <v>760</v>
      </c>
    </row>
    <row r="61" spans="1:96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CQ61" s="54" t="s">
        <v>258</v>
      </c>
      <c r="CR61" s="54">
        <v>761</v>
      </c>
    </row>
    <row r="62" spans="1:96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CQ62" s="54" t="s">
        <v>260</v>
      </c>
      <c r="CR62" s="54">
        <v>765</v>
      </c>
    </row>
    <row r="63" spans="1:96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CQ63" s="54" t="s">
        <v>262</v>
      </c>
      <c r="CR63" s="54">
        <v>766</v>
      </c>
    </row>
    <row r="64" spans="1:96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CQ64" s="54" t="s">
        <v>264</v>
      </c>
      <c r="CR64" s="54">
        <v>767</v>
      </c>
    </row>
    <row r="65" spans="1:98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CQ65" s="54" t="s">
        <v>266</v>
      </c>
      <c r="CR65" s="54">
        <v>768</v>
      </c>
    </row>
    <row r="66" spans="1:98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CQ66" s="54" t="s">
        <v>268</v>
      </c>
      <c r="CR66" s="54">
        <v>769</v>
      </c>
    </row>
    <row r="67" spans="1:98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CQ67" s="54" t="s">
        <v>270</v>
      </c>
      <c r="CR67" s="54">
        <v>770</v>
      </c>
    </row>
    <row r="68" spans="1:98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CQ68" s="54" t="s">
        <v>272</v>
      </c>
      <c r="CR68" s="54">
        <v>773</v>
      </c>
    </row>
    <row r="69" spans="1:98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CQ69" s="54" t="s">
        <v>274</v>
      </c>
      <c r="CR69" s="54">
        <v>774</v>
      </c>
    </row>
    <row r="70" spans="1:98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CQ70" s="54" t="s">
        <v>276</v>
      </c>
      <c r="CR70" s="54">
        <v>775</v>
      </c>
    </row>
    <row r="71" spans="1:98" ht="12.75" customHeight="1">
      <c r="A71" s="57" t="s">
        <v>277</v>
      </c>
      <c r="B71" s="17">
        <v>3013</v>
      </c>
      <c r="C71" s="58" t="s">
        <v>255</v>
      </c>
      <c r="D71" s="18">
        <f t="shared" ref="D71:D75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776</v>
      </c>
    </row>
    <row r="72" spans="1:98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CQ72" s="54" t="s">
        <v>280</v>
      </c>
      <c r="CR72" s="54">
        <v>777</v>
      </c>
    </row>
    <row r="73" spans="1:98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CQ73" s="54" t="s">
        <v>282</v>
      </c>
      <c r="CR73" s="54">
        <v>778</v>
      </c>
    </row>
    <row r="74" spans="1:98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CQ74" s="54" t="s">
        <v>284</v>
      </c>
      <c r="CR74" s="54">
        <v>779</v>
      </c>
    </row>
    <row r="75" spans="1:98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CQ75" s="54" t="s">
        <v>286</v>
      </c>
      <c r="CR75" s="54">
        <v>780</v>
      </c>
    </row>
    <row r="76" spans="1:98" ht="12.75" customHeight="1">
      <c r="A76" s="59" t="s">
        <v>287</v>
      </c>
      <c r="B76" s="48">
        <v>9000</v>
      </c>
      <c r="C76" s="58" t="s">
        <v>288</v>
      </c>
      <c r="D76" s="49">
        <f ca="1">SUMIF($C$7:$C$75,"HD",D$7:D$75)</f>
        <v>74530561042.059326</v>
      </c>
      <c r="CQ76" s="54" t="s">
        <v>289</v>
      </c>
      <c r="CR76" s="54">
        <v>781</v>
      </c>
    </row>
    <row r="77" spans="1:98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CQ77" s="54" t="s">
        <v>292</v>
      </c>
      <c r="CR77" s="54">
        <v>782</v>
      </c>
    </row>
    <row r="78" spans="1:98" s="35" customFormat="1">
      <c r="A78" s="59" t="s">
        <v>293</v>
      </c>
      <c r="B78" s="48">
        <v>9003</v>
      </c>
      <c r="C78" s="58" t="s">
        <v>294</v>
      </c>
      <c r="D78" s="49">
        <f ca="1">D76+D77</f>
        <v>74530561042.059326</v>
      </c>
      <c r="CN78" s="54"/>
      <c r="CO78" s="54"/>
      <c r="CP78" s="54"/>
      <c r="CQ78" s="54" t="s">
        <v>295</v>
      </c>
      <c r="CR78" s="54">
        <v>783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296</v>
      </c>
      <c r="CR79" s="54">
        <v>784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297</v>
      </c>
      <c r="CR80" s="54">
        <v>785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298</v>
      </c>
      <c r="CR81" s="54">
        <v>786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299</v>
      </c>
      <c r="CR82" s="54">
        <v>789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300</v>
      </c>
      <c r="CR83" s="54">
        <v>790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301</v>
      </c>
      <c r="CR84" s="54">
        <v>791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302</v>
      </c>
      <c r="CR85" s="54">
        <v>792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303</v>
      </c>
      <c r="CR86" s="54">
        <v>793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304</v>
      </c>
      <c r="CR87" s="54">
        <v>794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305</v>
      </c>
      <c r="CR88" s="54">
        <v>795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306</v>
      </c>
      <c r="CR89" s="54">
        <v>796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307</v>
      </c>
      <c r="CR90" s="54">
        <v>797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308</v>
      </c>
      <c r="CR91" s="54">
        <v>798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309</v>
      </c>
      <c r="CR92" s="54">
        <v>799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310</v>
      </c>
      <c r="CR93" s="54">
        <v>771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311</v>
      </c>
      <c r="CR94" s="54">
        <v>707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705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R96" s="54">
        <v>708</v>
      </c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53"/>
      <c r="B165" s="53"/>
      <c r="C165" s="5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53"/>
      <c r="B166" s="53"/>
      <c r="C166" s="5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  <row r="168" spans="1:98" s="35" customFormat="1">
      <c r="A168" s="6"/>
      <c r="B168" s="6"/>
      <c r="C168" s="6"/>
      <c r="D168" s="3"/>
      <c r="CN168" s="54"/>
      <c r="CO168" s="54"/>
      <c r="CP168" s="54"/>
      <c r="CQ168" s="54"/>
      <c r="CR168" s="54"/>
      <c r="CS168" s="54"/>
      <c r="CT168" s="54"/>
    </row>
    <row r="169" spans="1:98" s="35" customFormat="1">
      <c r="A169" s="6"/>
      <c r="B169" s="6"/>
      <c r="C169" s="6"/>
      <c r="D169" s="3"/>
      <c r="CN169" s="54"/>
      <c r="CO169" s="54"/>
      <c r="CP169" s="54"/>
      <c r="CQ169" s="54"/>
      <c r="CR169" s="54"/>
      <c r="CS169" s="54"/>
      <c r="CT169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312</v>
      </c>
      <c r="B2" s="4"/>
    </row>
    <row r="3" spans="1:15" ht="15" customHeight="1">
      <c r="A3" s="5" t="s">
        <v>363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313</v>
      </c>
      <c r="D5" s="98"/>
      <c r="E5" s="98"/>
      <c r="F5" s="98"/>
      <c r="G5" s="98"/>
      <c r="H5" s="99"/>
      <c r="J5" s="97" t="s">
        <v>314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364</v>
      </c>
      <c r="D6" s="60" t="s">
        <v>315</v>
      </c>
      <c r="E6" s="60" t="s">
        <v>365</v>
      </c>
      <c r="F6" s="60" t="s">
        <v>315</v>
      </c>
      <c r="G6" s="60" t="s">
        <v>316</v>
      </c>
      <c r="H6" s="60" t="s">
        <v>317</v>
      </c>
      <c r="J6" s="60" t="s">
        <v>364</v>
      </c>
      <c r="K6" s="60" t="s">
        <v>315</v>
      </c>
      <c r="L6" s="60" t="s">
        <v>365</v>
      </c>
      <c r="M6" s="60" t="s">
        <v>315</v>
      </c>
      <c r="N6" s="60" t="s">
        <v>316</v>
      </c>
      <c r="O6" s="60" t="s">
        <v>317</v>
      </c>
    </row>
    <row r="7" spans="1:15" ht="12.75" customHeight="1">
      <c r="A7" s="11" t="s">
        <v>11</v>
      </c>
      <c r="B7" s="12">
        <v>704</v>
      </c>
      <c r="C7" s="13">
        <v>30807610.429999992</v>
      </c>
      <c r="D7" s="61">
        <v>1.0672537182623906E-4</v>
      </c>
      <c r="E7" s="13">
        <v>30460370.740000002</v>
      </c>
      <c r="F7" s="61">
        <v>2.4114718700073818E-4</v>
      </c>
      <c r="G7" s="61">
        <v>1.1399719752721138E-2</v>
      </c>
      <c r="H7" s="61">
        <v>-0.37386261390904407</v>
      </c>
      <c r="J7" s="13">
        <v>30807610.429999992</v>
      </c>
      <c r="K7" s="61">
        <v>1.1452755634707743E-4</v>
      </c>
      <c r="L7" s="13">
        <v>30460370.740000002</v>
      </c>
      <c r="M7" s="61">
        <v>2.6316661291816805E-4</v>
      </c>
      <c r="N7" s="61">
        <v>1.1399719752721138E-2</v>
      </c>
      <c r="O7" s="61">
        <v>-0.37386261390904407</v>
      </c>
    </row>
    <row r="8" spans="1:15" ht="12.75" customHeight="1">
      <c r="A8" s="16" t="s">
        <v>12</v>
      </c>
      <c r="B8" s="17">
        <v>718</v>
      </c>
      <c r="C8" s="18">
        <v>72582786.68999882</v>
      </c>
      <c r="D8" s="62">
        <v>2.5144517181155233E-4</v>
      </c>
      <c r="E8" s="18">
        <v>58356806.949998103</v>
      </c>
      <c r="F8" s="62">
        <v>4.6199634135960519E-4</v>
      </c>
      <c r="G8" s="62">
        <v>0.2437758418172189</v>
      </c>
      <c r="H8" s="62">
        <v>-0.23000319332803876</v>
      </c>
      <c r="J8" s="18">
        <v>72582786.68999882</v>
      </c>
      <c r="K8" s="62">
        <v>2.6982713285584556E-4</v>
      </c>
      <c r="L8" s="18">
        <v>58356806.949998103</v>
      </c>
      <c r="M8" s="62">
        <v>5.0418175657931626E-4</v>
      </c>
      <c r="N8" s="62">
        <v>0.2437758418172189</v>
      </c>
      <c r="O8" s="62">
        <v>-0.23000319332803876</v>
      </c>
    </row>
    <row r="9" spans="1:15" ht="12.75" customHeight="1">
      <c r="A9" s="16" t="s">
        <v>13</v>
      </c>
      <c r="B9" s="17">
        <v>729</v>
      </c>
      <c r="C9" s="18">
        <v>135284531.76999998</v>
      </c>
      <c r="D9" s="62">
        <v>4.6865991078074999E-4</v>
      </c>
      <c r="E9" s="18">
        <v>37433501.559999995</v>
      </c>
      <c r="F9" s="62">
        <v>2.9635173116680661E-4</v>
      </c>
      <c r="G9" s="62">
        <v>2.613996183423029</v>
      </c>
      <c r="H9" s="62">
        <v>1.2373529272723514</v>
      </c>
      <c r="J9" s="18">
        <v>135284531.76999998</v>
      </c>
      <c r="K9" s="62">
        <v>5.0292140866884695E-4</v>
      </c>
      <c r="L9" s="18">
        <v>37433501.559999995</v>
      </c>
      <c r="M9" s="62">
        <v>3.2341194725761101E-4</v>
      </c>
      <c r="N9" s="62">
        <v>2.613996183423029</v>
      </c>
      <c r="O9" s="62">
        <v>1.2373529272723514</v>
      </c>
    </row>
    <row r="10" spans="1:15" ht="12.75" customHeight="1">
      <c r="A10" s="16" t="s">
        <v>14</v>
      </c>
      <c r="B10" s="17">
        <v>750</v>
      </c>
      <c r="C10" s="18">
        <v>7166250848.9089642</v>
      </c>
      <c r="D10" s="62">
        <v>2.4825709484599931E-2</v>
      </c>
      <c r="E10" s="18">
        <v>2599074452.9028096</v>
      </c>
      <c r="F10" s="62">
        <v>2.0576226680653825E-2</v>
      </c>
      <c r="G10" s="62">
        <v>1.7572318449382029</v>
      </c>
      <c r="H10" s="62">
        <v>0.70694722029233148</v>
      </c>
      <c r="J10" s="18">
        <v>7126652066.4252644</v>
      </c>
      <c r="K10" s="62">
        <v>2.6493390260113575E-2</v>
      </c>
      <c r="L10" s="18">
        <v>2561004211.3478098</v>
      </c>
      <c r="M10" s="62">
        <v>2.2126152361124123E-2</v>
      </c>
      <c r="N10" s="62">
        <v>1.7827568712488127</v>
      </c>
      <c r="O10" s="62">
        <v>0.7227492547816583</v>
      </c>
    </row>
    <row r="11" spans="1:15" ht="12.75" customHeight="1">
      <c r="A11" s="16" t="s">
        <v>15</v>
      </c>
      <c r="B11" s="17">
        <v>751</v>
      </c>
      <c r="C11" s="18">
        <v>379183918.30428731</v>
      </c>
      <c r="D11" s="62">
        <v>1.3135892108057706E-3</v>
      </c>
      <c r="E11" s="18">
        <v>128582262.72000054</v>
      </c>
      <c r="F11" s="62">
        <v>1.0179538265566762E-3</v>
      </c>
      <c r="G11" s="62">
        <v>1.9489597576144266</v>
      </c>
      <c r="H11" s="62">
        <v>0.82564214549274229</v>
      </c>
      <c r="J11" s="18">
        <v>379183918.30428731</v>
      </c>
      <c r="K11" s="62">
        <v>1.4096194727005278E-3</v>
      </c>
      <c r="L11" s="18">
        <v>128582262.72000054</v>
      </c>
      <c r="M11" s="62">
        <v>1.1109043566873069E-3</v>
      </c>
      <c r="N11" s="62">
        <v>1.9489597576144266</v>
      </c>
      <c r="O11" s="62">
        <v>0.82564214549274229</v>
      </c>
    </row>
    <row r="12" spans="1:15" ht="12.75" customHeight="1" thickBot="1">
      <c r="A12" s="81" t="s">
        <v>16</v>
      </c>
      <c r="B12" s="82"/>
      <c r="C12" s="20">
        <v>7784109696.1032495</v>
      </c>
      <c r="D12" s="63">
        <v>2.6966129149824238E-2</v>
      </c>
      <c r="E12" s="20">
        <v>2853907394.8728085</v>
      </c>
      <c r="F12" s="63">
        <v>2.2593675766737653E-2</v>
      </c>
      <c r="G12" s="63">
        <v>1.7275270774685274</v>
      </c>
      <c r="H12" s="63">
        <v>0.68855759144959294</v>
      </c>
      <c r="J12" s="20">
        <v>7744510913.6195498</v>
      </c>
      <c r="K12" s="63">
        <v>2.8790285830685873E-2</v>
      </c>
      <c r="L12" s="20">
        <v>2815837153.3178086</v>
      </c>
      <c r="M12" s="63">
        <v>2.4327817034566528E-2</v>
      </c>
      <c r="N12" s="63">
        <v>1.7503404820461461</v>
      </c>
      <c r="O12" s="63">
        <v>0.70268091502887775</v>
      </c>
    </row>
    <row r="13" spans="1:15" ht="12.75" customHeight="1">
      <c r="A13" s="21" t="s">
        <v>17</v>
      </c>
      <c r="B13" s="22">
        <v>784</v>
      </c>
      <c r="C13" s="23">
        <v>168960732.3161903</v>
      </c>
      <c r="D13" s="64">
        <v>5.8532280591679314E-4</v>
      </c>
      <c r="E13" s="23">
        <v>102627822.74285719</v>
      </c>
      <c r="F13" s="64">
        <v>8.1247897386722324E-4</v>
      </c>
      <c r="G13" s="64">
        <v>0.64634431288224747</v>
      </c>
      <c r="H13" s="64">
        <v>1.9218914679779209E-2</v>
      </c>
      <c r="J13" s="23">
        <v>168960732.3161903</v>
      </c>
      <c r="K13" s="64">
        <v>6.2811297340810846E-4</v>
      </c>
      <c r="L13" s="23">
        <v>102627822.74285719</v>
      </c>
      <c r="M13" s="64">
        <v>8.8666735979471068E-4</v>
      </c>
      <c r="N13" s="64">
        <v>0.64634431288224747</v>
      </c>
      <c r="O13" s="64">
        <v>1.9218914679779209E-2</v>
      </c>
    </row>
    <row r="14" spans="1:15" ht="12.75" customHeight="1">
      <c r="A14" s="25" t="s">
        <v>18</v>
      </c>
      <c r="B14" s="17">
        <v>785</v>
      </c>
      <c r="C14" s="19">
        <v>44201788114.65329</v>
      </c>
      <c r="D14" s="65">
        <v>0.15312619856187296</v>
      </c>
      <c r="E14" s="19">
        <v>17458011803.517876</v>
      </c>
      <c r="F14" s="65">
        <v>0.13821074185139809</v>
      </c>
      <c r="G14" s="65">
        <v>1.5318912950755603</v>
      </c>
      <c r="H14" s="65">
        <v>0.56744338208107492</v>
      </c>
      <c r="J14" s="19">
        <v>41784795585.058083</v>
      </c>
      <c r="K14" s="65">
        <v>0.15533533643228598</v>
      </c>
      <c r="L14" s="19">
        <v>16435622121.510719</v>
      </c>
      <c r="M14" s="65">
        <v>0.1419978450636839</v>
      </c>
      <c r="N14" s="65">
        <v>1.5423312410164693</v>
      </c>
      <c r="O14" s="65">
        <v>0.57390654430537325</v>
      </c>
    </row>
    <row r="15" spans="1:15" ht="12.75" customHeight="1">
      <c r="A15" s="26" t="s">
        <v>19</v>
      </c>
      <c r="B15" s="27">
        <v>904</v>
      </c>
      <c r="C15" s="18">
        <v>155641966.3349995</v>
      </c>
      <c r="D15" s="62">
        <v>5.3918322443776139E-4</v>
      </c>
      <c r="E15" s="18">
        <v>99559479.47804831</v>
      </c>
      <c r="F15" s="62">
        <v>7.881876625966854E-4</v>
      </c>
      <c r="G15" s="62">
        <v>0.56330634863671336</v>
      </c>
      <c r="H15" s="62">
        <v>-3.2188232132289163E-2</v>
      </c>
      <c r="J15" s="18">
        <v>155639575.85499951</v>
      </c>
      <c r="K15" s="62">
        <v>5.7859145986249383E-4</v>
      </c>
      <c r="L15" s="18">
        <v>99557025.72804831</v>
      </c>
      <c r="M15" s="62">
        <v>8.6013678154783302E-4</v>
      </c>
      <c r="N15" s="62">
        <v>0.56332086778232271</v>
      </c>
      <c r="O15" s="62">
        <v>-3.2179243618942199E-2</v>
      </c>
    </row>
    <row r="16" spans="1:15" ht="12.75" customHeight="1">
      <c r="A16" s="26" t="s">
        <v>20</v>
      </c>
      <c r="B16" s="27">
        <v>905</v>
      </c>
      <c r="C16" s="18">
        <v>1152046632.2167988</v>
      </c>
      <c r="D16" s="62">
        <v>3.9909815616460441E-3</v>
      </c>
      <c r="E16" s="18">
        <v>925367873.25688934</v>
      </c>
      <c r="F16" s="62">
        <v>7.3259075367627805E-3</v>
      </c>
      <c r="G16" s="62">
        <v>0.24496069672496801</v>
      </c>
      <c r="H16" s="62">
        <v>-0.22926967329600201</v>
      </c>
      <c r="J16" s="18">
        <v>1152046632.2167988</v>
      </c>
      <c r="K16" s="62">
        <v>4.2827432489599372E-3</v>
      </c>
      <c r="L16" s="18">
        <v>925367873.25688934</v>
      </c>
      <c r="M16" s="62">
        <v>7.9948445469348924E-3</v>
      </c>
      <c r="N16" s="62">
        <v>0.24496069672496801</v>
      </c>
      <c r="O16" s="62">
        <v>-0.22926967329600201</v>
      </c>
    </row>
    <row r="17" spans="1:15" ht="12.75" customHeight="1">
      <c r="A17" s="26" t="s">
        <v>21</v>
      </c>
      <c r="B17" s="27">
        <v>906</v>
      </c>
      <c r="C17" s="19">
        <v>12360089476.930742</v>
      </c>
      <c r="D17" s="65">
        <v>4.2818483057240425E-2</v>
      </c>
      <c r="E17" s="19">
        <v>4318482161.6551666</v>
      </c>
      <c r="F17" s="65">
        <v>3.4188350308831814E-2</v>
      </c>
      <c r="G17" s="65">
        <v>1.8621374395566401</v>
      </c>
      <c r="H17" s="65">
        <v>0.77189218074453048</v>
      </c>
      <c r="J17" s="19">
        <v>11951846605.320498</v>
      </c>
      <c r="K17" s="65">
        <v>4.4431092396881811E-2</v>
      </c>
      <c r="L17" s="19">
        <v>4149871049.2551899</v>
      </c>
      <c r="M17" s="65">
        <v>3.5853388568429893E-2</v>
      </c>
      <c r="N17" s="65">
        <v>1.8800525277684446</v>
      </c>
      <c r="O17" s="65">
        <v>0.78298305439760085</v>
      </c>
    </row>
    <row r="18" spans="1:15" ht="12.75" customHeight="1">
      <c r="A18" s="28" t="s">
        <v>22</v>
      </c>
      <c r="B18" s="29">
        <v>90601</v>
      </c>
      <c r="C18" s="18">
        <v>931779461.07518387</v>
      </c>
      <c r="D18" s="62">
        <v>3.2279202461760574E-3</v>
      </c>
      <c r="E18" s="18">
        <v>915969287.49679148</v>
      </c>
      <c r="F18" s="62">
        <v>7.2515012684616353E-3</v>
      </c>
      <c r="G18" s="62">
        <v>1.7260593552868242E-2</v>
      </c>
      <c r="H18" s="62">
        <v>-0.37023426388109437</v>
      </c>
      <c r="J18" s="18">
        <v>912407185.42418528</v>
      </c>
      <c r="K18" s="62">
        <v>3.3918815475019863E-3</v>
      </c>
      <c r="L18" s="18">
        <v>908843051.97279155</v>
      </c>
      <c r="M18" s="62">
        <v>7.8520760532900229E-3</v>
      </c>
      <c r="N18" s="62">
        <v>3.9216159970163478E-3</v>
      </c>
      <c r="O18" s="62">
        <v>-0.37849215873397113</v>
      </c>
    </row>
    <row r="19" spans="1:15" ht="12.75" customHeight="1">
      <c r="A19" s="28" t="s">
        <v>23</v>
      </c>
      <c r="B19" s="29">
        <v>90602</v>
      </c>
      <c r="C19" s="18">
        <v>11428310015.855558</v>
      </c>
      <c r="D19" s="62">
        <v>3.9590562811064371E-2</v>
      </c>
      <c r="E19" s="18">
        <v>3402512874.1583748</v>
      </c>
      <c r="F19" s="62">
        <v>2.6936849040370171E-2</v>
      </c>
      <c r="G19" s="62">
        <v>2.3587852385958707</v>
      </c>
      <c r="H19" s="62">
        <v>1.0793569235410581</v>
      </c>
      <c r="J19" s="18">
        <v>11039439419.896313</v>
      </c>
      <c r="K19" s="62">
        <v>4.1039210849379823E-2</v>
      </c>
      <c r="L19" s="18">
        <v>3241027997.2823982</v>
      </c>
      <c r="M19" s="62">
        <v>2.8001312515139865E-2</v>
      </c>
      <c r="N19" s="62">
        <v>2.4061536738198135</v>
      </c>
      <c r="O19" s="62">
        <v>1.1086817766481851</v>
      </c>
    </row>
    <row r="20" spans="1:15" ht="12.75" customHeight="1">
      <c r="A20" s="26" t="s">
        <v>24</v>
      </c>
      <c r="B20" s="27">
        <v>907</v>
      </c>
      <c r="C20" s="19">
        <v>30534010039.170746</v>
      </c>
      <c r="D20" s="65">
        <v>0.1057775507185487</v>
      </c>
      <c r="E20" s="19">
        <v>12114602289.127769</v>
      </c>
      <c r="F20" s="65">
        <v>9.5908296343206786E-2</v>
      </c>
      <c r="G20" s="65">
        <v>1.5204302469403759</v>
      </c>
      <c r="H20" s="65">
        <v>0.56034807586230162</v>
      </c>
      <c r="J20" s="19">
        <v>28525262771.665787</v>
      </c>
      <c r="K20" s="65">
        <v>0.10604290932658175</v>
      </c>
      <c r="L20" s="19">
        <v>11260826173.270592</v>
      </c>
      <c r="M20" s="65">
        <v>9.7289475166771291E-2</v>
      </c>
      <c r="N20" s="65">
        <v>1.5331412040952332</v>
      </c>
      <c r="O20" s="65">
        <v>0.56821717581578235</v>
      </c>
    </row>
    <row r="21" spans="1:15" ht="12.75" customHeight="1">
      <c r="A21" s="28" t="s">
        <v>22</v>
      </c>
      <c r="B21" s="29">
        <v>90701</v>
      </c>
      <c r="C21" s="18">
        <v>6427554101.1014795</v>
      </c>
      <c r="D21" s="62">
        <v>2.2266676700940201E-2</v>
      </c>
      <c r="E21" s="18">
        <v>2668042090.3653231</v>
      </c>
      <c r="F21" s="62">
        <v>2.1122226330826561E-2</v>
      </c>
      <c r="G21" s="62">
        <v>1.4090902179962921</v>
      </c>
      <c r="H21" s="62">
        <v>0.49141968550504056</v>
      </c>
      <c r="J21" s="18">
        <v>6039860464.9739857</v>
      </c>
      <c r="K21" s="62">
        <v>2.2453233148429994E-2</v>
      </c>
      <c r="L21" s="18">
        <v>2516206740.1468205</v>
      </c>
      <c r="M21" s="62">
        <v>2.1739118373130598E-2</v>
      </c>
      <c r="N21" s="62">
        <v>1.4003832310780475</v>
      </c>
      <c r="O21" s="62">
        <v>0.48602936363402938</v>
      </c>
    </row>
    <row r="22" spans="1:15" ht="12.75" customHeight="1">
      <c r="A22" s="28" t="s">
        <v>23</v>
      </c>
      <c r="B22" s="29">
        <v>90702</v>
      </c>
      <c r="C22" s="18">
        <v>24106455938.069263</v>
      </c>
      <c r="D22" s="62">
        <v>8.3510874017608497E-2</v>
      </c>
      <c r="E22" s="18">
        <v>9446560198.7624474</v>
      </c>
      <c r="F22" s="62">
        <v>7.4786070012380232E-2</v>
      </c>
      <c r="G22" s="62">
        <v>1.5518766017314265</v>
      </c>
      <c r="H22" s="62">
        <v>0.57981588666589889</v>
      </c>
      <c r="J22" s="18">
        <v>22485402306.691803</v>
      </c>
      <c r="K22" s="62">
        <v>8.3589676178151759E-2</v>
      </c>
      <c r="L22" s="18">
        <v>8744619433.1237698</v>
      </c>
      <c r="M22" s="62">
        <v>7.555035679364068E-2</v>
      </c>
      <c r="N22" s="62">
        <v>1.5713414378582655</v>
      </c>
      <c r="O22" s="62">
        <v>0.59186617833112454</v>
      </c>
    </row>
    <row r="23" spans="1:15" ht="12.75" customHeight="1">
      <c r="A23" s="25" t="s">
        <v>25</v>
      </c>
      <c r="B23" s="17">
        <v>786</v>
      </c>
      <c r="C23" s="18">
        <v>1732678114.5844703</v>
      </c>
      <c r="D23" s="62">
        <v>6.0024361984966348E-3</v>
      </c>
      <c r="E23" s="18">
        <v>945669057.22916532</v>
      </c>
      <c r="F23" s="62">
        <v>7.4866269662630276E-3</v>
      </c>
      <c r="G23" s="62">
        <v>0.83222460472722015</v>
      </c>
      <c r="H23" s="62">
        <v>0.13429369450084816</v>
      </c>
      <c r="J23" s="18">
        <v>1731522150.1544702</v>
      </c>
      <c r="K23" s="62">
        <v>6.436948463387486E-3</v>
      </c>
      <c r="L23" s="18">
        <v>945065207.73916531</v>
      </c>
      <c r="M23" s="62">
        <v>8.1650224099511712E-3</v>
      </c>
      <c r="N23" s="62">
        <v>0.83217214640321857</v>
      </c>
      <c r="O23" s="62">
        <v>0.13426121859915718</v>
      </c>
    </row>
    <row r="24" spans="1:15" ht="12.75" customHeight="1" thickBot="1">
      <c r="A24" s="85" t="s">
        <v>26</v>
      </c>
      <c r="B24" s="86"/>
      <c r="C24" s="30">
        <v>46103426961.553955</v>
      </c>
      <c r="D24" s="66">
        <v>0.1597139575662864</v>
      </c>
      <c r="E24" s="30">
        <v>18506308683.489899</v>
      </c>
      <c r="F24" s="66">
        <v>0.14650984779152834</v>
      </c>
      <c r="G24" s="66">
        <v>1.4912275997365358</v>
      </c>
      <c r="H24" s="66">
        <v>0.54226929965736148</v>
      </c>
      <c r="J24" s="30">
        <v>43685278467.528748</v>
      </c>
      <c r="K24" s="66">
        <v>0.16240039786908159</v>
      </c>
      <c r="L24" s="30">
        <v>17483315151.992741</v>
      </c>
      <c r="M24" s="66">
        <v>0.15104953483342978</v>
      </c>
      <c r="N24" s="66">
        <v>1.4986839216559864</v>
      </c>
      <c r="O24" s="66">
        <v>0.54688535978207553</v>
      </c>
    </row>
    <row r="25" spans="1:15" ht="12.75" customHeight="1">
      <c r="A25" s="11" t="s">
        <v>27</v>
      </c>
      <c r="B25" s="12">
        <v>717</v>
      </c>
      <c r="C25" s="13">
        <v>57118436187.337059</v>
      </c>
      <c r="D25" s="61">
        <v>0.19787274167459204</v>
      </c>
      <c r="E25" s="13">
        <v>27037035425.643749</v>
      </c>
      <c r="F25" s="61">
        <v>0.21404549187484037</v>
      </c>
      <c r="G25" s="61">
        <v>1.1125998205099839</v>
      </c>
      <c r="H25" s="61">
        <v>0.30786839627931895</v>
      </c>
      <c r="J25" s="13">
        <v>57023769857.80706</v>
      </c>
      <c r="K25" s="61">
        <v>0.21198635416245021</v>
      </c>
      <c r="L25" s="13">
        <v>26994592854.963745</v>
      </c>
      <c r="M25" s="61">
        <v>0.23322354246387572</v>
      </c>
      <c r="N25" s="61">
        <v>1.1124145181290102</v>
      </c>
      <c r="O25" s="61">
        <v>0.30775367927258723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57118436187.337059</v>
      </c>
      <c r="D27" s="63">
        <v>0.19787274167459204</v>
      </c>
      <c r="E27" s="20">
        <v>27037035425.643749</v>
      </c>
      <c r="F27" s="63">
        <v>0.21404549187484037</v>
      </c>
      <c r="G27" s="63">
        <v>1.1125998205099839</v>
      </c>
      <c r="H27" s="63">
        <v>0.30786839627931895</v>
      </c>
      <c r="J27" s="20">
        <v>57023769857.80706</v>
      </c>
      <c r="K27" s="63">
        <v>0.21198635416245021</v>
      </c>
      <c r="L27" s="20">
        <v>26994592854.963745</v>
      </c>
      <c r="M27" s="63">
        <v>0.23322354246387572</v>
      </c>
      <c r="N27" s="63">
        <v>1.1124145181290102</v>
      </c>
      <c r="O27" s="63">
        <v>0.30775367927258723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3" t="s">
        <v>31</v>
      </c>
      <c r="B29" s="8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820692572.90339994</v>
      </c>
      <c r="D30" s="64">
        <v>2.8430871065824558E-3</v>
      </c>
      <c r="E30" s="23">
        <v>345868000.86999995</v>
      </c>
      <c r="F30" s="64">
        <v>2.7381510289316113E-3</v>
      </c>
      <c r="G30" s="64">
        <v>1.3728490951432955</v>
      </c>
      <c r="H30" s="64">
        <v>0.46898352946405963</v>
      </c>
      <c r="J30" s="23">
        <v>777160704.0934</v>
      </c>
      <c r="K30" s="64">
        <v>2.8891015916676943E-3</v>
      </c>
      <c r="L30" s="23">
        <v>320293657.73999995</v>
      </c>
      <c r="M30" s="64">
        <v>2.767221639095741E-3</v>
      </c>
      <c r="N30" s="64">
        <v>1.4264005399827937</v>
      </c>
      <c r="O30" s="64">
        <v>0.50213616045489617</v>
      </c>
    </row>
    <row r="31" spans="1:15" ht="12.75" customHeight="1" thickBot="1">
      <c r="A31" s="83" t="s">
        <v>33</v>
      </c>
      <c r="B31" s="84"/>
      <c r="C31" s="31">
        <v>820692572.90339994</v>
      </c>
      <c r="D31" s="67">
        <v>2.8430871065824558E-3</v>
      </c>
      <c r="E31" s="31">
        <v>345868000.86999995</v>
      </c>
      <c r="F31" s="67">
        <v>2.7381510289316113E-3</v>
      </c>
      <c r="G31" s="67">
        <v>1.3728490951432955</v>
      </c>
      <c r="H31" s="67">
        <v>0.46898352946405963</v>
      </c>
      <c r="J31" s="31">
        <v>777160704.0934</v>
      </c>
      <c r="K31" s="67">
        <v>2.8891015916676943E-3</v>
      </c>
      <c r="L31" s="31">
        <v>320293657.73999995</v>
      </c>
      <c r="M31" s="67">
        <v>2.767221639095741E-3</v>
      </c>
      <c r="N31" s="67">
        <v>1.4264005399827937</v>
      </c>
      <c r="O31" s="67">
        <v>0.50213616045489617</v>
      </c>
    </row>
    <row r="32" spans="1:15" ht="12.75" customHeight="1">
      <c r="A32" s="11" t="s">
        <v>34</v>
      </c>
      <c r="B32" s="12">
        <v>712</v>
      </c>
      <c r="C32" s="13">
        <v>2975511919.6729293</v>
      </c>
      <c r="D32" s="61">
        <v>1.0307927540243823E-2</v>
      </c>
      <c r="E32" s="13">
        <v>1681007696.6989648</v>
      </c>
      <c r="F32" s="61">
        <v>1.3308120273573053E-2</v>
      </c>
      <c r="G32" s="61">
        <v>0.77007632119472946</v>
      </c>
      <c r="H32" s="61">
        <v>9.5818932207472063E-2</v>
      </c>
      <c r="J32" s="13">
        <v>2433474749.7841282</v>
      </c>
      <c r="K32" s="61">
        <v>9.0464632808294042E-3</v>
      </c>
      <c r="L32" s="13">
        <v>1309651293.3289649</v>
      </c>
      <c r="M32" s="61">
        <v>1.1314914644708683E-2</v>
      </c>
      <c r="N32" s="61">
        <v>0.85810891966406477</v>
      </c>
      <c r="O32" s="61">
        <v>0.15031815740980914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2975511919.6729293</v>
      </c>
      <c r="D35" s="63">
        <v>1.0307927540243823E-2</v>
      </c>
      <c r="E35" s="20">
        <v>1681007696.6989648</v>
      </c>
      <c r="F35" s="63">
        <v>1.3308120273573053E-2</v>
      </c>
      <c r="G35" s="63">
        <v>0.77007632119472946</v>
      </c>
      <c r="H35" s="63">
        <v>9.5818932207472063E-2</v>
      </c>
      <c r="J35" s="20">
        <v>2433474749.7841282</v>
      </c>
      <c r="K35" s="63">
        <v>9.0464632808294042E-3</v>
      </c>
      <c r="L35" s="20">
        <v>1309651293.3289649</v>
      </c>
      <c r="M35" s="63">
        <v>1.1314914644708683E-2</v>
      </c>
      <c r="N35" s="63">
        <v>0.85810891966406477</v>
      </c>
      <c r="O35" s="63">
        <v>0.15031815740980914</v>
      </c>
    </row>
    <row r="36" spans="1:15" ht="12.75" customHeight="1">
      <c r="A36" s="11" t="s">
        <v>38</v>
      </c>
      <c r="B36" s="12">
        <v>710</v>
      </c>
      <c r="C36" s="13">
        <v>4556372398.949914</v>
      </c>
      <c r="D36" s="61">
        <v>1.5784428966396227E-2</v>
      </c>
      <c r="E36" s="13">
        <v>2672994056.7214484</v>
      </c>
      <c r="F36" s="61">
        <v>2.1161429818108275E-2</v>
      </c>
      <c r="G36" s="61">
        <v>0.70459503547812474</v>
      </c>
      <c r="H36" s="61">
        <v>5.5280774765136265E-2</v>
      </c>
      <c r="J36" s="13">
        <v>4335833405.4221144</v>
      </c>
      <c r="K36" s="61">
        <v>1.6118497920483536E-2</v>
      </c>
      <c r="L36" s="13">
        <v>2573769993.9711018</v>
      </c>
      <c r="M36" s="61">
        <v>2.2236444117022212E-2</v>
      </c>
      <c r="N36" s="61">
        <v>0.6846234961082529</v>
      </c>
      <c r="O36" s="61">
        <v>4.2916793232373518E-2</v>
      </c>
    </row>
    <row r="37" spans="1:15" ht="12.75" customHeight="1">
      <c r="A37" s="16" t="s">
        <v>39</v>
      </c>
      <c r="B37" s="17">
        <v>711</v>
      </c>
      <c r="C37" s="18">
        <v>15201578.01</v>
      </c>
      <c r="D37" s="62">
        <v>5.2662119613242256E-5</v>
      </c>
      <c r="E37" s="18">
        <v>12049809.359999999</v>
      </c>
      <c r="F37" s="62">
        <v>9.5395346821677094E-5</v>
      </c>
      <c r="G37" s="62">
        <v>0.26156170241684218</v>
      </c>
      <c r="H37" s="62">
        <v>-0.21899232191119777</v>
      </c>
      <c r="J37" s="18">
        <v>15201578.01</v>
      </c>
      <c r="K37" s="62">
        <v>5.651199680223847E-5</v>
      </c>
      <c r="L37" s="18">
        <v>12049809.359999999</v>
      </c>
      <c r="M37" s="62">
        <v>1.0410600523048125E-4</v>
      </c>
      <c r="N37" s="62">
        <v>0.26156170241684218</v>
      </c>
      <c r="O37" s="62">
        <v>-0.21899232191119777</v>
      </c>
    </row>
    <row r="38" spans="1:15" ht="12.75" customHeight="1" thickBot="1">
      <c r="A38" s="81" t="s">
        <v>40</v>
      </c>
      <c r="B38" s="82"/>
      <c r="C38" s="20">
        <v>4571573976.9599142</v>
      </c>
      <c r="D38" s="63">
        <v>1.5837091086009471E-2</v>
      </c>
      <c r="E38" s="20">
        <v>2685043866.0814486</v>
      </c>
      <c r="F38" s="63">
        <v>2.1256825164929955E-2</v>
      </c>
      <c r="G38" s="63">
        <v>0.70260681201892861</v>
      </c>
      <c r="H38" s="63">
        <v>5.4049905292471223E-2</v>
      </c>
      <c r="J38" s="20">
        <v>4351034983.4321146</v>
      </c>
      <c r="K38" s="63">
        <v>1.6175009917285776E-2</v>
      </c>
      <c r="L38" s="20">
        <v>2585819803.3311019</v>
      </c>
      <c r="M38" s="63">
        <v>2.2340550122252695E-2</v>
      </c>
      <c r="N38" s="63">
        <v>0.68265204629766907</v>
      </c>
      <c r="O38" s="63">
        <v>4.169630799088031E-2</v>
      </c>
    </row>
    <row r="39" spans="1:15" ht="12.75" customHeight="1">
      <c r="A39" s="11" t="s">
        <v>41</v>
      </c>
      <c r="B39" s="12">
        <v>701</v>
      </c>
      <c r="C39" s="14">
        <v>29780490366.996258</v>
      </c>
      <c r="D39" s="68">
        <v>0.10316716756747846</v>
      </c>
      <c r="E39" s="14">
        <v>11956092650.188032</v>
      </c>
      <c r="F39" s="68">
        <v>9.4653414914839099E-2</v>
      </c>
      <c r="G39" s="68">
        <v>1.4908213108007242</v>
      </c>
      <c r="H39" s="68">
        <v>0.54201777428386322</v>
      </c>
      <c r="J39" s="14">
        <v>27888481030.185699</v>
      </c>
      <c r="K39" s="68">
        <v>0.10367566773399353</v>
      </c>
      <c r="L39" s="14">
        <v>10786243082.610771</v>
      </c>
      <c r="M39" s="68">
        <v>9.3189248495755383E-2</v>
      </c>
      <c r="N39" s="68">
        <v>1.5855602193081109</v>
      </c>
      <c r="O39" s="68">
        <v>0.60066874222008981</v>
      </c>
    </row>
    <row r="40" spans="1:15" ht="12.75" customHeight="1">
      <c r="A40" s="33" t="s">
        <v>42</v>
      </c>
      <c r="B40" s="34">
        <v>900</v>
      </c>
      <c r="C40" s="23">
        <v>6014804070.8941851</v>
      </c>
      <c r="D40" s="64">
        <v>2.08368059699643E-2</v>
      </c>
      <c r="E40" s="23">
        <v>2308315328.2830787</v>
      </c>
      <c r="F40" s="64">
        <v>1.8274358932709098E-2</v>
      </c>
      <c r="G40" s="64">
        <v>1.6057116188575447</v>
      </c>
      <c r="H40" s="64">
        <v>0.61314407160127815</v>
      </c>
      <c r="J40" s="23">
        <v>5859180947.1337481</v>
      </c>
      <c r="K40" s="64">
        <v>2.1781555489196146E-2</v>
      </c>
      <c r="L40" s="23">
        <v>2225974372.8065791</v>
      </c>
      <c r="M40" s="64">
        <v>1.9231615436803802E-2</v>
      </c>
      <c r="N40" s="64">
        <v>1.6321870632078781</v>
      </c>
      <c r="O40" s="64">
        <v>0.62953449093535463</v>
      </c>
    </row>
    <row r="41" spans="1:15" ht="12.75" customHeight="1">
      <c r="A41" s="33" t="s">
        <v>43</v>
      </c>
      <c r="B41" s="34">
        <v>901</v>
      </c>
      <c r="C41" s="23">
        <v>11570338189.306894</v>
      </c>
      <c r="D41" s="64">
        <v>4.0082584406047755E-2</v>
      </c>
      <c r="E41" s="23">
        <v>4979271434.5617523</v>
      </c>
      <c r="F41" s="64">
        <v>3.9419654803508695E-2</v>
      </c>
      <c r="G41" s="64">
        <v>1.3237010356566854</v>
      </c>
      <c r="H41" s="64">
        <v>0.43855694648466881</v>
      </c>
      <c r="J41" s="23">
        <v>10920670808.060583</v>
      </c>
      <c r="K41" s="64">
        <v>4.0597687514904161E-2</v>
      </c>
      <c r="L41" s="23">
        <v>4591153654.1415529</v>
      </c>
      <c r="M41" s="64">
        <v>3.9665911057368261E-2</v>
      </c>
      <c r="N41" s="64">
        <v>1.3786332653470108</v>
      </c>
      <c r="O41" s="64">
        <v>0.47256439382592141</v>
      </c>
    </row>
    <row r="42" spans="1:15" ht="12.75" customHeight="1">
      <c r="A42" s="33" t="s">
        <v>44</v>
      </c>
      <c r="B42" s="34">
        <v>902</v>
      </c>
      <c r="C42" s="23">
        <v>12195348106.795176</v>
      </c>
      <c r="D42" s="64">
        <v>4.2247777191466392E-2</v>
      </c>
      <c r="E42" s="23">
        <v>4668505887.3432007</v>
      </c>
      <c r="F42" s="64">
        <v>3.6959401178621301E-2</v>
      </c>
      <c r="G42" s="64">
        <v>1.612259339729659</v>
      </c>
      <c r="H42" s="64">
        <v>0.61719763494685753</v>
      </c>
      <c r="J42" s="23">
        <v>11108629274.991367</v>
      </c>
      <c r="K42" s="64">
        <v>4.1296424729893214E-2</v>
      </c>
      <c r="L42" s="23">
        <v>3969115055.6626396</v>
      </c>
      <c r="M42" s="64">
        <v>3.429172200158332E-2</v>
      </c>
      <c r="N42" s="64">
        <v>1.7987672615191532</v>
      </c>
      <c r="O42" s="64">
        <v>0.73266096794351099</v>
      </c>
    </row>
    <row r="43" spans="1:15" ht="12.75" customHeight="1">
      <c r="A43" s="32" t="s">
        <v>45</v>
      </c>
      <c r="B43" s="22">
        <v>703</v>
      </c>
      <c r="C43" s="23">
        <v>3545115836.9499722</v>
      </c>
      <c r="D43" s="64">
        <v>1.2281179896287547E-2</v>
      </c>
      <c r="E43" s="23">
        <v>1559528393.8999281</v>
      </c>
      <c r="F43" s="64">
        <v>1.234639881591759E-2</v>
      </c>
      <c r="G43" s="64">
        <v>1.2731973658297209</v>
      </c>
      <c r="H43" s="64">
        <v>0.40729113219198965</v>
      </c>
      <c r="J43" s="23">
        <v>3545092862.0499721</v>
      </c>
      <c r="K43" s="64">
        <v>1.317891315967443E-2</v>
      </c>
      <c r="L43" s="23">
        <v>1559000902.449928</v>
      </c>
      <c r="M43" s="64">
        <v>1.3469205300753172E-2</v>
      </c>
      <c r="N43" s="64">
        <v>1.2739517703158181</v>
      </c>
      <c r="O43" s="64">
        <v>0.40775816895673755</v>
      </c>
    </row>
    <row r="44" spans="1:15" ht="12.75" customHeight="1">
      <c r="A44" s="32" t="s">
        <v>46</v>
      </c>
      <c r="B44" s="22">
        <v>740</v>
      </c>
      <c r="C44" s="23">
        <v>7544188536.6583471</v>
      </c>
      <c r="D44" s="64">
        <v>2.6134981436861562E-2</v>
      </c>
      <c r="E44" s="23">
        <v>3340433472.7320595</v>
      </c>
      <c r="F44" s="64">
        <v>2.6445381843453006E-2</v>
      </c>
      <c r="G44" s="64">
        <v>1.2584459766199561</v>
      </c>
      <c r="H44" s="64">
        <v>0.39815884146595448</v>
      </c>
      <c r="J44" s="23">
        <v>7192856852.0748873</v>
      </c>
      <c r="K44" s="64">
        <v>2.6739507119328008E-2</v>
      </c>
      <c r="L44" s="23">
        <v>3063276973.6421223</v>
      </c>
      <c r="M44" s="64">
        <v>2.6465607804470655E-2</v>
      </c>
      <c r="N44" s="64">
        <v>1.3480922273648823</v>
      </c>
      <c r="O44" s="64">
        <v>0.45365704659498696</v>
      </c>
    </row>
    <row r="45" spans="1:15" ht="12.75" customHeight="1">
      <c r="A45" s="32" t="s">
        <v>47</v>
      </c>
      <c r="B45" s="22">
        <v>741</v>
      </c>
      <c r="C45" s="23">
        <v>998067551.69251549</v>
      </c>
      <c r="D45" s="64">
        <v>3.4575589951748105E-3</v>
      </c>
      <c r="E45" s="23">
        <v>257278474.2392534</v>
      </c>
      <c r="F45" s="64">
        <v>2.0368097574454485E-3</v>
      </c>
      <c r="G45" s="64">
        <v>2.8793278553275821</v>
      </c>
      <c r="H45" s="64">
        <v>1.4016144711988994</v>
      </c>
      <c r="J45" s="23">
        <v>967627067.09779453</v>
      </c>
      <c r="K45" s="64">
        <v>3.5971619318480182E-3</v>
      </c>
      <c r="L45" s="23">
        <v>248659206.5432834</v>
      </c>
      <c r="M45" s="64">
        <v>2.1483258268745241E-3</v>
      </c>
      <c r="N45" s="64">
        <v>2.8913784072151878</v>
      </c>
      <c r="O45" s="64">
        <v>1.4090747274284579</v>
      </c>
    </row>
    <row r="46" spans="1:15" ht="12.75" customHeight="1">
      <c r="A46" s="32" t="s">
        <v>48</v>
      </c>
      <c r="B46" s="22">
        <v>742</v>
      </c>
      <c r="C46" s="23">
        <v>247612244.95353737</v>
      </c>
      <c r="D46" s="64">
        <v>8.5779158274678529E-4</v>
      </c>
      <c r="E46" s="23">
        <v>98783913.164258286</v>
      </c>
      <c r="F46" s="64">
        <v>7.8204769678670279E-4</v>
      </c>
      <c r="G46" s="64">
        <v>1.5066049422622765</v>
      </c>
      <c r="H46" s="64">
        <v>0.55178910559170213</v>
      </c>
      <c r="J46" s="23">
        <v>228098897.04629737</v>
      </c>
      <c r="K46" s="64">
        <v>8.4795960866660574E-4</v>
      </c>
      <c r="L46" s="23">
        <v>91776632.644797295</v>
      </c>
      <c r="M46" s="64">
        <v>7.929169925187284E-4</v>
      </c>
      <c r="N46" s="64">
        <v>1.4853700824817526</v>
      </c>
      <c r="O46" s="64">
        <v>0.53864302759967364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155163975.38640442</v>
      </c>
      <c r="D48" s="64">
        <v>5.3752734262783332E-4</v>
      </c>
      <c r="E48" s="23">
        <v>52157079.681573845</v>
      </c>
      <c r="F48" s="64">
        <v>4.1291464095242624E-4</v>
      </c>
      <c r="G48" s="64">
        <v>1.9749360265893312</v>
      </c>
      <c r="H48" s="64">
        <v>0.84172353531191191</v>
      </c>
      <c r="J48" s="23">
        <v>137232126.55100241</v>
      </c>
      <c r="K48" s="64">
        <v>5.1016160899302807E-4</v>
      </c>
      <c r="L48" s="23">
        <v>46058708.939169846</v>
      </c>
      <c r="M48" s="64">
        <v>3.9793062698963974E-4</v>
      </c>
      <c r="N48" s="64">
        <v>1.9795044132098041</v>
      </c>
      <c r="O48" s="64">
        <v>0.84455173231585712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42270638512.637032</v>
      </c>
      <c r="D50" s="63">
        <v>0.14643620682117697</v>
      </c>
      <c r="E50" s="20">
        <v>17264273983.905106</v>
      </c>
      <c r="F50" s="63">
        <v>0.13667696766939427</v>
      </c>
      <c r="G50" s="63">
        <v>1.4484457644755007</v>
      </c>
      <c r="H50" s="63">
        <v>0.51578391907107091</v>
      </c>
      <c r="J50" s="20">
        <v>39959388835.005653</v>
      </c>
      <c r="K50" s="63">
        <v>0.14854937116250361</v>
      </c>
      <c r="L50" s="20">
        <v>15795015506.830072</v>
      </c>
      <c r="M50" s="63">
        <v>0.1364632350473621</v>
      </c>
      <c r="N50" s="63">
        <v>1.5298733526235817</v>
      </c>
      <c r="O50" s="63">
        <v>0.56619411417295962</v>
      </c>
    </row>
    <row r="51" spans="1:15" ht="12.75" customHeight="1">
      <c r="A51" s="11" t="s">
        <v>53</v>
      </c>
      <c r="B51" s="12">
        <v>723</v>
      </c>
      <c r="C51" s="13">
        <v>191258452.00252578</v>
      </c>
      <c r="D51" s="61">
        <v>6.6256775906914974E-4</v>
      </c>
      <c r="E51" s="13">
        <v>80950826.614349782</v>
      </c>
      <c r="F51" s="61">
        <v>6.4086758135875989E-4</v>
      </c>
      <c r="G51" s="61">
        <v>1.3626497714925403</v>
      </c>
      <c r="H51" s="61">
        <v>0.46266933169847113</v>
      </c>
      <c r="J51" s="13">
        <v>188720779.30958477</v>
      </c>
      <c r="K51" s="61">
        <v>7.0157111780392114E-4</v>
      </c>
      <c r="L51" s="13">
        <v>79755682.322587788</v>
      </c>
      <c r="M51" s="61">
        <v>6.890603189622516E-4</v>
      </c>
      <c r="N51" s="61">
        <v>1.3662361578986419</v>
      </c>
      <c r="O51" s="61">
        <v>0.46488959196350033</v>
      </c>
    </row>
    <row r="52" spans="1:15" ht="12.75" customHeight="1">
      <c r="A52" s="32" t="s">
        <v>54</v>
      </c>
      <c r="B52" s="22">
        <v>724</v>
      </c>
      <c r="C52" s="23">
        <v>1148016983.6621351</v>
      </c>
      <c r="D52" s="64">
        <v>3.9770218375933548E-3</v>
      </c>
      <c r="E52" s="23">
        <v>501444493.42126739</v>
      </c>
      <c r="F52" s="64">
        <v>3.9698114661078738E-3</v>
      </c>
      <c r="G52" s="64">
        <v>1.2894198634616916</v>
      </c>
      <c r="H52" s="64">
        <v>0.41733415678925989</v>
      </c>
      <c r="J52" s="23">
        <v>1120082134.3190141</v>
      </c>
      <c r="K52" s="64">
        <v>4.1639149535161032E-3</v>
      </c>
      <c r="L52" s="23">
        <v>491854827.89474833</v>
      </c>
      <c r="M52" s="64">
        <v>4.2494482489844236E-3</v>
      </c>
      <c r="N52" s="64">
        <v>1.2772616446873624</v>
      </c>
      <c r="O52" s="64">
        <v>0.40980724613840303</v>
      </c>
    </row>
    <row r="53" spans="1:15" ht="12.75" customHeight="1">
      <c r="A53" s="32" t="s">
        <v>55</v>
      </c>
      <c r="B53" s="22">
        <v>765</v>
      </c>
      <c r="C53" s="23">
        <v>5309380719.2373905</v>
      </c>
      <c r="D53" s="64">
        <v>1.8393040664909342E-2</v>
      </c>
      <c r="E53" s="23">
        <v>2383339955.3148389</v>
      </c>
      <c r="F53" s="64">
        <v>1.8868310264389065E-2</v>
      </c>
      <c r="G53" s="64">
        <v>1.22770600031166</v>
      </c>
      <c r="H53" s="64">
        <v>0.37912833548669611</v>
      </c>
      <c r="J53" s="23">
        <v>4988460419.6979647</v>
      </c>
      <c r="K53" s="64">
        <v>1.8544644450768078E-2</v>
      </c>
      <c r="L53" s="23">
        <v>2040716007.6649959</v>
      </c>
      <c r="M53" s="64">
        <v>1.7631050004254911E-2</v>
      </c>
      <c r="N53" s="64">
        <v>1.4444657664080376</v>
      </c>
      <c r="O53" s="64">
        <v>0.51331998168020654</v>
      </c>
    </row>
    <row r="54" spans="1:15" ht="12.75" customHeight="1">
      <c r="A54" s="32" t="s">
        <v>56</v>
      </c>
      <c r="B54" s="22">
        <v>766</v>
      </c>
      <c r="C54" s="23">
        <v>540380179.0741111</v>
      </c>
      <c r="D54" s="64">
        <v>1.8720139191014229E-3</v>
      </c>
      <c r="E54" s="23">
        <v>249125154.47000003</v>
      </c>
      <c r="F54" s="64">
        <v>1.9722619505964977E-3</v>
      </c>
      <c r="G54" s="64">
        <v>1.1691112654751383</v>
      </c>
      <c r="H54" s="64">
        <v>0.34285350428721495</v>
      </c>
      <c r="J54" s="23">
        <v>531216439.4974001</v>
      </c>
      <c r="K54" s="64">
        <v>1.9748016758803304E-3</v>
      </c>
      <c r="L54" s="23">
        <v>226275733.48000002</v>
      </c>
      <c r="M54" s="64">
        <v>1.9549406956924555E-3</v>
      </c>
      <c r="N54" s="64">
        <v>1.3476509448343168</v>
      </c>
      <c r="O54" s="64">
        <v>0.45338385738520204</v>
      </c>
    </row>
    <row r="55" spans="1:15" ht="12.75" customHeight="1">
      <c r="A55" s="32" t="s">
        <v>57</v>
      </c>
      <c r="B55" s="22">
        <v>767</v>
      </c>
      <c r="C55" s="23">
        <v>2759785385.907733</v>
      </c>
      <c r="D55" s="64">
        <v>9.5605961436335766E-3</v>
      </c>
      <c r="E55" s="23">
        <v>1671658327.5873911</v>
      </c>
      <c r="F55" s="64">
        <v>1.3234103641249963E-2</v>
      </c>
      <c r="G55" s="64">
        <v>0.6509267117346722</v>
      </c>
      <c r="H55" s="64">
        <v>2.2055786376940612E-2</v>
      </c>
      <c r="J55" s="23">
        <v>2392912348.2875996</v>
      </c>
      <c r="K55" s="64">
        <v>8.8956722049190595E-3</v>
      </c>
      <c r="L55" s="23">
        <v>1482381989.1400001</v>
      </c>
      <c r="M55" s="64">
        <v>1.2807245534296158E-2</v>
      </c>
      <c r="N55" s="64">
        <v>0.61423463440475357</v>
      </c>
      <c r="O55" s="64">
        <v>-6.5954658283062795E-4</v>
      </c>
    </row>
    <row r="56" spans="1:15" ht="12.75" customHeight="1">
      <c r="A56" s="32" t="s">
        <v>58</v>
      </c>
      <c r="B56" s="22">
        <v>768</v>
      </c>
      <c r="C56" s="23">
        <v>5436008711.293704</v>
      </c>
      <c r="D56" s="64">
        <v>1.8831712127810599E-2</v>
      </c>
      <c r="E56" s="23">
        <v>2301491214.0858212</v>
      </c>
      <c r="F56" s="64">
        <v>1.8220334116120788E-2</v>
      </c>
      <c r="G56" s="64">
        <v>1.3619506683421987</v>
      </c>
      <c r="H56" s="64">
        <v>0.46223653088726468</v>
      </c>
      <c r="J56" s="23">
        <v>5423605737.0538778</v>
      </c>
      <c r="K56" s="64">
        <v>2.0162300905035513E-2</v>
      </c>
      <c r="L56" s="23">
        <v>2292586353.214788</v>
      </c>
      <c r="M56" s="64">
        <v>1.9807118913548409E-2</v>
      </c>
      <c r="N56" s="64">
        <v>1.3657149181964754</v>
      </c>
      <c r="O56" s="64">
        <v>0.46456690286415858</v>
      </c>
    </row>
    <row r="57" spans="1:15" ht="12.75" customHeight="1">
      <c r="A57" s="32" t="s">
        <v>59</v>
      </c>
      <c r="B57" s="22">
        <v>773</v>
      </c>
      <c r="C57" s="23">
        <v>39126428.550000049</v>
      </c>
      <c r="D57" s="64">
        <v>1.3554386649752023E-4</v>
      </c>
      <c r="E57" s="23">
        <v>24202794.75</v>
      </c>
      <c r="F57" s="64">
        <v>1.916075126378693E-4</v>
      </c>
      <c r="G57" s="64">
        <v>0.61660787335314038</v>
      </c>
      <c r="H57" s="64">
        <v>8.0967829699774008E-4</v>
      </c>
      <c r="J57" s="23">
        <v>32603541.490000051</v>
      </c>
      <c r="K57" s="64">
        <v>1.2120394548595499E-4</v>
      </c>
      <c r="L57" s="23">
        <v>20192780.739999998</v>
      </c>
      <c r="M57" s="64">
        <v>1.744583399231804E-4</v>
      </c>
      <c r="N57" s="64">
        <v>0.61461375279609221</v>
      </c>
      <c r="O57" s="64">
        <v>-4.2484195128322799E-4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248527669.91</v>
      </c>
      <c r="D59" s="64">
        <v>8.6096284684334605E-4</v>
      </c>
      <c r="E59" s="23">
        <v>144197423.73000002</v>
      </c>
      <c r="F59" s="64">
        <v>1.1415751765483271E-3</v>
      </c>
      <c r="G59" s="64">
        <v>0.72352364890617848</v>
      </c>
      <c r="H59" s="64">
        <v>6.6999101656768811E-2</v>
      </c>
      <c r="J59" s="23">
        <v>321277.17000000004</v>
      </c>
      <c r="K59" s="64">
        <v>1.1943506385803317E-6</v>
      </c>
      <c r="L59" s="23">
        <v>2635093.9699999997</v>
      </c>
      <c r="M59" s="64">
        <v>2.2766261143871703E-5</v>
      </c>
      <c r="N59" s="64">
        <v>-0.87807752829399099</v>
      </c>
      <c r="O59" s="64">
        <v>-0.92452023047978149</v>
      </c>
    </row>
    <row r="60" spans="1:15" ht="12.75" customHeight="1">
      <c r="A60" s="32" t="s">
        <v>62</v>
      </c>
      <c r="B60" s="22">
        <v>776</v>
      </c>
      <c r="C60" s="23">
        <v>423708326.69999987</v>
      </c>
      <c r="D60" s="64">
        <v>1.4678330478009448E-3</v>
      </c>
      <c r="E60" s="23">
        <v>279572912.97999996</v>
      </c>
      <c r="F60" s="64">
        <v>2.2133092897059451E-3</v>
      </c>
      <c r="G60" s="64">
        <v>0.51555571741068862</v>
      </c>
      <c r="H60" s="64">
        <v>-6.1749695158367701E-2</v>
      </c>
      <c r="J60" s="23">
        <v>351352230.17999989</v>
      </c>
      <c r="K60" s="64">
        <v>1.3061549330819445E-3</v>
      </c>
      <c r="L60" s="23">
        <v>229544463.11999997</v>
      </c>
      <c r="M60" s="64">
        <v>1.9831813404057644E-3</v>
      </c>
      <c r="N60" s="64">
        <v>0.53064999000355728</v>
      </c>
      <c r="O60" s="64">
        <v>-5.2405132171387758E-2</v>
      </c>
    </row>
    <row r="61" spans="1:15" ht="12.75" customHeight="1">
      <c r="A61" s="32" t="s">
        <v>63</v>
      </c>
      <c r="B61" s="22">
        <v>777</v>
      </c>
      <c r="C61" s="23">
        <v>8014563292.6699495</v>
      </c>
      <c r="D61" s="64">
        <v>2.7764478825082553E-2</v>
      </c>
      <c r="E61" s="23">
        <v>4187739289.9398255</v>
      </c>
      <c r="F61" s="64">
        <v>3.3153291477681389E-2</v>
      </c>
      <c r="G61" s="64">
        <v>0.91381619957175331</v>
      </c>
      <c r="H61" s="64">
        <v>0.18480542287609314</v>
      </c>
      <c r="J61" s="23">
        <v>6613583376.9899492</v>
      </c>
      <c r="K61" s="64">
        <v>2.4586053000940626E-2</v>
      </c>
      <c r="L61" s="23">
        <v>3455611580.5798254</v>
      </c>
      <c r="M61" s="64">
        <v>2.985523725184934E-2</v>
      </c>
      <c r="N61" s="64">
        <v>0.91386769686662528</v>
      </c>
      <c r="O61" s="64">
        <v>0.18483730382382557</v>
      </c>
    </row>
    <row r="62" spans="1:15" ht="12.75" customHeight="1">
      <c r="A62" s="32" t="s">
        <v>64</v>
      </c>
      <c r="B62" s="22">
        <v>778</v>
      </c>
      <c r="C62" s="23">
        <v>70434756.540000007</v>
      </c>
      <c r="D62" s="64">
        <v>2.4400385087647078E-4</v>
      </c>
      <c r="E62" s="23">
        <v>23986027.220000003</v>
      </c>
      <c r="F62" s="64">
        <v>1.8989141796066453E-4</v>
      </c>
      <c r="G62" s="64">
        <v>1.9364911451976581</v>
      </c>
      <c r="H62" s="64">
        <v>0.81792307633112005</v>
      </c>
      <c r="J62" s="23">
        <v>58731112.609999999</v>
      </c>
      <c r="K62" s="64">
        <v>2.1833341550626476E-4</v>
      </c>
      <c r="L62" s="23">
        <v>19906092.280000001</v>
      </c>
      <c r="M62" s="64">
        <v>1.7198145506761134E-4</v>
      </c>
      <c r="N62" s="64">
        <v>1.9504089393279953</v>
      </c>
      <c r="O62" s="64">
        <v>0.82653930497616246</v>
      </c>
    </row>
    <row r="63" spans="1:15" ht="12.75" customHeight="1">
      <c r="A63" s="32" t="s">
        <v>65</v>
      </c>
      <c r="B63" s="22">
        <v>779</v>
      </c>
      <c r="C63" s="23">
        <v>3995146104.5300016</v>
      </c>
      <c r="D63" s="64">
        <v>1.3840198819539379E-2</v>
      </c>
      <c r="E63" s="23">
        <v>1613148336.2799973</v>
      </c>
      <c r="F63" s="64">
        <v>1.2770894577392861E-2</v>
      </c>
      <c r="G63" s="64">
        <v>1.4766142174767469</v>
      </c>
      <c r="H63" s="64">
        <v>0.53322244628041049</v>
      </c>
      <c r="J63" s="23">
        <v>3369180152.0400014</v>
      </c>
      <c r="K63" s="64">
        <v>1.2524956149486607E-2</v>
      </c>
      <c r="L63" s="23">
        <v>1347579953.3499973</v>
      </c>
      <c r="M63" s="64">
        <v>1.1642604582413616E-2</v>
      </c>
      <c r="N63" s="64">
        <v>1.5001708756979024</v>
      </c>
      <c r="O63" s="64">
        <v>0.54780590336030621</v>
      </c>
    </row>
    <row r="64" spans="1:15" ht="12.75" customHeight="1">
      <c r="A64" s="32" t="s">
        <v>66</v>
      </c>
      <c r="B64" s="22">
        <v>780</v>
      </c>
      <c r="C64" s="23">
        <v>23115242</v>
      </c>
      <c r="D64" s="64">
        <v>8.0077057677319463E-5</v>
      </c>
      <c r="E64" s="23">
        <v>5995264.0700000003</v>
      </c>
      <c r="F64" s="64">
        <v>4.7463016065939604E-5</v>
      </c>
      <c r="G64" s="64">
        <v>2.8555836290293715</v>
      </c>
      <c r="H64" s="64">
        <v>1.3869148944650354</v>
      </c>
      <c r="J64" s="23">
        <v>1501383.0699999998</v>
      </c>
      <c r="K64" s="64">
        <v>5.5814044564953014E-6</v>
      </c>
      <c r="L64" s="23">
        <v>2615540.3899999997</v>
      </c>
      <c r="M64" s="64">
        <v>2.2597325267714853E-5</v>
      </c>
      <c r="N64" s="64">
        <v>-0.42597595673145006</v>
      </c>
      <c r="O64" s="64">
        <v>-0.64463316828542694</v>
      </c>
    </row>
    <row r="65" spans="1:15" ht="12.75" customHeight="1">
      <c r="A65" s="32" t="s">
        <v>67</v>
      </c>
      <c r="B65" s="22">
        <v>781</v>
      </c>
      <c r="C65" s="23">
        <v>703102.85</v>
      </c>
      <c r="D65" s="64">
        <v>2.4357264991012288E-6</v>
      </c>
      <c r="E65" s="23">
        <v>350384.99</v>
      </c>
      <c r="F65" s="64">
        <v>2.773910909588022E-6</v>
      </c>
      <c r="G65" s="64">
        <v>1.0066580192262231</v>
      </c>
      <c r="H65" s="64">
        <v>0.24228194095599775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117096425.25000003</v>
      </c>
      <c r="D66" s="64">
        <v>4.0565169936582012E-4</v>
      </c>
      <c r="E66" s="23">
        <v>55106356.609999999</v>
      </c>
      <c r="F66" s="64">
        <v>4.3626333362090374E-4</v>
      </c>
      <c r="G66" s="64">
        <v>1.1249168417850157</v>
      </c>
      <c r="H66" s="64">
        <v>0.31549361838978252</v>
      </c>
      <c r="J66" s="23">
        <v>70286202.480000019</v>
      </c>
      <c r="K66" s="64">
        <v>2.6128956133227428E-4</v>
      </c>
      <c r="L66" s="23">
        <v>34750947.100000001</v>
      </c>
      <c r="M66" s="64">
        <v>3.0023564460415471E-4</v>
      </c>
      <c r="N66" s="64">
        <v>1.0225694073241538</v>
      </c>
      <c r="O66" s="64">
        <v>0.25213236384829685</v>
      </c>
    </row>
    <row r="67" spans="1:15" ht="12.75" customHeight="1">
      <c r="A67" s="32" t="s">
        <v>69</v>
      </c>
      <c r="B67" s="22">
        <v>783</v>
      </c>
      <c r="C67" s="23">
        <v>595244582.36000001</v>
      </c>
      <c r="D67" s="64">
        <v>2.0620781194397035E-3</v>
      </c>
      <c r="E67" s="23">
        <v>458246586.77999961</v>
      </c>
      <c r="F67" s="64">
        <v>3.6278243721299683E-3</v>
      </c>
      <c r="G67" s="64">
        <v>0.29896130060161696</v>
      </c>
      <c r="H67" s="64">
        <v>-0.19583897690731322</v>
      </c>
      <c r="J67" s="23">
        <v>496630094.16000003</v>
      </c>
      <c r="K67" s="64">
        <v>1.8462266400634886E-3</v>
      </c>
      <c r="L67" s="23">
        <v>387534074.46999961</v>
      </c>
      <c r="M67" s="64">
        <v>3.3481545789172127E-3</v>
      </c>
      <c r="N67" s="64">
        <v>0.28151336070048183</v>
      </c>
      <c r="O67" s="64">
        <v>-0.20664064836223495</v>
      </c>
    </row>
    <row r="68" spans="1:15" ht="12.75" customHeight="1" thickBot="1">
      <c r="A68" s="81" t="s">
        <v>70</v>
      </c>
      <c r="B68" s="82"/>
      <c r="C68" s="20">
        <v>28912496362.537548</v>
      </c>
      <c r="D68" s="63">
        <v>0.1001602163117396</v>
      </c>
      <c r="E68" s="20">
        <v>13980555348.843489</v>
      </c>
      <c r="F68" s="63">
        <v>0.11068058310447638</v>
      </c>
      <c r="G68" s="63">
        <v>1.0680506346930825</v>
      </c>
      <c r="H68" s="63">
        <v>0.28028888422774867</v>
      </c>
      <c r="J68" s="20">
        <v>25639187228.355389</v>
      </c>
      <c r="K68" s="63">
        <v>9.5313898708915226E-2</v>
      </c>
      <c r="L68" s="20">
        <v>12113941119.716942</v>
      </c>
      <c r="M68" s="63">
        <v>0.10466008049533107</v>
      </c>
      <c r="N68" s="63">
        <v>1.1165025465266982</v>
      </c>
      <c r="O68" s="63">
        <v>0.31028449608537012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74530561042.059311</v>
      </c>
      <c r="D70" s="64">
        <v>0.25819275590054225</v>
      </c>
      <c r="E70" s="23">
        <v>31926288752.744606</v>
      </c>
      <c r="F70" s="64">
        <v>0.25275249568737412</v>
      </c>
      <c r="G70" s="64">
        <v>1.3344574002718104</v>
      </c>
      <c r="H70" s="64">
        <v>0.44521599719668825</v>
      </c>
      <c r="J70" s="23">
        <v>65572818173.352219</v>
      </c>
      <c r="K70" s="64">
        <v>0.24376751469410413</v>
      </c>
      <c r="L70" s="23">
        <v>27756024463.795715</v>
      </c>
      <c r="M70" s="64">
        <v>0.2398020368353182</v>
      </c>
      <c r="N70" s="64">
        <v>1.3624715513161409</v>
      </c>
      <c r="O70" s="64">
        <v>0.46255899914328058</v>
      </c>
    </row>
    <row r="71" spans="1:15" ht="12.75" customHeight="1">
      <c r="A71" s="32" t="s">
        <v>73</v>
      </c>
      <c r="B71" s="22">
        <v>903</v>
      </c>
      <c r="C71" s="23">
        <v>1562401828.7615952</v>
      </c>
      <c r="D71" s="64">
        <v>5.4125559817583416E-3</v>
      </c>
      <c r="E71" s="23">
        <v>1023591289.7877969</v>
      </c>
      <c r="F71" s="64">
        <v>8.103517920963579E-3</v>
      </c>
      <c r="G71" s="64">
        <v>0.52639226647337001</v>
      </c>
      <c r="H71" s="64">
        <v>-5.5041003854782389E-2</v>
      </c>
      <c r="J71" s="23">
        <v>833895328.94530332</v>
      </c>
      <c r="K71" s="64">
        <v>3.1000130467875408E-3</v>
      </c>
      <c r="L71" s="23">
        <v>554122773.84897876</v>
      </c>
      <c r="M71" s="64">
        <v>4.7874208353990552E-3</v>
      </c>
      <c r="N71" s="64">
        <v>0.50489272107154748</v>
      </c>
      <c r="O71" s="64">
        <v>-6.8350943433698075E-2</v>
      </c>
    </row>
    <row r="72" spans="1:15" ht="12.75" customHeight="1">
      <c r="A72" s="16" t="s">
        <v>74</v>
      </c>
      <c r="B72" s="17">
        <v>716</v>
      </c>
      <c r="C72" s="18">
        <v>5189575649.169651</v>
      </c>
      <c r="D72" s="62">
        <v>1.7978005533291441E-2</v>
      </c>
      <c r="E72" s="18">
        <v>2051497846.550117</v>
      </c>
      <c r="F72" s="62">
        <v>1.6241198738398306E-2</v>
      </c>
      <c r="G72" s="62">
        <v>1.5296520090901651</v>
      </c>
      <c r="H72" s="62">
        <v>0.56605708480787786</v>
      </c>
      <c r="J72" s="18">
        <v>4973389313.2296515</v>
      </c>
      <c r="K72" s="62">
        <v>1.8488617483042542E-2</v>
      </c>
      <c r="L72" s="18">
        <v>1745140857.3801172</v>
      </c>
      <c r="M72" s="62">
        <v>1.5077387350992996E-2</v>
      </c>
      <c r="N72" s="62">
        <v>1.8498497941856247</v>
      </c>
      <c r="O72" s="62">
        <v>0.76428514467010755</v>
      </c>
    </row>
    <row r="73" spans="1:15" ht="12.75" customHeight="1" thickBot="1">
      <c r="A73" s="81" t="s">
        <v>75</v>
      </c>
      <c r="B73" s="82"/>
      <c r="C73" s="20">
        <v>81282538519.990555</v>
      </c>
      <c r="D73" s="63">
        <v>0.281583317415592</v>
      </c>
      <c r="E73" s="20">
        <v>35001377889.08252</v>
      </c>
      <c r="F73" s="63">
        <v>0.27709721234673601</v>
      </c>
      <c r="G73" s="63">
        <v>1.3222668198255092</v>
      </c>
      <c r="H73" s="63">
        <v>0.43766905208042428</v>
      </c>
      <c r="J73" s="20">
        <v>71380102815.527161</v>
      </c>
      <c r="K73" s="63">
        <v>0.26535614522393419</v>
      </c>
      <c r="L73" s="20">
        <v>30055288095.024815</v>
      </c>
      <c r="M73" s="63">
        <v>0.25966684502171028</v>
      </c>
      <c r="N73" s="63">
        <v>1.3749598603030204</v>
      </c>
      <c r="O73" s="63">
        <v>0.47029026205845392</v>
      </c>
    </row>
    <row r="74" spans="1:15" ht="12.75" customHeight="1">
      <c r="A74" s="21" t="s">
        <v>76</v>
      </c>
      <c r="B74" s="22">
        <v>728</v>
      </c>
      <c r="C74" s="23">
        <v>543139391.68942189</v>
      </c>
      <c r="D74" s="64">
        <v>1.8815725310225193E-3</v>
      </c>
      <c r="E74" s="23">
        <v>296298998.27318996</v>
      </c>
      <c r="F74" s="64">
        <v>2.3457255512286759E-3</v>
      </c>
      <c r="G74" s="64">
        <v>0.83307873079153372</v>
      </c>
      <c r="H74" s="64">
        <v>0.13482246690493027</v>
      </c>
      <c r="J74" s="23">
        <v>528245611.89942187</v>
      </c>
      <c r="K74" s="64">
        <v>1.9637575987715918E-3</v>
      </c>
      <c r="L74" s="23">
        <v>285647523.59319001</v>
      </c>
      <c r="M74" s="64">
        <v>2.4678915405900374E-3</v>
      </c>
      <c r="N74" s="64">
        <v>0.84929176088966285</v>
      </c>
      <c r="O74" s="64">
        <v>0.14485963034090443</v>
      </c>
    </row>
    <row r="75" spans="1:15" ht="12.75" customHeight="1" thickBot="1">
      <c r="A75" s="83" t="s">
        <v>77</v>
      </c>
      <c r="B75" s="84"/>
      <c r="C75" s="31">
        <v>543139391.68942189</v>
      </c>
      <c r="D75" s="67">
        <v>1.8815725310225193E-3</v>
      </c>
      <c r="E75" s="31">
        <v>296298998.27318996</v>
      </c>
      <c r="F75" s="67">
        <v>2.3457255512286759E-3</v>
      </c>
      <c r="G75" s="67">
        <v>0.83307873079153372</v>
      </c>
      <c r="H75" s="67">
        <v>0.13482246690493027</v>
      </c>
      <c r="J75" s="31">
        <v>528245611.89942187</v>
      </c>
      <c r="K75" s="67">
        <v>1.9637575987715918E-3</v>
      </c>
      <c r="L75" s="31">
        <v>285647523.59319001</v>
      </c>
      <c r="M75" s="67">
        <v>2.4678915405900374E-3</v>
      </c>
      <c r="N75" s="67">
        <v>0.84929176088966285</v>
      </c>
      <c r="O75" s="67">
        <v>0.14485963034090443</v>
      </c>
    </row>
    <row r="76" spans="1:15" ht="12.75" customHeight="1">
      <c r="A76" s="21" t="s">
        <v>78</v>
      </c>
      <c r="B76" s="22">
        <v>735</v>
      </c>
      <c r="C76" s="23">
        <v>393367174.68000001</v>
      </c>
      <c r="D76" s="64">
        <v>1.3627236061476043E-3</v>
      </c>
      <c r="E76" s="23">
        <v>178174802.97999999</v>
      </c>
      <c r="F76" s="64">
        <v>1.4105656460909424E-3</v>
      </c>
      <c r="G76" s="64">
        <v>1.2077598409027299</v>
      </c>
      <c r="H76" s="64">
        <v>0.36678006618134718</v>
      </c>
      <c r="J76" s="23">
        <v>362359065.78000003</v>
      </c>
      <c r="K76" s="64">
        <v>1.347072938950861E-3</v>
      </c>
      <c r="L76" s="23">
        <v>172990894.28999999</v>
      </c>
      <c r="M76" s="64">
        <v>1.494578910564637E-3</v>
      </c>
      <c r="N76" s="64">
        <v>1.0946713251423823</v>
      </c>
      <c r="O76" s="64">
        <v>0.29676922252360693</v>
      </c>
    </row>
    <row r="77" spans="1:15" ht="12.75" customHeight="1" thickBot="1">
      <c r="A77" s="83" t="s">
        <v>79</v>
      </c>
      <c r="B77" s="84"/>
      <c r="C77" s="31">
        <v>393367174.68000001</v>
      </c>
      <c r="D77" s="67">
        <v>1.3627236061476043E-3</v>
      </c>
      <c r="E77" s="31">
        <v>178174802.97999999</v>
      </c>
      <c r="F77" s="67">
        <v>1.4105656460909424E-3</v>
      </c>
      <c r="G77" s="67">
        <v>1.2077598409027299</v>
      </c>
      <c r="H77" s="67">
        <v>0.36678006618134718</v>
      </c>
      <c r="J77" s="31">
        <v>362359065.78000003</v>
      </c>
      <c r="K77" s="67">
        <v>1.347072938950861E-3</v>
      </c>
      <c r="L77" s="31">
        <v>172990894.28999999</v>
      </c>
      <c r="M77" s="67">
        <v>1.494578910564637E-3</v>
      </c>
      <c r="N77" s="67">
        <v>1.0946713251423823</v>
      </c>
      <c r="O77" s="67">
        <v>0.29676922252360693</v>
      </c>
    </row>
    <row r="78" spans="1:15" ht="12.75" customHeight="1">
      <c r="A78" s="11" t="s">
        <v>80</v>
      </c>
      <c r="B78" s="12">
        <v>719</v>
      </c>
      <c r="C78" s="13">
        <v>2475791416.2089705</v>
      </c>
      <c r="D78" s="61">
        <v>8.5767690441128919E-3</v>
      </c>
      <c r="E78" s="13">
        <v>876257674.23774421</v>
      </c>
      <c r="F78" s="61">
        <v>6.9371142929904213E-3</v>
      </c>
      <c r="G78" s="61">
        <v>1.8254148168946531</v>
      </c>
      <c r="H78" s="61">
        <v>0.74915793777914508</v>
      </c>
      <c r="J78" s="13">
        <v>2422206413.1789708</v>
      </c>
      <c r="K78" s="61">
        <v>9.0045731427280638E-3</v>
      </c>
      <c r="L78" s="13">
        <v>841760395.3211441</v>
      </c>
      <c r="M78" s="61">
        <v>7.2725061036247787E-3</v>
      </c>
      <c r="N78" s="61">
        <v>1.8775485597120105</v>
      </c>
      <c r="O78" s="61">
        <v>0.78143289773541169</v>
      </c>
    </row>
    <row r="79" spans="1:15" ht="12.75" customHeight="1">
      <c r="A79" s="32" t="s">
        <v>81</v>
      </c>
      <c r="B79" s="22">
        <v>720</v>
      </c>
      <c r="C79" s="23">
        <v>2777640775.7289934</v>
      </c>
      <c r="D79" s="64">
        <v>9.6224517400650602E-3</v>
      </c>
      <c r="E79" s="23">
        <v>1380956223.0484583</v>
      </c>
      <c r="F79" s="64">
        <v>1.0932687307117776E-2</v>
      </c>
      <c r="G79" s="64">
        <v>1.0113894483905916</v>
      </c>
      <c r="H79" s="64">
        <v>0.24521107434568923</v>
      </c>
      <c r="J79" s="23">
        <v>2441812166.3889937</v>
      </c>
      <c r="K79" s="64">
        <v>9.0774576986591277E-3</v>
      </c>
      <c r="L79" s="23">
        <v>1155448360.4462583</v>
      </c>
      <c r="M79" s="64">
        <v>9.9826569418994641E-3</v>
      </c>
      <c r="N79" s="64">
        <v>1.1133027229757935</v>
      </c>
      <c r="O79" s="64">
        <v>0.30830354917092406</v>
      </c>
    </row>
    <row r="80" spans="1:15" ht="12.75" customHeight="1">
      <c r="A80" s="32" t="s">
        <v>82</v>
      </c>
      <c r="B80" s="22">
        <v>721</v>
      </c>
      <c r="C80" s="23">
        <v>873119.10000000009</v>
      </c>
      <c r="D80" s="64">
        <v>3.0247058858336529E-6</v>
      </c>
      <c r="E80" s="23">
        <v>518082.25999999989</v>
      </c>
      <c r="F80" s="64">
        <v>4.1015285303118085E-6</v>
      </c>
      <c r="G80" s="64">
        <v>0.68529047877454885</v>
      </c>
      <c r="H80" s="64">
        <v>4.3329708892805519E-2</v>
      </c>
      <c r="J80" s="23">
        <v>658239.26</v>
      </c>
      <c r="K80" s="64">
        <v>2.4470101019616328E-6</v>
      </c>
      <c r="L80" s="23">
        <v>428968.35999999993</v>
      </c>
      <c r="M80" s="64">
        <v>3.7061318561699596E-6</v>
      </c>
      <c r="N80" s="64">
        <v>0.53447042108187204</v>
      </c>
      <c r="O80" s="64">
        <v>-5.0039979519673095E-2</v>
      </c>
    </row>
    <row r="81" spans="1:15" ht="12.75" customHeight="1">
      <c r="A81" s="32" t="s">
        <v>83</v>
      </c>
      <c r="B81" s="22">
        <v>722</v>
      </c>
      <c r="C81" s="23">
        <v>15325425.689999999</v>
      </c>
      <c r="D81" s="64">
        <v>5.3091159370410366E-5</v>
      </c>
      <c r="E81" s="23">
        <v>13938767.140000001</v>
      </c>
      <c r="F81" s="64">
        <v>1.1034975623771165E-4</v>
      </c>
      <c r="G81" s="64">
        <v>9.9482151905724292E-2</v>
      </c>
      <c r="H81" s="64">
        <v>-0.31933253766747705</v>
      </c>
      <c r="J81" s="23">
        <v>7780875.4299999997</v>
      </c>
      <c r="K81" s="64">
        <v>2.8925471232626056E-5</v>
      </c>
      <c r="L81" s="23">
        <v>5863686.1600000001</v>
      </c>
      <c r="M81" s="64">
        <v>5.066013277100182E-5</v>
      </c>
      <c r="N81" s="64">
        <v>0.32695973448892768</v>
      </c>
      <c r="O81" s="64">
        <v>-0.17850570513902819</v>
      </c>
    </row>
    <row r="82" spans="1:15" ht="12.75" customHeight="1">
      <c r="A82" s="32" t="s">
        <v>84</v>
      </c>
      <c r="B82" s="22">
        <v>725</v>
      </c>
      <c r="C82" s="23">
        <v>11229550.58</v>
      </c>
      <c r="D82" s="64">
        <v>3.8902009742534221E-5</v>
      </c>
      <c r="E82" s="23">
        <v>6340621.9000000004</v>
      </c>
      <c r="F82" s="64">
        <v>5.0197128198849879E-5</v>
      </c>
      <c r="G82" s="64">
        <v>0.77104876415986889</v>
      </c>
      <c r="H82" s="64">
        <v>9.6420952244083979E-2</v>
      </c>
      <c r="J82" s="23">
        <v>11229550.58</v>
      </c>
      <c r="K82" s="64">
        <v>4.1745950719726314E-5</v>
      </c>
      <c r="L82" s="23">
        <v>6340621.9000000004</v>
      </c>
      <c r="M82" s="64">
        <v>5.4780685483467597E-5</v>
      </c>
      <c r="N82" s="64">
        <v>0.77104876415986889</v>
      </c>
      <c r="O82" s="64">
        <v>9.6420952244083979E-2</v>
      </c>
    </row>
    <row r="83" spans="1:15" ht="12.75" customHeight="1">
      <c r="A83" s="32" t="s">
        <v>85</v>
      </c>
      <c r="B83" s="22">
        <v>726</v>
      </c>
      <c r="C83" s="23">
        <v>171111366.68009987</v>
      </c>
      <c r="D83" s="64">
        <v>5.9277314850899319E-4</v>
      </c>
      <c r="E83" s="23">
        <v>83064452.229999691</v>
      </c>
      <c r="F83" s="64">
        <v>6.5760063020892893E-4</v>
      </c>
      <c r="G83" s="64">
        <v>1.0599830864628399</v>
      </c>
      <c r="H83" s="64">
        <v>0.27529442608979138</v>
      </c>
      <c r="J83" s="23">
        <v>171093504.68009987</v>
      </c>
      <c r="K83" s="64">
        <v>6.3604157298703863E-4</v>
      </c>
      <c r="L83" s="23">
        <v>83047880.229999691</v>
      </c>
      <c r="M83" s="64">
        <v>7.1750372103851511E-4</v>
      </c>
      <c r="N83" s="64">
        <v>1.0601790702695761</v>
      </c>
      <c r="O83" s="64">
        <v>0.27541575575408661</v>
      </c>
    </row>
    <row r="84" spans="1:15" s="35" customFormat="1" ht="12.75" customHeight="1">
      <c r="A84" s="32" t="s">
        <v>86</v>
      </c>
      <c r="B84" s="22">
        <v>730</v>
      </c>
      <c r="C84" s="23">
        <v>85829778.981699988</v>
      </c>
      <c r="D84" s="64">
        <v>2.9733611103656936E-4</v>
      </c>
      <c r="E84" s="23">
        <v>89903796.161440268</v>
      </c>
      <c r="F84" s="64">
        <v>7.1174601681880522E-4</v>
      </c>
      <c r="G84" s="64">
        <v>-4.5315296502325242E-2</v>
      </c>
      <c r="H84" s="64">
        <v>-0.4089737488406644</v>
      </c>
      <c r="J84" s="23">
        <v>49734915.191699989</v>
      </c>
      <c r="K84" s="64">
        <v>1.8488997434503519E-4</v>
      </c>
      <c r="L84" s="23">
        <v>50001394.999999993</v>
      </c>
      <c r="M84" s="64">
        <v>4.3199401201160232E-4</v>
      </c>
      <c r="N84" s="64">
        <v>-5.3294474744155496E-3</v>
      </c>
      <c r="O84" s="64">
        <v>-0.3842193075431285</v>
      </c>
    </row>
    <row r="85" spans="1:15" s="35" customFormat="1" ht="12.75" customHeight="1">
      <c r="A85" s="32" t="s">
        <v>87</v>
      </c>
      <c r="B85" s="22">
        <v>731</v>
      </c>
      <c r="C85" s="23">
        <v>9961615.4999999888</v>
      </c>
      <c r="D85" s="64">
        <v>3.4509561221672635E-5</v>
      </c>
      <c r="E85" s="23">
        <v>5207440.6500000115</v>
      </c>
      <c r="F85" s="64">
        <v>4.1226013791478831E-5</v>
      </c>
      <c r="G85" s="64">
        <v>0.91295804782719259</v>
      </c>
      <c r="H85" s="64">
        <v>0.18427415825369442</v>
      </c>
      <c r="J85" s="23">
        <v>9294995.6699999887</v>
      </c>
      <c r="K85" s="64">
        <v>3.4554226227982224E-5</v>
      </c>
      <c r="L85" s="23">
        <v>5207440.6500000115</v>
      </c>
      <c r="M85" s="64">
        <v>4.4990408341723493E-5</v>
      </c>
      <c r="N85" s="64">
        <v>0.7849450996623395</v>
      </c>
      <c r="O85" s="64">
        <v>0.10502389628077724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1281377243.7900994</v>
      </c>
      <c r="D87" s="64">
        <v>4.4390155836302484E-3</v>
      </c>
      <c r="E87" s="23">
        <v>986594765.79290092</v>
      </c>
      <c r="F87" s="64">
        <v>7.8106256326087699E-3</v>
      </c>
      <c r="G87" s="64">
        <v>0.29878779841315017</v>
      </c>
      <c r="H87" s="64">
        <v>-0.19594638865031255</v>
      </c>
      <c r="J87" s="23">
        <v>1167749584.6600993</v>
      </c>
      <c r="K87" s="64">
        <v>4.3411191095237374E-3</v>
      </c>
      <c r="L87" s="23">
        <v>824395174.66290092</v>
      </c>
      <c r="M87" s="64">
        <v>7.1224768626081784E-3</v>
      </c>
      <c r="N87" s="64">
        <v>0.41649250329200149</v>
      </c>
      <c r="O87" s="64">
        <v>-0.12307775441589708</v>
      </c>
    </row>
    <row r="88" spans="1:15" s="35" customFormat="1" ht="12.75" customHeight="1">
      <c r="A88" s="32" t="s">
        <v>90</v>
      </c>
      <c r="B88" s="22">
        <v>734</v>
      </c>
      <c r="C88" s="23">
        <v>12749877.23</v>
      </c>
      <c r="D88" s="64">
        <v>4.4168806639595296E-5</v>
      </c>
      <c r="E88" s="23">
        <v>12907770.780000001</v>
      </c>
      <c r="F88" s="64">
        <v>1.0218761421573309E-4</v>
      </c>
      <c r="G88" s="64">
        <v>-1.2232441425489959E-2</v>
      </c>
      <c r="H88" s="64">
        <v>-0.38849281336314612</v>
      </c>
      <c r="J88" s="23">
        <v>12735532.060000001</v>
      </c>
      <c r="K88" s="64">
        <v>4.7344449804887428E-5</v>
      </c>
      <c r="L88" s="23">
        <v>7925271.5</v>
      </c>
      <c r="M88" s="64">
        <v>6.8471486276857081E-5</v>
      </c>
      <c r="N88" s="64">
        <v>0.60695214794849628</v>
      </c>
      <c r="O88" s="64">
        <v>-5.1679886408120268E-3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204761.7</v>
      </c>
      <c r="D90" s="64">
        <v>7.093464330161884E-7</v>
      </c>
      <c r="E90" s="23">
        <v>71515.010000000009</v>
      </c>
      <c r="F90" s="64">
        <v>5.661665656348365E-7</v>
      </c>
      <c r="G90" s="64">
        <v>1.8631989284487269</v>
      </c>
      <c r="H90" s="64">
        <v>0.77254932733778681</v>
      </c>
      <c r="J90" s="23">
        <v>204761.7</v>
      </c>
      <c r="K90" s="64">
        <v>7.612033782288181E-7</v>
      </c>
      <c r="L90" s="23">
        <v>71515.010000000009</v>
      </c>
      <c r="M90" s="64">
        <v>6.178638833766512E-7</v>
      </c>
      <c r="N90" s="64">
        <v>1.8631989284487269</v>
      </c>
      <c r="O90" s="64">
        <v>0.77254932733778681</v>
      </c>
    </row>
    <row r="91" spans="1:15" s="35" customFormat="1" ht="12.75" customHeight="1">
      <c r="A91" s="36" t="s">
        <v>93</v>
      </c>
      <c r="B91" s="37">
        <v>771</v>
      </c>
      <c r="C91" s="38">
        <v>934805704.93999994</v>
      </c>
      <c r="D91" s="69">
        <v>3.2384039220341126E-3</v>
      </c>
      <c r="E91" s="38">
        <v>477781285.84999996</v>
      </c>
      <c r="F91" s="69">
        <v>3.7824757310988355E-3</v>
      </c>
      <c r="G91" s="69">
        <v>0.95655571414214702</v>
      </c>
      <c r="H91" s="69">
        <v>0.21126460356723031</v>
      </c>
      <c r="J91" s="38">
        <v>916133256.15999997</v>
      </c>
      <c r="K91" s="69">
        <v>3.4057332474616057E-3</v>
      </c>
      <c r="L91" s="38">
        <v>464503973.85999995</v>
      </c>
      <c r="M91" s="69">
        <v>4.0131467384682739E-3</v>
      </c>
      <c r="N91" s="69">
        <v>0.97228292483051959</v>
      </c>
      <c r="O91" s="69">
        <v>0.22100100590015459</v>
      </c>
    </row>
    <row r="92" spans="1:15" s="35" customFormat="1" ht="12.75" customHeight="1" thickBot="1">
      <c r="A92" s="95" t="s">
        <v>94</v>
      </c>
      <c r="B92" s="96"/>
      <c r="C92" s="70">
        <v>7776900636.1298637</v>
      </c>
      <c r="D92" s="71">
        <v>2.694115513868094E-2</v>
      </c>
      <c r="E92" s="70">
        <v>3933542395.060544</v>
      </c>
      <c r="F92" s="71">
        <v>3.1140877818383261E-2</v>
      </c>
      <c r="G92" s="71">
        <v>0.97707304385368499</v>
      </c>
      <c r="H92" s="71">
        <v>0.22396647301039119</v>
      </c>
      <c r="J92" s="70">
        <v>7210633794.9598637</v>
      </c>
      <c r="K92" s="71">
        <v>2.6805593057170021E-2</v>
      </c>
      <c r="L92" s="70">
        <v>3444994683.1003036</v>
      </c>
      <c r="M92" s="71">
        <v>2.9763511088263417E-2</v>
      </c>
      <c r="N92" s="71">
        <v>1.0930754495303585</v>
      </c>
      <c r="O92" s="71">
        <v>0.29578124777462911</v>
      </c>
    </row>
    <row r="93" spans="1:15" ht="12.75" customHeight="1">
      <c r="A93" s="72" t="s">
        <v>95</v>
      </c>
      <c r="B93" s="73">
        <v>707</v>
      </c>
      <c r="C93" s="13">
        <v>49334497.839999996</v>
      </c>
      <c r="D93" s="74">
        <v>1.7090720612032839E-4</v>
      </c>
      <c r="E93" s="13">
        <v>33301680.670000002</v>
      </c>
      <c r="F93" s="61">
        <v>2.6364113176802911E-4</v>
      </c>
      <c r="G93" s="61">
        <v>0.48144168244467145</v>
      </c>
      <c r="H93" s="61">
        <v>-8.2869013530197821E-2</v>
      </c>
      <c r="J93" s="13">
        <v>49334497.839999996</v>
      </c>
      <c r="K93" s="74">
        <v>1.8340141940133492E-4</v>
      </c>
      <c r="L93" s="13">
        <v>33301680.670000002</v>
      </c>
      <c r="M93" s="61">
        <v>2.8771450555254563E-4</v>
      </c>
      <c r="N93" s="61">
        <v>0.48144168244467145</v>
      </c>
      <c r="O93" s="61">
        <v>-8.2869013530197821E-2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713610246.9054755</v>
      </c>
      <c r="D97" s="64">
        <v>2.4721267854593927E-3</v>
      </c>
      <c r="E97" s="23">
        <v>448219938.27455962</v>
      </c>
      <c r="F97" s="64">
        <v>3.5484458871216794E-3</v>
      </c>
      <c r="G97" s="64">
        <v>0.59209840073725051</v>
      </c>
      <c r="H97" s="64">
        <v>-1.4363647163220139E-2</v>
      </c>
      <c r="J97" s="23">
        <v>698080721.59880698</v>
      </c>
      <c r="K97" s="64">
        <v>2.5951210776108172E-3</v>
      </c>
      <c r="L97" s="23">
        <v>435566213.50683594</v>
      </c>
      <c r="M97" s="64">
        <v>3.7631349299258599E-3</v>
      </c>
      <c r="N97" s="64">
        <v>0.60269713295347471</v>
      </c>
      <c r="O97" s="64">
        <v>-7.8021835241287585E-3</v>
      </c>
    </row>
    <row r="98" spans="1:15" s="35" customFormat="1" ht="12.75" customHeight="1">
      <c r="A98" s="16" t="s">
        <v>100</v>
      </c>
      <c r="B98" s="17">
        <v>756</v>
      </c>
      <c r="C98" s="18">
        <v>312695226.85545909</v>
      </c>
      <c r="D98" s="62">
        <v>1.0832555296772185E-3</v>
      </c>
      <c r="E98" s="18">
        <v>208018209.46234268</v>
      </c>
      <c r="F98" s="62">
        <v>1.6468284803540206E-3</v>
      </c>
      <c r="G98" s="62">
        <v>0.50321083747269735</v>
      </c>
      <c r="H98" s="62">
        <v>-6.9392164011206958E-2</v>
      </c>
      <c r="J98" s="18">
        <v>305343537.58490789</v>
      </c>
      <c r="K98" s="62">
        <v>1.1351172232403324E-3</v>
      </c>
      <c r="L98" s="18">
        <v>196935700.40317699</v>
      </c>
      <c r="M98" s="62">
        <v>1.7014533959599201E-3</v>
      </c>
      <c r="N98" s="62">
        <v>0.55047326086531156</v>
      </c>
      <c r="O98" s="62">
        <v>-4.0132940713606402E-2</v>
      </c>
    </row>
    <row r="99" spans="1:15" s="35" customFormat="1" ht="12.75" customHeight="1" thickBot="1">
      <c r="A99" s="40" t="s">
        <v>101</v>
      </c>
      <c r="B99" s="41"/>
      <c r="C99" s="20">
        <v>1075639971.6009345</v>
      </c>
      <c r="D99" s="63">
        <v>3.7262895212569393E-3</v>
      </c>
      <c r="E99" s="20">
        <v>689539828.40690231</v>
      </c>
      <c r="F99" s="63">
        <v>5.4589154992437288E-3</v>
      </c>
      <c r="G99" s="63">
        <v>0.55993885673880439</v>
      </c>
      <c r="H99" s="63">
        <v>-3.4272979174887364E-2</v>
      </c>
      <c r="J99" s="20">
        <v>1052758757.0237148</v>
      </c>
      <c r="K99" s="63">
        <v>3.9136397202524844E-3</v>
      </c>
      <c r="L99" s="20">
        <v>665803594.58001304</v>
      </c>
      <c r="M99" s="63">
        <v>5.752302831438327E-3</v>
      </c>
      <c r="N99" s="63">
        <v>0.58118515068665544</v>
      </c>
      <c r="O99" s="63">
        <v>-2.111982251801181E-2</v>
      </c>
    </row>
    <row r="100" spans="1:15" s="35" customFormat="1" ht="12.75" customHeight="1">
      <c r="A100" s="72" t="s">
        <v>102</v>
      </c>
      <c r="B100" s="73">
        <v>705</v>
      </c>
      <c r="C100" s="13">
        <v>195706460.10250041</v>
      </c>
      <c r="D100" s="74">
        <v>6.7797678663506725E-4</v>
      </c>
      <c r="E100" s="13">
        <v>62998536.905599847</v>
      </c>
      <c r="F100" s="61">
        <v>4.9874376413934583E-4</v>
      </c>
      <c r="G100" s="61">
        <v>2.106523892701774</v>
      </c>
      <c r="H100" s="61">
        <v>0.92318695765602299</v>
      </c>
      <c r="I100" s="3"/>
      <c r="J100" s="13">
        <v>195495304.57250041</v>
      </c>
      <c r="K100" s="74">
        <v>7.2675547364794784E-4</v>
      </c>
      <c r="L100" s="13">
        <v>63344181.915599853</v>
      </c>
      <c r="M100" s="61">
        <v>5.4727087680879244E-4</v>
      </c>
      <c r="N100" s="61">
        <v>2.086239314495836</v>
      </c>
      <c r="O100" s="61">
        <v>0.91062918002589988</v>
      </c>
    </row>
    <row r="101" spans="1:15" s="35" customFormat="1" ht="12.75" customHeight="1">
      <c r="A101" s="32" t="s">
        <v>103</v>
      </c>
      <c r="B101" s="22">
        <v>706</v>
      </c>
      <c r="C101" s="23">
        <v>101306732.73159435</v>
      </c>
      <c r="D101" s="64">
        <v>3.5095220201668959E-4</v>
      </c>
      <c r="E101" s="23">
        <v>27276675.316450749</v>
      </c>
      <c r="F101" s="64">
        <v>2.1594266134971433E-4</v>
      </c>
      <c r="G101" s="64">
        <v>2.7140425494046765</v>
      </c>
      <c r="H101" s="64">
        <v>1.2992896362314594</v>
      </c>
      <c r="J101" s="23">
        <v>101306732.73159435</v>
      </c>
      <c r="K101" s="64">
        <v>3.7660864894466885E-4</v>
      </c>
      <c r="L101" s="23">
        <v>27276675.316450749</v>
      </c>
      <c r="M101" s="64">
        <v>2.3566063315416305E-4</v>
      </c>
      <c r="N101" s="64">
        <v>2.7140425494046765</v>
      </c>
      <c r="O101" s="64">
        <v>1.2992896362314594</v>
      </c>
    </row>
    <row r="102" spans="1:15" s="35" customFormat="1" ht="12.75" customHeight="1">
      <c r="A102" s="21" t="s">
        <v>104</v>
      </c>
      <c r="B102" s="22">
        <v>708</v>
      </c>
      <c r="C102" s="23">
        <v>470085.57</v>
      </c>
      <c r="D102" s="64">
        <v>1.6284955745722063E-6</v>
      </c>
      <c r="E102" s="23">
        <v>24913.18</v>
      </c>
      <c r="F102" s="64">
        <v>1.9723145616063669E-7</v>
      </c>
      <c r="G102" s="64">
        <v>17.868950892660031</v>
      </c>
      <c r="H102" s="64">
        <v>10.681391006413689</v>
      </c>
      <c r="J102" s="23">
        <v>470085.57</v>
      </c>
      <c r="K102" s="64">
        <v>1.7475471435362157E-6</v>
      </c>
      <c r="L102" s="23">
        <v>24913.18</v>
      </c>
      <c r="M102" s="64">
        <v>2.1524088638261418E-7</v>
      </c>
      <c r="N102" s="64">
        <v>17.868950892660031</v>
      </c>
      <c r="O102" s="64">
        <v>10.681391006413689</v>
      </c>
    </row>
    <row r="103" spans="1:15" s="35" customFormat="1" ht="12.75" customHeight="1">
      <c r="A103" s="21" t="s">
        <v>105</v>
      </c>
      <c r="B103" s="22">
        <v>736</v>
      </c>
      <c r="C103" s="23">
        <v>279592174.23739994</v>
      </c>
      <c r="D103" s="64">
        <v>9.6857816424917491E-4</v>
      </c>
      <c r="E103" s="23">
        <v>110414833.28550002</v>
      </c>
      <c r="F103" s="64">
        <v>8.7412680158185767E-4</v>
      </c>
      <c r="G103" s="64">
        <v>1.5321975853955916</v>
      </c>
      <c r="H103" s="64">
        <v>0.56763300030681085</v>
      </c>
      <c r="J103" s="23">
        <v>270193909.47739995</v>
      </c>
      <c r="K103" s="64">
        <v>1.0044481788881823E-3</v>
      </c>
      <c r="L103" s="23">
        <v>96170063.205500022</v>
      </c>
      <c r="M103" s="64">
        <v>8.308746473884046E-4</v>
      </c>
      <c r="N103" s="64">
        <v>1.8095428085561185</v>
      </c>
      <c r="O103" s="64">
        <v>0.73933189411014588</v>
      </c>
    </row>
    <row r="104" spans="1:15" s="35" customFormat="1" ht="12.75" customHeight="1" thickBot="1">
      <c r="A104" s="42" t="s">
        <v>106</v>
      </c>
      <c r="B104" s="43"/>
      <c r="C104" s="31">
        <v>577075452.64149487</v>
      </c>
      <c r="D104" s="67">
        <v>1.9991356484755046E-3</v>
      </c>
      <c r="E104" s="31">
        <v>200714958.6875506</v>
      </c>
      <c r="F104" s="67">
        <v>1.5890104585270784E-3</v>
      </c>
      <c r="G104" s="67">
        <v>1.8750993768223223</v>
      </c>
      <c r="H104" s="67">
        <v>0.77991665747682926</v>
      </c>
      <c r="J104" s="31">
        <v>567466032.35149479</v>
      </c>
      <c r="K104" s="67">
        <v>2.1095598486243353E-3</v>
      </c>
      <c r="L104" s="31">
        <v>186815833.61755064</v>
      </c>
      <c r="M104" s="67">
        <v>1.6140213982377429E-3</v>
      </c>
      <c r="N104" s="67">
        <v>2.0375692539702559</v>
      </c>
      <c r="O104" s="67">
        <v>0.88049851666579326</v>
      </c>
    </row>
    <row r="105" spans="1:15" s="35" customFormat="1" ht="12.75" customHeight="1">
      <c r="A105" s="11" t="s">
        <v>107</v>
      </c>
      <c r="B105" s="12">
        <v>702</v>
      </c>
      <c r="C105" s="13">
        <v>2875974478.3022041</v>
      </c>
      <c r="D105" s="61">
        <v>9.9631046119917042E-3</v>
      </c>
      <c r="E105" s="13">
        <v>808221182.9775821</v>
      </c>
      <c r="F105" s="61">
        <v>6.3984862959502115E-3</v>
      </c>
      <c r="G105" s="61">
        <v>2.5584002731860789</v>
      </c>
      <c r="H105" s="61">
        <v>1.2029346085470678</v>
      </c>
      <c r="J105" s="13">
        <v>2738221648.4345732</v>
      </c>
      <c r="K105" s="61">
        <v>1.0179362493706977E-2</v>
      </c>
      <c r="L105" s="13">
        <v>680081518.99299014</v>
      </c>
      <c r="M105" s="61">
        <v>5.8756589468099158E-3</v>
      </c>
      <c r="N105" s="61">
        <v>3.0263138637984328</v>
      </c>
      <c r="O105" s="61">
        <v>1.4926105762387376</v>
      </c>
    </row>
    <row r="106" spans="1:15" s="35" customFormat="1" ht="12.75" customHeight="1">
      <c r="A106" s="32" t="s">
        <v>108</v>
      </c>
      <c r="B106" s="22">
        <v>748</v>
      </c>
      <c r="C106" s="23">
        <v>62527802.539999999</v>
      </c>
      <c r="D106" s="64">
        <v>2.1661215791864182E-4</v>
      </c>
      <c r="E106" s="23">
        <v>40121580.030000001</v>
      </c>
      <c r="F106" s="64">
        <v>3.1763258053698571E-4</v>
      </c>
      <c r="G106" s="64">
        <v>0.55845812884852131</v>
      </c>
      <c r="H106" s="64">
        <v>-3.5189668266872198E-2</v>
      </c>
      <c r="J106" s="23">
        <v>62527802.539999999</v>
      </c>
      <c r="K106" s="64">
        <v>2.3244764292674103E-4</v>
      </c>
      <c r="L106" s="23">
        <v>40121580.030000001</v>
      </c>
      <c r="M106" s="64">
        <v>3.4663597536437307E-4</v>
      </c>
      <c r="N106" s="64">
        <v>0.55845812884852131</v>
      </c>
      <c r="O106" s="64">
        <v>-3.5189668266872198E-2</v>
      </c>
    </row>
    <row r="107" spans="1:15" s="35" customFormat="1" ht="12.75" customHeight="1">
      <c r="A107" s="32" t="s">
        <v>109</v>
      </c>
      <c r="B107" s="22">
        <v>749</v>
      </c>
      <c r="C107" s="23">
        <v>3778804.2</v>
      </c>
      <c r="D107" s="64">
        <v>1.3090735622611999E-5</v>
      </c>
      <c r="E107" s="23">
        <v>692493.18</v>
      </c>
      <c r="F107" s="64">
        <v>5.4822964500200252E-6</v>
      </c>
      <c r="G107" s="64">
        <v>4.4568107082296464</v>
      </c>
      <c r="H107" s="64">
        <v>2.3782026299942096</v>
      </c>
      <c r="J107" s="23">
        <v>3778804.2</v>
      </c>
      <c r="K107" s="64">
        <v>1.4047737065599897E-5</v>
      </c>
      <c r="L107" s="23">
        <v>692493.18</v>
      </c>
      <c r="M107" s="64">
        <v>5.9828912197124254E-6</v>
      </c>
      <c r="N107" s="64">
        <v>4.4568107082296464</v>
      </c>
      <c r="O107" s="64">
        <v>2.3782026299942096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1118470.3799999999</v>
      </c>
      <c r="D110" s="64">
        <v>3.8746649128585112E-6</v>
      </c>
      <c r="E110" s="23">
        <v>538938.54999999993</v>
      </c>
      <c r="F110" s="64">
        <v>4.2666425963125576E-6</v>
      </c>
      <c r="G110" s="64">
        <v>1.075320794921796</v>
      </c>
      <c r="H110" s="64">
        <v>0.2847896953642024</v>
      </c>
      <c r="J110" s="23">
        <v>1081907.6499999999</v>
      </c>
      <c r="K110" s="64">
        <v>4.0220009802204297E-6</v>
      </c>
      <c r="L110" s="23">
        <v>525027.80000000005</v>
      </c>
      <c r="M110" s="64">
        <v>4.5360507589763283E-6</v>
      </c>
      <c r="N110" s="64">
        <v>1.0606673589474687</v>
      </c>
      <c r="O110" s="64">
        <v>0.27571804553177048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23044535.543652371</v>
      </c>
      <c r="D112" s="64">
        <v>7.9832112589437276E-5</v>
      </c>
      <c r="E112" s="23">
        <v>17110468.109715998</v>
      </c>
      <c r="F112" s="64">
        <v>1.3545932477786548E-4</v>
      </c>
      <c r="G112" s="64">
        <v>0.34680918113320192</v>
      </c>
      <c r="H112" s="64">
        <v>-0.16621730877657281</v>
      </c>
      <c r="J112" s="23">
        <v>23044049.513652373</v>
      </c>
      <c r="K112" s="64">
        <v>8.56664519676499E-5</v>
      </c>
      <c r="L112" s="23">
        <v>17110451.539699998</v>
      </c>
      <c r="M112" s="64">
        <v>1.4782812775453768E-4</v>
      </c>
      <c r="N112" s="64">
        <v>0.34678207995768706</v>
      </c>
      <c r="O112" s="64">
        <v>-0.16623408657358563</v>
      </c>
    </row>
    <row r="113" spans="1:15" s="35" customFormat="1" ht="12.75" customHeight="1">
      <c r="A113" s="32" t="s">
        <v>115</v>
      </c>
      <c r="B113" s="22">
        <v>759</v>
      </c>
      <c r="C113" s="23">
        <v>1013159383.1646032</v>
      </c>
      <c r="D113" s="64">
        <v>3.5098409249615182E-3</v>
      </c>
      <c r="E113" s="23">
        <v>174739912.03856975</v>
      </c>
      <c r="F113" s="64">
        <v>1.3833724679365974E-3</v>
      </c>
      <c r="G113" s="64">
        <v>4.7980994229925678</v>
      </c>
      <c r="H113" s="64">
        <v>2.5894876635873012</v>
      </c>
      <c r="J113" s="23">
        <v>976441460.59460318</v>
      </c>
      <c r="K113" s="64">
        <v>3.6299295153697847E-3</v>
      </c>
      <c r="L113" s="23">
        <v>157985689.64856973</v>
      </c>
      <c r="M113" s="64">
        <v>1.3649393564260661E-3</v>
      </c>
      <c r="N113" s="64">
        <v>5.1805690298067013</v>
      </c>
      <c r="O113" s="64">
        <v>2.826266965769022</v>
      </c>
    </row>
    <row r="114" spans="1:15" s="35" customFormat="1" ht="12.75" customHeight="1" thickBot="1">
      <c r="A114" s="40" t="s">
        <v>116</v>
      </c>
      <c r="B114" s="41"/>
      <c r="C114" s="20">
        <v>3979603474.1304593</v>
      </c>
      <c r="D114" s="63">
        <v>1.3786355207996771E-2</v>
      </c>
      <c r="E114" s="20">
        <v>1041424574.8858676</v>
      </c>
      <c r="F114" s="63">
        <v>8.2446996082479913E-3</v>
      </c>
      <c r="G114" s="63">
        <v>2.8213074380029819</v>
      </c>
      <c r="H114" s="63">
        <v>1.3656951885117206</v>
      </c>
      <c r="J114" s="20">
        <v>3805095672.9328284</v>
      </c>
      <c r="K114" s="63">
        <v>1.4145475842016973E-2</v>
      </c>
      <c r="L114" s="20">
        <v>896516761.19125974</v>
      </c>
      <c r="M114" s="63">
        <v>7.7455813483335795E-3</v>
      </c>
      <c r="N114" s="63">
        <v>3.2443106896035632</v>
      </c>
      <c r="O114" s="63">
        <v>1.6275680614149466</v>
      </c>
    </row>
    <row r="115" spans="1:15" s="35" customFormat="1" ht="12.75" customHeight="1">
      <c r="A115" s="21" t="s">
        <v>117</v>
      </c>
      <c r="B115" s="22">
        <v>760</v>
      </c>
      <c r="C115" s="23">
        <v>1514536072.0808523</v>
      </c>
      <c r="D115" s="64">
        <v>5.2467368673189433E-3</v>
      </c>
      <c r="E115" s="23">
        <v>428350209.80707681</v>
      </c>
      <c r="F115" s="64">
        <v>3.3911421836539529E-3</v>
      </c>
      <c r="G115" s="64">
        <v>2.5357425709280705</v>
      </c>
      <c r="H115" s="64">
        <v>1.1889076771671334</v>
      </c>
      <c r="J115" s="23">
        <v>1514101239.6008363</v>
      </c>
      <c r="K115" s="64">
        <v>5.62868436120914E-3</v>
      </c>
      <c r="L115" s="23">
        <v>428039139.75707483</v>
      </c>
      <c r="M115" s="64">
        <v>3.6981037285390484E-3</v>
      </c>
      <c r="N115" s="64">
        <v>2.5372962399189349</v>
      </c>
      <c r="O115" s="64">
        <v>1.1898695226390981</v>
      </c>
    </row>
    <row r="116" spans="1:15" s="35" customFormat="1" ht="12.75" customHeight="1" thickBot="1">
      <c r="A116" s="42" t="s">
        <v>118</v>
      </c>
      <c r="B116" s="43"/>
      <c r="C116" s="31">
        <v>1514536072.0808523</v>
      </c>
      <c r="D116" s="67">
        <v>5.2467368673189433E-3</v>
      </c>
      <c r="E116" s="31">
        <v>428350209.80707681</v>
      </c>
      <c r="F116" s="67">
        <v>3.3911421836539529E-3</v>
      </c>
      <c r="G116" s="67">
        <v>2.5357425709280705</v>
      </c>
      <c r="H116" s="67">
        <v>1.1889076771671334</v>
      </c>
      <c r="J116" s="31">
        <v>1514101239.6008363</v>
      </c>
      <c r="K116" s="67">
        <v>5.62868436120914E-3</v>
      </c>
      <c r="L116" s="31">
        <v>428039139.75707483</v>
      </c>
      <c r="M116" s="67">
        <v>3.6981037285390484E-3</v>
      </c>
      <c r="N116" s="67">
        <v>2.5372962399189349</v>
      </c>
      <c r="O116" s="67">
        <v>1.1898695226390981</v>
      </c>
    </row>
    <row r="117" spans="1:15" s="35" customFormat="1" ht="12.75" customHeight="1">
      <c r="A117" s="11" t="s">
        <v>119</v>
      </c>
      <c r="B117" s="12">
        <v>789</v>
      </c>
      <c r="C117" s="13">
        <v>961805204.71000004</v>
      </c>
      <c r="D117" s="61">
        <v>3.331937033231524E-3</v>
      </c>
      <c r="E117" s="13">
        <v>190776310.94877201</v>
      </c>
      <c r="F117" s="61">
        <v>1.510328653723881E-3</v>
      </c>
      <c r="G117" s="61">
        <v>4.0415337204432458</v>
      </c>
      <c r="H117" s="61">
        <v>2.1211129328565876</v>
      </c>
      <c r="J117" s="13">
        <v>961805204.71000004</v>
      </c>
      <c r="K117" s="61">
        <v>3.5755191084236551E-3</v>
      </c>
      <c r="L117" s="13">
        <v>190776310.94877201</v>
      </c>
      <c r="M117" s="61">
        <v>1.6482384934166938E-3</v>
      </c>
      <c r="N117" s="61">
        <v>4.0415337204432458</v>
      </c>
      <c r="O117" s="61">
        <v>2.1211129328565876</v>
      </c>
    </row>
    <row r="118" spans="1:15" s="35" customFormat="1" ht="12.75" customHeight="1">
      <c r="A118" s="16" t="s">
        <v>120</v>
      </c>
      <c r="B118" s="17">
        <v>798</v>
      </c>
      <c r="C118" s="18">
        <v>987160.3899999999</v>
      </c>
      <c r="D118" s="62">
        <v>3.4197738222595791E-6</v>
      </c>
      <c r="E118" s="18">
        <v>234889.24000000002</v>
      </c>
      <c r="F118" s="62">
        <v>1.8595597527760514E-6</v>
      </c>
      <c r="G118" s="62">
        <v>3.2026633063311021</v>
      </c>
      <c r="H118" s="62">
        <v>1.6017849974191187</v>
      </c>
      <c r="J118" s="18">
        <v>987160.3899999999</v>
      </c>
      <c r="K118" s="62">
        <v>3.6697772274877454E-6</v>
      </c>
      <c r="L118" s="18">
        <v>234889.24000000002</v>
      </c>
      <c r="M118" s="62">
        <v>2.0293582842229936E-6</v>
      </c>
      <c r="N118" s="62">
        <v>3.2026633063311021</v>
      </c>
      <c r="O118" s="62">
        <v>1.6017849974191187</v>
      </c>
    </row>
    <row r="119" spans="1:15" s="35" customFormat="1" ht="12.75" customHeight="1" thickBot="1">
      <c r="A119" s="40" t="s">
        <v>121</v>
      </c>
      <c r="B119" s="41"/>
      <c r="C119" s="20">
        <v>962792365.10000002</v>
      </c>
      <c r="D119" s="63">
        <v>3.3353568070537834E-3</v>
      </c>
      <c r="E119" s="20">
        <v>191011200.18877202</v>
      </c>
      <c r="F119" s="63">
        <v>1.5121882134766572E-3</v>
      </c>
      <c r="G119" s="63">
        <v>4.0405021493425215</v>
      </c>
      <c r="H119" s="63">
        <v>2.1204743077710155</v>
      </c>
      <c r="J119" s="20">
        <v>962792365.10000002</v>
      </c>
      <c r="K119" s="63">
        <v>3.5791888856511428E-3</v>
      </c>
      <c r="L119" s="20">
        <v>191011200.18877202</v>
      </c>
      <c r="M119" s="63">
        <v>1.6502678517009168E-3</v>
      </c>
      <c r="N119" s="63">
        <v>4.0405021493425215</v>
      </c>
      <c r="O119" s="63">
        <v>2.1204743077710155</v>
      </c>
    </row>
    <row r="120" spans="1:15" s="35" customFormat="1" ht="12.75" customHeight="1">
      <c r="A120" s="11" t="s">
        <v>122</v>
      </c>
      <c r="B120" s="12">
        <v>790</v>
      </c>
      <c r="C120" s="13">
        <v>99645115.640000284</v>
      </c>
      <c r="D120" s="61">
        <v>2.5195973902237892E-3</v>
      </c>
      <c r="E120" s="13">
        <v>37257466.800999999</v>
      </c>
      <c r="F120" s="61">
        <v>1.8089035232828742E-3</v>
      </c>
      <c r="G120" s="61">
        <v>1.6745005550760039</v>
      </c>
      <c r="H120" s="61">
        <v>0.65572992947192721</v>
      </c>
      <c r="J120" s="13">
        <v>99645115.640000284</v>
      </c>
      <c r="K120" s="61">
        <v>2.6150079703282847E-3</v>
      </c>
      <c r="L120" s="13">
        <v>37257466.800999999</v>
      </c>
      <c r="M120" s="61">
        <v>1.8507512560586863E-3</v>
      </c>
      <c r="N120" s="61">
        <v>1.6745005550760039</v>
      </c>
      <c r="O120" s="61">
        <v>0.65572992947192721</v>
      </c>
    </row>
    <row r="121" spans="1:15" s="35" customFormat="1" ht="12.75" customHeight="1">
      <c r="A121" s="32" t="s">
        <v>123</v>
      </c>
      <c r="B121" s="22">
        <v>791</v>
      </c>
      <c r="C121" s="23">
        <v>39448385862.098816</v>
      </c>
      <c r="D121" s="64">
        <v>0.99748040260977622</v>
      </c>
      <c r="E121" s="23">
        <v>20559431145.404755</v>
      </c>
      <c r="F121" s="64">
        <v>0.99818991007236513</v>
      </c>
      <c r="G121" s="64">
        <v>0.91874889840597262</v>
      </c>
      <c r="H121" s="64">
        <v>0.18785915830246558</v>
      </c>
      <c r="J121" s="23">
        <v>38005445488.535469</v>
      </c>
      <c r="K121" s="64">
        <v>0.99738499202967179</v>
      </c>
      <c r="L121" s="23">
        <v>20093714458.258915</v>
      </c>
      <c r="M121" s="64">
        <v>0.99814803489294457</v>
      </c>
      <c r="N121" s="64">
        <v>0.89140965287851381</v>
      </c>
      <c r="O121" s="64">
        <v>0.17093397689501266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1.1864043521300167E-6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1.2138509968255247E-6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0</v>
      </c>
      <c r="F127" s="64">
        <v>0</v>
      </c>
      <c r="G127" s="64">
        <v>0</v>
      </c>
      <c r="H127" s="64">
        <v>0</v>
      </c>
      <c r="J127" s="23">
        <v>0</v>
      </c>
      <c r="K127" s="64">
        <v>0</v>
      </c>
      <c r="L127" s="23">
        <v>0</v>
      </c>
      <c r="M127" s="64">
        <v>0</v>
      </c>
      <c r="N127" s="64">
        <v>0</v>
      </c>
      <c r="O127" s="64">
        <v>0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39548030977.738815</v>
      </c>
      <c r="D129" s="63">
        <v>1</v>
      </c>
      <c r="E129" s="20">
        <v>20596713048.235752</v>
      </c>
      <c r="F129" s="63">
        <v>1</v>
      </c>
      <c r="G129" s="63">
        <v>0.9201137038284064</v>
      </c>
      <c r="H129" s="63">
        <v>0.18870408210760004</v>
      </c>
      <c r="J129" s="20">
        <v>38105090604.175468</v>
      </c>
      <c r="K129" s="63">
        <v>1</v>
      </c>
      <c r="L129" s="20">
        <v>20130996361.089912</v>
      </c>
      <c r="M129" s="63">
        <v>1</v>
      </c>
      <c r="N129" s="63">
        <v>0.89285666345987158</v>
      </c>
      <c r="O129" s="63">
        <v>0.17182979227380146</v>
      </c>
    </row>
    <row r="130" spans="1:15" s="35" customFormat="1" ht="12.75" customHeight="1">
      <c r="A130" s="44" t="s">
        <v>130</v>
      </c>
      <c r="B130" s="45">
        <v>9000</v>
      </c>
      <c r="C130" s="46">
        <v>288662479247.74866</v>
      </c>
      <c r="D130" s="75">
        <v>0.879504069048342</v>
      </c>
      <c r="E130" s="46">
        <v>126314435257.77789</v>
      </c>
      <c r="F130" s="75">
        <v>0.8598015651927714</v>
      </c>
      <c r="G130" s="75">
        <v>1.2852691274647809</v>
      </c>
      <c r="H130" s="75">
        <v>0.41476451895300004</v>
      </c>
      <c r="J130" s="46">
        <v>268997361094.80133</v>
      </c>
      <c r="K130" s="75">
        <v>0.87592059134218114</v>
      </c>
      <c r="L130" s="46">
        <v>115745574266.56432</v>
      </c>
      <c r="M130" s="75">
        <v>0.85184350570448708</v>
      </c>
      <c r="N130" s="75">
        <v>1.3240401440775194</v>
      </c>
      <c r="O130" s="75">
        <v>0.43876688174179379</v>
      </c>
    </row>
    <row r="131" spans="1:15" s="35" customFormat="1" ht="12.75" customHeight="1">
      <c r="A131" s="47" t="s">
        <v>131</v>
      </c>
      <c r="B131" s="48">
        <v>9001</v>
      </c>
      <c r="C131" s="49">
        <v>39548030977.738815</v>
      </c>
      <c r="D131" s="76">
        <v>0.12049593095165813</v>
      </c>
      <c r="E131" s="49">
        <v>20596713048.235752</v>
      </c>
      <c r="F131" s="76">
        <v>0.14019843480722866</v>
      </c>
      <c r="G131" s="76">
        <v>0.9201137038284064</v>
      </c>
      <c r="H131" s="76">
        <v>0.18870408210760004</v>
      </c>
      <c r="J131" s="49">
        <v>38105090604.175468</v>
      </c>
      <c r="K131" s="76">
        <v>0.12407940865781904</v>
      </c>
      <c r="L131" s="49">
        <v>20130996361.089912</v>
      </c>
      <c r="M131" s="76">
        <v>0.14815649429551292</v>
      </c>
      <c r="N131" s="76">
        <v>0.89285666345987158</v>
      </c>
      <c r="O131" s="76">
        <v>0.17182979227380146</v>
      </c>
    </row>
    <row r="132" spans="1:15" s="35" customFormat="1" ht="13.5" thickBot="1">
      <c r="A132" s="50" t="s">
        <v>132</v>
      </c>
      <c r="B132" s="51">
        <v>9002</v>
      </c>
      <c r="C132" s="52">
        <v>328210510225.48743</v>
      </c>
      <c r="D132" s="77">
        <v>1</v>
      </c>
      <c r="E132" s="52">
        <v>146911148306.01364</v>
      </c>
      <c r="F132" s="77">
        <v>1</v>
      </c>
      <c r="G132" s="77">
        <v>1.2340749086095903</v>
      </c>
      <c r="H132" s="77">
        <v>0.38307119953543634</v>
      </c>
      <c r="J132" s="52">
        <v>307102451698.97675</v>
      </c>
      <c r="K132" s="77">
        <v>1</v>
      </c>
      <c r="L132" s="52">
        <v>135876570627.65424</v>
      </c>
      <c r="M132" s="77">
        <v>1</v>
      </c>
      <c r="N132" s="77">
        <v>1.2601575111910708</v>
      </c>
      <c r="O132" s="77">
        <v>0.39921841836876792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81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318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363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319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320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321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322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289674162.38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289674162.38</v>
      </c>
      <c r="H7" s="18">
        <f t="shared" ca="1" si="0"/>
        <v>63811917.109999999</v>
      </c>
      <c r="I7" s="18">
        <f t="shared" ca="1" si="0"/>
        <v>0</v>
      </c>
      <c r="J7" s="18">
        <f t="shared" ca="1" si="0"/>
        <v>112804.96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108480639.2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7479886.25</v>
      </c>
      <c r="Z7" s="18">
        <f t="shared" ca="1" si="1"/>
        <v>271993038.62</v>
      </c>
      <c r="AA7" s="18">
        <f t="shared" ca="1" si="1"/>
        <v>0</v>
      </c>
      <c r="AB7" s="18">
        <f t="shared" ca="1" si="1"/>
        <v>15195665.640000001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400848.62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162677989.58000001</v>
      </c>
      <c r="AN7" s="18">
        <f t="shared" ca="1" si="2"/>
        <v>0</v>
      </c>
      <c r="AO7" s="18">
        <f t="shared" ca="1" si="2"/>
        <v>0</v>
      </c>
      <c r="AP7" s="18">
        <f t="shared" ca="1" si="2"/>
        <v>9762118.4800000004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10570972.67</v>
      </c>
      <c r="AU7" s="18">
        <f t="shared" ca="1" si="2"/>
        <v>2081939.5099999998</v>
      </c>
      <c r="AV7" s="18">
        <f t="shared" ca="1" si="2"/>
        <v>-717973.85000000009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58808821.400000006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240930898.35999998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2898096.6099999994</v>
      </c>
      <c r="BR7" s="18">
        <f t="shared" ca="1" si="4"/>
        <v>188978672.03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26915257.619999997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3848312.05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1463904067.24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3589472666.4699993</v>
      </c>
      <c r="E8" s="18">
        <f t="shared" ca="1" si="0"/>
        <v>397244469.26029497</v>
      </c>
      <c r="F8" s="18">
        <f t="shared" ca="1" si="0"/>
        <v>1873935751.2599699</v>
      </c>
      <c r="G8" s="18">
        <f t="shared" ca="1" si="0"/>
        <v>1318292445.949734</v>
      </c>
      <c r="H8" s="18">
        <f t="shared" ca="1" si="0"/>
        <v>659973433.96000004</v>
      </c>
      <c r="I8" s="18">
        <f t="shared" ca="1" si="0"/>
        <v>360234021.85000002</v>
      </c>
      <c r="J8" s="18">
        <f t="shared" ca="1" si="0"/>
        <v>6218857.7400000002</v>
      </c>
      <c r="K8" s="18">
        <f t="shared" ca="1" si="0"/>
        <v>0</v>
      </c>
      <c r="L8" s="18">
        <f t="shared" ca="1" si="0"/>
        <v>0</v>
      </c>
      <c r="M8" s="18">
        <f t="shared" ca="1" si="0"/>
        <v>1619516.05</v>
      </c>
      <c r="N8" s="18">
        <f t="shared" ca="1" si="0"/>
        <v>0</v>
      </c>
      <c r="O8" s="18">
        <f t="shared" ca="1" si="0"/>
        <v>278226745.05000001</v>
      </c>
      <c r="P8" s="18">
        <f t="shared" ca="1" si="0"/>
        <v>0</v>
      </c>
      <c r="Q8" s="18">
        <f t="shared" ca="1" si="0"/>
        <v>207277762.09999999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3414484926.5700002</v>
      </c>
      <c r="U8" s="18">
        <f t="shared" ca="1" si="1"/>
        <v>0</v>
      </c>
      <c r="V8" s="18">
        <f t="shared" ca="1" si="1"/>
        <v>463106112.25</v>
      </c>
      <c r="W8" s="18">
        <f t="shared" ca="1" si="1"/>
        <v>4017877040.7399998</v>
      </c>
      <c r="X8" s="18">
        <f t="shared" ca="1" si="1"/>
        <v>300988.71000000002</v>
      </c>
      <c r="Y8" s="18">
        <f t="shared" ca="1" si="1"/>
        <v>181135523.02000001</v>
      </c>
      <c r="Z8" s="18">
        <f t="shared" ca="1" si="1"/>
        <v>373368878.07999885</v>
      </c>
      <c r="AA8" s="18">
        <f t="shared" ca="1" si="1"/>
        <v>44674.74</v>
      </c>
      <c r="AB8" s="18">
        <f t="shared" ca="1" si="1"/>
        <v>0</v>
      </c>
      <c r="AC8" s="18">
        <f t="shared" ca="1" si="1"/>
        <v>25090518.649999999</v>
      </c>
      <c r="AD8" s="18">
        <f t="shared" ca="1" si="1"/>
        <v>153347094.60000002</v>
      </c>
      <c r="AE8" s="18">
        <f t="shared" ca="1" si="1"/>
        <v>0</v>
      </c>
      <c r="AF8" s="18">
        <f t="shared" ca="1" si="1"/>
        <v>12536953.140000001</v>
      </c>
      <c r="AG8" s="18">
        <f t="shared" ca="1" si="1"/>
        <v>90553956.120000005</v>
      </c>
      <c r="AH8" s="18">
        <f t="shared" ca="1" si="1"/>
        <v>112615611.33</v>
      </c>
      <c r="AI8" s="18">
        <f t="shared" ca="1" si="1"/>
        <v>0</v>
      </c>
      <c r="AJ8" s="18">
        <f t="shared" ca="1" si="1"/>
        <v>4352146.51</v>
      </c>
      <c r="AK8" s="18">
        <f t="shared" ca="1" si="2"/>
        <v>137104.31</v>
      </c>
      <c r="AL8" s="18">
        <f t="shared" ca="1" si="2"/>
        <v>0</v>
      </c>
      <c r="AM8" s="18">
        <f t="shared" ca="1" si="2"/>
        <v>201300412.16999999</v>
      </c>
      <c r="AN8" s="18">
        <f t="shared" ca="1" si="2"/>
        <v>0</v>
      </c>
      <c r="AO8" s="18">
        <f t="shared" ca="1" si="2"/>
        <v>0</v>
      </c>
      <c r="AP8" s="18">
        <f t="shared" ca="1" si="2"/>
        <v>5352269.63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62508917.829999998</v>
      </c>
      <c r="BC8" s="18">
        <f t="shared" ca="1" si="3"/>
        <v>0</v>
      </c>
      <c r="BD8" s="18">
        <f t="shared" ca="1" si="3"/>
        <v>201845132.91999999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5178363.51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138748934.59</v>
      </c>
      <c r="BN8" s="18">
        <f t="shared" ca="1" si="3"/>
        <v>4264884.3899999997</v>
      </c>
      <c r="BO8" s="18">
        <f t="shared" ca="1" si="3"/>
        <v>0</v>
      </c>
      <c r="BP8" s="18">
        <f t="shared" ca="1" si="3"/>
        <v>861363737.88999999</v>
      </c>
      <c r="BQ8" s="18">
        <f t="shared" ca="1" si="4"/>
        <v>46036879.210000001</v>
      </c>
      <c r="BR8" s="18">
        <f t="shared" ca="1" si="4"/>
        <v>33889087.32</v>
      </c>
      <c r="BS8" s="18">
        <f t="shared" ca="1" si="4"/>
        <v>152802847.92000002</v>
      </c>
      <c r="BT8" s="18">
        <f t="shared" ca="1" si="4"/>
        <v>0</v>
      </c>
      <c r="BU8" s="18">
        <f t="shared" ca="1" si="4"/>
        <v>0</v>
      </c>
      <c r="BV8" s="18">
        <f t="shared" ca="1" si="4"/>
        <v>139630938.47999999</v>
      </c>
      <c r="BW8" s="18">
        <f t="shared" ca="1" si="4"/>
        <v>357487.82999999996</v>
      </c>
      <c r="BX8" s="18">
        <f t="shared" ca="1" si="4"/>
        <v>0</v>
      </c>
      <c r="BY8" s="18">
        <f t="shared" ca="1" si="4"/>
        <v>0</v>
      </c>
      <c r="BZ8" s="18">
        <f t="shared" ca="1" si="4"/>
        <v>5018408.74</v>
      </c>
      <c r="CA8" s="18">
        <f t="shared" ca="1" si="4"/>
        <v>264214205.83000001</v>
      </c>
      <c r="CB8" s="18">
        <f t="shared" ca="1" si="4"/>
        <v>587311.07999999996</v>
      </c>
      <c r="CC8" s="18">
        <f t="shared" ca="1" si="5"/>
        <v>43288832.630000003</v>
      </c>
      <c r="CD8" s="18">
        <f t="shared" ca="1" si="5"/>
        <v>359577.11</v>
      </c>
      <c r="CE8" s="18">
        <f t="shared" ca="1" si="5"/>
        <v>0</v>
      </c>
      <c r="CF8" s="18">
        <f t="shared" ca="1" si="5"/>
        <v>1639263.6</v>
      </c>
      <c r="CG8" s="18">
        <f t="shared" ca="1" si="5"/>
        <v>5196034.83</v>
      </c>
      <c r="CH8" s="18">
        <f t="shared" ca="1" si="5"/>
        <v>126330885.67999999</v>
      </c>
      <c r="CI8" s="19">
        <f t="shared" ref="CI8:CI23" ca="1" si="12">CJ8+CK8+CL8+CO8</f>
        <v>1549686934.8399999</v>
      </c>
      <c r="CJ8" s="18">
        <f t="shared" ca="1" si="6"/>
        <v>1926378.0999999996</v>
      </c>
      <c r="CK8" s="18">
        <f t="shared" ca="1" si="6"/>
        <v>2317999.58</v>
      </c>
      <c r="CL8" s="19">
        <f t="shared" ref="CL8:CL23" ca="1" si="13">+CM8+CN8</f>
        <v>208048985.05999997</v>
      </c>
      <c r="CM8" s="18">
        <f t="shared" ca="1" si="7"/>
        <v>12889244.559999997</v>
      </c>
      <c r="CN8" s="18">
        <f t="shared" ca="1" si="7"/>
        <v>195159740.49999997</v>
      </c>
      <c r="CO8" s="19">
        <f t="shared" ref="CO8:CO23" ca="1" si="14">+CP8+CQ8</f>
        <v>1337393572.0999999</v>
      </c>
      <c r="CP8" s="18">
        <f t="shared" ca="1" si="8"/>
        <v>278437967.04999989</v>
      </c>
      <c r="CQ8" s="18">
        <f t="shared" ca="1" si="8"/>
        <v>1058955605.05</v>
      </c>
      <c r="CR8" s="18">
        <f t="shared" ca="1" si="8"/>
        <v>41542685.370000005</v>
      </c>
      <c r="CS8" s="18">
        <f t="shared" ca="1" si="8"/>
        <v>0</v>
      </c>
      <c r="CT8" s="18">
        <f t="shared" ca="1" si="8"/>
        <v>0</v>
      </c>
      <c r="CU8" s="19">
        <f t="shared" ca="1" si="9"/>
        <v>17843118565.389992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1724407247.3399997</v>
      </c>
      <c r="E9" s="18">
        <f t="shared" ca="1" si="0"/>
        <v>653739866.60999966</v>
      </c>
      <c r="F9" s="18">
        <f t="shared" ca="1" si="0"/>
        <v>877743270.24000013</v>
      </c>
      <c r="G9" s="18">
        <f t="shared" ca="1" si="0"/>
        <v>192924110.48999977</v>
      </c>
      <c r="H9" s="18">
        <f t="shared" ca="1" si="0"/>
        <v>135371105.59</v>
      </c>
      <c r="I9" s="18">
        <f t="shared" ca="1" si="0"/>
        <v>288749956.76999998</v>
      </c>
      <c r="J9" s="18">
        <f t="shared" ca="1" si="0"/>
        <v>994133.15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215164502.55000001</v>
      </c>
      <c r="P9" s="18">
        <f t="shared" ca="1" si="0"/>
        <v>0</v>
      </c>
      <c r="Q9" s="18">
        <f t="shared" ca="1" si="0"/>
        <v>145254142.99000001</v>
      </c>
      <c r="R9" s="18">
        <f t="shared" ca="1" si="0"/>
        <v>0</v>
      </c>
      <c r="S9" s="18">
        <f t="shared" ca="1" si="0"/>
        <v>0</v>
      </c>
      <c r="T9" s="18">
        <f t="shared" ca="1" si="11"/>
        <v>4388333836.8400002</v>
      </c>
      <c r="U9" s="18">
        <f t="shared" ca="1" si="1"/>
        <v>126646228.66999999</v>
      </c>
      <c r="V9" s="18">
        <f t="shared" ca="1" si="1"/>
        <v>347866732.44999999</v>
      </c>
      <c r="W9" s="18">
        <f t="shared" ca="1" si="1"/>
        <v>5671246325.75</v>
      </c>
      <c r="X9" s="18">
        <f t="shared" ca="1" si="1"/>
        <v>2609956.17</v>
      </c>
      <c r="Y9" s="18">
        <f t="shared" ca="1" si="1"/>
        <v>66905031.519999996</v>
      </c>
      <c r="Z9" s="18">
        <f t="shared" ca="1" si="1"/>
        <v>81415070.13000001</v>
      </c>
      <c r="AA9" s="18">
        <f t="shared" ca="1" si="1"/>
        <v>147812.24000000002</v>
      </c>
      <c r="AB9" s="18">
        <f t="shared" ca="1" si="1"/>
        <v>0</v>
      </c>
      <c r="AC9" s="18">
        <f t="shared" ca="1" si="1"/>
        <v>1493487.7</v>
      </c>
      <c r="AD9" s="18">
        <f t="shared" ca="1" si="1"/>
        <v>25889551.379999999</v>
      </c>
      <c r="AE9" s="18">
        <f t="shared" ca="1" si="1"/>
        <v>0</v>
      </c>
      <c r="AF9" s="18">
        <f t="shared" ca="1" si="1"/>
        <v>35057745.5</v>
      </c>
      <c r="AG9" s="18">
        <f t="shared" ca="1" si="1"/>
        <v>5140807.57</v>
      </c>
      <c r="AH9" s="18">
        <f t="shared" ca="1" si="1"/>
        <v>17093558.100000001</v>
      </c>
      <c r="AI9" s="18">
        <f t="shared" ca="1" si="1"/>
        <v>23279227.459999997</v>
      </c>
      <c r="AJ9" s="18">
        <f t="shared" ca="1" si="1"/>
        <v>5797094.9600000009</v>
      </c>
      <c r="AK9" s="18">
        <f t="shared" ca="1" si="2"/>
        <v>160605.26999999999</v>
      </c>
      <c r="AL9" s="18">
        <f t="shared" ca="1" si="2"/>
        <v>0</v>
      </c>
      <c r="AM9" s="18">
        <f t="shared" ca="1" si="2"/>
        <v>31969574.739999998</v>
      </c>
      <c r="AN9" s="18">
        <f t="shared" ca="1" si="2"/>
        <v>118942.81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131455079.50999999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20401986.510000002</v>
      </c>
      <c r="BN9" s="18">
        <f t="shared" ca="1" si="3"/>
        <v>1867584.97</v>
      </c>
      <c r="BO9" s="18">
        <f t="shared" ca="1" si="3"/>
        <v>0</v>
      </c>
      <c r="BP9" s="18">
        <f t="shared" ca="1" si="3"/>
        <v>225238866.38999999</v>
      </c>
      <c r="BQ9" s="18">
        <f t="shared" ca="1" si="4"/>
        <v>42692718.999999993</v>
      </c>
      <c r="BR9" s="18">
        <f t="shared" ca="1" si="4"/>
        <v>49942101.499999993</v>
      </c>
      <c r="BS9" s="18">
        <f t="shared" ca="1" si="4"/>
        <v>85871371.890000001</v>
      </c>
      <c r="BT9" s="18">
        <f t="shared" ca="1" si="4"/>
        <v>0</v>
      </c>
      <c r="BU9" s="18">
        <f t="shared" ca="1" si="4"/>
        <v>0</v>
      </c>
      <c r="BV9" s="18">
        <f t="shared" ca="1" si="4"/>
        <v>59186635.329999998</v>
      </c>
      <c r="BW9" s="18">
        <f t="shared" ca="1" si="4"/>
        <v>336460.28</v>
      </c>
      <c r="BX9" s="18">
        <f t="shared" ca="1" si="4"/>
        <v>0</v>
      </c>
      <c r="BY9" s="18">
        <f t="shared" ca="1" si="4"/>
        <v>0</v>
      </c>
      <c r="BZ9" s="18">
        <f t="shared" ca="1" si="4"/>
        <v>5341276.2</v>
      </c>
      <c r="CA9" s="18">
        <f t="shared" ca="1" si="4"/>
        <v>120743911.18000001</v>
      </c>
      <c r="CB9" s="18">
        <f t="shared" ca="1" si="4"/>
        <v>560317.43999999994</v>
      </c>
      <c r="CC9" s="18">
        <f t="shared" ca="1" si="5"/>
        <v>26696300.07</v>
      </c>
      <c r="CD9" s="18">
        <f t="shared" ca="1" si="5"/>
        <v>0</v>
      </c>
      <c r="CE9" s="18">
        <f t="shared" ca="1" si="5"/>
        <v>0</v>
      </c>
      <c r="CF9" s="18">
        <f t="shared" ca="1" si="5"/>
        <v>561116.43000000005</v>
      </c>
      <c r="CG9" s="18">
        <f t="shared" ca="1" si="5"/>
        <v>4817632.0900000008</v>
      </c>
      <c r="CH9" s="18">
        <f t="shared" ca="1" si="5"/>
        <v>0</v>
      </c>
      <c r="CI9" s="19">
        <f t="shared" ca="1" si="12"/>
        <v>16905016928.620003</v>
      </c>
      <c r="CJ9" s="18">
        <f t="shared" ca="1" si="6"/>
        <v>0</v>
      </c>
      <c r="CK9" s="18">
        <f t="shared" ca="1" si="6"/>
        <v>13955603.459999988</v>
      </c>
      <c r="CL9" s="19">
        <f t="shared" ca="1" si="13"/>
        <v>3950830122.4747438</v>
      </c>
      <c r="CM9" s="18">
        <f t="shared" ca="1" si="7"/>
        <v>209136711.98999959</v>
      </c>
      <c r="CN9" s="18">
        <f t="shared" ca="1" si="7"/>
        <v>3741693410.4847441</v>
      </c>
      <c r="CO9" s="19">
        <f t="shared" ca="1" si="14"/>
        <v>12940231202.685259</v>
      </c>
      <c r="CP9" s="18">
        <f t="shared" ca="1" si="8"/>
        <v>3254975793.5399985</v>
      </c>
      <c r="CQ9" s="18">
        <f t="shared" ca="1" si="8"/>
        <v>9685255409.1452599</v>
      </c>
      <c r="CR9" s="18">
        <f t="shared" ca="1" si="8"/>
        <v>79405133.930000007</v>
      </c>
      <c r="CS9" s="18">
        <f t="shared" ca="1" si="8"/>
        <v>0</v>
      </c>
      <c r="CT9" s="18">
        <f t="shared" ca="1" si="8"/>
        <v>0</v>
      </c>
      <c r="CU9" s="19">
        <f t="shared" ca="1" si="9"/>
        <v>31101278185.759998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5488123724.1471672</v>
      </c>
      <c r="E10" s="18">
        <f t="shared" ca="1" si="0"/>
        <v>948966112.10857701</v>
      </c>
      <c r="F10" s="18">
        <f t="shared" ca="1" si="0"/>
        <v>2333410824.5584593</v>
      </c>
      <c r="G10" s="18">
        <f t="shared" ca="1" si="0"/>
        <v>2205746787.4801316</v>
      </c>
      <c r="H10" s="18">
        <f t="shared" ca="1" si="0"/>
        <v>127696691.34999999</v>
      </c>
      <c r="I10" s="18">
        <f t="shared" ca="1" si="0"/>
        <v>332092475.869968</v>
      </c>
      <c r="J10" s="18">
        <f t="shared" ca="1" si="0"/>
        <v>14250939.970000001</v>
      </c>
      <c r="K10" s="18">
        <f t="shared" ca="1" si="0"/>
        <v>36604477.220000006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625996955.87000096</v>
      </c>
      <c r="P10" s="18">
        <f t="shared" ca="1" si="0"/>
        <v>42696.67</v>
      </c>
      <c r="Q10" s="18">
        <f t="shared" ca="1" si="0"/>
        <v>798312839.3500011</v>
      </c>
      <c r="R10" s="18">
        <f t="shared" ca="1" si="0"/>
        <v>0</v>
      </c>
      <c r="S10" s="18">
        <f t="shared" ca="1" si="0"/>
        <v>0</v>
      </c>
      <c r="T10" s="18">
        <f t="shared" ca="1" si="11"/>
        <v>4264761174.1927605</v>
      </c>
      <c r="U10" s="18">
        <f t="shared" ca="1" si="1"/>
        <v>442505265.35000002</v>
      </c>
      <c r="V10" s="18">
        <f t="shared" ca="1" si="1"/>
        <v>1056635119.3298011</v>
      </c>
      <c r="W10" s="18">
        <f t="shared" ca="1" si="1"/>
        <v>7622772032.47999</v>
      </c>
      <c r="X10" s="18">
        <f t="shared" ca="1" si="1"/>
        <v>24209847.220000401</v>
      </c>
      <c r="Y10" s="18">
        <f t="shared" ca="1" si="1"/>
        <v>248652470.539996</v>
      </c>
      <c r="Z10" s="18">
        <f t="shared" ca="1" si="1"/>
        <v>334752174.93938798</v>
      </c>
      <c r="AA10" s="18">
        <f t="shared" ca="1" si="1"/>
        <v>356958.89</v>
      </c>
      <c r="AB10" s="18">
        <f t="shared" ca="1" si="1"/>
        <v>0</v>
      </c>
      <c r="AC10" s="18">
        <f t="shared" ca="1" si="1"/>
        <v>45116707.590018697</v>
      </c>
      <c r="AD10" s="18">
        <f t="shared" ca="1" si="1"/>
        <v>74255884.059991211</v>
      </c>
      <c r="AE10" s="18">
        <f t="shared" ca="1" si="1"/>
        <v>7417082.8399999999</v>
      </c>
      <c r="AF10" s="18">
        <f t="shared" ca="1" si="1"/>
        <v>42613129.8699999</v>
      </c>
      <c r="AG10" s="18">
        <f t="shared" ca="1" si="1"/>
        <v>454743909.95999998</v>
      </c>
      <c r="AH10" s="18">
        <f t="shared" ca="1" si="1"/>
        <v>248366311.88999999</v>
      </c>
      <c r="AI10" s="18">
        <f t="shared" ca="1" si="1"/>
        <v>7938498.7800000003</v>
      </c>
      <c r="AJ10" s="18">
        <f t="shared" ca="1" si="1"/>
        <v>24431187.5</v>
      </c>
      <c r="AK10" s="18">
        <f t="shared" ca="1" si="2"/>
        <v>1748322.0999999901</v>
      </c>
      <c r="AL10" s="18">
        <f t="shared" ca="1" si="2"/>
        <v>0</v>
      </c>
      <c r="AM10" s="18">
        <f t="shared" ca="1" si="2"/>
        <v>89803559.469999701</v>
      </c>
      <c r="AN10" s="18">
        <f t="shared" ca="1" si="2"/>
        <v>2229210.09</v>
      </c>
      <c r="AO10" s="18">
        <f t="shared" ca="1" si="2"/>
        <v>0</v>
      </c>
      <c r="AP10" s="18">
        <f t="shared" ca="1" si="2"/>
        <v>8885614.9799999204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396529553.84947896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14034083.91</v>
      </c>
      <c r="BJ10" s="18">
        <f t="shared" ca="1" si="3"/>
        <v>3217423.27</v>
      </c>
      <c r="BK10" s="18">
        <f t="shared" ca="1" si="3"/>
        <v>0</v>
      </c>
      <c r="BL10" s="18">
        <f t="shared" ca="1" si="3"/>
        <v>0</v>
      </c>
      <c r="BM10" s="18">
        <f t="shared" ca="1" si="3"/>
        <v>109295396.9800002</v>
      </c>
      <c r="BN10" s="18">
        <f t="shared" ca="1" si="3"/>
        <v>99969945.709951296</v>
      </c>
      <c r="BO10" s="18">
        <f t="shared" ca="1" si="3"/>
        <v>0</v>
      </c>
      <c r="BP10" s="18">
        <f t="shared" ca="1" si="3"/>
        <v>548833779.55996704</v>
      </c>
      <c r="BQ10" s="18">
        <f t="shared" ca="1" si="4"/>
        <v>40554350.979999997</v>
      </c>
      <c r="BR10" s="18">
        <f t="shared" ca="1" si="4"/>
        <v>298006545.01999998</v>
      </c>
      <c r="BS10" s="18">
        <f t="shared" ca="1" si="4"/>
        <v>157964333.44999599</v>
      </c>
      <c r="BT10" s="18">
        <f t="shared" ca="1" si="4"/>
        <v>0</v>
      </c>
      <c r="BU10" s="18">
        <f t="shared" ca="1" si="4"/>
        <v>0</v>
      </c>
      <c r="BV10" s="18">
        <f t="shared" ca="1" si="4"/>
        <v>18885255.07</v>
      </c>
      <c r="BW10" s="18">
        <f t="shared" ca="1" si="4"/>
        <v>938095.51</v>
      </c>
      <c r="BX10" s="18">
        <f t="shared" ca="1" si="4"/>
        <v>0</v>
      </c>
      <c r="BY10" s="18">
        <f t="shared" ca="1" si="4"/>
        <v>123200665.11</v>
      </c>
      <c r="BZ10" s="18">
        <f t="shared" ca="1" si="4"/>
        <v>21022307.84</v>
      </c>
      <c r="CA10" s="18">
        <f t="shared" ca="1" si="4"/>
        <v>547118649.65999997</v>
      </c>
      <c r="CB10" s="18">
        <f t="shared" ca="1" si="4"/>
        <v>1173943.24</v>
      </c>
      <c r="CC10" s="18">
        <f t="shared" ca="1" si="5"/>
        <v>155427793.7999998</v>
      </c>
      <c r="CD10" s="18">
        <f t="shared" ca="1" si="5"/>
        <v>21599298.969999999</v>
      </c>
      <c r="CE10" s="18">
        <f t="shared" ca="1" si="5"/>
        <v>0</v>
      </c>
      <c r="CF10" s="18">
        <f t="shared" ca="1" si="5"/>
        <v>2508826.25</v>
      </c>
      <c r="CG10" s="18">
        <f t="shared" ca="1" si="5"/>
        <v>15722445.419999991</v>
      </c>
      <c r="CH10" s="18">
        <f t="shared" ca="1" si="5"/>
        <v>3602581.4899998698</v>
      </c>
      <c r="CI10" s="19">
        <f t="shared" ca="1" si="12"/>
        <v>3458983097.7888103</v>
      </c>
      <c r="CJ10" s="18">
        <f t="shared" ca="1" si="6"/>
        <v>317208.65000009997</v>
      </c>
      <c r="CK10" s="18">
        <f t="shared" ca="1" si="6"/>
        <v>5095899.3900001002</v>
      </c>
      <c r="CL10" s="19">
        <f t="shared" ca="1" si="13"/>
        <v>1072097153.0394609</v>
      </c>
      <c r="CM10" s="18">
        <f t="shared" ca="1" si="7"/>
        <v>433665416.35968351</v>
      </c>
      <c r="CN10" s="18">
        <f t="shared" ca="1" si="7"/>
        <v>638431736.67977738</v>
      </c>
      <c r="CO10" s="19">
        <f t="shared" ca="1" si="14"/>
        <v>2381472836.7093492</v>
      </c>
      <c r="CP10" s="18">
        <f t="shared" ca="1" si="8"/>
        <v>957915042.02851272</v>
      </c>
      <c r="CQ10" s="18">
        <f t="shared" ca="1" si="8"/>
        <v>1423557794.6808364</v>
      </c>
      <c r="CR10" s="18">
        <f t="shared" ca="1" si="8"/>
        <v>27676427.300000802</v>
      </c>
      <c r="CS10" s="18">
        <f t="shared" ca="1" si="8"/>
        <v>0</v>
      </c>
      <c r="CT10" s="18">
        <f t="shared" ca="1" si="8"/>
        <v>0</v>
      </c>
      <c r="CU10" s="19">
        <f t="shared" ca="1" si="9"/>
        <v>28491876182.697289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27956366.698600002</v>
      </c>
      <c r="E11" s="18">
        <f t="shared" ca="1" si="0"/>
        <v>15337382.648800001</v>
      </c>
      <c r="F11" s="18">
        <f t="shared" ca="1" si="0"/>
        <v>10952074.3829</v>
      </c>
      <c r="G11" s="18">
        <f t="shared" ca="1" si="0"/>
        <v>1666909.6669000001</v>
      </c>
      <c r="H11" s="18">
        <f t="shared" ca="1" si="0"/>
        <v>0</v>
      </c>
      <c r="I11" s="18">
        <f t="shared" ca="1" si="0"/>
        <v>105946859.40000001</v>
      </c>
      <c r="J11" s="18">
        <f t="shared" ca="1" si="0"/>
        <v>1676202.74</v>
      </c>
      <c r="K11" s="18">
        <f t="shared" ca="1" si="0"/>
        <v>5543560.9725000001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10676701.088</v>
      </c>
      <c r="P11" s="18">
        <f t="shared" ca="1" si="0"/>
        <v>0</v>
      </c>
      <c r="Q11" s="18">
        <f t="shared" ca="1" si="0"/>
        <v>2084223.89</v>
      </c>
      <c r="R11" s="18">
        <f t="shared" ca="1" si="0"/>
        <v>0</v>
      </c>
      <c r="S11" s="18">
        <f t="shared" ca="1" si="0"/>
        <v>0</v>
      </c>
      <c r="T11" s="18">
        <f t="shared" ca="1" si="11"/>
        <v>2658611852.7660999</v>
      </c>
      <c r="U11" s="18">
        <f t="shared" ca="1" si="1"/>
        <v>39132900.061099999</v>
      </c>
      <c r="V11" s="18">
        <f t="shared" ca="1" si="1"/>
        <v>66787399.729599997</v>
      </c>
      <c r="W11" s="18">
        <f t="shared" ca="1" si="1"/>
        <v>420239677.98540002</v>
      </c>
      <c r="X11" s="18">
        <f t="shared" ca="1" si="1"/>
        <v>344260.97</v>
      </c>
      <c r="Y11" s="18">
        <f t="shared" ca="1" si="1"/>
        <v>1018043.4057999999</v>
      </c>
      <c r="Z11" s="18">
        <f t="shared" ca="1" si="1"/>
        <v>1919345.4469000001</v>
      </c>
      <c r="AA11" s="18">
        <f t="shared" ca="1" si="1"/>
        <v>9216.93</v>
      </c>
      <c r="AB11" s="18">
        <f t="shared" ca="1" si="1"/>
        <v>0</v>
      </c>
      <c r="AC11" s="18">
        <f t="shared" ca="1" si="1"/>
        <v>0</v>
      </c>
      <c r="AD11" s="18">
        <f t="shared" ca="1" si="1"/>
        <v>45499.827499999999</v>
      </c>
      <c r="AE11" s="18">
        <f t="shared" ca="1" si="1"/>
        <v>0</v>
      </c>
      <c r="AF11" s="18">
        <f t="shared" ca="1" si="1"/>
        <v>198436.65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942181.99</v>
      </c>
      <c r="AK11" s="18">
        <f t="shared" ca="1" si="2"/>
        <v>67086.36</v>
      </c>
      <c r="AL11" s="18">
        <f t="shared" ca="1" si="2"/>
        <v>0</v>
      </c>
      <c r="AM11" s="18">
        <f t="shared" ca="1" si="2"/>
        <v>115274074.6454</v>
      </c>
      <c r="AN11" s="18">
        <f t="shared" ca="1" si="2"/>
        <v>0</v>
      </c>
      <c r="AO11" s="18">
        <f t="shared" ca="1" si="2"/>
        <v>0</v>
      </c>
      <c r="AP11" s="18">
        <f t="shared" ca="1" si="2"/>
        <v>43712.912400000001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53701803.725100003</v>
      </c>
      <c r="AU11" s="18">
        <f t="shared" ca="1" si="2"/>
        <v>702522.17299999995</v>
      </c>
      <c r="AV11" s="18">
        <f t="shared" ca="1" si="2"/>
        <v>1319951.6953</v>
      </c>
      <c r="AW11" s="18">
        <f t="shared" ca="1" si="2"/>
        <v>0</v>
      </c>
      <c r="AX11" s="18">
        <f t="shared" ca="1" si="2"/>
        <v>442974.1875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23512398.0803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63432.826500000003</v>
      </c>
      <c r="BM11" s="18">
        <f t="shared" ca="1" si="3"/>
        <v>0</v>
      </c>
      <c r="BN11" s="18">
        <f t="shared" ca="1" si="3"/>
        <v>5963270.9303000001</v>
      </c>
      <c r="BO11" s="18">
        <f t="shared" ca="1" si="3"/>
        <v>0</v>
      </c>
      <c r="BP11" s="18">
        <f t="shared" ca="1" si="3"/>
        <v>1870820.6070000001</v>
      </c>
      <c r="BQ11" s="18">
        <f t="shared" ca="1" si="4"/>
        <v>1720694.73</v>
      </c>
      <c r="BR11" s="18">
        <f t="shared" ca="1" si="4"/>
        <v>809662.44</v>
      </c>
      <c r="BS11" s="18">
        <f t="shared" ca="1" si="4"/>
        <v>2795671.2048999998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355162.49</v>
      </c>
      <c r="BX11" s="18">
        <f t="shared" ca="1" si="4"/>
        <v>0</v>
      </c>
      <c r="BY11" s="18">
        <f t="shared" ca="1" si="4"/>
        <v>0</v>
      </c>
      <c r="BZ11" s="18">
        <f t="shared" ca="1" si="4"/>
        <v>4397110.5999999996</v>
      </c>
      <c r="CA11" s="18">
        <f t="shared" ca="1" si="4"/>
        <v>177773858.78</v>
      </c>
      <c r="CB11" s="18">
        <f t="shared" ca="1" si="4"/>
        <v>3148714.29</v>
      </c>
      <c r="CC11" s="18">
        <f t="shared" ca="1" si="5"/>
        <v>34698432.380000003</v>
      </c>
      <c r="CD11" s="18">
        <f t="shared" ca="1" si="5"/>
        <v>0</v>
      </c>
      <c r="CE11" s="18">
        <f t="shared" ca="1" si="5"/>
        <v>0</v>
      </c>
      <c r="CF11" s="18">
        <f t="shared" ca="1" si="5"/>
        <v>14583197.789999999</v>
      </c>
      <c r="CG11" s="18">
        <f t="shared" ca="1" si="5"/>
        <v>5182409.29</v>
      </c>
      <c r="CH11" s="18">
        <f t="shared" ca="1" si="5"/>
        <v>929.07</v>
      </c>
      <c r="CI11" s="19">
        <f t="shared" ca="1" si="12"/>
        <v>547751356.26999998</v>
      </c>
      <c r="CJ11" s="18">
        <f t="shared" ca="1" si="6"/>
        <v>0</v>
      </c>
      <c r="CK11" s="18">
        <f t="shared" ca="1" si="6"/>
        <v>403162130.89999998</v>
      </c>
      <c r="CL11" s="19">
        <f t="shared" ca="1" si="13"/>
        <v>10487367.029999999</v>
      </c>
      <c r="CM11" s="18">
        <f t="shared" ca="1" si="7"/>
        <v>0</v>
      </c>
      <c r="CN11" s="18">
        <f t="shared" ca="1" si="7"/>
        <v>10487367.029999999</v>
      </c>
      <c r="CO11" s="19">
        <f t="shared" ca="1" si="14"/>
        <v>134101858.34</v>
      </c>
      <c r="CP11" s="18">
        <f t="shared" ca="1" si="8"/>
        <v>0</v>
      </c>
      <c r="CQ11" s="18">
        <f t="shared" ca="1" si="8"/>
        <v>134101858.34</v>
      </c>
      <c r="CR11" s="18">
        <f t="shared" ca="1" si="8"/>
        <v>7382650.0166999996</v>
      </c>
      <c r="CS11" s="18">
        <f t="shared" ca="1" si="8"/>
        <v>0</v>
      </c>
      <c r="CT11" s="18">
        <f t="shared" ca="1" si="8"/>
        <v>0</v>
      </c>
      <c r="CU11" s="19">
        <f t="shared" ca="1" si="9"/>
        <v>4346694628.0458984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276658976.03488833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276658976.03488833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237318863.94</v>
      </c>
      <c r="E13" s="18">
        <f t="shared" ca="1" si="0"/>
        <v>37155471.299999997</v>
      </c>
      <c r="F13" s="18">
        <f t="shared" ca="1" si="0"/>
        <v>127191632.21000001</v>
      </c>
      <c r="G13" s="18">
        <f t="shared" ca="1" si="0"/>
        <v>72971760.430000007</v>
      </c>
      <c r="H13" s="18">
        <f t="shared" ca="1" si="0"/>
        <v>20558909.869999997</v>
      </c>
      <c r="I13" s="18">
        <f t="shared" ca="1" si="0"/>
        <v>28082583.260000002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68400940.709999993</v>
      </c>
      <c r="P13" s="18">
        <f t="shared" ca="1" si="0"/>
        <v>0</v>
      </c>
      <c r="Q13" s="18">
        <f t="shared" ca="1" si="0"/>
        <v>7177419.7600000007</v>
      </c>
      <c r="R13" s="18">
        <f t="shared" ca="1" si="0"/>
        <v>0</v>
      </c>
      <c r="S13" s="18">
        <f t="shared" ca="1" si="0"/>
        <v>0</v>
      </c>
      <c r="T13" s="18">
        <f t="shared" ca="1" si="11"/>
        <v>2748121385.4281025</v>
      </c>
      <c r="U13" s="18">
        <f t="shared" ca="1" si="1"/>
        <v>4658143.3252791464</v>
      </c>
      <c r="V13" s="18">
        <f t="shared" ca="1" si="1"/>
        <v>47646485.239999995</v>
      </c>
      <c r="W13" s="18">
        <f t="shared" ca="1" si="1"/>
        <v>1376368022.3299999</v>
      </c>
      <c r="X13" s="18">
        <f t="shared" ca="1" si="1"/>
        <v>0</v>
      </c>
      <c r="Y13" s="18">
        <f t="shared" ca="1" si="1"/>
        <v>23079591.480000004</v>
      </c>
      <c r="Z13" s="18">
        <f t="shared" ca="1" si="1"/>
        <v>26065056.030000001</v>
      </c>
      <c r="AA13" s="18">
        <f t="shared" ca="1" si="1"/>
        <v>0</v>
      </c>
      <c r="AB13" s="18">
        <f t="shared" ca="1" si="1"/>
        <v>0</v>
      </c>
      <c r="AC13" s="18">
        <f t="shared" ca="1" si="1"/>
        <v>396702.29</v>
      </c>
      <c r="AD13" s="18">
        <f t="shared" ca="1" si="1"/>
        <v>2905530.1999999997</v>
      </c>
      <c r="AE13" s="18">
        <f t="shared" ca="1" si="1"/>
        <v>0</v>
      </c>
      <c r="AF13" s="18">
        <f t="shared" ca="1" si="1"/>
        <v>180344.39000000004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507435.85</v>
      </c>
      <c r="AK13" s="18">
        <f t="shared" ca="1" si="2"/>
        <v>14308.26</v>
      </c>
      <c r="AL13" s="18">
        <f t="shared" ca="1" si="2"/>
        <v>0</v>
      </c>
      <c r="AM13" s="18">
        <f t="shared" ca="1" si="2"/>
        <v>5440876.5799999991</v>
      </c>
      <c r="AN13" s="18">
        <f t="shared" ca="1" si="2"/>
        <v>167904.78</v>
      </c>
      <c r="AO13" s="18">
        <f t="shared" ca="1" si="2"/>
        <v>0</v>
      </c>
      <c r="AP13" s="18">
        <f t="shared" ca="1" si="2"/>
        <v>201461.88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3995471.3600000003</v>
      </c>
      <c r="AV13" s="18">
        <f t="shared" ca="1" si="2"/>
        <v>1463099.47</v>
      </c>
      <c r="AW13" s="18">
        <f t="shared" ca="1" si="2"/>
        <v>0</v>
      </c>
      <c r="AX13" s="18">
        <f t="shared" ca="1" si="2"/>
        <v>1534126.48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22442862.91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-489862.62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105014353.11999999</v>
      </c>
      <c r="BO13" s="18">
        <f t="shared" ca="1" si="3"/>
        <v>0</v>
      </c>
      <c r="BP13" s="18">
        <f t="shared" ca="1" si="3"/>
        <v>49407075.850000001</v>
      </c>
      <c r="BQ13" s="18">
        <f t="shared" ca="1" si="4"/>
        <v>1119903.77</v>
      </c>
      <c r="BR13" s="18">
        <f t="shared" ca="1" si="4"/>
        <v>88970484.670000002</v>
      </c>
      <c r="BS13" s="18">
        <f t="shared" ca="1" si="4"/>
        <v>7809216.5899999999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1178742.0599999998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1179129.0999999999</v>
      </c>
      <c r="CP13" s="18">
        <f t="shared" ca="1" si="8"/>
        <v>0</v>
      </c>
      <c r="CQ13" s="18">
        <f t="shared" ca="1" si="8"/>
        <v>1179129.0999999999</v>
      </c>
      <c r="CR13" s="18">
        <f t="shared" ca="1" si="8"/>
        <v>13579327.209999999</v>
      </c>
      <c r="CS13" s="18">
        <f t="shared" ca="1" si="8"/>
        <v>0</v>
      </c>
      <c r="CT13" s="18">
        <f t="shared" ca="1" si="8"/>
        <v>0</v>
      </c>
      <c r="CU13" s="19">
        <f t="shared" ca="1" si="9"/>
        <v>4893316766.473382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3821769091.5199981</v>
      </c>
      <c r="E14" s="18">
        <f t="shared" ca="1" si="0"/>
        <v>233390701.7700001</v>
      </c>
      <c r="F14" s="18">
        <f t="shared" ca="1" si="0"/>
        <v>274651468.12839067</v>
      </c>
      <c r="G14" s="18">
        <f t="shared" ca="1" si="0"/>
        <v>3313726921.6216073</v>
      </c>
      <c r="H14" s="18">
        <f t="shared" ca="1" si="0"/>
        <v>708880377.00999999</v>
      </c>
      <c r="I14" s="18">
        <f t="shared" ca="1" si="0"/>
        <v>238242651.36000001</v>
      </c>
      <c r="J14" s="18">
        <f t="shared" ca="1" si="0"/>
        <v>14970.85</v>
      </c>
      <c r="K14" s="18">
        <f t="shared" ca="1" si="0"/>
        <v>0</v>
      </c>
      <c r="L14" s="18">
        <f t="shared" ca="1" si="0"/>
        <v>0</v>
      </c>
      <c r="M14" s="18">
        <f t="shared" ca="1" si="0"/>
        <v>1280248.3700000001</v>
      </c>
      <c r="N14" s="18">
        <f t="shared" ca="1" si="0"/>
        <v>0</v>
      </c>
      <c r="O14" s="18">
        <f t="shared" ca="1" si="0"/>
        <v>345869158.75</v>
      </c>
      <c r="P14" s="18">
        <f t="shared" ca="1" si="0"/>
        <v>0</v>
      </c>
      <c r="Q14" s="18">
        <f t="shared" ca="1" si="0"/>
        <v>88987242.530000001</v>
      </c>
      <c r="R14" s="18">
        <f t="shared" ca="1" si="0"/>
        <v>0</v>
      </c>
      <c r="S14" s="18">
        <f t="shared" ca="1" si="0"/>
        <v>0</v>
      </c>
      <c r="T14" s="18">
        <f t="shared" ca="1" si="11"/>
        <v>4534029274.6599998</v>
      </c>
      <c r="U14" s="18">
        <f t="shared" ca="1" si="1"/>
        <v>46073889.649999999</v>
      </c>
      <c r="V14" s="18">
        <f t="shared" ca="1" si="1"/>
        <v>517149096.02999997</v>
      </c>
      <c r="W14" s="18">
        <f t="shared" ca="1" si="1"/>
        <v>4579767811.6499996</v>
      </c>
      <c r="X14" s="18">
        <f t="shared" ca="1" si="1"/>
        <v>149837.6</v>
      </c>
      <c r="Y14" s="18">
        <f t="shared" ca="1" si="1"/>
        <v>190674973.06</v>
      </c>
      <c r="Z14" s="18">
        <f t="shared" ca="1" si="1"/>
        <v>186147550</v>
      </c>
      <c r="AA14" s="18">
        <f t="shared" ca="1" si="1"/>
        <v>28963.73</v>
      </c>
      <c r="AB14" s="18">
        <f t="shared" ca="1" si="1"/>
        <v>0</v>
      </c>
      <c r="AC14" s="18">
        <f t="shared" ca="1" si="1"/>
        <v>28507804.399999999</v>
      </c>
      <c r="AD14" s="18">
        <f t="shared" ca="1" si="1"/>
        <v>120055445.27</v>
      </c>
      <c r="AE14" s="18">
        <f t="shared" ca="1" si="1"/>
        <v>372000</v>
      </c>
      <c r="AF14" s="18">
        <f t="shared" ca="1" si="1"/>
        <v>5020374.18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4133152.77</v>
      </c>
      <c r="AK14" s="18">
        <f t="shared" ca="1" si="2"/>
        <v>0</v>
      </c>
      <c r="AL14" s="18">
        <f t="shared" ca="1" si="2"/>
        <v>0</v>
      </c>
      <c r="AM14" s="18">
        <f t="shared" ca="1" si="2"/>
        <v>23720808.960000001</v>
      </c>
      <c r="AN14" s="18">
        <f t="shared" ca="1" si="2"/>
        <v>95414</v>
      </c>
      <c r="AO14" s="18">
        <f t="shared" ca="1" si="2"/>
        <v>0</v>
      </c>
      <c r="AP14" s="18">
        <f t="shared" ca="1" si="2"/>
        <v>9089339.3300000001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171863432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15897192.810000001</v>
      </c>
      <c r="BO14" s="18">
        <f t="shared" ca="1" si="3"/>
        <v>0</v>
      </c>
      <c r="BP14" s="18">
        <f t="shared" ca="1" si="3"/>
        <v>425316045.58999997</v>
      </c>
      <c r="BQ14" s="18">
        <f t="shared" ca="1" si="4"/>
        <v>62591554.939999998</v>
      </c>
      <c r="BR14" s="18">
        <f t="shared" ca="1" si="4"/>
        <v>157542840.50999999</v>
      </c>
      <c r="BS14" s="18">
        <f t="shared" ca="1" si="4"/>
        <v>373044400.80000001</v>
      </c>
      <c r="BT14" s="18">
        <f t="shared" ca="1" si="4"/>
        <v>0</v>
      </c>
      <c r="BU14" s="18">
        <f t="shared" ca="1" si="4"/>
        <v>0</v>
      </c>
      <c r="BV14" s="18">
        <f t="shared" ca="1" si="4"/>
        <v>447958392.13</v>
      </c>
      <c r="BW14" s="18">
        <f t="shared" ca="1" si="4"/>
        <v>20927.5</v>
      </c>
      <c r="BX14" s="18">
        <f t="shared" ca="1" si="4"/>
        <v>0</v>
      </c>
      <c r="BY14" s="18">
        <f t="shared" ca="1" si="4"/>
        <v>0</v>
      </c>
      <c r="BZ14" s="18">
        <f t="shared" ca="1" si="4"/>
        <v>2595412.41</v>
      </c>
      <c r="CA14" s="18">
        <f t="shared" ca="1" si="4"/>
        <v>152240307.44999999</v>
      </c>
      <c r="CB14" s="18">
        <f t="shared" ca="1" si="4"/>
        <v>178262.91</v>
      </c>
      <c r="CC14" s="18">
        <f t="shared" ca="1" si="5"/>
        <v>16646662.82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985150.36</v>
      </c>
      <c r="CH14" s="18">
        <f t="shared" ca="1" si="5"/>
        <v>132423.99</v>
      </c>
      <c r="CI14" s="19">
        <f t="shared" ca="1" si="12"/>
        <v>2447186623.0900002</v>
      </c>
      <c r="CJ14" s="18">
        <f t="shared" ca="1" si="6"/>
        <v>7375902.0199999996</v>
      </c>
      <c r="CK14" s="18">
        <f t="shared" ca="1" si="6"/>
        <v>801720.82</v>
      </c>
      <c r="CL14" s="19">
        <f t="shared" ca="1" si="13"/>
        <v>1872816559.49</v>
      </c>
      <c r="CM14" s="18">
        <f t="shared" ca="1" si="7"/>
        <v>50798554.490000002</v>
      </c>
      <c r="CN14" s="18">
        <f t="shared" ca="1" si="7"/>
        <v>1822018005</v>
      </c>
      <c r="CO14" s="19">
        <f t="shared" ca="1" si="14"/>
        <v>566192440.75999999</v>
      </c>
      <c r="CP14" s="18">
        <f t="shared" ca="1" si="8"/>
        <v>330263389.56</v>
      </c>
      <c r="CQ14" s="18">
        <f t="shared" ca="1" si="8"/>
        <v>235929051.19999999</v>
      </c>
      <c r="CR14" s="18">
        <f t="shared" ca="1" si="8"/>
        <v>41816922.270000003</v>
      </c>
      <c r="CS14" s="18">
        <f t="shared" ca="1" si="8"/>
        <v>0</v>
      </c>
      <c r="CT14" s="18">
        <f t="shared" ca="1" si="8"/>
        <v>0</v>
      </c>
      <c r="CU14" s="19">
        <f t="shared" ca="1" si="9"/>
        <v>19767774720.999996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1395230.8500000041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2900354.5300000533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424373.12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6858254.3799998723</v>
      </c>
      <c r="BE15" s="18">
        <f t="shared" ca="1" si="3"/>
        <v>29483527.124285739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-1558528.3428476222</v>
      </c>
      <c r="BM15" s="18">
        <f t="shared" ca="1" si="3"/>
        <v>36418491.734603204</v>
      </c>
      <c r="BN15" s="18">
        <f t="shared" ca="1" si="3"/>
        <v>42437.390000000232</v>
      </c>
      <c r="BO15" s="18">
        <f t="shared" ca="1" si="3"/>
        <v>0</v>
      </c>
      <c r="BP15" s="18">
        <f t="shared" ca="1" si="3"/>
        <v>67565972.325238407</v>
      </c>
      <c r="BQ15" s="18">
        <f t="shared" ca="1" si="4"/>
        <v>0</v>
      </c>
      <c r="BR15" s="18">
        <f t="shared" ca="1" si="4"/>
        <v>0</v>
      </c>
      <c r="BS15" s="18">
        <f t="shared" ca="1" si="4"/>
        <v>1681249412.6619055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1824779654.3636615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202576889.1031476</v>
      </c>
      <c r="BJ16" s="18">
        <f t="shared" ca="1" si="3"/>
        <v>205853740.8151862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408430629.91833377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89009531</v>
      </c>
      <c r="E17" s="18">
        <f t="shared" ca="1" si="0"/>
        <v>3026122</v>
      </c>
      <c r="F17" s="18">
        <f t="shared" ca="1" si="0"/>
        <v>36617263</v>
      </c>
      <c r="G17" s="18">
        <f t="shared" ca="1" si="0"/>
        <v>49366146</v>
      </c>
      <c r="H17" s="18">
        <f t="shared" ca="1" si="0"/>
        <v>19528114</v>
      </c>
      <c r="I17" s="18">
        <f t="shared" ca="1" si="0"/>
        <v>4536929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60988663</v>
      </c>
      <c r="P17" s="18">
        <f t="shared" ca="1" si="0"/>
        <v>0</v>
      </c>
      <c r="Q17" s="18">
        <f t="shared" ca="1" si="0"/>
        <v>111055491</v>
      </c>
      <c r="R17" s="18">
        <f t="shared" ca="1" si="0"/>
        <v>0</v>
      </c>
      <c r="S17" s="18">
        <f t="shared" ca="1" si="0"/>
        <v>0</v>
      </c>
      <c r="T17" s="18">
        <f t="shared" ca="1" si="11"/>
        <v>2553024036.1300001</v>
      </c>
      <c r="U17" s="18">
        <f t="shared" ca="1" si="1"/>
        <v>0</v>
      </c>
      <c r="V17" s="18">
        <f t="shared" ca="1" si="1"/>
        <v>58605521.659999996</v>
      </c>
      <c r="W17" s="18">
        <f t="shared" ca="1" si="1"/>
        <v>214745416.11000001</v>
      </c>
      <c r="X17" s="18">
        <f t="shared" ca="1" si="1"/>
        <v>0</v>
      </c>
      <c r="Y17" s="18">
        <f t="shared" ca="1" si="1"/>
        <v>98372730</v>
      </c>
      <c r="Z17" s="18">
        <f t="shared" ca="1" si="1"/>
        <v>102333032</v>
      </c>
      <c r="AA17" s="18">
        <f t="shared" ca="1" si="1"/>
        <v>0</v>
      </c>
      <c r="AB17" s="18">
        <f t="shared" ca="1" si="1"/>
        <v>0</v>
      </c>
      <c r="AC17" s="18">
        <f t="shared" ca="1" si="1"/>
        <v>560078</v>
      </c>
      <c r="AD17" s="18">
        <f t="shared" ca="1" si="1"/>
        <v>8762180</v>
      </c>
      <c r="AE17" s="18">
        <f t="shared" ca="1" si="1"/>
        <v>0</v>
      </c>
      <c r="AF17" s="18">
        <f t="shared" ca="1" si="1"/>
        <v>864696</v>
      </c>
      <c r="AG17" s="18">
        <f t="shared" ca="1" si="1"/>
        <v>871306</v>
      </c>
      <c r="AH17" s="18">
        <f t="shared" ca="1" si="1"/>
        <v>17069</v>
      </c>
      <c r="AI17" s="18">
        <f t="shared" ca="1" si="1"/>
        <v>0</v>
      </c>
      <c r="AJ17" s="18">
        <f t="shared" ca="1" si="1"/>
        <v>562984</v>
      </c>
      <c r="AK17" s="18">
        <f t="shared" ca="1" si="2"/>
        <v>12056</v>
      </c>
      <c r="AL17" s="18">
        <f t="shared" ca="1" si="2"/>
        <v>0</v>
      </c>
      <c r="AM17" s="18">
        <f t="shared" ca="1" si="2"/>
        <v>17672751</v>
      </c>
      <c r="AN17" s="18">
        <f t="shared" ca="1" si="2"/>
        <v>67292</v>
      </c>
      <c r="AO17" s="18">
        <f t="shared" ca="1" si="2"/>
        <v>0</v>
      </c>
      <c r="AP17" s="18">
        <f t="shared" ca="1" si="2"/>
        <v>948985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223428036</v>
      </c>
      <c r="AU17" s="18">
        <f t="shared" ca="1" si="2"/>
        <v>16712884</v>
      </c>
      <c r="AV17" s="18">
        <f t="shared" ca="1" si="2"/>
        <v>25827504</v>
      </c>
      <c r="AW17" s="18">
        <f t="shared" ca="1" si="2"/>
        <v>0</v>
      </c>
      <c r="AX17" s="18">
        <f t="shared" ca="1" si="2"/>
        <v>15387817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17213351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56208329</v>
      </c>
      <c r="BQ17" s="18">
        <f t="shared" ca="1" si="4"/>
        <v>10181473</v>
      </c>
      <c r="BR17" s="18">
        <f t="shared" ca="1" si="4"/>
        <v>208381070</v>
      </c>
      <c r="BS17" s="18">
        <f t="shared" ca="1" si="4"/>
        <v>8771007</v>
      </c>
      <c r="BT17" s="18">
        <f t="shared" ca="1" si="4"/>
        <v>0</v>
      </c>
      <c r="BU17" s="18">
        <f t="shared" ca="1" si="4"/>
        <v>0</v>
      </c>
      <c r="BV17" s="18">
        <f t="shared" ca="1" si="4"/>
        <v>14590179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194637</v>
      </c>
      <c r="CS17" s="18">
        <f t="shared" ca="1" si="8"/>
        <v>0</v>
      </c>
      <c r="CT17" s="18">
        <f t="shared" ca="1" si="8"/>
        <v>0</v>
      </c>
      <c r="CU17" s="19">
        <f t="shared" ca="1" si="9"/>
        <v>3939435147.9000001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100105132.75099999</v>
      </c>
      <c r="E18" s="18">
        <f t="shared" ca="1" si="0"/>
        <v>584114.01</v>
      </c>
      <c r="F18" s="18">
        <f t="shared" ca="1" si="0"/>
        <v>64177845.899300002</v>
      </c>
      <c r="G18" s="18">
        <f t="shared" ca="1" si="0"/>
        <v>35343172.841699995</v>
      </c>
      <c r="H18" s="18">
        <f t="shared" ca="1" si="0"/>
        <v>23453676.349999998</v>
      </c>
      <c r="I18" s="18">
        <f t="shared" ca="1" si="0"/>
        <v>69351.520000000004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40335274.07</v>
      </c>
      <c r="P18" s="18">
        <f t="shared" ca="1" si="0"/>
        <v>0</v>
      </c>
      <c r="Q18" s="18">
        <f t="shared" ca="1" si="0"/>
        <v>1943919.28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39673701.619999997</v>
      </c>
      <c r="Z18" s="18">
        <f t="shared" ca="1" si="1"/>
        <v>13921244.469999999</v>
      </c>
      <c r="AA18" s="18">
        <f t="shared" ca="1" si="1"/>
        <v>261</v>
      </c>
      <c r="AB18" s="18">
        <f t="shared" ca="1" si="1"/>
        <v>0</v>
      </c>
      <c r="AC18" s="18">
        <f t="shared" ca="1" si="1"/>
        <v>922395.78</v>
      </c>
      <c r="AD18" s="18">
        <f t="shared" ca="1" si="1"/>
        <v>4438019.17</v>
      </c>
      <c r="AE18" s="18">
        <f t="shared" ca="1" si="1"/>
        <v>0</v>
      </c>
      <c r="AF18" s="18">
        <f t="shared" ca="1" si="1"/>
        <v>4151576.41</v>
      </c>
      <c r="AG18" s="18">
        <f t="shared" ca="1" si="1"/>
        <v>592336</v>
      </c>
      <c r="AH18" s="18">
        <f t="shared" ca="1" si="1"/>
        <v>6215215.1899999995</v>
      </c>
      <c r="AI18" s="18">
        <f t="shared" ca="1" si="1"/>
        <v>327946.73</v>
      </c>
      <c r="AJ18" s="18">
        <f t="shared" ca="1" si="1"/>
        <v>480997.03</v>
      </c>
      <c r="AK18" s="18">
        <f t="shared" ca="1" si="2"/>
        <v>76851.789999999994</v>
      </c>
      <c r="AL18" s="18">
        <f t="shared" ca="1" si="2"/>
        <v>0</v>
      </c>
      <c r="AM18" s="18">
        <f t="shared" ca="1" si="2"/>
        <v>12422615.48</v>
      </c>
      <c r="AN18" s="18">
        <f t="shared" ca="1" si="2"/>
        <v>78099.13</v>
      </c>
      <c r="AO18" s="18">
        <f t="shared" ca="1" si="2"/>
        <v>0</v>
      </c>
      <c r="AP18" s="18">
        <f t="shared" ca="1" si="2"/>
        <v>566227.03999999992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185793855.84</v>
      </c>
      <c r="AU18" s="18">
        <f t="shared" ca="1" si="2"/>
        <v>10894482.369999999</v>
      </c>
      <c r="AV18" s="18">
        <f t="shared" ca="1" si="2"/>
        <v>45664.86</v>
      </c>
      <c r="AW18" s="18">
        <f t="shared" ca="1" si="2"/>
        <v>0</v>
      </c>
      <c r="AX18" s="18">
        <f t="shared" ca="1" si="2"/>
        <v>13508765.42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11802144.979999999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278538.32</v>
      </c>
      <c r="BO18" s="18">
        <f t="shared" ca="1" si="3"/>
        <v>0</v>
      </c>
      <c r="BP18" s="18">
        <f t="shared" ca="1" si="3"/>
        <v>76007343.640000001</v>
      </c>
      <c r="BQ18" s="18">
        <f t="shared" ca="1" si="4"/>
        <v>25048869.399999999</v>
      </c>
      <c r="BR18" s="18">
        <f t="shared" ca="1" si="4"/>
        <v>103776832.36999999</v>
      </c>
      <c r="BS18" s="18">
        <f t="shared" ca="1" si="4"/>
        <v>12061906.76</v>
      </c>
      <c r="BT18" s="18">
        <f t="shared" ca="1" si="4"/>
        <v>0</v>
      </c>
      <c r="BU18" s="18">
        <f t="shared" ca="1" si="4"/>
        <v>0</v>
      </c>
      <c r="BV18" s="18">
        <f t="shared" ca="1" si="4"/>
        <v>68308638.920000002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5215557.74</v>
      </c>
      <c r="CS18" s="18">
        <f t="shared" ca="1" si="8"/>
        <v>0</v>
      </c>
      <c r="CT18" s="18">
        <f t="shared" ca="1" si="8"/>
        <v>0</v>
      </c>
      <c r="CU18" s="19">
        <f t="shared" ca="1" si="9"/>
        <v>762261907.27099991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101305232.73159435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196553026.04743963</v>
      </c>
      <c r="BJ19" s="18">
        <f t="shared" ca="1" si="3"/>
        <v>102642390.98027289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400500649.75930691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2567986428.5699997</v>
      </c>
      <c r="E20" s="18">
        <f t="shared" ca="1" si="0"/>
        <v>536672142.60999978</v>
      </c>
      <c r="F20" s="18">
        <f t="shared" ca="1" si="0"/>
        <v>637538473.00000012</v>
      </c>
      <c r="G20" s="18">
        <f t="shared" ca="1" si="0"/>
        <v>1393775812.96</v>
      </c>
      <c r="H20" s="18">
        <f t="shared" ca="1" si="0"/>
        <v>613586284.65999997</v>
      </c>
      <c r="I20" s="18">
        <f t="shared" ca="1" si="0"/>
        <v>114203293.37000002</v>
      </c>
      <c r="J20" s="18">
        <f t="shared" ca="1" si="0"/>
        <v>0</v>
      </c>
      <c r="K20" s="18">
        <f t="shared" ca="1" si="0"/>
        <v>0</v>
      </c>
      <c r="L20" s="18">
        <f t="shared" ca="1" si="0"/>
        <v>1500</v>
      </c>
      <c r="M20" s="18">
        <f t="shared" ca="1" si="0"/>
        <v>0</v>
      </c>
      <c r="N20" s="18">
        <f t="shared" ca="1" si="0"/>
        <v>0</v>
      </c>
      <c r="O20" s="18">
        <f t="shared" ca="1" si="0"/>
        <v>149694072.47999999</v>
      </c>
      <c r="P20" s="18">
        <f t="shared" ca="1" si="0"/>
        <v>154592.4</v>
      </c>
      <c r="Q20" s="18">
        <f t="shared" ca="1" si="0"/>
        <v>90000906.210000008</v>
      </c>
      <c r="R20" s="18">
        <f t="shared" ca="1" si="0"/>
        <v>0</v>
      </c>
      <c r="S20" s="18">
        <f t="shared" ca="1" si="0"/>
        <v>0</v>
      </c>
      <c r="T20" s="18">
        <f t="shared" ca="1" si="11"/>
        <v>1043318279.05</v>
      </c>
      <c r="U20" s="18">
        <f t="shared" ca="1" si="1"/>
        <v>5263531.6500000004</v>
      </c>
      <c r="V20" s="18">
        <f t="shared" ca="1" si="1"/>
        <v>92241397.719999999</v>
      </c>
      <c r="W20" s="18">
        <f t="shared" ca="1" si="1"/>
        <v>1385505979.9300003</v>
      </c>
      <c r="X20" s="18">
        <f t="shared" ca="1" si="1"/>
        <v>95543.03</v>
      </c>
      <c r="Y20" s="18">
        <f t="shared" ca="1" si="1"/>
        <v>68057885.519999996</v>
      </c>
      <c r="Z20" s="18">
        <f t="shared" ca="1" si="1"/>
        <v>58031482.250000007</v>
      </c>
      <c r="AA20" s="18">
        <f t="shared" ca="1" si="1"/>
        <v>0</v>
      </c>
      <c r="AB20" s="18">
        <f t="shared" ca="1" si="1"/>
        <v>28209.74</v>
      </c>
      <c r="AC20" s="18">
        <f t="shared" ca="1" si="1"/>
        <v>17550950.409999996</v>
      </c>
      <c r="AD20" s="18">
        <f t="shared" ca="1" si="1"/>
        <v>159711774.47000003</v>
      </c>
      <c r="AE20" s="18">
        <f t="shared" ca="1" si="1"/>
        <v>0</v>
      </c>
      <c r="AF20" s="18">
        <f t="shared" ca="1" si="1"/>
        <v>801838.21999999986</v>
      </c>
      <c r="AG20" s="18">
        <f t="shared" ca="1" si="1"/>
        <v>7057528.5299999993</v>
      </c>
      <c r="AH20" s="18">
        <f t="shared" ca="1" si="1"/>
        <v>26183090.43</v>
      </c>
      <c r="AI20" s="18">
        <f t="shared" ca="1" si="1"/>
        <v>2228133.52</v>
      </c>
      <c r="AJ20" s="18">
        <f t="shared" ca="1" si="1"/>
        <v>627582.07999999996</v>
      </c>
      <c r="AK20" s="18">
        <f t="shared" ca="1" si="2"/>
        <v>0</v>
      </c>
      <c r="AL20" s="18">
        <f t="shared" ca="1" si="2"/>
        <v>0</v>
      </c>
      <c r="AM20" s="18">
        <f t="shared" ca="1" si="2"/>
        <v>34181065.199999996</v>
      </c>
      <c r="AN20" s="18">
        <f t="shared" ca="1" si="2"/>
        <v>264508.24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177761668.71000001</v>
      </c>
      <c r="BE20" s="18">
        <f t="shared" ca="1" si="3"/>
        <v>19037.060000000001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2229625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880330.84</v>
      </c>
      <c r="BN20" s="18">
        <f t="shared" ca="1" si="3"/>
        <v>5022948.6500000004</v>
      </c>
      <c r="BO20" s="18">
        <f t="shared" ca="1" si="3"/>
        <v>0</v>
      </c>
      <c r="BP20" s="18">
        <f t="shared" ca="1" si="3"/>
        <v>320999856.95999998</v>
      </c>
      <c r="BQ20" s="18">
        <f t="shared" ca="1" si="4"/>
        <v>40978617.990000002</v>
      </c>
      <c r="BR20" s="18">
        <f t="shared" ca="1" si="4"/>
        <v>210230088.91999999</v>
      </c>
      <c r="BS20" s="18">
        <f t="shared" ca="1" si="4"/>
        <v>63921874.730000004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125005727.63</v>
      </c>
      <c r="BZ20" s="18">
        <f t="shared" ca="1" si="4"/>
        <v>3689374.4400000004</v>
      </c>
      <c r="CA20" s="18">
        <f t="shared" ca="1" si="4"/>
        <v>66226198.380000003</v>
      </c>
      <c r="CB20" s="18">
        <f t="shared" ca="1" si="4"/>
        <v>0</v>
      </c>
      <c r="CC20" s="18">
        <f t="shared" ca="1" si="5"/>
        <v>30688861.359999999</v>
      </c>
      <c r="CD20" s="18">
        <f t="shared" ca="1" si="5"/>
        <v>0</v>
      </c>
      <c r="CE20" s="18">
        <f t="shared" ca="1" si="5"/>
        <v>0</v>
      </c>
      <c r="CF20" s="18">
        <f t="shared" ca="1" si="5"/>
        <v>5136720.41</v>
      </c>
      <c r="CG20" s="18">
        <f t="shared" ca="1" si="5"/>
        <v>-42521.919999999998</v>
      </c>
      <c r="CH20" s="18">
        <f t="shared" ca="1" si="5"/>
        <v>661779.35999999987</v>
      </c>
      <c r="CI20" s="19">
        <f t="shared" ca="1" si="12"/>
        <v>485777663.67999995</v>
      </c>
      <c r="CJ20" s="18">
        <f t="shared" ca="1" si="6"/>
        <v>3191956.1099999994</v>
      </c>
      <c r="CK20" s="18">
        <f t="shared" ca="1" si="6"/>
        <v>0</v>
      </c>
      <c r="CL20" s="19">
        <f t="shared" ca="1" si="13"/>
        <v>46878496.809999987</v>
      </c>
      <c r="CM20" s="18">
        <f t="shared" ca="1" si="7"/>
        <v>7464141.9800000004</v>
      </c>
      <c r="CN20" s="18">
        <f t="shared" ca="1" si="7"/>
        <v>39414354.829999991</v>
      </c>
      <c r="CO20" s="19">
        <f t="shared" ca="1" si="14"/>
        <v>435707210.75999993</v>
      </c>
      <c r="CP20" s="18">
        <f t="shared" ca="1" si="8"/>
        <v>18511963.07</v>
      </c>
      <c r="CQ20" s="18">
        <f t="shared" ca="1" si="8"/>
        <v>417195247.68999994</v>
      </c>
      <c r="CR20" s="18">
        <f t="shared" ca="1" si="8"/>
        <v>11037258.479999999</v>
      </c>
      <c r="CS20" s="18">
        <f t="shared" ca="1" si="8"/>
        <v>0</v>
      </c>
      <c r="CT20" s="18">
        <f t="shared" ca="1" si="8"/>
        <v>0</v>
      </c>
      <c r="CU20" s="19">
        <f t="shared" ca="1" si="9"/>
        <v>7987000968.3599977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151598307</v>
      </c>
      <c r="E21" s="18">
        <f t="shared" ca="1" si="0"/>
        <v>34382509.369999997</v>
      </c>
      <c r="F21" s="18">
        <f t="shared" ca="1" si="0"/>
        <v>73889907.989999995</v>
      </c>
      <c r="G21" s="18">
        <f t="shared" ca="1" si="0"/>
        <v>43325889.640000015</v>
      </c>
      <c r="H21" s="18">
        <f t="shared" ca="1" si="0"/>
        <v>0</v>
      </c>
      <c r="I21" s="18">
        <f t="shared" ca="1" si="0"/>
        <v>20540387.079999998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7865011.9900000002</v>
      </c>
      <c r="P21" s="18">
        <f t="shared" ca="1" si="0"/>
        <v>0</v>
      </c>
      <c r="Q21" s="18">
        <f t="shared" ca="1" si="0"/>
        <v>232974.75</v>
      </c>
      <c r="R21" s="18">
        <f t="shared" ca="1" si="0"/>
        <v>0</v>
      </c>
      <c r="S21" s="18">
        <f t="shared" ca="1" si="0"/>
        <v>0</v>
      </c>
      <c r="T21" s="18">
        <f t="shared" ca="1" si="11"/>
        <v>-10334392.33</v>
      </c>
      <c r="U21" s="18">
        <f t="shared" ca="1" si="1"/>
        <v>-369326.72</v>
      </c>
      <c r="V21" s="18">
        <f t="shared" ca="1" si="1"/>
        <v>-228709.85</v>
      </c>
      <c r="W21" s="18">
        <f t="shared" ca="1" si="1"/>
        <v>168754681.38</v>
      </c>
      <c r="X21" s="18">
        <f t="shared" ca="1" si="1"/>
        <v>0</v>
      </c>
      <c r="Y21" s="18">
        <f t="shared" ca="1" si="1"/>
        <v>4946705.5199999996</v>
      </c>
      <c r="Z21" s="18">
        <f t="shared" ca="1" si="1"/>
        <v>11540137.26</v>
      </c>
      <c r="AA21" s="18">
        <f t="shared" ca="1" si="1"/>
        <v>0</v>
      </c>
      <c r="AB21" s="18">
        <f t="shared" ca="1" si="1"/>
        <v>0</v>
      </c>
      <c r="AC21" s="18">
        <f t="shared" ca="1" si="1"/>
        <v>939832.2</v>
      </c>
      <c r="AD21" s="18">
        <f t="shared" ca="1" si="1"/>
        <v>211193.03</v>
      </c>
      <c r="AE21" s="18">
        <f t="shared" ca="1" si="1"/>
        <v>0</v>
      </c>
      <c r="AF21" s="18">
        <f t="shared" ca="1" si="1"/>
        <v>674901.81</v>
      </c>
      <c r="AG21" s="18">
        <f t="shared" ca="1" si="1"/>
        <v>2561840.6</v>
      </c>
      <c r="AH21" s="18">
        <f t="shared" ca="1" si="1"/>
        <v>3513354.48</v>
      </c>
      <c r="AI21" s="18">
        <f t="shared" ca="1" si="1"/>
        <v>147447.57</v>
      </c>
      <c r="AJ21" s="18">
        <f t="shared" ca="1" si="1"/>
        <v>478652.82</v>
      </c>
      <c r="AK21" s="18">
        <f t="shared" ca="1" si="2"/>
        <v>6409.44</v>
      </c>
      <c r="AL21" s="18">
        <f t="shared" ca="1" si="2"/>
        <v>0</v>
      </c>
      <c r="AM21" s="18">
        <f t="shared" ca="1" si="2"/>
        <v>4586.33</v>
      </c>
      <c r="AN21" s="18">
        <f t="shared" ca="1" si="2"/>
        <v>0</v>
      </c>
      <c r="AO21" s="18">
        <f t="shared" ca="1" si="2"/>
        <v>0</v>
      </c>
      <c r="AP21" s="18">
        <f t="shared" ca="1" si="2"/>
        <v>416542.94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5050627.18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249</v>
      </c>
      <c r="BN21" s="18">
        <f t="shared" ca="1" si="3"/>
        <v>242935.4</v>
      </c>
      <c r="BO21" s="18">
        <f t="shared" ca="1" si="3"/>
        <v>0</v>
      </c>
      <c r="BP21" s="18">
        <f t="shared" ca="1" si="3"/>
        <v>5984846.4800000004</v>
      </c>
      <c r="BQ21" s="18">
        <f t="shared" ca="1" si="4"/>
        <v>3767496.56</v>
      </c>
      <c r="BR21" s="18">
        <f t="shared" ca="1" si="4"/>
        <v>18837694.98</v>
      </c>
      <c r="BS21" s="18">
        <f t="shared" ca="1" si="4"/>
        <v>7854606.3300000001</v>
      </c>
      <c r="BT21" s="18">
        <f t="shared" ca="1" si="4"/>
        <v>0</v>
      </c>
      <c r="BU21" s="18">
        <f t="shared" ca="1" si="4"/>
        <v>0</v>
      </c>
      <c r="BV21" s="18">
        <f t="shared" ca="1" si="4"/>
        <v>5649920.7699999996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1661047.93</v>
      </c>
      <c r="CA21" s="18">
        <f t="shared" ca="1" si="4"/>
        <v>4993261.24</v>
      </c>
      <c r="CB21" s="18">
        <f t="shared" ca="1" si="4"/>
        <v>0</v>
      </c>
      <c r="CC21" s="18">
        <f t="shared" ca="1" si="5"/>
        <v>1664876.13</v>
      </c>
      <c r="CD21" s="18">
        <f t="shared" ca="1" si="5"/>
        <v>0</v>
      </c>
      <c r="CE21" s="18">
        <f t="shared" ca="1" si="5"/>
        <v>0</v>
      </c>
      <c r="CF21" s="18">
        <f t="shared" ca="1" si="5"/>
        <v>5377474.0800000001</v>
      </c>
      <c r="CG21" s="18">
        <f t="shared" ca="1" si="5"/>
        <v>0</v>
      </c>
      <c r="CH21" s="18">
        <f t="shared" ca="1" si="5"/>
        <v>0</v>
      </c>
      <c r="CI21" s="19">
        <f t="shared" ca="1" si="12"/>
        <v>23720853.949999999</v>
      </c>
      <c r="CJ21" s="18">
        <f t="shared" ca="1" si="6"/>
        <v>0</v>
      </c>
      <c r="CK21" s="18">
        <f t="shared" ca="1" si="6"/>
        <v>0</v>
      </c>
      <c r="CL21" s="19">
        <f t="shared" ca="1" si="13"/>
        <v>23600849.949999999</v>
      </c>
      <c r="CM21" s="18">
        <f t="shared" ca="1" si="7"/>
        <v>23600849.949999999</v>
      </c>
      <c r="CN21" s="18">
        <f t="shared" ca="1" si="7"/>
        <v>0</v>
      </c>
      <c r="CO21" s="19">
        <f t="shared" ca="1" si="14"/>
        <v>120004</v>
      </c>
      <c r="CP21" s="18">
        <f t="shared" ca="1" si="8"/>
        <v>120004</v>
      </c>
      <c r="CQ21" s="18">
        <f t="shared" ca="1" si="8"/>
        <v>0</v>
      </c>
      <c r="CR21" s="18">
        <f t="shared" ca="1" si="8"/>
        <v>18398404.129999999</v>
      </c>
      <c r="CS21" s="18">
        <f t="shared" ca="1" si="8"/>
        <v>0</v>
      </c>
      <c r="CT21" s="18">
        <f t="shared" ca="1" si="8"/>
        <v>0</v>
      </c>
      <c r="CU21" s="19">
        <f t="shared" ca="1" si="9"/>
        <v>466704831.45999998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297460388.31999999</v>
      </c>
      <c r="E22" s="18">
        <f t="shared" ca="1" si="0"/>
        <v>63540699.149999991</v>
      </c>
      <c r="F22" s="18">
        <f t="shared" ca="1" si="0"/>
        <v>121432312.90000001</v>
      </c>
      <c r="G22" s="18">
        <f t="shared" ca="1" si="0"/>
        <v>112487376.27</v>
      </c>
      <c r="H22" s="18">
        <f t="shared" ca="1" si="0"/>
        <v>8283078.2000000002</v>
      </c>
      <c r="I22" s="18">
        <f t="shared" ca="1" si="0"/>
        <v>38921502.600000001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40981843.740000002</v>
      </c>
      <c r="P22" s="18">
        <f t="shared" ca="1" si="0"/>
        <v>0</v>
      </c>
      <c r="Q22" s="18">
        <f t="shared" ca="1" si="0"/>
        <v>28594181.5</v>
      </c>
      <c r="R22" s="18">
        <f t="shared" ca="1" si="0"/>
        <v>0</v>
      </c>
      <c r="S22" s="18">
        <f t="shared" ca="1" si="0"/>
        <v>0</v>
      </c>
      <c r="T22" s="18">
        <f t="shared" ca="1" si="11"/>
        <v>613907698.10000002</v>
      </c>
      <c r="U22" s="18">
        <f t="shared" ca="1" si="1"/>
        <v>33868851.629999995</v>
      </c>
      <c r="V22" s="18">
        <f t="shared" ca="1" si="1"/>
        <v>69747037.209999993</v>
      </c>
      <c r="W22" s="18">
        <f t="shared" ca="1" si="1"/>
        <v>990803049.86999989</v>
      </c>
      <c r="X22" s="18">
        <f t="shared" ca="1" si="1"/>
        <v>0</v>
      </c>
      <c r="Y22" s="18">
        <f t="shared" ca="1" si="1"/>
        <v>5801399.3599999994</v>
      </c>
      <c r="Z22" s="18">
        <f t="shared" ca="1" si="1"/>
        <v>4493027.3</v>
      </c>
      <c r="AA22" s="18">
        <f t="shared" ca="1" si="1"/>
        <v>37177.799999999996</v>
      </c>
      <c r="AB22" s="18">
        <f t="shared" ca="1" si="1"/>
        <v>0</v>
      </c>
      <c r="AC22" s="18">
        <f t="shared" ca="1" si="1"/>
        <v>0</v>
      </c>
      <c r="AD22" s="18">
        <f t="shared" ca="1" si="1"/>
        <v>1442280.04</v>
      </c>
      <c r="AE22" s="18">
        <f t="shared" ca="1" si="1"/>
        <v>37921.03</v>
      </c>
      <c r="AF22" s="18">
        <f t="shared" ca="1" si="1"/>
        <v>465132.75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463233.12</v>
      </c>
      <c r="AK22" s="18">
        <f t="shared" ca="1" si="15"/>
        <v>33721.33</v>
      </c>
      <c r="AL22" s="18">
        <f t="shared" ca="1" si="15"/>
        <v>0</v>
      </c>
      <c r="AM22" s="18">
        <f t="shared" ca="1" si="15"/>
        <v>149797.76999999999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304870.56000000006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15505509.960000001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7326579.8099999996</v>
      </c>
      <c r="BM22" s="18">
        <f t="shared" ca="1" si="3"/>
        <v>0</v>
      </c>
      <c r="BN22" s="18">
        <f t="shared" ca="1" si="3"/>
        <v>1259520.9600000002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30939515.73</v>
      </c>
      <c r="BQ22" s="18">
        <f t="shared" ca="1" si="16"/>
        <v>2652690.3199999998</v>
      </c>
      <c r="BR22" s="18">
        <f t="shared" ca="1" si="16"/>
        <v>2667443.85</v>
      </c>
      <c r="BS22" s="18">
        <f t="shared" ca="1" si="4"/>
        <v>14214176.190000001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332407.14999999997</v>
      </c>
      <c r="BX22" s="18">
        <f t="shared" ca="1" si="4"/>
        <v>0</v>
      </c>
      <c r="BY22" s="18">
        <f t="shared" ca="1" si="4"/>
        <v>0</v>
      </c>
      <c r="BZ22" s="18">
        <f t="shared" ca="1" si="4"/>
        <v>3966255.69</v>
      </c>
      <c r="CA22" s="18">
        <f t="shared" ca="1" si="4"/>
        <v>264436743.01000005</v>
      </c>
      <c r="CB22" s="18">
        <f t="shared" ca="1" si="4"/>
        <v>3612023.2699999996</v>
      </c>
      <c r="CC22" s="18">
        <f t="shared" ca="1" si="5"/>
        <v>34427944.82</v>
      </c>
      <c r="CD22" s="18">
        <f t="shared" ca="1" si="5"/>
        <v>0</v>
      </c>
      <c r="CE22" s="18">
        <f t="shared" ca="1" si="5"/>
        <v>0</v>
      </c>
      <c r="CF22" s="18">
        <f t="shared" ca="1" si="5"/>
        <v>703102.85</v>
      </c>
      <c r="CG22" s="18">
        <f t="shared" ca="1" si="5"/>
        <v>5023513.9099999992</v>
      </c>
      <c r="CH22" s="18">
        <f t="shared" ca="1" si="5"/>
        <v>0</v>
      </c>
      <c r="CI22" s="19">
        <f t="shared" ca="1" si="12"/>
        <v>812988992.37</v>
      </c>
      <c r="CJ22" s="18">
        <f t="shared" ca="1" si="6"/>
        <v>67020</v>
      </c>
      <c r="CK22" s="18">
        <f t="shared" ca="1" si="6"/>
        <v>1778838.26</v>
      </c>
      <c r="CL22" s="19">
        <f t="shared" ca="1" si="13"/>
        <v>132919109.65000001</v>
      </c>
      <c r="CM22" s="18">
        <f t="shared" ca="1" si="7"/>
        <v>4116194.75</v>
      </c>
      <c r="CN22" s="18">
        <f t="shared" ca="1" si="7"/>
        <v>128802914.90000001</v>
      </c>
      <c r="CO22" s="19">
        <f t="shared" ca="1" si="14"/>
        <v>678224024.46000004</v>
      </c>
      <c r="CP22" s="18">
        <f t="shared" ca="1" si="8"/>
        <v>271269101.96999997</v>
      </c>
      <c r="CQ22" s="18">
        <f t="shared" ca="1" si="8"/>
        <v>406954922.49000001</v>
      </c>
      <c r="CR22" s="18">
        <f t="shared" ca="1" si="8"/>
        <v>1845829.03</v>
      </c>
      <c r="CS22" s="18">
        <f t="shared" ca="1" si="8"/>
        <v>0</v>
      </c>
      <c r="CT22" s="18">
        <f t="shared" ca="1" si="8"/>
        <v>0</v>
      </c>
      <c r="CU22" s="19">
        <f t="shared" ca="1" si="9"/>
        <v>3337743441.1599998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4314881583.1900005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1707410653.8399999</v>
      </c>
      <c r="F23" s="18">
        <f t="shared" ca="1" si="17"/>
        <v>1522998106.5600004</v>
      </c>
      <c r="G23" s="18">
        <f t="shared" ca="1" si="17"/>
        <v>1084472822.79</v>
      </c>
      <c r="H23" s="18">
        <f t="shared" ca="1" si="17"/>
        <v>43927770.600000001</v>
      </c>
      <c r="I23" s="18">
        <f t="shared" ca="1" si="17"/>
        <v>892696570.52999997</v>
      </c>
      <c r="J23" s="18">
        <f t="shared" ca="1" si="17"/>
        <v>95699.13</v>
      </c>
      <c r="K23" s="18">
        <f t="shared" ca="1" si="17"/>
        <v>10364322.549999999</v>
      </c>
      <c r="L23" s="18">
        <f t="shared" ca="1" si="17"/>
        <v>0</v>
      </c>
      <c r="M23" s="18">
        <f t="shared" ca="1" si="17"/>
        <v>38660847.219999999</v>
      </c>
      <c r="N23" s="18">
        <f t="shared" ca="1" si="17"/>
        <v>0</v>
      </c>
      <c r="O23" s="18">
        <f t="shared" ca="1" si="17"/>
        <v>149398229.43000001</v>
      </c>
      <c r="P23" s="18">
        <f t="shared" ca="1" si="17"/>
        <v>4998.8099999999995</v>
      </c>
      <c r="Q23" s="18">
        <f t="shared" ca="1" si="17"/>
        <v>394685927.53000003</v>
      </c>
      <c r="R23" s="18">
        <f t="shared" ca="1" si="17"/>
        <v>0</v>
      </c>
      <c r="S23" s="18">
        <f t="shared" ca="1" si="17"/>
        <v>0</v>
      </c>
      <c r="T23" s="18">
        <f t="shared" ca="1" si="11"/>
        <v>8758772374.75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270603976.06999999</v>
      </c>
      <c r="V23" s="18">
        <f t="shared" ca="1" si="18"/>
        <v>353192341.71000004</v>
      </c>
      <c r="W23" s="18">
        <f t="shared" ca="1" si="18"/>
        <v>4959252981.4599991</v>
      </c>
      <c r="X23" s="18">
        <f t="shared" ca="1" si="18"/>
        <v>287679.25</v>
      </c>
      <c r="Y23" s="18">
        <f t="shared" ca="1" si="18"/>
        <v>261784193.30000001</v>
      </c>
      <c r="Z23" s="18">
        <f t="shared" ca="1" si="18"/>
        <v>231983582.35000002</v>
      </c>
      <c r="AA23" s="18">
        <f t="shared" ca="1" si="18"/>
        <v>8470</v>
      </c>
      <c r="AB23" s="18">
        <f t="shared" ca="1" si="18"/>
        <v>0</v>
      </c>
      <c r="AC23" s="18">
        <f t="shared" ca="1" si="18"/>
        <v>1832082.4200000002</v>
      </c>
      <c r="AD23" s="18">
        <f t="shared" ca="1" si="18"/>
        <v>164026868.22</v>
      </c>
      <c r="AE23" s="18">
        <f t="shared" ca="1" si="18"/>
        <v>218219.16</v>
      </c>
      <c r="AF23" s="18">
        <f t="shared" ca="1" si="18"/>
        <v>12424665.26</v>
      </c>
      <c r="AG23" s="18">
        <f t="shared" ca="1" si="18"/>
        <v>231671809.87</v>
      </c>
      <c r="AH23" s="18">
        <f t="shared" ca="1" si="18"/>
        <v>111913538.20999999</v>
      </c>
      <c r="AI23" s="18">
        <f t="shared" ca="1" si="18"/>
        <v>21754019.259999998</v>
      </c>
      <c r="AJ23" s="18">
        <f t="shared" ca="1" si="18"/>
        <v>18567449.82</v>
      </c>
      <c r="AK23" s="18">
        <f t="shared" ca="1" si="15"/>
        <v>255282.47999999998</v>
      </c>
      <c r="AL23" s="18">
        <f t="shared" ca="1" si="15"/>
        <v>0</v>
      </c>
      <c r="AM23" s="18">
        <f t="shared" ca="1" si="15"/>
        <v>205819227.62</v>
      </c>
      <c r="AN23" s="18">
        <f t="shared" ca="1" si="15"/>
        <v>950906.48</v>
      </c>
      <c r="AO23" s="18">
        <f t="shared" ca="1" si="15"/>
        <v>0</v>
      </c>
      <c r="AP23" s="18">
        <f t="shared" ca="1" si="15"/>
        <v>20177290.52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3105018201.8600001</v>
      </c>
      <c r="AU23" s="18">
        <f t="shared" ca="1" si="15"/>
        <v>674144394.69000006</v>
      </c>
      <c r="AV23" s="18">
        <f t="shared" ca="1" si="15"/>
        <v>-83.74</v>
      </c>
      <c r="AW23" s="18">
        <f t="shared" ca="1" si="15"/>
        <v>0</v>
      </c>
      <c r="AX23" s="18">
        <f t="shared" ca="1" si="15"/>
        <v>15253.11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3778804.2</v>
      </c>
      <c r="BD23" s="18">
        <f t="shared" ca="1" si="19"/>
        <v>2817152460.4699993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1118470.3799999999</v>
      </c>
      <c r="BI23" s="18">
        <f t="shared" ca="1" si="19"/>
        <v>16586095.920000002</v>
      </c>
      <c r="BJ23" s="18">
        <f t="shared" ca="1" si="19"/>
        <v>1237205.95</v>
      </c>
      <c r="BK23" s="18">
        <f t="shared" ca="1" si="19"/>
        <v>0</v>
      </c>
      <c r="BL23" s="18">
        <f t="shared" ca="1" si="19"/>
        <v>8461872.0700000003</v>
      </c>
      <c r="BM23" s="18">
        <f t="shared" ca="1" si="19"/>
        <v>0</v>
      </c>
      <c r="BN23" s="18">
        <f t="shared" ca="1" si="19"/>
        <v>94557095.320000008</v>
      </c>
      <c r="BO23" s="18">
        <f t="shared" ca="1" si="19"/>
        <v>0</v>
      </c>
      <c r="BP23" s="18">
        <f t="shared" ca="1" si="16"/>
        <v>534996418.84000003</v>
      </c>
      <c r="BQ23" s="18">
        <f t="shared" ca="1" si="16"/>
        <v>33174124.680000003</v>
      </c>
      <c r="BR23" s="18">
        <f t="shared" ca="1" si="16"/>
        <v>475318768.39000005</v>
      </c>
      <c r="BS23" s="18">
        <f t="shared" ca="1" si="16"/>
        <v>265844330.54999998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33734320.359999999</v>
      </c>
      <c r="BX23" s="18">
        <f t="shared" ca="1" si="16"/>
        <v>0</v>
      </c>
      <c r="BY23" s="18">
        <f t="shared" ca="1" si="16"/>
        <v>0</v>
      </c>
      <c r="BZ23" s="18">
        <f t="shared" ca="1" si="16"/>
        <v>291730806.93000001</v>
      </c>
      <c r="CA23" s="18">
        <f t="shared" ca="1" si="16"/>
        <v>3175517040.2500005</v>
      </c>
      <c r="CB23" s="18">
        <f t="shared" ca="1" si="16"/>
        <v>45484987.999999993</v>
      </c>
      <c r="CC23" s="18">
        <f t="shared" ca="1" si="16"/>
        <v>3263136373.77</v>
      </c>
      <c r="CD23" s="18">
        <f t="shared" ca="1" si="16"/>
        <v>58130.31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37408804.470000006</v>
      </c>
      <c r="CG23" s="18">
        <f t="shared" ca="1" si="20"/>
        <v>499678349.22000003</v>
      </c>
      <c r="CH23" s="18">
        <f t="shared" ca="1" si="20"/>
        <v>0</v>
      </c>
      <c r="CI23" s="19">
        <f t="shared" ca="1" si="12"/>
        <v>1825718219.7600002</v>
      </c>
      <c r="CJ23" s="18">
        <f t="shared" ca="1" si="6"/>
        <v>92838749</v>
      </c>
      <c r="CK23" s="18">
        <f t="shared" ca="1" si="6"/>
        <v>4237094.84</v>
      </c>
      <c r="CL23" s="19">
        <f t="shared" ca="1" si="13"/>
        <v>773409497.49000001</v>
      </c>
      <c r="CM23" s="18">
        <f t="shared" ca="1" si="7"/>
        <v>34392294.810000002</v>
      </c>
      <c r="CN23" s="18">
        <f t="shared" ca="1" si="7"/>
        <v>739017202.67999995</v>
      </c>
      <c r="CO23" s="19">
        <f t="shared" ca="1" si="14"/>
        <v>955232878.43000019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69529933.909999996</v>
      </c>
      <c r="CQ23" s="18">
        <f t="shared" ca="1" si="21"/>
        <v>885702944.52000022</v>
      </c>
      <c r="CR23" s="18">
        <f t="shared" ca="1" si="21"/>
        <v>23164174.789999999</v>
      </c>
      <c r="CS23" s="18">
        <f t="shared" ca="1" si="21"/>
        <v>0</v>
      </c>
      <c r="CT23" s="18">
        <f t="shared" ca="1" si="21"/>
        <v>0</v>
      </c>
      <c r="CU23" s="19">
        <f t="shared" ca="1" si="9"/>
        <v>38697247527.75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1842276890.48</v>
      </c>
      <c r="E24" s="18">
        <f t="shared" ca="1" si="17"/>
        <v>378918358.9600001</v>
      </c>
      <c r="F24" s="18">
        <f t="shared" ca="1" si="17"/>
        <v>768950045.40207577</v>
      </c>
      <c r="G24" s="18">
        <f t="shared" ca="1" si="17"/>
        <v>694408486.11792433</v>
      </c>
      <c r="H24" s="18">
        <f t="shared" ca="1" si="17"/>
        <v>0</v>
      </c>
      <c r="I24" s="18">
        <f t="shared" ca="1" si="17"/>
        <v>219734598.16999999</v>
      </c>
      <c r="J24" s="18">
        <f t="shared" ca="1" si="17"/>
        <v>0</v>
      </c>
      <c r="K24" s="18">
        <f t="shared" ca="1" si="17"/>
        <v>2280757.5699999998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877731708.72000003</v>
      </c>
      <c r="P24" s="18">
        <f t="shared" ca="1" si="17"/>
        <v>0</v>
      </c>
      <c r="Q24" s="18">
        <f t="shared" ca="1" si="17"/>
        <v>100040821.63000001</v>
      </c>
      <c r="R24" s="18">
        <f t="shared" ca="1" si="17"/>
        <v>0</v>
      </c>
      <c r="S24" s="18">
        <f t="shared" ca="1" si="17"/>
        <v>0</v>
      </c>
      <c r="T24" s="18">
        <f t="shared" ca="1" si="11"/>
        <v>1948296738.48</v>
      </c>
      <c r="U24" s="18">
        <f t="shared" ca="1" si="18"/>
        <v>341129357.48000002</v>
      </c>
      <c r="V24" s="18">
        <f t="shared" ca="1" si="18"/>
        <v>497681236.41000003</v>
      </c>
      <c r="W24" s="18">
        <f t="shared" ca="1" si="18"/>
        <v>8090296654.96</v>
      </c>
      <c r="X24" s="18">
        <f t="shared" ca="1" si="18"/>
        <v>4860556.9000000004</v>
      </c>
      <c r="Y24" s="18">
        <f t="shared" ca="1" si="18"/>
        <v>562172111.96999991</v>
      </c>
      <c r="Z24" s="18">
        <f t="shared" ca="1" si="18"/>
        <v>373297224.88</v>
      </c>
      <c r="AA24" s="18">
        <f t="shared" ca="1" si="18"/>
        <v>52155.26</v>
      </c>
      <c r="AB24" s="18">
        <f t="shared" ca="1" si="18"/>
        <v>0</v>
      </c>
      <c r="AC24" s="18">
        <f t="shared" ca="1" si="18"/>
        <v>52334.77</v>
      </c>
      <c r="AD24" s="18">
        <f t="shared" ca="1" si="18"/>
        <v>72242838.040000007</v>
      </c>
      <c r="AE24" s="18">
        <f t="shared" ca="1" si="18"/>
        <v>134703.12</v>
      </c>
      <c r="AF24" s="18">
        <f t="shared" ca="1" si="18"/>
        <v>7145860.0700000003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879964.32000000007</v>
      </c>
      <c r="AK24" s="18">
        <f t="shared" ca="1" si="15"/>
        <v>1339324.4099999999</v>
      </c>
      <c r="AL24" s="18">
        <f t="shared" ca="1" si="15"/>
        <v>0</v>
      </c>
      <c r="AM24" s="18">
        <f t="shared" ca="1" si="15"/>
        <v>9798843.1300000008</v>
      </c>
      <c r="AN24" s="18">
        <f t="shared" ca="1" si="15"/>
        <v>0</v>
      </c>
      <c r="AO24" s="18">
        <f t="shared" ca="1" si="15"/>
        <v>0</v>
      </c>
      <c r="AP24" s="18">
        <f t="shared" ca="1" si="15"/>
        <v>78650715.170000002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93529.3</v>
      </c>
      <c r="AU24" s="18">
        <f t="shared" ca="1" si="15"/>
        <v>4966.83</v>
      </c>
      <c r="AV24" s="18">
        <f t="shared" ca="1" si="15"/>
        <v>8302.08</v>
      </c>
      <c r="AW24" s="18">
        <f t="shared" ca="1" si="15"/>
        <v>0</v>
      </c>
      <c r="AX24" s="18">
        <f t="shared" ca="1" si="15"/>
        <v>1673.71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393739135.41000003</v>
      </c>
      <c r="BE24" s="18">
        <f t="shared" ca="1" si="19"/>
        <v>408000.27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528890569.02999997</v>
      </c>
      <c r="BN24" s="18">
        <f t="shared" ca="1" si="19"/>
        <v>572527670.11000001</v>
      </c>
      <c r="BO24" s="18">
        <f t="shared" ca="1" si="19"/>
        <v>0</v>
      </c>
      <c r="BP24" s="18">
        <f t="shared" ca="1" si="16"/>
        <v>305872856.63</v>
      </c>
      <c r="BQ24" s="18">
        <f t="shared" ca="1" si="16"/>
        <v>36632626.149999999</v>
      </c>
      <c r="BR24" s="18">
        <f t="shared" ca="1" si="16"/>
        <v>82600654.189999998</v>
      </c>
      <c r="BS24" s="18">
        <f t="shared" ca="1" si="16"/>
        <v>96963761.549999997</v>
      </c>
      <c r="BT24" s="18">
        <f t="shared" ca="1" si="16"/>
        <v>0</v>
      </c>
      <c r="BU24" s="18">
        <f t="shared" ca="1" si="16"/>
        <v>204761.7</v>
      </c>
      <c r="BV24" s="18">
        <f t="shared" ca="1" si="16"/>
        <v>32790565.960000001</v>
      </c>
      <c r="BW24" s="18">
        <f t="shared" ca="1" si="16"/>
        <v>31542</v>
      </c>
      <c r="BX24" s="18">
        <f t="shared" ca="1" si="16"/>
        <v>0</v>
      </c>
      <c r="BY24" s="18">
        <f t="shared" ca="1" si="16"/>
        <v>0</v>
      </c>
      <c r="BZ24" s="18">
        <f t="shared" ca="1" si="16"/>
        <v>6282537.4000000004</v>
      </c>
      <c r="CA24" s="18">
        <f t="shared" ca="1" si="20"/>
        <v>455695363.38999999</v>
      </c>
      <c r="CB24" s="18">
        <f t="shared" ca="1" si="20"/>
        <v>735040.92</v>
      </c>
      <c r="CC24" s="18">
        <f t="shared" ca="1" si="20"/>
        <v>38565846.539999999</v>
      </c>
      <c r="CD24" s="18">
        <f t="shared" ca="1" si="20"/>
        <v>0</v>
      </c>
      <c r="CE24" s="18">
        <f t="shared" ca="1" si="20"/>
        <v>0</v>
      </c>
      <c r="CF24" s="18">
        <f t="shared" ca="1" si="20"/>
        <v>1987153.72</v>
      </c>
      <c r="CG24" s="18">
        <f t="shared" ca="1" si="20"/>
        <v>2099283.2999999998</v>
      </c>
      <c r="CH24" s="18">
        <f t="shared" ca="1" si="20"/>
        <v>0</v>
      </c>
      <c r="CI24" s="19">
        <f ca="1">CJ24+CK24+CL24+CO24</f>
        <v>325860013.52500015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3669407.3699999969</v>
      </c>
      <c r="CK24" s="18">
        <f t="shared" ca="1" si="22"/>
        <v>194636.14</v>
      </c>
      <c r="CL24" s="19">
        <f ca="1">+CM24+CN24</f>
        <v>95309933.465000167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30642812.300000183</v>
      </c>
      <c r="CN24" s="18">
        <f t="shared" ca="1" si="23"/>
        <v>64667121.164999984</v>
      </c>
      <c r="CO24" s="19">
        <f ca="1">+CP24+CQ24</f>
        <v>226686036.55000001</v>
      </c>
      <c r="CP24" s="18">
        <f t="shared" ca="1" si="21"/>
        <v>155987253.43000001</v>
      </c>
      <c r="CQ24" s="18">
        <f t="shared" ca="1" si="21"/>
        <v>70698783.120000005</v>
      </c>
      <c r="CR24" s="18">
        <f t="shared" ca="1" si="21"/>
        <v>69316090.019999996</v>
      </c>
      <c r="CS24" s="18">
        <f t="shared" ca="1" si="21"/>
        <v>0</v>
      </c>
      <c r="CT24" s="18">
        <f t="shared" ca="1" si="21"/>
        <v>0</v>
      </c>
      <c r="CU24" s="19">
        <f t="shared" ca="1" si="9"/>
        <v>17981407339.674995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445558156.43998808</v>
      </c>
      <c r="E25" s="18">
        <f t="shared" ca="1" si="17"/>
        <v>42135473.2399996</v>
      </c>
      <c r="F25" s="18">
        <f t="shared" ca="1" si="17"/>
        <v>301714447.70998859</v>
      </c>
      <c r="G25" s="18">
        <f t="shared" ca="1" si="17"/>
        <v>101708235.48999989</v>
      </c>
      <c r="H25" s="18">
        <f t="shared" ca="1" si="17"/>
        <v>6142425.3900000006</v>
      </c>
      <c r="I25" s="18">
        <f t="shared" ca="1" si="17"/>
        <v>59503918.530001998</v>
      </c>
      <c r="J25" s="18">
        <f t="shared" ca="1" si="17"/>
        <v>62225.81</v>
      </c>
      <c r="K25" s="18">
        <f t="shared" ca="1" si="17"/>
        <v>16127389.240000401</v>
      </c>
      <c r="L25" s="18">
        <f t="shared" ca="1" si="17"/>
        <v>0</v>
      </c>
      <c r="M25" s="18">
        <f t="shared" ca="1" si="17"/>
        <v>109330</v>
      </c>
      <c r="N25" s="18">
        <f t="shared" ca="1" si="17"/>
        <v>0</v>
      </c>
      <c r="O25" s="18">
        <f t="shared" ca="1" si="17"/>
        <v>33870541.410000101</v>
      </c>
      <c r="P25" s="18">
        <f t="shared" ca="1" si="17"/>
        <v>0</v>
      </c>
      <c r="Q25" s="18">
        <f t="shared" ca="1" si="17"/>
        <v>27459187.260000002</v>
      </c>
      <c r="R25" s="18">
        <f t="shared" ca="1" si="17"/>
        <v>0</v>
      </c>
      <c r="S25" s="18">
        <f t="shared" ca="1" si="17"/>
        <v>0</v>
      </c>
      <c r="T25" s="18">
        <f t="shared" ca="1" si="11"/>
        <v>1474781864.0903499</v>
      </c>
      <c r="U25" s="18">
        <f t="shared" ca="1" si="18"/>
        <v>1616991.27</v>
      </c>
      <c r="V25" s="18">
        <f t="shared" ca="1" si="18"/>
        <v>88868307.369999394</v>
      </c>
      <c r="W25" s="18">
        <f t="shared" ca="1" si="18"/>
        <v>571720120.05999506</v>
      </c>
      <c r="X25" s="18">
        <f t="shared" ca="1" si="18"/>
        <v>0</v>
      </c>
      <c r="Y25" s="18">
        <f t="shared" ca="1" si="18"/>
        <v>10282457.219999174</v>
      </c>
      <c r="Z25" s="18">
        <f t="shared" ca="1" si="18"/>
        <v>18687488.7499988</v>
      </c>
      <c r="AA25" s="18">
        <f t="shared" ca="1" si="18"/>
        <v>0</v>
      </c>
      <c r="AB25" s="18">
        <f t="shared" ca="1" si="18"/>
        <v>0</v>
      </c>
      <c r="AC25" s="18">
        <f t="shared" ca="1" si="18"/>
        <v>3934712.6900002426</v>
      </c>
      <c r="AD25" s="18">
        <f t="shared" ca="1" si="18"/>
        <v>3935594.2100000666</v>
      </c>
      <c r="AE25" s="18">
        <f t="shared" ca="1" si="18"/>
        <v>0</v>
      </c>
      <c r="AF25" s="18">
        <f t="shared" ca="1" si="18"/>
        <v>12957546.589999905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547619.19999999995</v>
      </c>
      <c r="AK25" s="18">
        <f t="shared" ca="1" si="15"/>
        <v>698122.42999999993</v>
      </c>
      <c r="AL25" s="18">
        <f t="shared" ca="1" si="15"/>
        <v>0</v>
      </c>
      <c r="AM25" s="18">
        <f t="shared" ca="1" si="15"/>
        <v>1717485.63</v>
      </c>
      <c r="AN25" s="18">
        <f t="shared" ca="1" si="15"/>
        <v>62307.040000000001</v>
      </c>
      <c r="AO25" s="18">
        <f t="shared" ca="1" si="15"/>
        <v>0</v>
      </c>
      <c r="AP25" s="18">
        <f t="shared" ca="1" si="15"/>
        <v>539979.64999999898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353369834.19999301</v>
      </c>
      <c r="AU25" s="18">
        <f t="shared" ca="1" si="15"/>
        <v>19849312.879999664</v>
      </c>
      <c r="AV25" s="18">
        <f t="shared" ca="1" si="15"/>
        <v>15165011.850000098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20659345.739989303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63741020.339987889</v>
      </c>
      <c r="BO25" s="18">
        <f t="shared" ca="1" si="19"/>
        <v>0</v>
      </c>
      <c r="BP25" s="18">
        <f t="shared" ca="1" si="16"/>
        <v>89635816.899999812</v>
      </c>
      <c r="BQ25" s="18">
        <f t="shared" ca="1" si="16"/>
        <v>0</v>
      </c>
      <c r="BR25" s="18">
        <f t="shared" ca="1" si="16"/>
        <v>30623479.629999992</v>
      </c>
      <c r="BS25" s="18">
        <f t="shared" ca="1" si="16"/>
        <v>13617783.5400015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1977233.830000056</v>
      </c>
      <c r="BX25" s="18">
        <f t="shared" ca="1" si="16"/>
        <v>0</v>
      </c>
      <c r="BY25" s="18">
        <f t="shared" ca="1" si="16"/>
        <v>0</v>
      </c>
      <c r="BZ25" s="18">
        <f t="shared" ca="1" si="16"/>
        <v>33577871.649999999</v>
      </c>
      <c r="CA25" s="18">
        <f t="shared" ca="1" si="20"/>
        <v>1782047308.0899501</v>
      </c>
      <c r="CB25" s="18">
        <f t="shared" ca="1" si="20"/>
        <v>2046752.63</v>
      </c>
      <c r="CC25" s="18">
        <f t="shared" ca="1" si="20"/>
        <v>253204902.99000099</v>
      </c>
      <c r="CD25" s="18">
        <f t="shared" ca="1" si="20"/>
        <v>0</v>
      </c>
      <c r="CE25" s="18">
        <f t="shared" ca="1" si="20"/>
        <v>0</v>
      </c>
      <c r="CF25" s="18">
        <f t="shared" ca="1" si="20"/>
        <v>2902910.4699999997</v>
      </c>
      <c r="CG25" s="18">
        <f t="shared" ca="1" si="20"/>
        <v>40510453.419999897</v>
      </c>
      <c r="CH25" s="18">
        <f t="shared" ca="1" si="20"/>
        <v>2823668.93</v>
      </c>
      <c r="CI25" s="19">
        <f ca="1">CJ25+CK25+CL25+CO25</f>
        <v>29979589.52</v>
      </c>
      <c r="CJ25" s="18">
        <f t="shared" ca="1" si="22"/>
        <v>0</v>
      </c>
      <c r="CK25" s="18">
        <f t="shared" ca="1" si="22"/>
        <v>0</v>
      </c>
      <c r="CL25" s="19">
        <f ca="1">+CM25+CN25</f>
        <v>29979589.52</v>
      </c>
      <c r="CM25" s="18">
        <f t="shared" ca="1" si="23"/>
        <v>0</v>
      </c>
      <c r="CN25" s="18">
        <f t="shared" ca="1" si="23"/>
        <v>29979589.52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763101.58000000101</v>
      </c>
      <c r="CS25" s="18">
        <f t="shared" ca="1" si="21"/>
        <v>0</v>
      </c>
      <c r="CT25" s="18">
        <f t="shared" ca="1" si="21"/>
        <v>0</v>
      </c>
      <c r="CU25" s="19">
        <f t="shared" ca="1" si="9"/>
        <v>5535679168.4702549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5" ca="1" si="24">+E26+F26+G26</f>
        <v>14588787.246653</v>
      </c>
      <c r="E26" s="18">
        <f t="shared" ca="1" si="17"/>
        <v>6940576.7288849987</v>
      </c>
      <c r="F26" s="18">
        <f t="shared" ca="1" si="17"/>
        <v>3816611.9317540005</v>
      </c>
      <c r="G26" s="18">
        <f t="shared" ca="1" si="17"/>
        <v>3831598.5860140002</v>
      </c>
      <c r="H26" s="18">
        <f t="shared" ca="1" si="17"/>
        <v>19229.79</v>
      </c>
      <c r="I26" s="18">
        <f t="shared" ca="1" si="17"/>
        <v>7087575.04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23837806.527454004</v>
      </c>
      <c r="P26" s="18">
        <f t="shared" ca="1" si="17"/>
        <v>0</v>
      </c>
      <c r="Q26" s="18">
        <f t="shared" ca="1" si="17"/>
        <v>3284285.07</v>
      </c>
      <c r="R26" s="18">
        <f t="shared" ca="1" si="17"/>
        <v>0</v>
      </c>
      <c r="S26" s="18">
        <f t="shared" ca="1" si="17"/>
        <v>0</v>
      </c>
      <c r="T26" s="18">
        <f t="shared" ca="1" si="11"/>
        <v>325891768.92999995</v>
      </c>
      <c r="U26" s="18">
        <f t="shared" ca="1" si="18"/>
        <v>6352956.6459740009</v>
      </c>
      <c r="V26" s="18">
        <f t="shared" ca="1" si="18"/>
        <v>16901526.059999999</v>
      </c>
      <c r="W26" s="18">
        <f t="shared" ca="1" si="18"/>
        <v>478530425.19050008</v>
      </c>
      <c r="X26" s="18">
        <f t="shared" ca="1" si="18"/>
        <v>0</v>
      </c>
      <c r="Y26" s="18">
        <f t="shared" ca="1" si="18"/>
        <v>1742150.7108790001</v>
      </c>
      <c r="Z26" s="18">
        <f t="shared" ca="1" si="18"/>
        <v>7196724.9266200019</v>
      </c>
      <c r="AA26" s="18">
        <f t="shared" ca="1" si="18"/>
        <v>0</v>
      </c>
      <c r="AB26" s="18">
        <f t="shared" ca="1" si="18"/>
        <v>0</v>
      </c>
      <c r="AC26" s="18">
        <f t="shared" ca="1" si="18"/>
        <v>531326.809182</v>
      </c>
      <c r="AD26" s="18">
        <f t="shared" ca="1" si="18"/>
        <v>801276.04999999993</v>
      </c>
      <c r="AE26" s="18">
        <f t="shared" ca="1" si="18"/>
        <v>0</v>
      </c>
      <c r="AF26" s="18">
        <f t="shared" ca="1" si="18"/>
        <v>0</v>
      </c>
      <c r="AG26" s="18">
        <f t="shared" ca="1" si="18"/>
        <v>433403.09</v>
      </c>
      <c r="AH26" s="18">
        <f t="shared" ca="1" si="18"/>
        <v>127731.84000000001</v>
      </c>
      <c r="AI26" s="18">
        <f t="shared" ca="1" si="18"/>
        <v>0</v>
      </c>
      <c r="AJ26" s="18">
        <f t="shared" ca="1" si="18"/>
        <v>1502640.4300000002</v>
      </c>
      <c r="AK26" s="18">
        <f t="shared" ca="1" si="15"/>
        <v>24227.960000000003</v>
      </c>
      <c r="AL26" s="18">
        <f t="shared" ca="1" si="15"/>
        <v>0</v>
      </c>
      <c r="AM26" s="18">
        <f t="shared" ca="1" si="15"/>
        <v>987856.92999999993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50064743.090000004</v>
      </c>
      <c r="AU26" s="18">
        <f t="shared" ca="1" si="15"/>
        <v>3665245.11</v>
      </c>
      <c r="AV26" s="18">
        <f t="shared" ca="1" si="15"/>
        <v>4157071.46</v>
      </c>
      <c r="AW26" s="18">
        <f t="shared" ca="1" si="15"/>
        <v>0</v>
      </c>
      <c r="AX26" s="18">
        <f t="shared" ca="1" si="15"/>
        <v>1126318.5599999998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2330533.2636649995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1152625.6900000002</v>
      </c>
      <c r="BO26" s="18">
        <f t="shared" ca="1" si="19"/>
        <v>0</v>
      </c>
      <c r="BP26" s="18">
        <f t="shared" ca="1" si="16"/>
        <v>12466804.142408</v>
      </c>
      <c r="BQ26" s="18">
        <f t="shared" ca="1" si="16"/>
        <v>665750.34</v>
      </c>
      <c r="BR26" s="18">
        <f t="shared" ca="1" si="16"/>
        <v>7542449.9799999995</v>
      </c>
      <c r="BS26" s="18">
        <f t="shared" ca="1" si="16"/>
        <v>7464734.8106850013</v>
      </c>
      <c r="BT26" s="18">
        <f t="shared" ca="1" si="16"/>
        <v>0</v>
      </c>
      <c r="BU26" s="18">
        <f t="shared" ca="1" si="16"/>
        <v>0</v>
      </c>
      <c r="BV26" s="18">
        <f t="shared" ca="1" si="16"/>
        <v>57404.53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28006.489999999998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521477.22</v>
      </c>
      <c r="CI26" s="19">
        <f t="shared" ref="CI26:CI75" ca="1" si="25">CJ26+CK26+CL26+CO26</f>
        <v>142882056.88</v>
      </c>
      <c r="CJ26" s="18">
        <f t="shared" ca="1" si="22"/>
        <v>0</v>
      </c>
      <c r="CK26" s="18">
        <f t="shared" ca="1" si="22"/>
        <v>11608853.740000002</v>
      </c>
      <c r="CL26" s="19">
        <f t="shared" ref="CL26:CL75" ca="1" si="26">+CM26+CN26</f>
        <v>124132486.41000001</v>
      </c>
      <c r="CM26" s="18">
        <f t="shared" ca="1" si="23"/>
        <v>523073.77</v>
      </c>
      <c r="CN26" s="18">
        <f t="shared" ca="1" si="23"/>
        <v>123609412.64000002</v>
      </c>
      <c r="CO26" s="19">
        <f t="shared" ref="CO26:CO75" ca="1" si="27">+CP26+CQ26</f>
        <v>7140716.7299999995</v>
      </c>
      <c r="CP26" s="18">
        <f t="shared" ca="1" si="21"/>
        <v>199231.03999999998</v>
      </c>
      <c r="CQ26" s="18">
        <f t="shared" ca="1" si="21"/>
        <v>6941485.6899999995</v>
      </c>
      <c r="CR26" s="18">
        <f t="shared" ca="1" si="21"/>
        <v>634541.21863499994</v>
      </c>
      <c r="CS26" s="18">
        <f t="shared" ca="1" si="21"/>
        <v>0</v>
      </c>
      <c r="CT26" s="18">
        <f t="shared" ca="1" si="21"/>
        <v>0</v>
      </c>
      <c r="CU26" s="19">
        <f t="shared" ca="1" si="9"/>
        <v>1126069698.7426553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1373123244.1900001</v>
      </c>
      <c r="E27" s="18">
        <f t="shared" ca="1" si="17"/>
        <v>158478156.70000005</v>
      </c>
      <c r="F27" s="18">
        <f t="shared" ca="1" si="17"/>
        <v>1002788130.5489998</v>
      </c>
      <c r="G27" s="18">
        <f t="shared" ca="1" si="17"/>
        <v>211856956.94100013</v>
      </c>
      <c r="H27" s="18">
        <f t="shared" ca="1" si="17"/>
        <v>7526071.1799999997</v>
      </c>
      <c r="I27" s="18">
        <f t="shared" ca="1" si="17"/>
        <v>57345190.340000004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180229886.36000001</v>
      </c>
      <c r="P27" s="18">
        <f t="shared" ca="1" si="17"/>
        <v>0</v>
      </c>
      <c r="Q27" s="18">
        <f t="shared" ca="1" si="17"/>
        <v>108878823.23</v>
      </c>
      <c r="R27" s="18">
        <f t="shared" ca="1" si="17"/>
        <v>0</v>
      </c>
      <c r="S27" s="18">
        <f t="shared" ca="1" si="17"/>
        <v>0</v>
      </c>
      <c r="T27" s="18">
        <f t="shared" ca="1" si="11"/>
        <v>1641352248.6232769</v>
      </c>
      <c r="U27" s="18">
        <f t="shared" ca="1" si="18"/>
        <v>22825054.686723024</v>
      </c>
      <c r="V27" s="18">
        <f t="shared" ca="1" si="18"/>
        <v>27600122</v>
      </c>
      <c r="W27" s="18">
        <f t="shared" ca="1" si="18"/>
        <v>619688060.92999995</v>
      </c>
      <c r="X27" s="18">
        <f t="shared" ca="1" si="18"/>
        <v>2250</v>
      </c>
      <c r="Y27" s="18">
        <f t="shared" ca="1" si="18"/>
        <v>98055389.459999993</v>
      </c>
      <c r="Z27" s="18">
        <f t="shared" ca="1" si="18"/>
        <v>62253328.210000001</v>
      </c>
      <c r="AA27" s="18">
        <f t="shared" ca="1" si="18"/>
        <v>0</v>
      </c>
      <c r="AB27" s="18">
        <f t="shared" ca="1" si="18"/>
        <v>0</v>
      </c>
      <c r="AC27" s="18">
        <f t="shared" ca="1" si="18"/>
        <v>6655334.2000000002</v>
      </c>
      <c r="AD27" s="18">
        <f t="shared" ca="1" si="18"/>
        <v>27281879.989999998</v>
      </c>
      <c r="AE27" s="18">
        <f t="shared" ca="1" si="18"/>
        <v>0</v>
      </c>
      <c r="AF27" s="18">
        <f t="shared" ca="1" si="18"/>
        <v>2189258.9</v>
      </c>
      <c r="AG27" s="18">
        <f t="shared" ca="1" si="18"/>
        <v>2076043.4</v>
      </c>
      <c r="AH27" s="18">
        <f t="shared" ca="1" si="18"/>
        <v>632643.59</v>
      </c>
      <c r="AI27" s="18">
        <f t="shared" ca="1" si="18"/>
        <v>40202.800000000003</v>
      </c>
      <c r="AJ27" s="18">
        <f t="shared" ca="1" si="18"/>
        <v>623668.22000000009</v>
      </c>
      <c r="AK27" s="18">
        <f t="shared" ca="1" si="15"/>
        <v>70575.289999999994</v>
      </c>
      <c r="AL27" s="18">
        <f t="shared" ca="1" si="15"/>
        <v>0</v>
      </c>
      <c r="AM27" s="18">
        <f t="shared" ca="1" si="15"/>
        <v>8437705.6599999983</v>
      </c>
      <c r="AN27" s="18">
        <f t="shared" ca="1" si="15"/>
        <v>22935.95</v>
      </c>
      <c r="AO27" s="18">
        <f t="shared" ca="1" si="15"/>
        <v>0</v>
      </c>
      <c r="AP27" s="18">
        <f t="shared" ca="1" si="15"/>
        <v>3989249.93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97068896.120000005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549767.1</v>
      </c>
      <c r="BO27" s="18">
        <f t="shared" ca="1" si="19"/>
        <v>0</v>
      </c>
      <c r="BP27" s="18">
        <f t="shared" ca="1" si="16"/>
        <v>287476294.10000002</v>
      </c>
      <c r="BQ27" s="18">
        <f t="shared" ca="1" si="16"/>
        <v>80064052.590000004</v>
      </c>
      <c r="BR27" s="18">
        <f t="shared" ca="1" si="16"/>
        <v>160426337.44</v>
      </c>
      <c r="BS27" s="18">
        <f t="shared" ca="1" si="16"/>
        <v>191872215.30000001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498.76</v>
      </c>
      <c r="BX27" s="18">
        <f t="shared" ca="1" si="16"/>
        <v>0</v>
      </c>
      <c r="BY27" s="18">
        <f t="shared" ca="1" si="16"/>
        <v>0</v>
      </c>
      <c r="BZ27" s="18">
        <f t="shared" ca="1" si="16"/>
        <v>66477.850000000006</v>
      </c>
      <c r="CA27" s="18">
        <f t="shared" ca="1" si="20"/>
        <v>12562614.41</v>
      </c>
      <c r="CB27" s="18">
        <f t="shared" ca="1" si="20"/>
        <v>0</v>
      </c>
      <c r="CC27" s="18">
        <f t="shared" ca="1" si="20"/>
        <v>5150133.88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2560083972.3299999</v>
      </c>
      <c r="CJ27" s="18">
        <f t="shared" ca="1" si="22"/>
        <v>497291.30000002327</v>
      </c>
      <c r="CK27" s="18">
        <f t="shared" ca="1" si="22"/>
        <v>425321.52999999997</v>
      </c>
      <c r="CL27" s="19">
        <f t="shared" ca="1" si="26"/>
        <v>446999887.4500913</v>
      </c>
      <c r="CM27" s="18">
        <f t="shared" ca="1" si="23"/>
        <v>12071676.630000001</v>
      </c>
      <c r="CN27" s="18">
        <f t="shared" ca="1" si="23"/>
        <v>434928210.82009131</v>
      </c>
      <c r="CO27" s="19">
        <f t="shared" ca="1" si="27"/>
        <v>2112161472.0499086</v>
      </c>
      <c r="CP27" s="18">
        <f t="shared" ca="1" si="21"/>
        <v>400808565.9599725</v>
      </c>
      <c r="CQ27" s="18">
        <f t="shared" ca="1" si="21"/>
        <v>1711352906.0899363</v>
      </c>
      <c r="CR27" s="18">
        <f t="shared" ca="1" si="21"/>
        <v>4582687.7900000252</v>
      </c>
      <c r="CS27" s="18">
        <f t="shared" ca="1" si="21"/>
        <v>0</v>
      </c>
      <c r="CT27" s="18">
        <f t="shared" ca="1" si="21"/>
        <v>0</v>
      </c>
      <c r="CU27" s="19">
        <f t="shared" ca="1" si="9"/>
        <v>7650803114.8100004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358205293.3051278</v>
      </c>
      <c r="E28" s="18">
        <f t="shared" ca="1" si="17"/>
        <v>76107020.499922693</v>
      </c>
      <c r="F28" s="18">
        <f t="shared" ca="1" si="17"/>
        <v>93799660.868507117</v>
      </c>
      <c r="G28" s="18">
        <f t="shared" ca="1" si="17"/>
        <v>188298611.93669799</v>
      </c>
      <c r="H28" s="18">
        <f t="shared" ca="1" si="17"/>
        <v>6490774.25</v>
      </c>
      <c r="I28" s="18">
        <f t="shared" ca="1" si="17"/>
        <v>113383963.45</v>
      </c>
      <c r="J28" s="18">
        <f t="shared" ca="1" si="17"/>
        <v>-3453.99</v>
      </c>
      <c r="K28" s="18">
        <f t="shared" ca="1" si="17"/>
        <v>373501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11190807.970000001</v>
      </c>
      <c r="P28" s="18">
        <f t="shared" ca="1" si="17"/>
        <v>7157615.9100000001</v>
      </c>
      <c r="Q28" s="18">
        <f t="shared" ca="1" si="17"/>
        <v>429186.29</v>
      </c>
      <c r="R28" s="18">
        <f t="shared" ca="1" si="17"/>
        <v>0</v>
      </c>
      <c r="S28" s="18">
        <f t="shared" ca="1" si="17"/>
        <v>0</v>
      </c>
      <c r="T28" s="18">
        <f t="shared" ca="1" si="11"/>
        <v>3149900050.3800001</v>
      </c>
      <c r="U28" s="18">
        <f t="shared" ca="1" si="18"/>
        <v>3957740.94</v>
      </c>
      <c r="V28" s="18">
        <f t="shared" ca="1" si="18"/>
        <v>363906823</v>
      </c>
      <c r="W28" s="18">
        <f t="shared" ca="1" si="18"/>
        <v>1739493446.1300001</v>
      </c>
      <c r="X28" s="18">
        <f t="shared" ca="1" si="18"/>
        <v>0</v>
      </c>
      <c r="Y28" s="18">
        <f t="shared" ca="1" si="18"/>
        <v>69198041.910000011</v>
      </c>
      <c r="Z28" s="18">
        <f t="shared" ca="1" si="18"/>
        <v>74177457.440000013</v>
      </c>
      <c r="AA28" s="18">
        <f t="shared" ca="1" si="18"/>
        <v>0</v>
      </c>
      <c r="AB28" s="18">
        <f t="shared" ca="1" si="18"/>
        <v>0</v>
      </c>
      <c r="AC28" s="18">
        <f t="shared" ca="1" si="18"/>
        <v>3652192.31</v>
      </c>
      <c r="AD28" s="18">
        <f t="shared" ca="1" si="18"/>
        <v>17612881.870000001</v>
      </c>
      <c r="AE28" s="18">
        <f t="shared" ca="1" si="18"/>
        <v>0</v>
      </c>
      <c r="AF28" s="18">
        <f t="shared" ca="1" si="18"/>
        <v>4325939.83</v>
      </c>
      <c r="AG28" s="18">
        <f t="shared" ca="1" si="18"/>
        <v>10935712.34</v>
      </c>
      <c r="AH28" s="18">
        <f t="shared" ca="1" si="18"/>
        <v>0</v>
      </c>
      <c r="AI28" s="18">
        <f t="shared" ca="1" si="18"/>
        <v>0</v>
      </c>
      <c r="AJ28" s="18">
        <f t="shared" ca="1" si="18"/>
        <v>505997.04</v>
      </c>
      <c r="AK28" s="18">
        <f t="shared" ca="1" si="15"/>
        <v>11413.71</v>
      </c>
      <c r="AL28" s="18">
        <f t="shared" ca="1" si="15"/>
        <v>0</v>
      </c>
      <c r="AM28" s="18">
        <f t="shared" ca="1" si="15"/>
        <v>24700119.140000001</v>
      </c>
      <c r="AN28" s="18">
        <f t="shared" ca="1" si="15"/>
        <v>0</v>
      </c>
      <c r="AO28" s="18">
        <f t="shared" ca="1" si="15"/>
        <v>0</v>
      </c>
      <c r="AP28" s="18">
        <f t="shared" ca="1" si="15"/>
        <v>17706799.640000001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527731288.46000004</v>
      </c>
      <c r="AU28" s="18">
        <f t="shared" ca="1" si="15"/>
        <v>5401105.1600000001</v>
      </c>
      <c r="AV28" s="18">
        <f t="shared" ca="1" si="15"/>
        <v>4837513.49</v>
      </c>
      <c r="AW28" s="18">
        <f t="shared" ca="1" si="15"/>
        <v>0</v>
      </c>
      <c r="AX28" s="18">
        <f t="shared" ca="1" si="15"/>
        <v>4952603.54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356850952.38999999</v>
      </c>
      <c r="BE28" s="18">
        <f t="shared" ca="1" si="19"/>
        <v>5501.91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36112352.510000005</v>
      </c>
      <c r="BO28" s="18">
        <f t="shared" ca="1" si="19"/>
        <v>0</v>
      </c>
      <c r="BP28" s="18">
        <f t="shared" ca="1" si="16"/>
        <v>229662072.40000004</v>
      </c>
      <c r="BQ28" s="18">
        <f t="shared" ca="1" si="16"/>
        <v>5148082.05</v>
      </c>
      <c r="BR28" s="18">
        <f t="shared" ca="1" si="16"/>
        <v>119541312.98</v>
      </c>
      <c r="BS28" s="18">
        <f t="shared" ca="1" si="16"/>
        <v>155766266.09999999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281353.86</v>
      </c>
      <c r="BX28" s="18">
        <f t="shared" ca="1" si="16"/>
        <v>0</v>
      </c>
      <c r="BY28" s="18">
        <f t="shared" ca="1" si="16"/>
        <v>0</v>
      </c>
      <c r="BZ28" s="18">
        <f t="shared" ca="1" si="16"/>
        <v>6143304.1600000001</v>
      </c>
      <c r="CA28" s="18">
        <f t="shared" ca="1" si="20"/>
        <v>173653554.12</v>
      </c>
      <c r="CB28" s="18">
        <f t="shared" ca="1" si="20"/>
        <v>273343.61</v>
      </c>
      <c r="CC28" s="18">
        <f t="shared" ca="1" si="20"/>
        <v>25296178.539999999</v>
      </c>
      <c r="CD28" s="18">
        <f t="shared" ca="1" si="20"/>
        <v>0</v>
      </c>
      <c r="CE28" s="18">
        <f t="shared" ca="1" si="20"/>
        <v>0</v>
      </c>
      <c r="CF28" s="18">
        <f t="shared" ca="1" si="20"/>
        <v>396133.67000000004</v>
      </c>
      <c r="CG28" s="18">
        <f t="shared" ca="1" si="20"/>
        <v>4498923.0299999993</v>
      </c>
      <c r="CH28" s="18">
        <f t="shared" ca="1" si="20"/>
        <v>0</v>
      </c>
      <c r="CI28" s="19">
        <f t="shared" ca="1" si="25"/>
        <v>178768038.97999996</v>
      </c>
      <c r="CJ28" s="18">
        <f t="shared" ca="1" si="22"/>
        <v>0</v>
      </c>
      <c r="CK28" s="18">
        <f t="shared" ca="1" si="22"/>
        <v>0</v>
      </c>
      <c r="CL28" s="19">
        <f t="shared" ca="1" si="26"/>
        <v>9513992.6300000008</v>
      </c>
      <c r="CM28" s="18">
        <f t="shared" ca="1" si="23"/>
        <v>42391.969999999994</v>
      </c>
      <c r="CN28" s="18">
        <f t="shared" ca="1" si="23"/>
        <v>9471600.6600000001</v>
      </c>
      <c r="CO28" s="19">
        <f t="shared" ca="1" si="27"/>
        <v>169254046.34999996</v>
      </c>
      <c r="CP28" s="18">
        <f t="shared" ca="1" si="21"/>
        <v>0</v>
      </c>
      <c r="CQ28" s="18">
        <f t="shared" ca="1" si="21"/>
        <v>169254046.34999996</v>
      </c>
      <c r="CR28" s="18">
        <f t="shared" ca="1" si="21"/>
        <v>1193289.03</v>
      </c>
      <c r="CS28" s="18">
        <f t="shared" ca="1" si="21"/>
        <v>0</v>
      </c>
      <c r="CT28" s="18">
        <f t="shared" ca="1" si="21"/>
        <v>0</v>
      </c>
      <c r="CU28" s="19">
        <f t="shared" ca="1" si="9"/>
        <v>7813825473.8551264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104834904.28</v>
      </c>
      <c r="E29" s="18">
        <f t="shared" ca="1" si="17"/>
        <v>12857273.450000001</v>
      </c>
      <c r="F29" s="18">
        <f t="shared" ca="1" si="17"/>
        <v>65922430.399999999</v>
      </c>
      <c r="G29" s="18">
        <f t="shared" ca="1" si="17"/>
        <v>26055200.43</v>
      </c>
      <c r="H29" s="18">
        <f t="shared" ca="1" si="17"/>
        <v>76613.95</v>
      </c>
      <c r="I29" s="18">
        <f t="shared" ca="1" si="17"/>
        <v>3436218.31</v>
      </c>
      <c r="J29" s="18">
        <f t="shared" ca="1" si="17"/>
        <v>6627.95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8589896.3699999992</v>
      </c>
      <c r="P29" s="18">
        <f t="shared" ca="1" si="17"/>
        <v>0</v>
      </c>
      <c r="Q29" s="18">
        <f t="shared" ca="1" si="17"/>
        <v>3073.31</v>
      </c>
      <c r="R29" s="18">
        <f t="shared" ca="1" si="17"/>
        <v>0</v>
      </c>
      <c r="S29" s="18">
        <f t="shared" ca="1" si="17"/>
        <v>0</v>
      </c>
      <c r="T29" s="18">
        <f t="shared" ca="1" si="11"/>
        <v>-14134.53</v>
      </c>
      <c r="U29" s="18">
        <f t="shared" ca="1" si="18"/>
        <v>0</v>
      </c>
      <c r="V29" s="18">
        <f t="shared" ca="1" si="18"/>
        <v>0</v>
      </c>
      <c r="W29" s="18">
        <f t="shared" ca="1" si="18"/>
        <v>313858883.25</v>
      </c>
      <c r="X29" s="18">
        <f t="shared" ca="1" si="18"/>
        <v>0</v>
      </c>
      <c r="Y29" s="18">
        <f t="shared" ca="1" si="18"/>
        <v>1743264.09</v>
      </c>
      <c r="Z29" s="18">
        <f t="shared" ca="1" si="18"/>
        <v>16630506.710000001</v>
      </c>
      <c r="AA29" s="18">
        <f t="shared" ca="1" si="18"/>
        <v>0</v>
      </c>
      <c r="AB29" s="18">
        <f t="shared" ca="1" si="18"/>
        <v>0</v>
      </c>
      <c r="AC29" s="18">
        <f t="shared" ca="1" si="18"/>
        <v>39408.93</v>
      </c>
      <c r="AD29" s="18">
        <f t="shared" ca="1" si="18"/>
        <v>367074.55</v>
      </c>
      <c r="AE29" s="18">
        <f t="shared" ca="1" si="18"/>
        <v>0</v>
      </c>
      <c r="AF29" s="18">
        <f t="shared" ca="1" si="18"/>
        <v>0</v>
      </c>
      <c r="AG29" s="18">
        <f t="shared" ca="1" si="18"/>
        <v>2239817.17</v>
      </c>
      <c r="AH29" s="18">
        <f t="shared" ca="1" si="18"/>
        <v>0</v>
      </c>
      <c r="AI29" s="18">
        <f t="shared" ca="1" si="18"/>
        <v>59639.8</v>
      </c>
      <c r="AJ29" s="18">
        <f t="shared" ca="1" si="18"/>
        <v>480997.04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43291244.630000003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18884.71</v>
      </c>
      <c r="BC29" s="18">
        <f t="shared" ca="1" si="19"/>
        <v>0</v>
      </c>
      <c r="BD29" s="18">
        <f t="shared" ca="1" si="19"/>
        <v>875675.46</v>
      </c>
      <c r="BE29" s="18">
        <f t="shared" ca="1" si="19"/>
        <v>-3352.21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14462123.720000001</v>
      </c>
      <c r="BN29" s="18">
        <f t="shared" ca="1" si="19"/>
        <v>1662490.06</v>
      </c>
      <c r="BO29" s="18">
        <f t="shared" ca="1" si="19"/>
        <v>0</v>
      </c>
      <c r="BP29" s="18">
        <f t="shared" ca="1" si="16"/>
        <v>3796573.2199999997</v>
      </c>
      <c r="BQ29" s="18">
        <f t="shared" ca="1" si="16"/>
        <v>63626.020000000004</v>
      </c>
      <c r="BR29" s="18">
        <f t="shared" ca="1" si="16"/>
        <v>5925395.3700000001</v>
      </c>
      <c r="BS29" s="18">
        <f t="shared" ca="1" si="16"/>
        <v>7474768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1651578.91</v>
      </c>
      <c r="CS29" s="18">
        <f t="shared" ca="1" si="21"/>
        <v>0</v>
      </c>
      <c r="CT29" s="18">
        <f t="shared" ca="1" si="21"/>
        <v>0</v>
      </c>
      <c r="CU29" s="19">
        <f t="shared" ca="1" si="9"/>
        <v>531571799.07000011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562010803.46319997</v>
      </c>
      <c r="E30" s="18">
        <f t="shared" ca="1" si="17"/>
        <v>46828441.808065273</v>
      </c>
      <c r="F30" s="18">
        <f t="shared" ca="1" si="17"/>
        <v>381001234.43909615</v>
      </c>
      <c r="G30" s="18">
        <f t="shared" ca="1" si="17"/>
        <v>134181127.21603857</v>
      </c>
      <c r="H30" s="18">
        <f t="shared" ca="1" si="17"/>
        <v>136453301.1349</v>
      </c>
      <c r="I30" s="18">
        <f t="shared" ca="1" si="17"/>
        <v>124401019.98999999</v>
      </c>
      <c r="J30" s="18">
        <f t="shared" ca="1" si="17"/>
        <v>268690.86</v>
      </c>
      <c r="K30" s="18">
        <f t="shared" ca="1" si="17"/>
        <v>0</v>
      </c>
      <c r="L30" s="18">
        <f t="shared" ca="1" si="17"/>
        <v>0</v>
      </c>
      <c r="M30" s="18">
        <f t="shared" ca="1" si="17"/>
        <v>6310696.25</v>
      </c>
      <c r="N30" s="18">
        <f t="shared" ca="1" si="17"/>
        <v>0</v>
      </c>
      <c r="O30" s="18">
        <f t="shared" ca="1" si="17"/>
        <v>365550014.58660001</v>
      </c>
      <c r="P30" s="18">
        <f t="shared" ca="1" si="17"/>
        <v>0</v>
      </c>
      <c r="Q30" s="18">
        <f t="shared" ca="1" si="17"/>
        <v>47841012.568099998</v>
      </c>
      <c r="R30" s="18">
        <f t="shared" ca="1" si="17"/>
        <v>0</v>
      </c>
      <c r="S30" s="18">
        <f t="shared" ca="1" si="17"/>
        <v>0</v>
      </c>
      <c r="T30" s="18">
        <f t="shared" ca="1" si="11"/>
        <v>2813495610.1367002</v>
      </c>
      <c r="U30" s="18">
        <f t="shared" ca="1" si="18"/>
        <v>311341.14679999999</v>
      </c>
      <c r="V30" s="18">
        <f t="shared" ca="1" si="18"/>
        <v>126207600.9579</v>
      </c>
      <c r="W30" s="18">
        <f t="shared" ca="1" si="18"/>
        <v>1518009486.3181999</v>
      </c>
      <c r="X30" s="18">
        <f t="shared" ca="1" si="18"/>
        <v>114520.60999999999</v>
      </c>
      <c r="Y30" s="18">
        <f t="shared" ca="1" si="18"/>
        <v>73168518.385399997</v>
      </c>
      <c r="Z30" s="18">
        <f t="shared" ca="1" si="18"/>
        <v>136204457.77399999</v>
      </c>
      <c r="AA30" s="18">
        <f t="shared" ca="1" si="18"/>
        <v>5668.58</v>
      </c>
      <c r="AB30" s="18">
        <f t="shared" ca="1" si="18"/>
        <v>0</v>
      </c>
      <c r="AC30" s="18">
        <f t="shared" ca="1" si="18"/>
        <v>5848968.7383000003</v>
      </c>
      <c r="AD30" s="18">
        <f t="shared" ca="1" si="18"/>
        <v>73881002.279500008</v>
      </c>
      <c r="AE30" s="18">
        <f t="shared" ca="1" si="18"/>
        <v>7250</v>
      </c>
      <c r="AF30" s="18">
        <f t="shared" ca="1" si="18"/>
        <v>10996486.130100001</v>
      </c>
      <c r="AG30" s="18">
        <f t="shared" ca="1" si="18"/>
        <v>12235950.2634</v>
      </c>
      <c r="AH30" s="18">
        <f t="shared" ca="1" si="18"/>
        <v>1314470.21</v>
      </c>
      <c r="AI30" s="18">
        <f t="shared" ca="1" si="18"/>
        <v>0</v>
      </c>
      <c r="AJ30" s="18">
        <f t="shared" ca="1" si="18"/>
        <v>1570851.5117000001</v>
      </c>
      <c r="AK30" s="18">
        <f t="shared" ca="1" si="15"/>
        <v>1021148.79</v>
      </c>
      <c r="AL30" s="18">
        <f t="shared" ca="1" si="15"/>
        <v>0</v>
      </c>
      <c r="AM30" s="18">
        <f t="shared" ca="1" si="15"/>
        <v>594417.29469999997</v>
      </c>
      <c r="AN30" s="18">
        <f t="shared" ca="1" si="15"/>
        <v>745284.46</v>
      </c>
      <c r="AO30" s="18">
        <f t="shared" ca="1" si="15"/>
        <v>0</v>
      </c>
      <c r="AP30" s="18">
        <f t="shared" ca="1" si="15"/>
        <v>5795215.3949999996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750255318.34899998</v>
      </c>
      <c r="AU30" s="18">
        <f t="shared" ca="1" si="15"/>
        <v>62036723.553300001</v>
      </c>
      <c r="AV30" s="18">
        <f t="shared" ca="1" si="15"/>
        <v>123223325.84100001</v>
      </c>
      <c r="AW30" s="18">
        <f t="shared" ca="1" si="15"/>
        <v>0</v>
      </c>
      <c r="AX30" s="18">
        <f t="shared" ca="1" si="15"/>
        <v>59843723.610799998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31772939.395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11859322.9706</v>
      </c>
      <c r="BO30" s="18">
        <f t="shared" ca="1" si="19"/>
        <v>0</v>
      </c>
      <c r="BP30" s="18">
        <f t="shared" ca="1" si="16"/>
        <v>254134232.79529998</v>
      </c>
      <c r="BQ30" s="18">
        <f t="shared" ca="1" si="16"/>
        <v>20792514.207400002</v>
      </c>
      <c r="BR30" s="18">
        <f t="shared" ca="1" si="16"/>
        <v>136374877.5776</v>
      </c>
      <c r="BS30" s="18">
        <f t="shared" ca="1" si="16"/>
        <v>94447304.8574</v>
      </c>
      <c r="BT30" s="18">
        <f t="shared" ca="1" si="16"/>
        <v>0</v>
      </c>
      <c r="BU30" s="18">
        <f t="shared" ca="1" si="16"/>
        <v>0</v>
      </c>
      <c r="BV30" s="18">
        <f t="shared" ca="1" si="16"/>
        <v>6832281.1200000001</v>
      </c>
      <c r="BW30" s="18">
        <f t="shared" ca="1" si="16"/>
        <v>326350.73</v>
      </c>
      <c r="BX30" s="18">
        <f t="shared" ca="1" si="16"/>
        <v>0</v>
      </c>
      <c r="BY30" s="18">
        <f t="shared" ca="1" si="16"/>
        <v>0</v>
      </c>
      <c r="BZ30" s="18">
        <f t="shared" ca="1" si="16"/>
        <v>11712250.629999999</v>
      </c>
      <c r="CA30" s="18">
        <f t="shared" ca="1" si="20"/>
        <v>268827597.75999999</v>
      </c>
      <c r="CB30" s="18">
        <f t="shared" ca="1" si="20"/>
        <v>11365564.17</v>
      </c>
      <c r="CC30" s="18">
        <f t="shared" ca="1" si="20"/>
        <v>4098585.44</v>
      </c>
      <c r="CD30" s="18">
        <f t="shared" ca="1" si="20"/>
        <v>0</v>
      </c>
      <c r="CE30" s="18">
        <f t="shared" ca="1" si="20"/>
        <v>703102.85</v>
      </c>
      <c r="CF30" s="18">
        <f t="shared" ca="1" si="20"/>
        <v>42802081.869999997</v>
      </c>
      <c r="CG30" s="18">
        <f t="shared" ca="1" si="20"/>
        <v>4980053.17</v>
      </c>
      <c r="CH30" s="18">
        <f t="shared" ca="1" si="20"/>
        <v>0</v>
      </c>
      <c r="CI30" s="19">
        <f t="shared" ca="1" si="25"/>
        <v>172413422.59</v>
      </c>
      <c r="CJ30" s="18">
        <f t="shared" ca="1" si="22"/>
        <v>678342.65</v>
      </c>
      <c r="CK30" s="18">
        <f t="shared" ca="1" si="22"/>
        <v>66548100.969999999</v>
      </c>
      <c r="CL30" s="19">
        <f t="shared" ca="1" si="26"/>
        <v>55078669</v>
      </c>
      <c r="CM30" s="18">
        <f t="shared" ca="1" si="23"/>
        <v>810895.04</v>
      </c>
      <c r="CN30" s="18">
        <f t="shared" ca="1" si="23"/>
        <v>54267773.960000001</v>
      </c>
      <c r="CO30" s="19">
        <f t="shared" ca="1" si="27"/>
        <v>50108309.969999999</v>
      </c>
      <c r="CP30" s="18">
        <f t="shared" ca="1" si="21"/>
        <v>8731488.6099999994</v>
      </c>
      <c r="CQ30" s="18">
        <f t="shared" ca="1" si="21"/>
        <v>41376821.359999999</v>
      </c>
      <c r="CR30" s="18">
        <f t="shared" ca="1" si="21"/>
        <v>5688365.9199999999</v>
      </c>
      <c r="CS30" s="18">
        <f t="shared" ca="1" si="21"/>
        <v>0</v>
      </c>
      <c r="CT30" s="18">
        <f t="shared" ca="1" si="21"/>
        <v>0</v>
      </c>
      <c r="CU30" s="19">
        <f t="shared" ca="1" si="9"/>
        <v>8098853727.2419004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25894250.439999998</v>
      </c>
      <c r="E31" s="18">
        <f t="shared" ca="1" si="17"/>
        <v>3069246.0900000003</v>
      </c>
      <c r="F31" s="18">
        <f t="shared" ca="1" si="17"/>
        <v>8535461.8200000003</v>
      </c>
      <c r="G31" s="18">
        <f t="shared" ca="1" si="17"/>
        <v>14289542.529999997</v>
      </c>
      <c r="H31" s="18">
        <f t="shared" ca="1" si="17"/>
        <v>4769951.63</v>
      </c>
      <c r="I31" s="18">
        <f t="shared" ca="1" si="17"/>
        <v>10875347.890000001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27653.18</v>
      </c>
      <c r="N31" s="18">
        <f t="shared" ca="1" si="17"/>
        <v>0</v>
      </c>
      <c r="O31" s="18">
        <f t="shared" ca="1" si="17"/>
        <v>5798927.5500000007</v>
      </c>
      <c r="P31" s="18">
        <f t="shared" ca="1" si="17"/>
        <v>0</v>
      </c>
      <c r="Q31" s="18">
        <f t="shared" ca="1" si="17"/>
        <v>1584750.9299999997</v>
      </c>
      <c r="R31" s="18">
        <f t="shared" ca="1" si="17"/>
        <v>0</v>
      </c>
      <c r="S31" s="18">
        <f t="shared" ca="1" si="17"/>
        <v>0</v>
      </c>
      <c r="T31" s="18">
        <f t="shared" ca="1" si="11"/>
        <v>418321215.38000005</v>
      </c>
      <c r="U31" s="18">
        <f t="shared" ca="1" si="18"/>
        <v>3661148.4600000004</v>
      </c>
      <c r="V31" s="18">
        <f t="shared" ca="1" si="18"/>
        <v>2001677.05</v>
      </c>
      <c r="W31" s="18">
        <f t="shared" ca="1" si="18"/>
        <v>29350845.669999998</v>
      </c>
      <c r="X31" s="18">
        <f t="shared" ca="1" si="18"/>
        <v>0</v>
      </c>
      <c r="Y31" s="18">
        <f t="shared" ca="1" si="18"/>
        <v>2411957.19</v>
      </c>
      <c r="Z31" s="18">
        <f t="shared" ca="1" si="18"/>
        <v>5064885.8499999996</v>
      </c>
      <c r="AA31" s="18">
        <f t="shared" ca="1" si="18"/>
        <v>0</v>
      </c>
      <c r="AB31" s="18">
        <f t="shared" ca="1" si="18"/>
        <v>0</v>
      </c>
      <c r="AC31" s="18">
        <f t="shared" ca="1" si="18"/>
        <v>906648.6</v>
      </c>
      <c r="AD31" s="18">
        <f t="shared" ca="1" si="18"/>
        <v>11030605.799999999</v>
      </c>
      <c r="AE31" s="18">
        <f t="shared" ca="1" si="18"/>
        <v>0</v>
      </c>
      <c r="AF31" s="18">
        <f t="shared" ca="1" si="18"/>
        <v>136383.07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284049.62</v>
      </c>
      <c r="AK31" s="18">
        <f t="shared" ca="1" si="15"/>
        <v>80191</v>
      </c>
      <c r="AL31" s="18">
        <f t="shared" ca="1" si="15"/>
        <v>0</v>
      </c>
      <c r="AM31" s="18">
        <f t="shared" ca="1" si="15"/>
        <v>219953.83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75873282.519999996</v>
      </c>
      <c r="AU31" s="18">
        <f t="shared" ca="1" si="15"/>
        <v>4093579.86</v>
      </c>
      <c r="AV31" s="18">
        <f t="shared" ca="1" si="15"/>
        <v>6052354.870000001</v>
      </c>
      <c r="AW31" s="18">
        <f t="shared" ca="1" si="15"/>
        <v>0</v>
      </c>
      <c r="AX31" s="18">
        <f t="shared" ca="1" si="15"/>
        <v>2989036.8400000003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30412486.159999996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198883.94</v>
      </c>
      <c r="BM31" s="18">
        <f t="shared" ca="1" si="19"/>
        <v>0</v>
      </c>
      <c r="BN31" s="18">
        <f t="shared" ca="1" si="19"/>
        <v>21048.32</v>
      </c>
      <c r="BO31" s="18">
        <f t="shared" ca="1" si="19"/>
        <v>0</v>
      </c>
      <c r="BP31" s="18">
        <f t="shared" ca="1" si="16"/>
        <v>15468496.449999999</v>
      </c>
      <c r="BQ31" s="18">
        <f t="shared" ca="1" si="16"/>
        <v>137597.99</v>
      </c>
      <c r="BR31" s="18">
        <f t="shared" ca="1" si="16"/>
        <v>18063234.770000003</v>
      </c>
      <c r="BS31" s="18">
        <f t="shared" ca="1" si="16"/>
        <v>6995612.5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837462.17999999993</v>
      </c>
      <c r="CA31" s="18">
        <f t="shared" ca="1" si="20"/>
        <v>29710218.02</v>
      </c>
      <c r="CB31" s="18">
        <f t="shared" ca="1" si="20"/>
        <v>0</v>
      </c>
      <c r="CC31" s="18">
        <f t="shared" ca="1" si="20"/>
        <v>1573348.47</v>
      </c>
      <c r="CD31" s="18">
        <f t="shared" ca="1" si="20"/>
        <v>0</v>
      </c>
      <c r="CE31" s="18">
        <f t="shared" ca="1" si="20"/>
        <v>0</v>
      </c>
      <c r="CF31" s="18">
        <f t="shared" ca="1" si="20"/>
        <v>14022</v>
      </c>
      <c r="CG31" s="18">
        <f t="shared" ca="1" si="20"/>
        <v>0</v>
      </c>
      <c r="CH31" s="18">
        <f t="shared" ca="1" si="20"/>
        <v>0</v>
      </c>
      <c r="CI31" s="19">
        <f t="shared" ca="1" si="25"/>
        <v>76383909.069999993</v>
      </c>
      <c r="CJ31" s="18">
        <f t="shared" ca="1" si="22"/>
        <v>0</v>
      </c>
      <c r="CK31" s="18">
        <f t="shared" ca="1" si="22"/>
        <v>0</v>
      </c>
      <c r="CL31" s="19">
        <f t="shared" ca="1" si="26"/>
        <v>76383909.069999993</v>
      </c>
      <c r="CM31" s="18">
        <f t="shared" ca="1" si="23"/>
        <v>0</v>
      </c>
      <c r="CN31" s="18">
        <f t="shared" ca="1" si="23"/>
        <v>76383909.069999993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791245017.10000038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524722359.17480302</v>
      </c>
      <c r="E32" s="18">
        <f t="shared" ca="1" si="17"/>
        <v>76837984.099933997</v>
      </c>
      <c r="F32" s="18">
        <f t="shared" ca="1" si="17"/>
        <v>134484236.85744199</v>
      </c>
      <c r="G32" s="18">
        <f t="shared" ca="1" si="17"/>
        <v>313400138.21742702</v>
      </c>
      <c r="H32" s="18">
        <f t="shared" ca="1" si="17"/>
        <v>54239676.536431</v>
      </c>
      <c r="I32" s="18">
        <f t="shared" ca="1" si="17"/>
        <v>94588440.280000001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188816461.58109897</v>
      </c>
      <c r="P32" s="18">
        <f t="shared" ca="1" si="17"/>
        <v>0</v>
      </c>
      <c r="Q32" s="18">
        <f t="shared" ca="1" si="17"/>
        <v>75762109.908800989</v>
      </c>
      <c r="R32" s="18">
        <f t="shared" ca="1" si="17"/>
        <v>0</v>
      </c>
      <c r="S32" s="18">
        <f t="shared" ca="1" si="17"/>
        <v>0</v>
      </c>
      <c r="T32" s="18">
        <f t="shared" ca="1" si="11"/>
        <v>4634748331.4300003</v>
      </c>
      <c r="U32" s="18">
        <f t="shared" ca="1" si="18"/>
        <v>0</v>
      </c>
      <c r="V32" s="18">
        <f t="shared" ca="1" si="18"/>
        <v>274045893.70999998</v>
      </c>
      <c r="W32" s="18">
        <f t="shared" ca="1" si="18"/>
        <v>3552052410.3099999</v>
      </c>
      <c r="X32" s="18">
        <f t="shared" ca="1" si="18"/>
        <v>1538714.77</v>
      </c>
      <c r="Y32" s="18">
        <f t="shared" ca="1" si="18"/>
        <v>132787636.48999999</v>
      </c>
      <c r="Z32" s="18">
        <f t="shared" ca="1" si="18"/>
        <v>53094499.68</v>
      </c>
      <c r="AA32" s="18">
        <f t="shared" ca="1" si="18"/>
        <v>0</v>
      </c>
      <c r="AB32" s="18">
        <f t="shared" ca="1" si="18"/>
        <v>0</v>
      </c>
      <c r="AC32" s="18">
        <f t="shared" ca="1" si="18"/>
        <v>17631848.090140998</v>
      </c>
      <c r="AD32" s="18">
        <f t="shared" ca="1" si="18"/>
        <v>60255842.345925003</v>
      </c>
      <c r="AE32" s="18">
        <f t="shared" ca="1" si="18"/>
        <v>47851</v>
      </c>
      <c r="AF32" s="18">
        <f t="shared" ca="1" si="18"/>
        <v>7367180.1900000013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2644930.71</v>
      </c>
      <c r="AK32" s="18">
        <f t="shared" ca="1" si="15"/>
        <v>2388149.33</v>
      </c>
      <c r="AL32" s="18">
        <f t="shared" ca="1" si="15"/>
        <v>0</v>
      </c>
      <c r="AM32" s="18">
        <f t="shared" ca="1" si="15"/>
        <v>24163744.07</v>
      </c>
      <c r="AN32" s="18">
        <f t="shared" ca="1" si="15"/>
        <v>720781.64</v>
      </c>
      <c r="AO32" s="18">
        <f t="shared" ca="1" si="15"/>
        <v>513852.41</v>
      </c>
      <c r="AP32" s="18">
        <f t="shared" ca="1" si="15"/>
        <v>42963009.969999999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838549266.96425891</v>
      </c>
      <c r="AU32" s="18">
        <f t="shared" ca="1" si="15"/>
        <v>57506746.726621002</v>
      </c>
      <c r="AV32" s="18">
        <f t="shared" ca="1" si="15"/>
        <v>40626082.557240002</v>
      </c>
      <c r="AW32" s="18">
        <f t="shared" ca="1" si="15"/>
        <v>0</v>
      </c>
      <c r="AX32" s="18">
        <f t="shared" ca="1" si="15"/>
        <v>35243452.857302003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36633916.940035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2364836.46</v>
      </c>
      <c r="BM32" s="18">
        <f t="shared" ca="1" si="19"/>
        <v>0</v>
      </c>
      <c r="BN32" s="18">
        <f t="shared" ca="1" si="19"/>
        <v>59301522.240015998</v>
      </c>
      <c r="BO32" s="18">
        <f t="shared" ca="1" si="19"/>
        <v>0</v>
      </c>
      <c r="BP32" s="18">
        <f t="shared" ca="1" si="16"/>
        <v>229075327.34850401</v>
      </c>
      <c r="BQ32" s="18">
        <f t="shared" ca="1" si="16"/>
        <v>58055790.876711003</v>
      </c>
      <c r="BR32" s="18">
        <f t="shared" ca="1" si="16"/>
        <v>185879097.42013302</v>
      </c>
      <c r="BS32" s="18">
        <f t="shared" ca="1" si="16"/>
        <v>138692158.399627</v>
      </c>
      <c r="BT32" s="18">
        <f t="shared" ca="1" si="16"/>
        <v>0</v>
      </c>
      <c r="BU32" s="18">
        <f t="shared" ca="1" si="16"/>
        <v>0</v>
      </c>
      <c r="BV32" s="18">
        <f t="shared" ca="1" si="16"/>
        <v>31727080.949999999</v>
      </c>
      <c r="BW32" s="18">
        <f t="shared" ca="1" si="16"/>
        <v>341479.74</v>
      </c>
      <c r="BX32" s="18">
        <f t="shared" ca="1" si="16"/>
        <v>0</v>
      </c>
      <c r="BY32" s="18">
        <f t="shared" ca="1" si="16"/>
        <v>0</v>
      </c>
      <c r="BZ32" s="18">
        <f t="shared" ca="1" si="16"/>
        <v>5853316.3200000003</v>
      </c>
      <c r="CA32" s="18">
        <f t="shared" ca="1" si="20"/>
        <v>137640659.25999999</v>
      </c>
      <c r="CB32" s="18">
        <f t="shared" ca="1" si="20"/>
        <v>581774.98</v>
      </c>
      <c r="CC32" s="18">
        <f t="shared" ca="1" si="20"/>
        <v>38480241.699999996</v>
      </c>
      <c r="CD32" s="18">
        <f t="shared" ca="1" si="20"/>
        <v>0</v>
      </c>
      <c r="CE32" s="18">
        <f t="shared" ca="1" si="20"/>
        <v>0</v>
      </c>
      <c r="CF32" s="18">
        <f t="shared" ca="1" si="20"/>
        <v>908611.71</v>
      </c>
      <c r="CG32" s="18">
        <f t="shared" ca="1" si="20"/>
        <v>4995064.45</v>
      </c>
      <c r="CH32" s="18">
        <f t="shared" ca="1" si="20"/>
        <v>2824840.3800000004</v>
      </c>
      <c r="CI32" s="19">
        <f t="shared" ca="1" si="25"/>
        <v>407274815.38000005</v>
      </c>
      <c r="CJ32" s="18">
        <f t="shared" ca="1" si="22"/>
        <v>2322317.02</v>
      </c>
      <c r="CK32" s="18">
        <f t="shared" ca="1" si="22"/>
        <v>82948862.810004056</v>
      </c>
      <c r="CL32" s="19">
        <f t="shared" ca="1" si="26"/>
        <v>321424115.77000004</v>
      </c>
      <c r="CM32" s="18">
        <f t="shared" ca="1" si="23"/>
        <v>11297883.18</v>
      </c>
      <c r="CN32" s="18">
        <f t="shared" ca="1" si="23"/>
        <v>310126232.59000003</v>
      </c>
      <c r="CO32" s="19">
        <f t="shared" ca="1" si="27"/>
        <v>579519.779996</v>
      </c>
      <c r="CP32" s="18">
        <f t="shared" ca="1" si="21"/>
        <v>363159.49999600003</v>
      </c>
      <c r="CQ32" s="18">
        <f t="shared" ca="1" si="21"/>
        <v>216360.28000000003</v>
      </c>
      <c r="CR32" s="18">
        <f t="shared" ca="1" si="21"/>
        <v>51267929.25</v>
      </c>
      <c r="CS32" s="18">
        <f t="shared" ca="1" si="21"/>
        <v>0</v>
      </c>
      <c r="CT32" s="18">
        <f t="shared" ca="1" si="21"/>
        <v>122142.96</v>
      </c>
      <c r="CU32" s="19">
        <f t="shared" ca="1" si="9"/>
        <v>12109039879.497643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359007356.17973804</v>
      </c>
      <c r="E33" s="18">
        <f t="shared" ca="1" si="17"/>
        <v>198002657.41973966</v>
      </c>
      <c r="F33" s="18">
        <f t="shared" ca="1" si="17"/>
        <v>60206980.149999917</v>
      </c>
      <c r="G33" s="18">
        <f t="shared" ca="1" si="17"/>
        <v>100797718.60999843</v>
      </c>
      <c r="H33" s="18">
        <f t="shared" ca="1" si="17"/>
        <v>9417479.4999999981</v>
      </c>
      <c r="I33" s="18">
        <f t="shared" ca="1" si="17"/>
        <v>128649298.30999923</v>
      </c>
      <c r="J33" s="18">
        <f t="shared" ca="1" si="17"/>
        <v>3884506.2599999923</v>
      </c>
      <c r="K33" s="18">
        <f t="shared" ca="1" si="17"/>
        <v>1195130.5000000005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244836489.22000036</v>
      </c>
      <c r="P33" s="18">
        <f t="shared" ca="1" si="17"/>
        <v>0</v>
      </c>
      <c r="Q33" s="18">
        <f t="shared" ca="1" si="17"/>
        <v>98785.849999999991</v>
      </c>
      <c r="R33" s="18">
        <f t="shared" ca="1" si="17"/>
        <v>0</v>
      </c>
      <c r="S33" s="18">
        <f t="shared" ca="1" si="17"/>
        <v>0</v>
      </c>
      <c r="T33" s="18">
        <f t="shared" ca="1" si="11"/>
        <v>2784479090.0797091</v>
      </c>
      <c r="U33" s="18">
        <f t="shared" ca="1" si="18"/>
        <v>175429420.739999</v>
      </c>
      <c r="V33" s="18">
        <f t="shared" ca="1" si="18"/>
        <v>55688297.749999844</v>
      </c>
      <c r="W33" s="18">
        <f t="shared" ca="1" si="18"/>
        <v>986160584.64000654</v>
      </c>
      <c r="X33" s="18">
        <f t="shared" ca="1" si="18"/>
        <v>9781248.1499992795</v>
      </c>
      <c r="Y33" s="18">
        <f t="shared" ca="1" si="18"/>
        <v>83168103.580000177</v>
      </c>
      <c r="Z33" s="18">
        <f t="shared" ca="1" si="18"/>
        <v>55467280.65000014</v>
      </c>
      <c r="AA33" s="18">
        <f t="shared" ca="1" si="18"/>
        <v>150516.24999999991</v>
      </c>
      <c r="AB33" s="18">
        <f t="shared" ca="1" si="18"/>
        <v>0</v>
      </c>
      <c r="AC33" s="18">
        <f t="shared" ca="1" si="18"/>
        <v>4597768.7899997756</v>
      </c>
      <c r="AD33" s="18">
        <f t="shared" ca="1" si="18"/>
        <v>31447478.230005346</v>
      </c>
      <c r="AE33" s="18">
        <f t="shared" ca="1" si="18"/>
        <v>36287.43</v>
      </c>
      <c r="AF33" s="18">
        <f t="shared" ca="1" si="18"/>
        <v>1362048.2499999995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707381.11</v>
      </c>
      <c r="AK33" s="18">
        <f t="shared" ca="1" si="15"/>
        <v>193052.96999999983</v>
      </c>
      <c r="AL33" s="18">
        <f t="shared" ca="1" si="15"/>
        <v>0</v>
      </c>
      <c r="AM33" s="18">
        <f t="shared" ca="1" si="15"/>
        <v>85410</v>
      </c>
      <c r="AN33" s="18">
        <f t="shared" ca="1" si="15"/>
        <v>0</v>
      </c>
      <c r="AO33" s="18">
        <f t="shared" ca="1" si="15"/>
        <v>0</v>
      </c>
      <c r="AP33" s="18">
        <f t="shared" ca="1" si="15"/>
        <v>1543884.3099999989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511868611.65999234</v>
      </c>
      <c r="AU33" s="18">
        <f t="shared" ca="1" si="15"/>
        <v>60758837.620021723</v>
      </c>
      <c r="AV33" s="18">
        <f t="shared" ca="1" si="15"/>
        <v>13230617.449997244</v>
      </c>
      <c r="AW33" s="18">
        <f t="shared" ca="1" si="15"/>
        <v>0</v>
      </c>
      <c r="AX33" s="18">
        <f t="shared" ca="1" si="15"/>
        <v>10079048.570001384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49134808.089994259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2389268.6399999382</v>
      </c>
      <c r="BO33" s="18">
        <f t="shared" ca="1" si="19"/>
        <v>0</v>
      </c>
      <c r="BP33" s="18">
        <f t="shared" ca="1" si="16"/>
        <v>96026541.619999826</v>
      </c>
      <c r="BQ33" s="18">
        <f t="shared" ca="1" si="16"/>
        <v>727660.30000000016</v>
      </c>
      <c r="BR33" s="18">
        <f t="shared" ca="1" si="16"/>
        <v>11859811.689999988</v>
      </c>
      <c r="BS33" s="18">
        <f t="shared" ca="1" si="16"/>
        <v>18582114.28999988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55270.810000000005</v>
      </c>
      <c r="BX33" s="18">
        <f t="shared" ca="1" si="16"/>
        <v>0</v>
      </c>
      <c r="BY33" s="18">
        <f t="shared" ca="1" si="16"/>
        <v>0</v>
      </c>
      <c r="BZ33" s="18">
        <f t="shared" ca="1" si="16"/>
        <v>12543785.85</v>
      </c>
      <c r="CA33" s="18">
        <f t="shared" ca="1" si="20"/>
        <v>167716341.53999913</v>
      </c>
      <c r="CB33" s="18">
        <f t="shared" ca="1" si="20"/>
        <v>0</v>
      </c>
      <c r="CC33" s="18">
        <f t="shared" ca="1" si="20"/>
        <v>17860217.050000004</v>
      </c>
      <c r="CD33" s="18">
        <f t="shared" ca="1" si="20"/>
        <v>0</v>
      </c>
      <c r="CE33" s="18">
        <f t="shared" ca="1" si="20"/>
        <v>0</v>
      </c>
      <c r="CF33" s="18">
        <f t="shared" ca="1" si="20"/>
        <v>56817.29</v>
      </c>
      <c r="CG33" s="18">
        <f t="shared" ca="1" si="20"/>
        <v>980839.74999999965</v>
      </c>
      <c r="CH33" s="18">
        <f t="shared" ca="1" si="20"/>
        <v>7555587.6000000015</v>
      </c>
      <c r="CI33" s="19">
        <f t="shared" ca="1" si="25"/>
        <v>266753724.86999947</v>
      </c>
      <c r="CJ33" s="18">
        <f t="shared" ca="1" si="22"/>
        <v>39299723.379999392</v>
      </c>
      <c r="CK33" s="18">
        <f t="shared" ca="1" si="22"/>
        <v>4078651.8200000008</v>
      </c>
      <c r="CL33" s="19">
        <f t="shared" ca="1" si="26"/>
        <v>223375349.67000008</v>
      </c>
      <c r="CM33" s="18">
        <f t="shared" ca="1" si="23"/>
        <v>7030349.3299999982</v>
      </c>
      <c r="CN33" s="18">
        <f t="shared" ca="1" si="23"/>
        <v>216345000.34000009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5876256.2700000042</v>
      </c>
      <c r="CS33" s="18">
        <f t="shared" ca="1" si="21"/>
        <v>0</v>
      </c>
      <c r="CT33" s="18">
        <f t="shared" ca="1" si="21"/>
        <v>0</v>
      </c>
      <c r="CU33" s="19">
        <f t="shared" ca="1" si="9"/>
        <v>6191443059.709466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18122225.910000708</v>
      </c>
      <c r="E34" s="18">
        <f t="shared" ca="1" si="17"/>
        <v>13144753.100000679</v>
      </c>
      <c r="F34" s="18">
        <f t="shared" ca="1" si="17"/>
        <v>1009950.3199999997</v>
      </c>
      <c r="G34" s="18">
        <f t="shared" ca="1" si="17"/>
        <v>3967522.4900000296</v>
      </c>
      <c r="H34" s="18">
        <f t="shared" ca="1" si="17"/>
        <v>4428.59</v>
      </c>
      <c r="I34" s="18">
        <f t="shared" ca="1" si="17"/>
        <v>41865289.620001763</v>
      </c>
      <c r="J34" s="18">
        <f t="shared" ca="1" si="17"/>
        <v>0</v>
      </c>
      <c r="K34" s="18">
        <f t="shared" ca="1" si="17"/>
        <v>1883684.7499999951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9856216.0699999891</v>
      </c>
      <c r="P34" s="18">
        <f t="shared" ca="1" si="17"/>
        <v>7361192.6499999994</v>
      </c>
      <c r="Q34" s="18">
        <f t="shared" ca="1" si="17"/>
        <v>22357.66</v>
      </c>
      <c r="R34" s="18">
        <f t="shared" ca="1" si="17"/>
        <v>0</v>
      </c>
      <c r="S34" s="18">
        <f t="shared" ca="1" si="17"/>
        <v>0</v>
      </c>
      <c r="T34" s="18">
        <f t="shared" ca="1" si="11"/>
        <v>899230570.20988405</v>
      </c>
      <c r="U34" s="18">
        <f t="shared" ca="1" si="18"/>
        <v>4181918.77</v>
      </c>
      <c r="V34" s="18">
        <f t="shared" ca="1" si="18"/>
        <v>21162525.070001684</v>
      </c>
      <c r="W34" s="18">
        <f t="shared" ca="1" si="18"/>
        <v>416945433.69996589</v>
      </c>
      <c r="X34" s="18">
        <f t="shared" ca="1" si="18"/>
        <v>0</v>
      </c>
      <c r="Y34" s="18">
        <f t="shared" ca="1" si="18"/>
        <v>4501752.0999999996</v>
      </c>
      <c r="Z34" s="18">
        <f t="shared" ca="1" si="18"/>
        <v>13226555.099999988</v>
      </c>
      <c r="AA34" s="18">
        <f t="shared" ca="1" si="18"/>
        <v>3735.5599999999995</v>
      </c>
      <c r="AB34" s="18">
        <f t="shared" ca="1" si="18"/>
        <v>0</v>
      </c>
      <c r="AC34" s="18">
        <f t="shared" ca="1" si="18"/>
        <v>572568.95000000403</v>
      </c>
      <c r="AD34" s="18">
        <f t="shared" ca="1" si="18"/>
        <v>8158869.5299999742</v>
      </c>
      <c r="AE34" s="18">
        <f t="shared" ca="1" si="18"/>
        <v>0</v>
      </c>
      <c r="AF34" s="18">
        <f t="shared" ca="1" si="18"/>
        <v>48158.900000000009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557551.55999999994</v>
      </c>
      <c r="AK34" s="18">
        <f t="shared" ca="1" si="15"/>
        <v>72345.160000000062</v>
      </c>
      <c r="AL34" s="18">
        <f t="shared" ca="1" si="15"/>
        <v>0</v>
      </c>
      <c r="AM34" s="18">
        <f t="shared" ca="1" si="15"/>
        <v>1226405.4100000001</v>
      </c>
      <c r="AN34" s="18">
        <f t="shared" ca="1" si="15"/>
        <v>0</v>
      </c>
      <c r="AO34" s="18">
        <f t="shared" ca="1" si="15"/>
        <v>0</v>
      </c>
      <c r="AP34" s="18">
        <f t="shared" ca="1" si="15"/>
        <v>5628.36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22285307.090000015</v>
      </c>
      <c r="AU34" s="18">
        <f t="shared" ca="1" si="15"/>
        <v>367324.87000000244</v>
      </c>
      <c r="AV34" s="18">
        <f t="shared" ca="1" si="15"/>
        <v>573704.04999999132</v>
      </c>
      <c r="AW34" s="18">
        <f t="shared" ca="1" si="15"/>
        <v>0</v>
      </c>
      <c r="AX34" s="18">
        <f t="shared" ca="1" si="15"/>
        <v>619247.54000000283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3662465.8899999498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1278163.5799999689</v>
      </c>
      <c r="BO34" s="18">
        <f t="shared" ca="1" si="19"/>
        <v>0</v>
      </c>
      <c r="BP34" s="18">
        <f t="shared" ca="1" si="16"/>
        <v>738354.16000000015</v>
      </c>
      <c r="BQ34" s="18">
        <f t="shared" ca="1" si="16"/>
        <v>0</v>
      </c>
      <c r="BR34" s="18">
        <f t="shared" ca="1" si="16"/>
        <v>263644.84999999998</v>
      </c>
      <c r="BS34" s="18">
        <f t="shared" ca="1" si="16"/>
        <v>1898463.5700000026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2611744.3999999994</v>
      </c>
      <c r="CA34" s="18">
        <f t="shared" ca="1" si="20"/>
        <v>49626194.870000027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15663888.660000334</v>
      </c>
      <c r="CS34" s="18">
        <f t="shared" ca="1" si="21"/>
        <v>0</v>
      </c>
      <c r="CT34" s="18">
        <f t="shared" ca="1" si="21"/>
        <v>0</v>
      </c>
      <c r="CU34" s="19">
        <f t="shared" ca="1" si="9"/>
        <v>1548597917.1598539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100247908.69</v>
      </c>
      <c r="E35" s="18">
        <f t="shared" ca="1" si="17"/>
        <v>18069897.620000001</v>
      </c>
      <c r="F35" s="18">
        <f t="shared" ca="1" si="17"/>
        <v>82178011.069999993</v>
      </c>
      <c r="G35" s="18">
        <f t="shared" ca="1" si="17"/>
        <v>0</v>
      </c>
      <c r="H35" s="18">
        <f t="shared" ca="1" si="17"/>
        <v>197899596.99000001</v>
      </c>
      <c r="I35" s="18">
        <f t="shared" ca="1" si="17"/>
        <v>9666440.2799999993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167676097.31999999</v>
      </c>
      <c r="P35" s="18">
        <f t="shared" ca="1" si="17"/>
        <v>0</v>
      </c>
      <c r="Q35" s="18">
        <f t="shared" ca="1" si="17"/>
        <v>16973386.260000002</v>
      </c>
      <c r="R35" s="18">
        <f t="shared" ca="1" si="17"/>
        <v>0</v>
      </c>
      <c r="S35" s="18">
        <f t="shared" ca="1" si="17"/>
        <v>0</v>
      </c>
      <c r="T35" s="18">
        <f t="shared" ca="1" si="11"/>
        <v>62551.310000000005</v>
      </c>
      <c r="U35" s="18">
        <f t="shared" ca="1" si="18"/>
        <v>0</v>
      </c>
      <c r="V35" s="18">
        <f t="shared" ca="1" si="18"/>
        <v>0</v>
      </c>
      <c r="W35" s="18">
        <f t="shared" ca="1" si="18"/>
        <v>57892197.939999998</v>
      </c>
      <c r="X35" s="18">
        <f t="shared" ca="1" si="18"/>
        <v>0</v>
      </c>
      <c r="Y35" s="18">
        <f t="shared" ca="1" si="18"/>
        <v>61467946.259999998</v>
      </c>
      <c r="Z35" s="18">
        <f t="shared" ca="1" si="18"/>
        <v>35263138.640000001</v>
      </c>
      <c r="AA35" s="18">
        <f t="shared" ca="1" si="18"/>
        <v>0</v>
      </c>
      <c r="AB35" s="18">
        <f t="shared" ca="1" si="18"/>
        <v>0</v>
      </c>
      <c r="AC35" s="18">
        <f t="shared" ca="1" si="18"/>
        <v>2639699.5299999998</v>
      </c>
      <c r="AD35" s="18">
        <f t="shared" ca="1" si="18"/>
        <v>28710237.98</v>
      </c>
      <c r="AE35" s="18">
        <f t="shared" ca="1" si="18"/>
        <v>0</v>
      </c>
      <c r="AF35" s="18">
        <f t="shared" ca="1" si="18"/>
        <v>2079779.32</v>
      </c>
      <c r="AG35" s="18">
        <f t="shared" ca="1" si="18"/>
        <v>0</v>
      </c>
      <c r="AH35" s="18">
        <f t="shared" ca="1" si="18"/>
        <v>6841528.3200000003</v>
      </c>
      <c r="AI35" s="18">
        <f t="shared" ca="1" si="18"/>
        <v>0</v>
      </c>
      <c r="AJ35" s="18">
        <f t="shared" ca="1" si="18"/>
        <v>527660.79</v>
      </c>
      <c r="AK35" s="18">
        <f t="shared" ca="1" si="15"/>
        <v>13071.68</v>
      </c>
      <c r="AL35" s="18">
        <f t="shared" ca="1" si="15"/>
        <v>0</v>
      </c>
      <c r="AM35" s="18">
        <f t="shared" ca="1" si="15"/>
        <v>116288409.23999999</v>
      </c>
      <c r="AN35" s="18">
        <f t="shared" ca="1" si="15"/>
        <v>7181290.6100000003</v>
      </c>
      <c r="AO35" s="18">
        <f t="shared" ca="1" si="15"/>
        <v>3183494.7</v>
      </c>
      <c r="AP35" s="18">
        <f t="shared" ca="1" si="15"/>
        <v>16786729.399999999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331692253.69</v>
      </c>
      <c r="AU35" s="18">
        <f t="shared" ca="1" si="15"/>
        <v>11976804.580000002</v>
      </c>
      <c r="AV35" s="18">
        <f t="shared" ca="1" si="15"/>
        <v>3765008.88</v>
      </c>
      <c r="AW35" s="18">
        <f t="shared" ca="1" si="15"/>
        <v>0</v>
      </c>
      <c r="AX35" s="18">
        <f t="shared" ca="1" si="15"/>
        <v>2561429.3899999992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34355708.290000007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13377753.120000001</v>
      </c>
      <c r="BQ35" s="18">
        <f t="shared" ca="1" si="16"/>
        <v>4291346.57</v>
      </c>
      <c r="BR35" s="18">
        <f t="shared" ca="1" si="16"/>
        <v>3800276.77</v>
      </c>
      <c r="BS35" s="18">
        <f t="shared" ca="1" si="16"/>
        <v>1789752000.5600002</v>
      </c>
      <c r="BT35" s="18">
        <f t="shared" ca="1" si="16"/>
        <v>0</v>
      </c>
      <c r="BU35" s="18">
        <f t="shared" ca="1" si="16"/>
        <v>0</v>
      </c>
      <c r="BV35" s="18">
        <f t="shared" ca="1" si="16"/>
        <v>53955699.619999997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1226075.9099999999</v>
      </c>
      <c r="CI35" s="19">
        <f t="shared" ca="1" si="25"/>
        <v>120656458.36</v>
      </c>
      <c r="CJ35" s="18">
        <f t="shared" ca="1" si="22"/>
        <v>189512.5</v>
      </c>
      <c r="CK35" s="18">
        <f t="shared" ca="1" si="22"/>
        <v>120466945.86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28326665.010000002</v>
      </c>
      <c r="CS35" s="18">
        <f t="shared" ca="1" si="21"/>
        <v>0</v>
      </c>
      <c r="CT35" s="18">
        <f t="shared" ca="1" si="21"/>
        <v>0</v>
      </c>
      <c r="CU35" s="19">
        <f t="shared" ca="1" si="9"/>
        <v>3231421696.9100003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37435082.629999995</v>
      </c>
      <c r="E36" s="18">
        <f t="shared" ca="1" si="17"/>
        <v>7997892</v>
      </c>
      <c r="F36" s="18">
        <f t="shared" ca="1" si="17"/>
        <v>14247263.629999995</v>
      </c>
      <c r="G36" s="18">
        <f t="shared" ca="1" si="17"/>
        <v>15189927</v>
      </c>
      <c r="H36" s="18">
        <f t="shared" ca="1" si="17"/>
        <v>0</v>
      </c>
      <c r="I36" s="18">
        <f t="shared" ca="1" si="17"/>
        <v>19238330.43</v>
      </c>
      <c r="J36" s="18">
        <f t="shared" ca="1" si="17"/>
        <v>3225405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27347562.73</v>
      </c>
      <c r="P36" s="18">
        <f t="shared" ca="1" si="17"/>
        <v>0</v>
      </c>
      <c r="Q36" s="18">
        <f t="shared" ca="1" si="17"/>
        <v>21848</v>
      </c>
      <c r="R36" s="18">
        <f t="shared" ca="1" si="17"/>
        <v>0</v>
      </c>
      <c r="S36" s="18">
        <f t="shared" ca="1" si="17"/>
        <v>0</v>
      </c>
      <c r="T36" s="18">
        <f t="shared" ca="1" si="11"/>
        <v>532855275.38999999</v>
      </c>
      <c r="U36" s="18">
        <f t="shared" ca="1" si="18"/>
        <v>6032783.1399999997</v>
      </c>
      <c r="V36" s="18">
        <f t="shared" ca="1" si="18"/>
        <v>34081508.32</v>
      </c>
      <c r="W36" s="18">
        <f t="shared" ca="1" si="18"/>
        <v>483191753.75999987</v>
      </c>
      <c r="X36" s="18">
        <f t="shared" ca="1" si="18"/>
        <v>9225230</v>
      </c>
      <c r="Y36" s="18">
        <f t="shared" ca="1" si="18"/>
        <v>11729122</v>
      </c>
      <c r="Z36" s="18">
        <f t="shared" ca="1" si="18"/>
        <v>11499758.41</v>
      </c>
      <c r="AA36" s="18">
        <f t="shared" ca="1" si="18"/>
        <v>0</v>
      </c>
      <c r="AB36" s="18">
        <f t="shared" ca="1" si="18"/>
        <v>0</v>
      </c>
      <c r="AC36" s="18">
        <f t="shared" ca="1" si="18"/>
        <v>1587792.57</v>
      </c>
      <c r="AD36" s="18">
        <f t="shared" ca="1" si="18"/>
        <v>6880901.4199999999</v>
      </c>
      <c r="AE36" s="18">
        <f t="shared" ca="1" si="18"/>
        <v>0</v>
      </c>
      <c r="AF36" s="18">
        <f t="shared" ca="1" si="18"/>
        <v>151928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1539758.72</v>
      </c>
      <c r="AK36" s="18">
        <f t="shared" ca="1" si="15"/>
        <v>393246</v>
      </c>
      <c r="AL36" s="18">
        <f t="shared" ca="1" si="15"/>
        <v>0</v>
      </c>
      <c r="AM36" s="18">
        <f t="shared" ca="1" si="15"/>
        <v>6033550.7400000002</v>
      </c>
      <c r="AN36" s="18">
        <f t="shared" ca="1" si="15"/>
        <v>0</v>
      </c>
      <c r="AO36" s="18">
        <f t="shared" ca="1" si="15"/>
        <v>0</v>
      </c>
      <c r="AP36" s="18">
        <f t="shared" ca="1" si="15"/>
        <v>510520.38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46193512</v>
      </c>
      <c r="AU36" s="18">
        <f t="shared" ca="1" si="15"/>
        <v>4694288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22155150.799999997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5693631.54</v>
      </c>
      <c r="BQ36" s="18">
        <f t="shared" ca="1" si="16"/>
        <v>653236</v>
      </c>
      <c r="BR36" s="18">
        <f t="shared" ca="1" si="16"/>
        <v>7427509</v>
      </c>
      <c r="BS36" s="18">
        <f t="shared" ca="1" si="16"/>
        <v>7125696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442170441.8900001</v>
      </c>
      <c r="CJ36" s="18">
        <f t="shared" ca="1" si="22"/>
        <v>0</v>
      </c>
      <c r="CK36" s="18">
        <f t="shared" ca="1" si="22"/>
        <v>233655115.71000001</v>
      </c>
      <c r="CL36" s="19">
        <f t="shared" ca="1" si="26"/>
        <v>208515326.18000007</v>
      </c>
      <c r="CM36" s="18">
        <f t="shared" ca="1" si="23"/>
        <v>0</v>
      </c>
      <c r="CN36" s="18">
        <f t="shared" ca="1" si="23"/>
        <v>208515326.18000007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12454697.6</v>
      </c>
      <c r="CS36" s="18">
        <f t="shared" ca="1" si="21"/>
        <v>0</v>
      </c>
      <c r="CT36" s="18">
        <f t="shared" ca="1" si="21"/>
        <v>0</v>
      </c>
      <c r="CU36" s="19">
        <f t="shared" ca="1" si="9"/>
        <v>1741549520.4700003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699141553.16000009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389669827.56999999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1088811380.73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872382114.38998008</v>
      </c>
      <c r="E38" s="18">
        <f t="shared" ca="1" si="17"/>
        <v>130875612.01996598</v>
      </c>
      <c r="F38" s="18">
        <f t="shared" ca="1" si="17"/>
        <v>537340016.78001404</v>
      </c>
      <c r="G38" s="18">
        <f t="shared" ca="1" si="17"/>
        <v>204166485.59</v>
      </c>
      <c r="H38" s="18">
        <f t="shared" ca="1" si="17"/>
        <v>25653318.619999997</v>
      </c>
      <c r="I38" s="18">
        <f t="shared" ca="1" si="17"/>
        <v>26786065.969999999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118860890.31999999</v>
      </c>
      <c r="P38" s="18">
        <f t="shared" ca="1" si="17"/>
        <v>480481.57</v>
      </c>
      <c r="Q38" s="18">
        <f t="shared" ca="1" si="17"/>
        <v>9779214.7699999996</v>
      </c>
      <c r="R38" s="18">
        <f t="shared" ca="1" si="17"/>
        <v>0</v>
      </c>
      <c r="S38" s="18">
        <f t="shared" ca="1" si="17"/>
        <v>0</v>
      </c>
      <c r="T38" s="18">
        <f t="shared" ca="1" si="11"/>
        <v>805358303.82999992</v>
      </c>
      <c r="U38" s="18">
        <f t="shared" ca="1" si="18"/>
        <v>0</v>
      </c>
      <c r="V38" s="18">
        <f t="shared" ca="1" si="18"/>
        <v>92868205.540000007</v>
      </c>
      <c r="W38" s="18">
        <f t="shared" ca="1" si="18"/>
        <v>1002500296.37</v>
      </c>
      <c r="X38" s="18">
        <f t="shared" ca="1" si="18"/>
        <v>3425.26</v>
      </c>
      <c r="Y38" s="18">
        <f t="shared" ca="1" si="18"/>
        <v>38685097.699999996</v>
      </c>
      <c r="Z38" s="18">
        <f t="shared" ca="1" si="18"/>
        <v>52788093.460000001</v>
      </c>
      <c r="AA38" s="18">
        <f t="shared" ca="1" si="18"/>
        <v>0</v>
      </c>
      <c r="AB38" s="18">
        <f t="shared" ca="1" si="18"/>
        <v>0</v>
      </c>
      <c r="AC38" s="18">
        <f t="shared" ca="1" si="18"/>
        <v>7756098.5899999999</v>
      </c>
      <c r="AD38" s="18">
        <f t="shared" ca="1" si="18"/>
        <v>31574531.149999999</v>
      </c>
      <c r="AE38" s="18">
        <f t="shared" ca="1" si="18"/>
        <v>2955386</v>
      </c>
      <c r="AF38" s="18">
        <f t="shared" ca="1" si="18"/>
        <v>5975620.9800000004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810985.87</v>
      </c>
      <c r="AK38" s="18">
        <f t="shared" ca="1" si="28"/>
        <v>301720.06</v>
      </c>
      <c r="AL38" s="18">
        <f t="shared" ca="1" si="28"/>
        <v>0</v>
      </c>
      <c r="AM38" s="18">
        <f t="shared" ca="1" si="28"/>
        <v>163511006.13</v>
      </c>
      <c r="AN38" s="18">
        <f t="shared" ca="1" si="28"/>
        <v>0</v>
      </c>
      <c r="AO38" s="18">
        <f t="shared" ca="1" si="28"/>
        <v>0</v>
      </c>
      <c r="AP38" s="18">
        <f t="shared" ca="1" si="28"/>
        <v>6595629.6000000006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33047204.610000003</v>
      </c>
      <c r="BE38" s="18">
        <f t="shared" ca="1" si="19"/>
        <v>-3578758.2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143694.07999999999</v>
      </c>
      <c r="BM38" s="18">
        <f t="shared" ca="1" si="19"/>
        <v>24512.81</v>
      </c>
      <c r="BN38" s="18">
        <f t="shared" ca="1" si="19"/>
        <v>3636843.64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108227641.15000001</v>
      </c>
      <c r="BQ38" s="18">
        <f t="shared" ca="1" si="29"/>
        <v>2642400.27</v>
      </c>
      <c r="BR38" s="18">
        <f t="shared" ca="1" si="29"/>
        <v>13845538.319999998</v>
      </c>
      <c r="BS38" s="18">
        <f t="shared" ca="1" si="29"/>
        <v>29494240.300000001</v>
      </c>
      <c r="BT38" s="18">
        <f t="shared" ca="1" si="29"/>
        <v>0</v>
      </c>
      <c r="BU38" s="18">
        <f t="shared" ca="1" si="29"/>
        <v>0</v>
      </c>
      <c r="BV38" s="18">
        <f t="shared" ca="1" si="29"/>
        <v>23580842.170000002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481820.71</v>
      </c>
      <c r="CA38" s="18">
        <f t="shared" ca="1" si="29"/>
        <v>20976035.52</v>
      </c>
      <c r="CB38" s="18">
        <f t="shared" ca="1" si="29"/>
        <v>0</v>
      </c>
      <c r="CC38" s="18">
        <f t="shared" ca="1" si="20"/>
        <v>263272.38</v>
      </c>
      <c r="CD38" s="18">
        <f t="shared" ca="1" si="20"/>
        <v>1070229.1199999999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83496871.420018703</v>
      </c>
      <c r="CJ38" s="18">
        <f t="shared" ca="1" si="22"/>
        <v>14229.97</v>
      </c>
      <c r="CK38" s="18">
        <f t="shared" ca="1" si="22"/>
        <v>0</v>
      </c>
      <c r="CL38" s="19">
        <f t="shared" ca="1" si="26"/>
        <v>63390316.2099998</v>
      </c>
      <c r="CM38" s="18">
        <f t="shared" ca="1" si="23"/>
        <v>18232410.990000099</v>
      </c>
      <c r="CN38" s="18">
        <f t="shared" ca="1" si="23"/>
        <v>45157905.219999701</v>
      </c>
      <c r="CO38" s="19">
        <f t="shared" ca="1" si="27"/>
        <v>20092325.240018897</v>
      </c>
      <c r="CP38" s="18">
        <f t="shared" ca="1" si="21"/>
        <v>0</v>
      </c>
      <c r="CQ38" s="18">
        <f t="shared" ca="1" si="21"/>
        <v>20092325.240018897</v>
      </c>
      <c r="CR38" s="18">
        <f t="shared" ca="1" si="21"/>
        <v>1292870.23</v>
      </c>
      <c r="CS38" s="18">
        <f t="shared" ca="1" si="21"/>
        <v>0</v>
      </c>
      <c r="CT38" s="18">
        <f t="shared" ca="1" si="21"/>
        <v>0</v>
      </c>
      <c r="CU38" s="19">
        <f t="shared" ca="1" si="9"/>
        <v>3584271744.7099996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123164483.11000001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107219444.96000001</v>
      </c>
      <c r="F39" s="18">
        <f t="shared" ca="1" si="30"/>
        <v>15945038.15</v>
      </c>
      <c r="G39" s="18">
        <f t="shared" ca="1" si="30"/>
        <v>0</v>
      </c>
      <c r="H39" s="18">
        <f t="shared" ca="1" si="30"/>
        <v>0</v>
      </c>
      <c r="I39" s="18">
        <f t="shared" ca="1" si="30"/>
        <v>89204341.939999998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2802457572.9900002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4172592.33</v>
      </c>
      <c r="V39" s="18">
        <f t="shared" ca="1" si="31"/>
        <v>72571389.659999996</v>
      </c>
      <c r="W39" s="18">
        <f t="shared" ca="1" si="31"/>
        <v>238519819.21000001</v>
      </c>
      <c r="X39" s="18">
        <f t="shared" ca="1" si="31"/>
        <v>0</v>
      </c>
      <c r="Y39" s="18">
        <f t="shared" ca="1" si="31"/>
        <v>46429.65</v>
      </c>
      <c r="Z39" s="18">
        <f t="shared" ca="1" si="31"/>
        <v>1495022.8</v>
      </c>
      <c r="AA39" s="18">
        <f t="shared" ca="1" si="31"/>
        <v>0</v>
      </c>
      <c r="AB39" s="18">
        <f t="shared" ca="1" si="31"/>
        <v>0</v>
      </c>
      <c r="AC39" s="18">
        <f t="shared" ca="1" si="31"/>
        <v>7435045.0199999996</v>
      </c>
      <c r="AD39" s="18">
        <f t="shared" ca="1" si="31"/>
        <v>13202488.689999999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501054.59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170495.19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23900615.829999998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24942893.399999999</v>
      </c>
      <c r="BO39" s="18">
        <f t="shared" ca="1" si="32"/>
        <v>0</v>
      </c>
      <c r="BP39" s="18">
        <f t="shared" ca="1" si="29"/>
        <v>148612.94</v>
      </c>
      <c r="BQ39" s="18">
        <f t="shared" ca="1" si="29"/>
        <v>0</v>
      </c>
      <c r="BR39" s="18">
        <f t="shared" ca="1" si="29"/>
        <v>0</v>
      </c>
      <c r="BS39" s="18">
        <f t="shared" ca="1" si="29"/>
        <v>1907203.92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110865586.51000001</v>
      </c>
      <c r="CJ39" s="18">
        <f t="shared" ca="1" si="22"/>
        <v>0</v>
      </c>
      <c r="CK39" s="18">
        <f t="shared" ca="1" si="22"/>
        <v>0</v>
      </c>
      <c r="CL39" s="19">
        <f t="shared" ca="1" si="26"/>
        <v>110865586.51000001</v>
      </c>
      <c r="CM39" s="18">
        <f t="shared" ca="1" si="23"/>
        <v>1837326.09</v>
      </c>
      <c r="CN39" s="18">
        <f t="shared" ca="1" si="23"/>
        <v>109028260.42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1215750.54</v>
      </c>
      <c r="CS39" s="18">
        <f t="shared" ca="1" si="34"/>
        <v>0</v>
      </c>
      <c r="CT39" s="18">
        <f t="shared" ca="1" si="34"/>
        <v>0</v>
      </c>
      <c r="CU39" s="19">
        <f t="shared" ca="1" si="9"/>
        <v>3515921398.3200011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38490134.710000001</v>
      </c>
      <c r="E40" s="18">
        <f t="shared" ca="1" si="30"/>
        <v>4868944.78</v>
      </c>
      <c r="F40" s="18">
        <f t="shared" ca="1" si="30"/>
        <v>24189810.800000001</v>
      </c>
      <c r="G40" s="18">
        <f t="shared" ca="1" si="30"/>
        <v>9431379.129999999</v>
      </c>
      <c r="H40" s="18">
        <f t="shared" ca="1" si="30"/>
        <v>1422052.7108729999</v>
      </c>
      <c r="I40" s="18">
        <f t="shared" ca="1" si="30"/>
        <v>34930970.00999999</v>
      </c>
      <c r="J40" s="18">
        <f t="shared" ca="1" si="30"/>
        <v>0</v>
      </c>
      <c r="K40" s="18">
        <f t="shared" ca="1" si="30"/>
        <v>15666870.07</v>
      </c>
      <c r="L40" s="18">
        <f t="shared" ca="1" si="30"/>
        <v>0</v>
      </c>
      <c r="M40" s="18">
        <f t="shared" ca="1" si="30"/>
        <v>1000000</v>
      </c>
      <c r="N40" s="18">
        <f t="shared" ca="1" si="30"/>
        <v>470085.57</v>
      </c>
      <c r="O40" s="18">
        <f t="shared" ca="1" si="30"/>
        <v>69094217.136760011</v>
      </c>
      <c r="P40" s="18">
        <f t="shared" ca="1" si="30"/>
        <v>0</v>
      </c>
      <c r="Q40" s="18">
        <f t="shared" ca="1" si="30"/>
        <v>3227078.0660270001</v>
      </c>
      <c r="R40" s="18">
        <f t="shared" ca="1" si="30"/>
        <v>0</v>
      </c>
      <c r="S40" s="18">
        <f t="shared" ca="1" si="30"/>
        <v>0</v>
      </c>
      <c r="T40" s="18">
        <f t="shared" ca="1" si="11"/>
        <v>11978040034.898397</v>
      </c>
      <c r="U40" s="18">
        <f t="shared" ca="1" si="31"/>
        <v>4180579.56</v>
      </c>
      <c r="V40" s="18">
        <f t="shared" ca="1" si="31"/>
        <v>249582319.29234999</v>
      </c>
      <c r="W40" s="18">
        <f t="shared" ca="1" si="31"/>
        <v>16917682.030000001</v>
      </c>
      <c r="X40" s="18">
        <f t="shared" ca="1" si="31"/>
        <v>0</v>
      </c>
      <c r="Y40" s="18">
        <f t="shared" ca="1" si="31"/>
        <v>14380455.476895999</v>
      </c>
      <c r="Z40" s="18">
        <f t="shared" ca="1" si="31"/>
        <v>9207561.992087001</v>
      </c>
      <c r="AA40" s="18">
        <f t="shared" ca="1" si="31"/>
        <v>0</v>
      </c>
      <c r="AB40" s="18">
        <f t="shared" ca="1" si="31"/>
        <v>0</v>
      </c>
      <c r="AC40" s="18">
        <f t="shared" ca="1" si="31"/>
        <v>841435.42488399998</v>
      </c>
      <c r="AD40" s="18">
        <f t="shared" ca="1" si="31"/>
        <v>11060449.989213999</v>
      </c>
      <c r="AE40" s="18">
        <f t="shared" ca="1" si="31"/>
        <v>2850</v>
      </c>
      <c r="AF40" s="18">
        <f t="shared" ca="1" si="31"/>
        <v>798093.46</v>
      </c>
      <c r="AG40" s="18">
        <f t="shared" ca="1" si="31"/>
        <v>6980546.5800000001</v>
      </c>
      <c r="AH40" s="18">
        <f t="shared" ca="1" si="31"/>
        <v>8305269.0994220003</v>
      </c>
      <c r="AI40" s="18">
        <f t="shared" ca="1" si="31"/>
        <v>0</v>
      </c>
      <c r="AJ40" s="18">
        <f t="shared" ca="1" si="31"/>
        <v>6169386.8100000005</v>
      </c>
      <c r="AK40" s="18">
        <f t="shared" ca="1" si="28"/>
        <v>27719.7</v>
      </c>
      <c r="AL40" s="18">
        <f t="shared" ca="1" si="28"/>
        <v>0</v>
      </c>
      <c r="AM40" s="18">
        <f t="shared" ca="1" si="28"/>
        <v>1067212.49</v>
      </c>
      <c r="AN40" s="18">
        <f t="shared" ca="1" si="28"/>
        <v>0</v>
      </c>
      <c r="AO40" s="18">
        <f t="shared" ca="1" si="28"/>
        <v>0</v>
      </c>
      <c r="AP40" s="18">
        <f t="shared" ca="1" si="28"/>
        <v>117131.02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94507536.490000039</v>
      </c>
      <c r="AU40" s="18">
        <f t="shared" ca="1" si="28"/>
        <v>4264804.0395729998</v>
      </c>
      <c r="AV40" s="18">
        <f t="shared" ca="1" si="28"/>
        <v>0</v>
      </c>
      <c r="AW40" s="18">
        <f t="shared" ca="1" si="28"/>
        <v>0</v>
      </c>
      <c r="AX40" s="18">
        <f t="shared" ca="1" si="28"/>
        <v>3785837.910801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2513544.7963479999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5864582.9199999999</v>
      </c>
      <c r="BO40" s="18">
        <f t="shared" ca="1" si="32"/>
        <v>0</v>
      </c>
      <c r="BP40" s="18">
        <f t="shared" ca="1" si="29"/>
        <v>48843074.088974006</v>
      </c>
      <c r="BQ40" s="18">
        <f t="shared" ca="1" si="29"/>
        <v>16257563.370000003</v>
      </c>
      <c r="BR40" s="18">
        <f t="shared" ca="1" si="29"/>
        <v>69627469.849999994</v>
      </c>
      <c r="BS40" s="18">
        <f t="shared" ca="1" si="29"/>
        <v>7998298.3291880004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20204.830000000002</v>
      </c>
      <c r="BX40" s="18">
        <f t="shared" ca="1" si="29"/>
        <v>0</v>
      </c>
      <c r="BY40" s="18">
        <f t="shared" ca="1" si="29"/>
        <v>0</v>
      </c>
      <c r="BZ40" s="18">
        <f t="shared" ca="1" si="29"/>
        <v>698562.45</v>
      </c>
      <c r="CA40" s="18">
        <f t="shared" ca="1" si="29"/>
        <v>25071087.59</v>
      </c>
      <c r="CB40" s="18">
        <f t="shared" ca="1" si="29"/>
        <v>0</v>
      </c>
      <c r="CC40" s="18">
        <f t="shared" ca="1" si="29"/>
        <v>1016408.07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283618.05</v>
      </c>
      <c r="CH40" s="18">
        <f t="shared" ca="1" si="33"/>
        <v>2117.38</v>
      </c>
      <c r="CI40" s="19">
        <f t="shared" ca="1" si="25"/>
        <v>77389550.829999998</v>
      </c>
      <c r="CJ40" s="18">
        <f t="shared" ca="1" si="22"/>
        <v>0</v>
      </c>
      <c r="CK40" s="18">
        <f t="shared" ca="1" si="22"/>
        <v>0</v>
      </c>
      <c r="CL40" s="19">
        <f t="shared" ca="1" si="26"/>
        <v>77389550.829999998</v>
      </c>
      <c r="CM40" s="18">
        <f t="shared" ca="1" si="23"/>
        <v>0</v>
      </c>
      <c r="CN40" s="18">
        <f t="shared" ca="1" si="23"/>
        <v>77389550.829999998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21875435.339191999</v>
      </c>
      <c r="CS40" s="18">
        <f t="shared" ca="1" si="34"/>
        <v>961584269.71000004</v>
      </c>
      <c r="CT40" s="18">
        <f t="shared" ca="1" si="34"/>
        <v>0</v>
      </c>
      <c r="CU40" s="19">
        <f t="shared" ca="1" si="9"/>
        <v>13813584102.140987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14176097.800000001</v>
      </c>
      <c r="E41" s="18">
        <f t="shared" ca="1" si="30"/>
        <v>2127916.81</v>
      </c>
      <c r="F41" s="18">
        <f t="shared" ca="1" si="30"/>
        <v>5983795.1400000006</v>
      </c>
      <c r="G41" s="18">
        <f t="shared" ca="1" si="30"/>
        <v>6064385.8499999996</v>
      </c>
      <c r="H41" s="18">
        <f t="shared" ca="1" si="30"/>
        <v>52596.979999999996</v>
      </c>
      <c r="I41" s="18">
        <f t="shared" ca="1" si="30"/>
        <v>1818893.42</v>
      </c>
      <c r="J41" s="18">
        <f t="shared" ca="1" si="30"/>
        <v>0</v>
      </c>
      <c r="K41" s="18">
        <f t="shared" ca="1" si="30"/>
        <v>114607.01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27018605.870000001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516090148.08999997</v>
      </c>
      <c r="X41" s="18">
        <f t="shared" ca="1" si="31"/>
        <v>8582344.4800000004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421990.07</v>
      </c>
      <c r="AD41" s="18">
        <f t="shared" ca="1" si="31"/>
        <v>1100441.3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36847086.060000002</v>
      </c>
      <c r="AU41" s="18">
        <f t="shared" ca="1" si="28"/>
        <v>1423989.3499999999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3561765.09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10763431.59</v>
      </c>
      <c r="BO41" s="18">
        <f t="shared" ca="1" si="32"/>
        <v>0</v>
      </c>
      <c r="BP41" s="18">
        <f t="shared" ca="1" si="29"/>
        <v>2158221.21</v>
      </c>
      <c r="BQ41" s="18">
        <f t="shared" ca="1" si="29"/>
        <v>0</v>
      </c>
      <c r="BR41" s="18">
        <f t="shared" ca="1" si="29"/>
        <v>2552535.12</v>
      </c>
      <c r="BS41" s="18">
        <f t="shared" ca="1" si="29"/>
        <v>1633820.7000000002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628316574.1400001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9138.83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47170920.149999999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403764.08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199662.5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47783485.559999995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15767787.759999815</v>
      </c>
      <c r="E43" s="18">
        <f t="shared" ca="1" si="30"/>
        <v>8762964.789999906</v>
      </c>
      <c r="F43" s="18">
        <f t="shared" ca="1" si="30"/>
        <v>311572.88</v>
      </c>
      <c r="G43" s="18">
        <f t="shared" ca="1" si="30"/>
        <v>6693250.0899999086</v>
      </c>
      <c r="H43" s="18">
        <f t="shared" ca="1" si="30"/>
        <v>0</v>
      </c>
      <c r="I43" s="18">
        <f t="shared" ca="1" si="30"/>
        <v>9341199.8600000218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1648633.8199999996</v>
      </c>
      <c r="P43" s="18">
        <f t="shared" ca="1" si="30"/>
        <v>0</v>
      </c>
      <c r="Q43" s="18">
        <f t="shared" ca="1" si="30"/>
        <v>155220.97</v>
      </c>
      <c r="R43" s="18">
        <f t="shared" ca="1" si="30"/>
        <v>0</v>
      </c>
      <c r="S43" s="18">
        <f t="shared" ca="1" si="30"/>
        <v>0</v>
      </c>
      <c r="T43" s="18">
        <f t="shared" ca="1" si="11"/>
        <v>123046100.74000031</v>
      </c>
      <c r="U43" s="18">
        <f t="shared" ca="1" si="31"/>
        <v>2306298.12</v>
      </c>
      <c r="V43" s="18">
        <f t="shared" ca="1" si="31"/>
        <v>2572157.6599999992</v>
      </c>
      <c r="W43" s="18">
        <f t="shared" ca="1" si="31"/>
        <v>77015740.160000011</v>
      </c>
      <c r="X43" s="18">
        <f t="shared" ca="1" si="31"/>
        <v>0</v>
      </c>
      <c r="Y43" s="18">
        <f t="shared" ca="1" si="31"/>
        <v>511654.19</v>
      </c>
      <c r="Z43" s="18">
        <f t="shared" ca="1" si="31"/>
        <v>827100.28999999713</v>
      </c>
      <c r="AA43" s="18">
        <f t="shared" ca="1" si="31"/>
        <v>0</v>
      </c>
      <c r="AB43" s="18">
        <f t="shared" ca="1" si="31"/>
        <v>0</v>
      </c>
      <c r="AC43" s="18">
        <f t="shared" ca="1" si="31"/>
        <v>228604.98999999423</v>
      </c>
      <c r="AD43" s="18">
        <f t="shared" ca="1" si="31"/>
        <v>431275.28000004462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424362.3</v>
      </c>
      <c r="AK43" s="18">
        <f t="shared" ca="1" si="28"/>
        <v>0</v>
      </c>
      <c r="AL43" s="18">
        <f t="shared" ca="1" si="28"/>
        <v>0</v>
      </c>
      <c r="AM43" s="18">
        <f t="shared" ca="1" si="28"/>
        <v>250</v>
      </c>
      <c r="AN43" s="18">
        <f t="shared" ca="1" si="28"/>
        <v>0</v>
      </c>
      <c r="AO43" s="18">
        <f t="shared" ca="1" si="28"/>
        <v>0</v>
      </c>
      <c r="AP43" s="18">
        <f t="shared" ca="1" si="28"/>
        <v>7702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83154164.709999993</v>
      </c>
      <c r="AU43" s="18">
        <f t="shared" ca="1" si="28"/>
        <v>6061868.7899999972</v>
      </c>
      <c r="AV43" s="18">
        <f t="shared" ca="1" si="28"/>
        <v>1042092.5200000005</v>
      </c>
      <c r="AW43" s="18">
        <f t="shared" ca="1" si="28"/>
        <v>0</v>
      </c>
      <c r="AX43" s="18">
        <f t="shared" ca="1" si="28"/>
        <v>775282.0099999978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104183957.34000203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118719.45999999794</v>
      </c>
      <c r="BM43" s="18">
        <f t="shared" ca="1" si="32"/>
        <v>0</v>
      </c>
      <c r="BN43" s="18">
        <f t="shared" ca="1" si="32"/>
        <v>397002.84000000183</v>
      </c>
      <c r="BO43" s="18">
        <f t="shared" ca="1" si="32"/>
        <v>0</v>
      </c>
      <c r="BP43" s="18">
        <f t="shared" ca="1" si="29"/>
        <v>28205114.529999986</v>
      </c>
      <c r="BQ43" s="18">
        <f t="shared" ca="1" si="29"/>
        <v>0</v>
      </c>
      <c r="BR43" s="18">
        <f t="shared" ca="1" si="29"/>
        <v>86512.439999999988</v>
      </c>
      <c r="BS43" s="18">
        <f t="shared" ca="1" si="29"/>
        <v>14378286.170000004</v>
      </c>
      <c r="BT43" s="18">
        <f t="shared" ca="1" si="29"/>
        <v>0</v>
      </c>
      <c r="BU43" s="18">
        <f t="shared" ca="1" si="29"/>
        <v>0</v>
      </c>
      <c r="BV43" s="18">
        <f t="shared" ca="1" si="29"/>
        <v>250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236.15999999999997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472687575.11000216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10809970.650000028</v>
      </c>
      <c r="E44" s="18">
        <f t="shared" ca="1" si="30"/>
        <v>8655138.5200000294</v>
      </c>
      <c r="F44" s="18">
        <f t="shared" ca="1" si="30"/>
        <v>0</v>
      </c>
      <c r="G44" s="18">
        <f t="shared" ca="1" si="30"/>
        <v>2154832.129999999</v>
      </c>
      <c r="H44" s="18">
        <f t="shared" ca="1" si="30"/>
        <v>0</v>
      </c>
      <c r="I44" s="18">
        <f t="shared" ca="1" si="30"/>
        <v>21469008.230000045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3980419.3399999836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425070656.67976475</v>
      </c>
      <c r="U44" s="18">
        <f t="shared" ca="1" si="31"/>
        <v>14333362.490000129</v>
      </c>
      <c r="V44" s="18">
        <f t="shared" ca="1" si="31"/>
        <v>63479455.470000409</v>
      </c>
      <c r="W44" s="18">
        <f t="shared" ca="1" si="31"/>
        <v>476257925.80002558</v>
      </c>
      <c r="X44" s="18">
        <f t="shared" ca="1" si="31"/>
        <v>0</v>
      </c>
      <c r="Y44" s="18">
        <f t="shared" ca="1" si="31"/>
        <v>59667.64</v>
      </c>
      <c r="Z44" s="18">
        <f t="shared" ca="1" si="31"/>
        <v>192320.31000000003</v>
      </c>
      <c r="AA44" s="18">
        <f t="shared" ca="1" si="31"/>
        <v>0</v>
      </c>
      <c r="AB44" s="18">
        <f t="shared" ca="1" si="31"/>
        <v>0</v>
      </c>
      <c r="AC44" s="18">
        <f t="shared" ca="1" si="31"/>
        <v>1087195.0199999975</v>
      </c>
      <c r="AD44" s="18">
        <f t="shared" ca="1" si="31"/>
        <v>563012.84999999544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474361.04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27140.36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22161730.450000208</v>
      </c>
      <c r="AU44" s="18">
        <f t="shared" ca="1" si="28"/>
        <v>1187961.6199999903</v>
      </c>
      <c r="AV44" s="18">
        <f t="shared" ca="1" si="28"/>
        <v>1056082.3900000057</v>
      </c>
      <c r="AW44" s="18">
        <f t="shared" ca="1" si="28"/>
        <v>0</v>
      </c>
      <c r="AX44" s="18">
        <f t="shared" ca="1" si="28"/>
        <v>1015677.8200000072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15632294.919996032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8211101.8400004301</v>
      </c>
      <c r="BO44" s="18">
        <f t="shared" ca="1" si="32"/>
        <v>0</v>
      </c>
      <c r="BP44" s="18">
        <f t="shared" ca="1" si="29"/>
        <v>278115.84000000043</v>
      </c>
      <c r="BQ44" s="18">
        <f t="shared" ca="1" si="29"/>
        <v>0</v>
      </c>
      <c r="BR44" s="18">
        <f t="shared" ca="1" si="29"/>
        <v>427.18</v>
      </c>
      <c r="BS44" s="18">
        <f t="shared" ca="1" si="29"/>
        <v>914239.16999999771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10365.91</v>
      </c>
      <c r="BX44" s="18">
        <f t="shared" ca="1" si="29"/>
        <v>0</v>
      </c>
      <c r="BY44" s="18">
        <f t="shared" ca="1" si="29"/>
        <v>0</v>
      </c>
      <c r="BZ44" s="18">
        <f t="shared" ca="1" si="29"/>
        <v>2655923.0900000008</v>
      </c>
      <c r="CA44" s="18">
        <f t="shared" ca="1" si="29"/>
        <v>45094810.409999818</v>
      </c>
      <c r="CB44" s="18">
        <f t="shared" ca="1" si="29"/>
        <v>0</v>
      </c>
      <c r="CC44" s="18">
        <f t="shared" ca="1" si="29"/>
        <v>618853.04999999993</v>
      </c>
      <c r="CD44" s="18">
        <f t="shared" ca="1" si="29"/>
        <v>0</v>
      </c>
      <c r="CE44" s="18">
        <f t="shared" ca="1" si="33"/>
        <v>0</v>
      </c>
      <c r="CF44" s="18">
        <f t="shared" ca="1" si="33"/>
        <v>71280</v>
      </c>
      <c r="CG44" s="18">
        <f t="shared" ca="1" si="33"/>
        <v>94698.099999999991</v>
      </c>
      <c r="CH44" s="18">
        <f t="shared" ca="1" si="33"/>
        <v>0</v>
      </c>
      <c r="CI44" s="19">
        <f t="shared" ca="1" si="25"/>
        <v>42017162.950000018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1145262.1600000001</v>
      </c>
      <c r="CL44" s="19">
        <f t="shared" ca="1" si="26"/>
        <v>40871900.790000014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1106420.8799999999</v>
      </c>
      <c r="CN44" s="18">
        <f t="shared" ca="1" si="37"/>
        <v>39765479.910000011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1837756.7800000124</v>
      </c>
      <c r="CS44" s="18">
        <f t="shared" ca="1" si="34"/>
        <v>0</v>
      </c>
      <c r="CT44" s="18">
        <f t="shared" ca="1" si="34"/>
        <v>0</v>
      </c>
      <c r="CU44" s="19">
        <f t="shared" ref="CU44:CU58" ca="1" si="38">+D44+SUM(H44:CI44)+SUM(CR44:CT44)</f>
        <v>1160662977.3997872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23651436.109999932</v>
      </c>
      <c r="E45" s="18">
        <f t="shared" ca="1" si="30"/>
        <v>5876101.0999999437</v>
      </c>
      <c r="F45" s="18">
        <f t="shared" ca="1" si="30"/>
        <v>10868235.460000029</v>
      </c>
      <c r="G45" s="18">
        <f t="shared" ca="1" si="30"/>
        <v>6907099.5499999607</v>
      </c>
      <c r="H45" s="18">
        <f t="shared" ca="1" si="30"/>
        <v>0</v>
      </c>
      <c r="I45" s="18">
        <f t="shared" ca="1" si="30"/>
        <v>16067952.170000359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744213048.2099632</v>
      </c>
      <c r="X45" s="18">
        <f t="shared" ca="1" si="31"/>
        <v>10065586.799999146</v>
      </c>
      <c r="Y45" s="18">
        <f t="shared" ca="1" si="31"/>
        <v>2150608.9800000004</v>
      </c>
      <c r="Z45" s="18">
        <f t="shared" ca="1" si="31"/>
        <v>5940233.4600011669</v>
      </c>
      <c r="AA45" s="18">
        <f t="shared" ca="1" si="31"/>
        <v>17152.87</v>
      </c>
      <c r="AB45" s="18">
        <f t="shared" ca="1" si="31"/>
        <v>0</v>
      </c>
      <c r="AC45" s="18">
        <f t="shared" ca="1" si="31"/>
        <v>865723.79000000691</v>
      </c>
      <c r="AD45" s="18">
        <f t="shared" ca="1" si="31"/>
        <v>2270153.4499998381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521660.13</v>
      </c>
      <c r="AK45" s="18">
        <f t="shared" ca="1" si="28"/>
        <v>812788.32000000007</v>
      </c>
      <c r="AL45" s="18">
        <f t="shared" ca="1" si="28"/>
        <v>0</v>
      </c>
      <c r="AM45" s="18">
        <f t="shared" ca="1" si="28"/>
        <v>1597491.8399999999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64396893.410001211</v>
      </c>
      <c r="AU45" s="18">
        <f t="shared" ca="1" si="28"/>
        <v>34183345.70000004</v>
      </c>
      <c r="AV45" s="18">
        <f t="shared" ca="1" si="28"/>
        <v>310102.90000000101</v>
      </c>
      <c r="AW45" s="18">
        <f t="shared" ca="1" si="28"/>
        <v>0</v>
      </c>
      <c r="AX45" s="18">
        <f t="shared" ca="1" si="28"/>
        <v>305381.09000000102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6365348.8999996372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11851768.419999991</v>
      </c>
      <c r="BQ45" s="18">
        <f t="shared" ca="1" si="29"/>
        <v>0</v>
      </c>
      <c r="BR45" s="18">
        <f t="shared" ca="1" si="29"/>
        <v>22050808.140000008</v>
      </c>
      <c r="BS45" s="18">
        <f t="shared" ca="1" si="29"/>
        <v>1008705.7400000001</v>
      </c>
      <c r="BT45" s="18">
        <f t="shared" ca="1" si="29"/>
        <v>0</v>
      </c>
      <c r="BU45" s="18">
        <f t="shared" ca="1" si="29"/>
        <v>0</v>
      </c>
      <c r="BV45" s="18">
        <f t="shared" ca="1" si="29"/>
        <v>1984996.19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4695.2799999999988</v>
      </c>
      <c r="CA45" s="18">
        <f t="shared" ca="1" si="29"/>
        <v>1420613.0400000019</v>
      </c>
      <c r="CB45" s="18">
        <f t="shared" ca="1" si="29"/>
        <v>0</v>
      </c>
      <c r="CC45" s="18">
        <f t="shared" ca="1" si="33"/>
        <v>-62434.59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100354.84999999998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952094415.19996428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21568755.689999998</v>
      </c>
      <c r="E46" s="18">
        <f t="shared" ca="1" si="30"/>
        <v>88285.21</v>
      </c>
      <c r="F46" s="18">
        <f t="shared" ca="1" si="30"/>
        <v>12507670.789999999</v>
      </c>
      <c r="G46" s="18">
        <f t="shared" ca="1" si="30"/>
        <v>8972799.6899999995</v>
      </c>
      <c r="H46" s="18">
        <f t="shared" ca="1" si="30"/>
        <v>83167.42</v>
      </c>
      <c r="I46" s="18">
        <f t="shared" ca="1" si="30"/>
        <v>655820.6</v>
      </c>
      <c r="J46" s="18">
        <f t="shared" ca="1" si="30"/>
        <v>0</v>
      </c>
      <c r="K46" s="18">
        <f t="shared" ca="1" si="30"/>
        <v>105552159.22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20681827.07</v>
      </c>
      <c r="P46" s="18">
        <f t="shared" ca="1" si="30"/>
        <v>0</v>
      </c>
      <c r="Q46" s="18">
        <f t="shared" ca="1" si="30"/>
        <v>5004678.0999999996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66704991.630000003</v>
      </c>
      <c r="X46" s="18">
        <f t="shared" ca="1" si="31"/>
        <v>225715</v>
      </c>
      <c r="Y46" s="18">
        <f t="shared" ca="1" si="31"/>
        <v>22138828.07</v>
      </c>
      <c r="Z46" s="18">
        <f t="shared" ca="1" si="31"/>
        <v>50249124.43</v>
      </c>
      <c r="AA46" s="18">
        <f t="shared" ca="1" si="31"/>
        <v>0</v>
      </c>
      <c r="AB46" s="18">
        <f t="shared" ca="1" si="31"/>
        <v>0</v>
      </c>
      <c r="AC46" s="18">
        <f t="shared" ca="1" si="31"/>
        <v>47980.53</v>
      </c>
      <c r="AD46" s="18">
        <f t="shared" ca="1" si="31"/>
        <v>5279846.4000000004</v>
      </c>
      <c r="AE46" s="18">
        <f t="shared" ca="1" si="31"/>
        <v>0</v>
      </c>
      <c r="AF46" s="18">
        <f t="shared" ca="1" si="31"/>
        <v>538157.86</v>
      </c>
      <c r="AG46" s="18">
        <f t="shared" ca="1" si="31"/>
        <v>-9065742.1899999995</v>
      </c>
      <c r="AH46" s="18">
        <f t="shared" ca="1" si="31"/>
        <v>0</v>
      </c>
      <c r="AI46" s="18">
        <f t="shared" ca="1" si="31"/>
        <v>79509415.849999994</v>
      </c>
      <c r="AJ46" s="18">
        <f t="shared" ca="1" si="31"/>
        <v>0</v>
      </c>
      <c r="AK46" s="18">
        <f t="shared" ca="1" si="28"/>
        <v>2721.35</v>
      </c>
      <c r="AL46" s="18">
        <f t="shared" ca="1" si="28"/>
        <v>0</v>
      </c>
      <c r="AM46" s="18">
        <f t="shared" ca="1" si="28"/>
        <v>13993000.560000001</v>
      </c>
      <c r="AN46" s="18">
        <f t="shared" ca="1" si="28"/>
        <v>0</v>
      </c>
      <c r="AO46" s="18">
        <f t="shared" ca="1" si="28"/>
        <v>0</v>
      </c>
      <c r="AP46" s="18">
        <f t="shared" ca="1" si="28"/>
        <v>464799.48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58088586.939999998</v>
      </c>
      <c r="AU46" s="18">
        <f t="shared" ca="1" si="28"/>
        <v>2460293.36</v>
      </c>
      <c r="AV46" s="18">
        <f t="shared" ca="1" si="28"/>
        <v>467554.08</v>
      </c>
      <c r="AW46" s="18">
        <f t="shared" ca="1" si="28"/>
        <v>0</v>
      </c>
      <c r="AX46" s="18">
        <f t="shared" ca="1" si="28"/>
        <v>466622.26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7879557.5199999996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3434.37</v>
      </c>
      <c r="BM46" s="18">
        <f t="shared" ca="1" si="32"/>
        <v>0</v>
      </c>
      <c r="BN46" s="18">
        <f t="shared" ca="1" si="32"/>
        <v>61350541.710000001</v>
      </c>
      <c r="BO46" s="18">
        <f t="shared" ca="1" si="32"/>
        <v>0</v>
      </c>
      <c r="BP46" s="18">
        <f t="shared" ca="1" si="29"/>
        <v>22038575.199999999</v>
      </c>
      <c r="BQ46" s="18">
        <f t="shared" ca="1" si="29"/>
        <v>354364.77</v>
      </c>
      <c r="BR46" s="18">
        <f t="shared" ca="1" si="29"/>
        <v>40684063.829999998</v>
      </c>
      <c r="BS46" s="18">
        <f t="shared" ca="1" si="29"/>
        <v>3946691.93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337920</v>
      </c>
      <c r="CI46" s="19">
        <f t="shared" ca="1" si="25"/>
        <v>19683919.899999999</v>
      </c>
      <c r="CJ46" s="18">
        <f t="shared" ca="1" si="36"/>
        <v>0</v>
      </c>
      <c r="CK46" s="18">
        <f t="shared" ca="1" si="36"/>
        <v>19683919.899999999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11508774.119999999</v>
      </c>
      <c r="CS46" s="18">
        <f t="shared" ca="1" si="34"/>
        <v>0</v>
      </c>
      <c r="CT46" s="18">
        <f t="shared" ca="1" si="34"/>
        <v>0</v>
      </c>
      <c r="CU46" s="19">
        <f t="shared" ca="1" si="38"/>
        <v>612906147.05999982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6232186.8499999996</v>
      </c>
      <c r="E47" s="18">
        <f t="shared" ca="1" si="30"/>
        <v>1587943.42</v>
      </c>
      <c r="F47" s="18">
        <f t="shared" ca="1" si="30"/>
        <v>1631.0700000000002</v>
      </c>
      <c r="G47" s="18">
        <f t="shared" ca="1" si="30"/>
        <v>4642612.3599999994</v>
      </c>
      <c r="H47" s="18">
        <f t="shared" ca="1" si="30"/>
        <v>406975.25</v>
      </c>
      <c r="I47" s="18">
        <f t="shared" ca="1" si="30"/>
        <v>145137.15000000002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211966.7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868175.62000000046</v>
      </c>
      <c r="X47" s="18">
        <f t="shared" ca="1" si="31"/>
        <v>0</v>
      </c>
      <c r="Y47" s="18">
        <f t="shared" ca="1" si="31"/>
        <v>54895.020000000004</v>
      </c>
      <c r="Z47" s="18">
        <f t="shared" ca="1" si="31"/>
        <v>354977.97</v>
      </c>
      <c r="AA47" s="18">
        <f t="shared" ca="1" si="31"/>
        <v>0</v>
      </c>
      <c r="AB47" s="18">
        <f t="shared" ca="1" si="31"/>
        <v>0</v>
      </c>
      <c r="AC47" s="18">
        <f t="shared" ca="1" si="31"/>
        <v>1876.4999999999998</v>
      </c>
      <c r="AD47" s="18">
        <f t="shared" ca="1" si="31"/>
        <v>20022.689999999999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424373.12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1219.79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22644569.079999998</v>
      </c>
      <c r="AU47" s="18">
        <f t="shared" ca="1" si="28"/>
        <v>2971128.53</v>
      </c>
      <c r="AV47" s="18">
        <f t="shared" ca="1" si="28"/>
        <v>6434.84</v>
      </c>
      <c r="AW47" s="18">
        <f t="shared" ca="1" si="28"/>
        <v>0</v>
      </c>
      <c r="AX47" s="18">
        <f t="shared" ca="1" si="28"/>
        <v>6434.84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13832.319999999996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356053.35999999993</v>
      </c>
      <c r="BO47" s="18">
        <f t="shared" ca="1" si="32"/>
        <v>0</v>
      </c>
      <c r="BP47" s="18">
        <f t="shared" ca="1" si="29"/>
        <v>93220.890000000043</v>
      </c>
      <c r="BQ47" s="18">
        <f t="shared" ca="1" si="29"/>
        <v>0</v>
      </c>
      <c r="BR47" s="18">
        <f t="shared" ca="1" si="29"/>
        <v>120556.54000000001</v>
      </c>
      <c r="BS47" s="18">
        <f t="shared" ca="1" si="29"/>
        <v>97294.51999999999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7577890.9299999997</v>
      </c>
      <c r="CJ47" s="18">
        <f t="shared" ca="1" si="36"/>
        <v>0</v>
      </c>
      <c r="CK47" s="18">
        <f t="shared" ca="1" si="36"/>
        <v>6082602.9100000439</v>
      </c>
      <c r="CL47" s="19">
        <f t="shared" ca="1" si="26"/>
        <v>1495288.0199999558</v>
      </c>
      <c r="CM47" s="18">
        <f t="shared" ca="1" si="37"/>
        <v>0</v>
      </c>
      <c r="CN47" s="18">
        <f t="shared" ca="1" si="37"/>
        <v>1495288.0199999558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90701.209999999963</v>
      </c>
      <c r="CS47" s="18">
        <f t="shared" ca="1" si="34"/>
        <v>0</v>
      </c>
      <c r="CT47" s="18">
        <f t="shared" ca="1" si="34"/>
        <v>0</v>
      </c>
      <c r="CU47" s="19">
        <f t="shared" ca="1" si="38"/>
        <v>42702782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35.15</v>
      </c>
      <c r="E48" s="18">
        <f t="shared" ca="1" si="30"/>
        <v>35.15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4618.01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2634887323.73</v>
      </c>
      <c r="U48" s="18">
        <f t="shared" ca="1" si="31"/>
        <v>2930855</v>
      </c>
      <c r="V48" s="18">
        <f t="shared" ca="1" si="31"/>
        <v>127608070.36999997</v>
      </c>
      <c r="W48" s="18">
        <f t="shared" ca="1" si="31"/>
        <v>1065893438.8130001</v>
      </c>
      <c r="X48" s="18">
        <f t="shared" ca="1" si="31"/>
        <v>0</v>
      </c>
      <c r="Y48" s="18">
        <f t="shared" ca="1" si="31"/>
        <v>0</v>
      </c>
      <c r="Z48" s="18">
        <f t="shared" ca="1" si="31"/>
        <v>954081.91999999993</v>
      </c>
      <c r="AA48" s="18">
        <f t="shared" ca="1" si="31"/>
        <v>0</v>
      </c>
      <c r="AB48" s="18">
        <f t="shared" ca="1" si="31"/>
        <v>0</v>
      </c>
      <c r="AC48" s="18">
        <f t="shared" ca="1" si="31"/>
        <v>1</v>
      </c>
      <c r="AD48" s="18">
        <f t="shared" ca="1" si="31"/>
        <v>2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396080.24000000005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146.88</v>
      </c>
      <c r="AU48" s="18">
        <f t="shared" ca="1" si="28"/>
        <v>1</v>
      </c>
      <c r="AV48" s="18">
        <f t="shared" ca="1" si="28"/>
        <v>3</v>
      </c>
      <c r="AW48" s="18">
        <f t="shared" ca="1" si="28"/>
        <v>0</v>
      </c>
      <c r="AX48" s="18">
        <f t="shared" ca="1" si="28"/>
        <v>1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225844561.5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383725.85999999993</v>
      </c>
      <c r="BO48" s="18">
        <f t="shared" ca="1" si="32"/>
        <v>0</v>
      </c>
      <c r="BP48" s="18">
        <f t="shared" ca="1" si="29"/>
        <v>1</v>
      </c>
      <c r="BQ48" s="18">
        <f t="shared" ca="1" si="29"/>
        <v>0</v>
      </c>
      <c r="BR48" s="18">
        <f t="shared" ca="1" si="29"/>
        <v>0</v>
      </c>
      <c r="BS48" s="18">
        <f t="shared" ca="1" si="29"/>
        <v>1</v>
      </c>
      <c r="BT48" s="18">
        <f t="shared" ca="1" si="29"/>
        <v>0</v>
      </c>
      <c r="BU48" s="18">
        <f t="shared" ca="1" si="29"/>
        <v>0</v>
      </c>
      <c r="BV48" s="18">
        <f t="shared" ca="1" si="29"/>
        <v>2751367.08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84502178.129999995</v>
      </c>
      <c r="CJ48" s="18">
        <f t="shared" ca="1" si="36"/>
        <v>0</v>
      </c>
      <c r="CK48" s="18">
        <f t="shared" ca="1" si="36"/>
        <v>38811041.079999998</v>
      </c>
      <c r="CL48" s="19">
        <f t="shared" ca="1" si="26"/>
        <v>45691137.050000004</v>
      </c>
      <c r="CM48" s="18">
        <f t="shared" ca="1" si="37"/>
        <v>706111.63</v>
      </c>
      <c r="CN48" s="18">
        <f t="shared" ca="1" si="37"/>
        <v>44985025.420000002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11371315.719999999</v>
      </c>
      <c r="CS48" s="18">
        <f t="shared" ca="1" si="34"/>
        <v>0</v>
      </c>
      <c r="CT48" s="18">
        <f t="shared" ca="1" si="34"/>
        <v>865017.42999999993</v>
      </c>
      <c r="CU48" s="19">
        <f t="shared" ca="1" si="38"/>
        <v>4158392825.8330007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26053130.279999975</v>
      </c>
      <c r="E49" s="18">
        <f t="shared" ca="1" si="30"/>
        <v>15908336.009999977</v>
      </c>
      <c r="F49" s="18">
        <f t="shared" ca="1" si="30"/>
        <v>1030321.5</v>
      </c>
      <c r="G49" s="18">
        <f t="shared" ca="1" si="30"/>
        <v>9114472.7699999996</v>
      </c>
      <c r="H49" s="18">
        <f t="shared" ca="1" si="30"/>
        <v>241518.97999999998</v>
      </c>
      <c r="I49" s="18">
        <f t="shared" ca="1" si="30"/>
        <v>6085725.9599999674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85552.36</v>
      </c>
      <c r="P49" s="18">
        <f t="shared" ca="1" si="30"/>
        <v>0</v>
      </c>
      <c r="Q49" s="18">
        <f t="shared" ca="1" si="30"/>
        <v>140674.12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953391493.87999785</v>
      </c>
      <c r="X49" s="18">
        <f t="shared" ca="1" si="31"/>
        <v>0</v>
      </c>
      <c r="Y49" s="18">
        <f t="shared" ca="1" si="31"/>
        <v>7052584.0900000008</v>
      </c>
      <c r="Z49" s="18">
        <f t="shared" ca="1" si="31"/>
        <v>14776518.900000002</v>
      </c>
      <c r="AA49" s="18">
        <f t="shared" ca="1" si="31"/>
        <v>0</v>
      </c>
      <c r="AB49" s="18">
        <f t="shared" ca="1" si="31"/>
        <v>0</v>
      </c>
      <c r="AC49" s="18">
        <f t="shared" ca="1" si="31"/>
        <v>663211.44999999891</v>
      </c>
      <c r="AD49" s="18">
        <f t="shared" ca="1" si="31"/>
        <v>9324814.4399999809</v>
      </c>
      <c r="AE49" s="18">
        <f t="shared" ca="1" si="31"/>
        <v>0</v>
      </c>
      <c r="AF49" s="18">
        <f t="shared" ca="1" si="31"/>
        <v>25002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47926.869999999995</v>
      </c>
      <c r="AK49" s="18">
        <f t="shared" ca="1" si="28"/>
        <v>0</v>
      </c>
      <c r="AL49" s="18">
        <f t="shared" ca="1" si="28"/>
        <v>0</v>
      </c>
      <c r="AM49" s="18">
        <f t="shared" ca="1" si="28"/>
        <v>62980.7</v>
      </c>
      <c r="AN49" s="18">
        <f t="shared" ca="1" si="28"/>
        <v>0</v>
      </c>
      <c r="AO49" s="18">
        <f t="shared" ca="1" si="28"/>
        <v>0</v>
      </c>
      <c r="AP49" s="18">
        <f t="shared" ca="1" si="28"/>
        <v>3250.75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40257543.020000115</v>
      </c>
      <c r="AU49" s="18">
        <f t="shared" ca="1" si="28"/>
        <v>5991909.2599999979</v>
      </c>
      <c r="AV49" s="18">
        <f t="shared" ca="1" si="28"/>
        <v>3848874.7100000046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11533090.919999709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1990117.2700000023</v>
      </c>
      <c r="BO49" s="18">
        <f t="shared" ca="1" si="32"/>
        <v>0</v>
      </c>
      <c r="BP49" s="18">
        <f t="shared" ca="1" si="29"/>
        <v>36923270.379999876</v>
      </c>
      <c r="BQ49" s="18">
        <f t="shared" ca="1" si="29"/>
        <v>53553.159999999996</v>
      </c>
      <c r="BR49" s="18">
        <f t="shared" ca="1" si="29"/>
        <v>364429.53</v>
      </c>
      <c r="BS49" s="18">
        <f t="shared" ca="1" si="29"/>
        <v>1450912.17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6352.54</v>
      </c>
      <c r="BX49" s="18">
        <f t="shared" ca="1" si="29"/>
        <v>0</v>
      </c>
      <c r="BY49" s="18">
        <f t="shared" ca="1" si="29"/>
        <v>321277.17000000004</v>
      </c>
      <c r="BZ49" s="18">
        <f t="shared" ca="1" si="29"/>
        <v>470486.64</v>
      </c>
      <c r="CA49" s="18">
        <f t="shared" ca="1" si="29"/>
        <v>71254558.34999983</v>
      </c>
      <c r="CB49" s="18">
        <f t="shared" ca="1" si="29"/>
        <v>686720</v>
      </c>
      <c r="CC49" s="18">
        <f t="shared" ca="1" si="33"/>
        <v>2398017.9699999997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135997.76000000001</v>
      </c>
      <c r="CH49" s="18">
        <f t="shared" ca="1" si="33"/>
        <v>0</v>
      </c>
      <c r="CI49" s="19">
        <f t="shared" ca="1" si="25"/>
        <v>61499908.510000065</v>
      </c>
      <c r="CJ49" s="18">
        <f t="shared" ca="1" si="36"/>
        <v>1595</v>
      </c>
      <c r="CK49" s="18">
        <f t="shared" ca="1" si="36"/>
        <v>1356435.95</v>
      </c>
      <c r="CL49" s="19">
        <f t="shared" ca="1" si="26"/>
        <v>60141877.560000062</v>
      </c>
      <c r="CM49" s="18">
        <f t="shared" ca="1" si="37"/>
        <v>0</v>
      </c>
      <c r="CN49" s="18">
        <f t="shared" ca="1" si="37"/>
        <v>60141877.560000062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4211528.8899999978</v>
      </c>
      <c r="CS49" s="18">
        <f t="shared" ca="1" si="34"/>
        <v>0</v>
      </c>
      <c r="CT49" s="18">
        <f t="shared" ca="1" si="34"/>
        <v>0</v>
      </c>
      <c r="CU49" s="19">
        <f t="shared" ca="1" si="38"/>
        <v>1261356495.5299978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7267757.9600000009</v>
      </c>
      <c r="E50" s="18">
        <f t="shared" ca="1" si="30"/>
        <v>4980013.1100000003</v>
      </c>
      <c r="F50" s="18">
        <f t="shared" ca="1" si="30"/>
        <v>593330.12</v>
      </c>
      <c r="G50" s="18">
        <f t="shared" ca="1" si="30"/>
        <v>1694414.73</v>
      </c>
      <c r="H50" s="18">
        <f t="shared" ca="1" si="30"/>
        <v>3940.7</v>
      </c>
      <c r="I50" s="18">
        <f t="shared" ca="1" si="30"/>
        <v>12650466.41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64523579.700000003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1403753434.1099999</v>
      </c>
      <c r="X50" s="18">
        <f t="shared" ca="1" si="31"/>
        <v>0</v>
      </c>
      <c r="Y50" s="18">
        <f t="shared" ca="1" si="31"/>
        <v>2465786.4</v>
      </c>
      <c r="Z50" s="18">
        <f t="shared" ca="1" si="31"/>
        <v>642001.51</v>
      </c>
      <c r="AA50" s="18">
        <f t="shared" ca="1" si="31"/>
        <v>10044.77</v>
      </c>
      <c r="AB50" s="18">
        <f t="shared" ca="1" si="31"/>
        <v>101550.31</v>
      </c>
      <c r="AC50" s="18">
        <f t="shared" ca="1" si="31"/>
        <v>314626.93</v>
      </c>
      <c r="AD50" s="18">
        <f t="shared" ca="1" si="31"/>
        <v>860820.89</v>
      </c>
      <c r="AE50" s="18">
        <f t="shared" ca="1" si="31"/>
        <v>0</v>
      </c>
      <c r="AF50" s="18">
        <f t="shared" ca="1" si="31"/>
        <v>19413.830000000002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600765.14999999991</v>
      </c>
      <c r="AK50" s="18">
        <f t="shared" ca="1" si="28"/>
        <v>0</v>
      </c>
      <c r="AL50" s="18">
        <f t="shared" ca="1" si="28"/>
        <v>0</v>
      </c>
      <c r="AM50" s="18">
        <f t="shared" ca="1" si="28"/>
        <v>532450.57999999996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35581379.539999999</v>
      </c>
      <c r="AU50" s="18">
        <f t="shared" ca="1" si="28"/>
        <v>425209.16</v>
      </c>
      <c r="AV50" s="18">
        <f t="shared" ca="1" si="28"/>
        <v>1198023.01</v>
      </c>
      <c r="AW50" s="18">
        <f t="shared" ca="1" si="28"/>
        <v>0</v>
      </c>
      <c r="AX50" s="18">
        <f t="shared" ca="1" si="28"/>
        <v>400997.05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16079763.85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11527743.210000001</v>
      </c>
      <c r="BO50" s="18">
        <f t="shared" ca="1" si="32"/>
        <v>0</v>
      </c>
      <c r="BP50" s="18">
        <f t="shared" ca="1" si="29"/>
        <v>622740.16</v>
      </c>
      <c r="BQ50" s="18">
        <f t="shared" ca="1" si="29"/>
        <v>0</v>
      </c>
      <c r="BR50" s="18">
        <f t="shared" ca="1" si="29"/>
        <v>699332.61</v>
      </c>
      <c r="BS50" s="18">
        <f t="shared" ca="1" si="29"/>
        <v>1709821.68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914.42</v>
      </c>
      <c r="BX50" s="18">
        <f t="shared" ca="1" si="29"/>
        <v>0</v>
      </c>
      <c r="BY50" s="18">
        <f t="shared" ca="1" si="29"/>
        <v>0</v>
      </c>
      <c r="BZ50" s="18">
        <f t="shared" ca="1" si="29"/>
        <v>346087.31</v>
      </c>
      <c r="CA50" s="18">
        <f t="shared" ca="1" si="29"/>
        <v>1924.36</v>
      </c>
      <c r="CB50" s="18">
        <f t="shared" ca="1" si="29"/>
        <v>0</v>
      </c>
      <c r="CC50" s="18">
        <f t="shared" ca="1" si="33"/>
        <v>6455.26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2283.2800000000002</v>
      </c>
      <c r="CH50" s="18">
        <f t="shared" ca="1" si="33"/>
        <v>0</v>
      </c>
      <c r="CI50" s="19">
        <f t="shared" ca="1" si="25"/>
        <v>15165383.029999999</v>
      </c>
      <c r="CJ50" s="18">
        <f t="shared" ca="1" si="36"/>
        <v>0</v>
      </c>
      <c r="CK50" s="18">
        <f t="shared" ca="1" si="36"/>
        <v>0</v>
      </c>
      <c r="CL50" s="19">
        <f t="shared" ca="1" si="26"/>
        <v>15165383.029999999</v>
      </c>
      <c r="CM50" s="18">
        <f t="shared" ca="1" si="37"/>
        <v>0</v>
      </c>
      <c r="CN50" s="18">
        <f t="shared" ca="1" si="37"/>
        <v>15165383.029999999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20725179.109999999</v>
      </c>
      <c r="CS50" s="18">
        <f t="shared" ca="1" si="34"/>
        <v>0</v>
      </c>
      <c r="CT50" s="18">
        <f t="shared" ca="1" si="34"/>
        <v>0</v>
      </c>
      <c r="CU50" s="19">
        <f t="shared" ca="1" si="38"/>
        <v>1598239876.2899997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171269423.12427998</v>
      </c>
      <c r="U51" s="18">
        <f t="shared" ca="1" si="31"/>
        <v>595968.29572000005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349021.33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163550</v>
      </c>
      <c r="CJ51" s="18">
        <f t="shared" ca="1" si="36"/>
        <v>0</v>
      </c>
      <c r="CK51" s="18">
        <f t="shared" ca="1" si="36"/>
        <v>163550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1112239715.1300001</v>
      </c>
      <c r="CS51" s="18">
        <f t="shared" ca="1" si="34"/>
        <v>220935</v>
      </c>
      <c r="CT51" s="18">
        <f t="shared" ca="1" si="34"/>
        <v>0</v>
      </c>
      <c r="CU51" s="19">
        <f t="shared" ca="1" si="38"/>
        <v>1284838612.8800001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112549231.90000042</v>
      </c>
      <c r="E52" s="18">
        <f t="shared" ca="1" si="30"/>
        <v>52984398.660000443</v>
      </c>
      <c r="F52" s="18">
        <f t="shared" ca="1" si="30"/>
        <v>45817842.419999994</v>
      </c>
      <c r="G52" s="18">
        <f t="shared" ca="1" si="30"/>
        <v>13746990.82</v>
      </c>
      <c r="H52" s="18">
        <f t="shared" ca="1" si="30"/>
        <v>0</v>
      </c>
      <c r="I52" s="18">
        <f t="shared" ca="1" si="30"/>
        <v>11397989.829999998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2846039.9400000004</v>
      </c>
      <c r="P52" s="18">
        <f t="shared" ca="1" si="30"/>
        <v>0</v>
      </c>
      <c r="Q52" s="18">
        <f t="shared" ca="1" si="30"/>
        <v>53983.350000000006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241394320.47999996</v>
      </c>
      <c r="X52" s="18">
        <f t="shared" ca="1" si="31"/>
        <v>185081.77000000002</v>
      </c>
      <c r="Y52" s="18">
        <f t="shared" ca="1" si="31"/>
        <v>5073117.2</v>
      </c>
      <c r="Z52" s="18">
        <f t="shared" ca="1" si="31"/>
        <v>1927419.8499999999</v>
      </c>
      <c r="AA52" s="18">
        <f t="shared" ca="1" si="31"/>
        <v>310.48</v>
      </c>
      <c r="AB52" s="18">
        <f t="shared" ca="1" si="31"/>
        <v>0</v>
      </c>
      <c r="AC52" s="18">
        <f t="shared" ca="1" si="31"/>
        <v>0</v>
      </c>
      <c r="AD52" s="18">
        <f t="shared" ca="1" si="31"/>
        <v>4365983.8999998495</v>
      </c>
      <c r="AE52" s="18">
        <f t="shared" ca="1" si="31"/>
        <v>0</v>
      </c>
      <c r="AF52" s="18">
        <f t="shared" ca="1" si="31"/>
        <v>4715.12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255</v>
      </c>
      <c r="AK52" s="18">
        <f t="shared" ca="1" si="28"/>
        <v>50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222967.72000000006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49309500.039993048</v>
      </c>
      <c r="BE52" s="18">
        <f t="shared" ca="1" si="32"/>
        <v>554713.24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228879849.02999732</v>
      </c>
      <c r="BO52" s="18">
        <f t="shared" ca="1" si="32"/>
        <v>0</v>
      </c>
      <c r="BP52" s="18">
        <f t="shared" ca="1" si="29"/>
        <v>60697919.899999999</v>
      </c>
      <c r="BQ52" s="18">
        <f t="shared" ca="1" si="29"/>
        <v>422543.22000000003</v>
      </c>
      <c r="BR52" s="18">
        <f t="shared" ca="1" si="29"/>
        <v>2074338.68</v>
      </c>
      <c r="BS52" s="18">
        <f t="shared" ca="1" si="29"/>
        <v>3410079.8199999984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77296.390000000014</v>
      </c>
      <c r="CS52" s="18">
        <f t="shared" ca="1" si="34"/>
        <v>0</v>
      </c>
      <c r="CT52" s="18">
        <f t="shared" ca="1" si="34"/>
        <v>0</v>
      </c>
      <c r="CU52" s="19">
        <f t="shared" ca="1" si="38"/>
        <v>725447706.8599906</v>
      </c>
    </row>
    <row r="53" spans="1:99" ht="12.75" customHeight="1">
      <c r="A53" s="57" t="s">
        <v>239</v>
      </c>
      <c r="B53" s="17">
        <v>1058</v>
      </c>
      <c r="C53" s="58" t="s">
        <v>146</v>
      </c>
      <c r="D53" s="19">
        <f t="shared" ca="1" si="24"/>
        <v>42586488.880000003</v>
      </c>
      <c r="E53" s="18">
        <f t="shared" ca="1" si="30"/>
        <v>30959.96</v>
      </c>
      <c r="F53" s="18">
        <f t="shared" ca="1" si="30"/>
        <v>42555528.920000002</v>
      </c>
      <c r="G53" s="18">
        <f t="shared" ca="1" si="30"/>
        <v>0</v>
      </c>
      <c r="H53" s="18">
        <f t="shared" ca="1" si="30"/>
        <v>0</v>
      </c>
      <c r="I53" s="18">
        <f t="shared" ca="1" si="30"/>
        <v>465434.14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373.52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3221430.24</v>
      </c>
      <c r="X53" s="18">
        <f t="shared" ca="1" si="31"/>
        <v>0</v>
      </c>
      <c r="Y53" s="18">
        <f t="shared" ca="1" si="31"/>
        <v>73161705.829999998</v>
      </c>
      <c r="Z53" s="18">
        <f t="shared" ca="1" si="31"/>
        <v>76864162.090000004</v>
      </c>
      <c r="AA53" s="18">
        <f t="shared" ca="1" si="31"/>
        <v>0</v>
      </c>
      <c r="AB53" s="18">
        <f t="shared" ca="1" si="31"/>
        <v>0</v>
      </c>
      <c r="AC53" s="18">
        <f t="shared" ca="1" si="31"/>
        <v>533498.27</v>
      </c>
      <c r="AD53" s="18">
        <f t="shared" ca="1" si="31"/>
        <v>7364983.54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4450428.22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59082.66</v>
      </c>
      <c r="AU53" s="18">
        <f t="shared" ca="1" si="28"/>
        <v>210411.59</v>
      </c>
      <c r="AV53" s="18">
        <f t="shared" ca="1" si="28"/>
        <v>105922.54</v>
      </c>
      <c r="AW53" s="18">
        <f t="shared" ca="1" si="28"/>
        <v>0</v>
      </c>
      <c r="AX53" s="18">
        <f t="shared" ca="1" si="28"/>
        <v>102270.59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34619965.359999999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143772509.19999999</v>
      </c>
      <c r="BN53" s="18">
        <f t="shared" ca="1" si="32"/>
        <v>71056563.379999995</v>
      </c>
      <c r="BO53" s="18">
        <f t="shared" ca="1" si="32"/>
        <v>0</v>
      </c>
      <c r="BP53" s="18">
        <f t="shared" ca="1" si="29"/>
        <v>204181.88</v>
      </c>
      <c r="BQ53" s="18">
        <f t="shared" ca="1" si="29"/>
        <v>0</v>
      </c>
      <c r="BR53" s="18">
        <f t="shared" ca="1" si="29"/>
        <v>0</v>
      </c>
      <c r="BS53" s="18">
        <f t="shared" ca="1" si="29"/>
        <v>3201080.29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0</v>
      </c>
      <c r="CJ53" s="18">
        <f t="shared" ca="1" si="36"/>
        <v>0</v>
      </c>
      <c r="CK53" s="18">
        <f t="shared" ca="1" si="36"/>
        <v>0</v>
      </c>
      <c r="CL53" s="19">
        <f t="shared" ca="1" si="26"/>
        <v>0</v>
      </c>
      <c r="CM53" s="18">
        <f t="shared" ca="1" si="37"/>
        <v>0</v>
      </c>
      <c r="CN53" s="18">
        <f t="shared" ca="1" si="37"/>
        <v>0</v>
      </c>
      <c r="CO53" s="19">
        <f t="shared" ca="1" si="27"/>
        <v>0</v>
      </c>
      <c r="CP53" s="18">
        <f t="shared" ca="1" si="34"/>
        <v>0</v>
      </c>
      <c r="CQ53" s="18">
        <f t="shared" ca="1" si="34"/>
        <v>0</v>
      </c>
      <c r="CR53" s="18">
        <f t="shared" ca="1" si="34"/>
        <v>0</v>
      </c>
      <c r="CS53" s="18">
        <f t="shared" ca="1" si="34"/>
        <v>0</v>
      </c>
      <c r="CT53" s="18">
        <f t="shared" ca="1" si="34"/>
        <v>0</v>
      </c>
      <c r="CU53" s="19">
        <f t="shared" ref="CU53:CU54" ca="1" si="39">+D53+SUM(H53:CI53)+SUM(CR53:CT53)</f>
        <v>461980492.21999997</v>
      </c>
    </row>
    <row r="54" spans="1:99" ht="12.75" customHeight="1">
      <c r="A54" s="57" t="s">
        <v>241</v>
      </c>
      <c r="B54" s="17">
        <v>1059</v>
      </c>
      <c r="C54" s="58" t="s">
        <v>146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40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567156.06999999995</v>
      </c>
      <c r="AK54" s="18">
        <f t="shared" ca="1" si="40"/>
        <v>0</v>
      </c>
      <c r="AL54" s="18">
        <f t="shared" ca="1" si="40"/>
        <v>0</v>
      </c>
      <c r="AM54" s="18">
        <f t="shared" ca="1" si="40"/>
        <v>5921610.8700000001</v>
      </c>
      <c r="AN54" s="18">
        <f t="shared" ca="1" si="40"/>
        <v>0</v>
      </c>
      <c r="AO54" s="18">
        <f t="shared" ca="1" si="40"/>
        <v>0</v>
      </c>
      <c r="AP54" s="18">
        <f t="shared" ca="1" si="40"/>
        <v>0</v>
      </c>
      <c r="AQ54" s="18">
        <f t="shared" ca="1" si="40"/>
        <v>0</v>
      </c>
      <c r="AR54" s="18">
        <f t="shared" ca="1" si="40"/>
        <v>0</v>
      </c>
      <c r="AS54" s="18">
        <f t="shared" ca="1" si="40"/>
        <v>0</v>
      </c>
      <c r="AT54" s="18">
        <f t="shared" ca="1" si="40"/>
        <v>0</v>
      </c>
      <c r="AU54" s="18">
        <f t="shared" ca="1" si="40"/>
        <v>0</v>
      </c>
      <c r="AV54" s="18">
        <f t="shared" ca="1" si="40"/>
        <v>0</v>
      </c>
      <c r="AW54" s="18">
        <f t="shared" ca="1" si="40"/>
        <v>0</v>
      </c>
      <c r="AX54" s="18">
        <f t="shared" ca="1" si="40"/>
        <v>0</v>
      </c>
      <c r="AY54" s="18">
        <f t="shared" ca="1" si="40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3803834.05</v>
      </c>
      <c r="BE54" s="18">
        <f t="shared" ca="1" si="32"/>
        <v>3207411.17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5921610.8700000001</v>
      </c>
      <c r="BM54" s="18">
        <f t="shared" ca="1" si="32"/>
        <v>18796041.140000001</v>
      </c>
      <c r="BN54" s="18">
        <f t="shared" ca="1" si="32"/>
        <v>0</v>
      </c>
      <c r="BO54" s="18">
        <f t="shared" ref="BO54:CD69" ca="1" si="41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1"/>
        <v>0</v>
      </c>
      <c r="BQ54" s="18">
        <f t="shared" ca="1" si="41"/>
        <v>0</v>
      </c>
      <c r="BR54" s="18">
        <f t="shared" ca="1" si="41"/>
        <v>0</v>
      </c>
      <c r="BS54" s="18">
        <f t="shared" ca="1" si="41"/>
        <v>0</v>
      </c>
      <c r="BT54" s="18">
        <f t="shared" ca="1" si="41"/>
        <v>0</v>
      </c>
      <c r="BU54" s="18">
        <f t="shared" ca="1" si="41"/>
        <v>0</v>
      </c>
      <c r="BV54" s="18">
        <f t="shared" ca="1" si="41"/>
        <v>0</v>
      </c>
      <c r="BW54" s="18">
        <f t="shared" ca="1" si="41"/>
        <v>0</v>
      </c>
      <c r="BX54" s="18">
        <f t="shared" ca="1" si="41"/>
        <v>0</v>
      </c>
      <c r="BY54" s="18">
        <f t="shared" ca="1" si="41"/>
        <v>0</v>
      </c>
      <c r="BZ54" s="18">
        <f t="shared" ca="1" si="41"/>
        <v>0</v>
      </c>
      <c r="CA54" s="18">
        <f t="shared" ca="1" si="41"/>
        <v>0</v>
      </c>
      <c r="CB54" s="18">
        <f t="shared" ca="1" si="41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22939953.23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9"/>
        <v>61157617.400000006</v>
      </c>
    </row>
    <row r="55" spans="1:99" ht="12.75" customHeight="1">
      <c r="A55" s="57" t="s">
        <v>243</v>
      </c>
      <c r="B55" s="17">
        <v>2001</v>
      </c>
      <c r="C55" s="58" t="s">
        <v>146</v>
      </c>
      <c r="D55" s="19">
        <f t="shared" ca="1" si="24"/>
        <v>0</v>
      </c>
      <c r="E55" s="18">
        <f t="shared" ref="E55:S70" ca="1" si="4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2"/>
        <v>0</v>
      </c>
      <c r="G55" s="18">
        <f t="shared" ca="1" si="42"/>
        <v>0</v>
      </c>
      <c r="H55" s="18">
        <f t="shared" ca="1" si="42"/>
        <v>0</v>
      </c>
      <c r="I55" s="18">
        <f t="shared" ca="1" si="42"/>
        <v>0</v>
      </c>
      <c r="J55" s="18">
        <f t="shared" ca="1" si="42"/>
        <v>0</v>
      </c>
      <c r="K55" s="18">
        <f t="shared" ca="1" si="42"/>
        <v>0</v>
      </c>
      <c r="L55" s="18">
        <f t="shared" ca="1" si="42"/>
        <v>0</v>
      </c>
      <c r="M55" s="18">
        <f t="shared" ca="1" si="42"/>
        <v>0</v>
      </c>
      <c r="N55" s="18">
        <f t="shared" ca="1" si="42"/>
        <v>0</v>
      </c>
      <c r="O55" s="18">
        <f t="shared" ca="1" si="42"/>
        <v>0</v>
      </c>
      <c r="P55" s="18">
        <f t="shared" ca="1" si="42"/>
        <v>0</v>
      </c>
      <c r="Q55" s="18">
        <f t="shared" ca="1" si="42"/>
        <v>0</v>
      </c>
      <c r="R55" s="18">
        <f t="shared" ca="1" si="42"/>
        <v>0</v>
      </c>
      <c r="S55" s="18">
        <f t="shared" ca="1" si="42"/>
        <v>0</v>
      </c>
      <c r="T55" s="18">
        <f t="shared" ca="1" si="11"/>
        <v>0</v>
      </c>
      <c r="U55" s="18">
        <f t="shared" ref="U55:AJ70" ca="1" si="43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3"/>
        <v>0</v>
      </c>
      <c r="W55" s="18">
        <f t="shared" ca="1" si="43"/>
        <v>0</v>
      </c>
      <c r="X55" s="18">
        <f t="shared" ca="1" si="43"/>
        <v>0</v>
      </c>
      <c r="Y55" s="18">
        <f t="shared" ca="1" si="43"/>
        <v>0</v>
      </c>
      <c r="Z55" s="18">
        <f t="shared" ca="1" si="43"/>
        <v>0</v>
      </c>
      <c r="AA55" s="18">
        <f t="shared" ca="1" si="43"/>
        <v>0</v>
      </c>
      <c r="AB55" s="18">
        <f t="shared" ca="1" si="43"/>
        <v>0</v>
      </c>
      <c r="AC55" s="18">
        <f t="shared" ca="1" si="43"/>
        <v>0</v>
      </c>
      <c r="AD55" s="18">
        <f t="shared" ca="1" si="43"/>
        <v>0</v>
      </c>
      <c r="AE55" s="18">
        <f t="shared" ca="1" si="43"/>
        <v>0</v>
      </c>
      <c r="AF55" s="18">
        <f t="shared" ca="1" si="43"/>
        <v>0</v>
      </c>
      <c r="AG55" s="18">
        <f t="shared" ca="1" si="43"/>
        <v>0</v>
      </c>
      <c r="AH55" s="18">
        <f t="shared" ca="1" si="43"/>
        <v>0</v>
      </c>
      <c r="AI55" s="18">
        <f t="shared" ca="1" si="43"/>
        <v>0</v>
      </c>
      <c r="AJ55" s="18">
        <f t="shared" ca="1" si="43"/>
        <v>0</v>
      </c>
      <c r="AK55" s="18">
        <f t="shared" ca="1" si="40"/>
        <v>0</v>
      </c>
      <c r="AL55" s="18">
        <f t="shared" ca="1" si="40"/>
        <v>0</v>
      </c>
      <c r="AM55" s="18">
        <f t="shared" ca="1" si="40"/>
        <v>0</v>
      </c>
      <c r="AN55" s="18">
        <f t="shared" ca="1" si="40"/>
        <v>0</v>
      </c>
      <c r="AO55" s="18">
        <f t="shared" ca="1" si="40"/>
        <v>0</v>
      </c>
      <c r="AP55" s="18">
        <f t="shared" ca="1" si="40"/>
        <v>0</v>
      </c>
      <c r="AQ55" s="18">
        <f t="shared" ca="1" si="40"/>
        <v>0</v>
      </c>
      <c r="AR55" s="18">
        <f t="shared" ca="1" si="40"/>
        <v>0</v>
      </c>
      <c r="AS55" s="18">
        <f t="shared" ca="1" si="40"/>
        <v>0</v>
      </c>
      <c r="AT55" s="18">
        <f t="shared" ca="1" si="40"/>
        <v>0</v>
      </c>
      <c r="AU55" s="18">
        <f t="shared" ca="1" si="40"/>
        <v>0</v>
      </c>
      <c r="AV55" s="18">
        <f t="shared" ca="1" si="40"/>
        <v>0</v>
      </c>
      <c r="AW55" s="18">
        <f t="shared" ca="1" si="40"/>
        <v>0</v>
      </c>
      <c r="AX55" s="18">
        <f t="shared" ca="1" si="40"/>
        <v>0</v>
      </c>
      <c r="AY55" s="18">
        <f t="shared" ca="1" si="40"/>
        <v>0</v>
      </c>
      <c r="AZ55" s="18">
        <f t="shared" ref="AZ55:BO70" ca="1" si="44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4"/>
        <v>0</v>
      </c>
      <c r="BB55" s="18">
        <f t="shared" ca="1" si="44"/>
        <v>0</v>
      </c>
      <c r="BC55" s="18">
        <f t="shared" ca="1" si="44"/>
        <v>0</v>
      </c>
      <c r="BD55" s="18">
        <f t="shared" ca="1" si="44"/>
        <v>0</v>
      </c>
      <c r="BE55" s="18">
        <f t="shared" ca="1" si="44"/>
        <v>0</v>
      </c>
      <c r="BF55" s="18">
        <f t="shared" ca="1" si="44"/>
        <v>0</v>
      </c>
      <c r="BG55" s="18">
        <f t="shared" ca="1" si="44"/>
        <v>0</v>
      </c>
      <c r="BH55" s="18">
        <f t="shared" ca="1" si="44"/>
        <v>0</v>
      </c>
      <c r="BI55" s="18">
        <f t="shared" ca="1" si="44"/>
        <v>0</v>
      </c>
      <c r="BJ55" s="18">
        <f t="shared" ca="1" si="44"/>
        <v>0</v>
      </c>
      <c r="BK55" s="18">
        <f t="shared" ca="1" si="44"/>
        <v>0</v>
      </c>
      <c r="BL55" s="18">
        <f t="shared" ca="1" si="44"/>
        <v>0</v>
      </c>
      <c r="BM55" s="18">
        <f t="shared" ca="1" si="44"/>
        <v>0</v>
      </c>
      <c r="BN55" s="18">
        <f t="shared" ca="1" si="44"/>
        <v>0</v>
      </c>
      <c r="BO55" s="18">
        <f t="shared" ca="1" si="44"/>
        <v>0</v>
      </c>
      <c r="BP55" s="18">
        <f t="shared" ca="1" si="41"/>
        <v>0</v>
      </c>
      <c r="BQ55" s="18">
        <f t="shared" ca="1" si="41"/>
        <v>0</v>
      </c>
      <c r="BR55" s="18">
        <f t="shared" ca="1" si="41"/>
        <v>0</v>
      </c>
      <c r="BS55" s="18">
        <f t="shared" ca="1" si="41"/>
        <v>0</v>
      </c>
      <c r="BT55" s="18">
        <f t="shared" ca="1" si="41"/>
        <v>0</v>
      </c>
      <c r="BU55" s="18">
        <f t="shared" ca="1" si="41"/>
        <v>0</v>
      </c>
      <c r="BV55" s="18">
        <f t="shared" ca="1" si="41"/>
        <v>0</v>
      </c>
      <c r="BW55" s="18">
        <f t="shared" ca="1" si="41"/>
        <v>0</v>
      </c>
      <c r="BX55" s="18">
        <f t="shared" ca="1" si="41"/>
        <v>0</v>
      </c>
      <c r="BY55" s="18">
        <f t="shared" ca="1" si="41"/>
        <v>0</v>
      </c>
      <c r="BZ55" s="18">
        <f t="shared" ca="1" si="41"/>
        <v>0</v>
      </c>
      <c r="CA55" s="18">
        <f t="shared" ca="1" si="41"/>
        <v>0</v>
      </c>
      <c r="CB55" s="18">
        <f t="shared" ca="1" si="41"/>
        <v>0</v>
      </c>
      <c r="CC55" s="18">
        <f t="shared" ca="1" si="41"/>
        <v>0</v>
      </c>
      <c r="CD55" s="18">
        <f t="shared" ca="1" si="41"/>
        <v>0</v>
      </c>
      <c r="CE55" s="18">
        <f t="shared" ref="CC55:CH70" ca="1" si="45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5"/>
        <v>0</v>
      </c>
      <c r="CG55" s="18">
        <f t="shared" ca="1" si="45"/>
        <v>0</v>
      </c>
      <c r="CH55" s="18">
        <f t="shared" ca="1" si="45"/>
        <v>0</v>
      </c>
      <c r="CI55" s="19">
        <f t="shared" ca="1" si="25"/>
        <v>9444980637.5729523</v>
      </c>
      <c r="CJ55" s="18">
        <f t="shared" ca="1" si="36"/>
        <v>3146861.7450000001</v>
      </c>
      <c r="CK55" s="18">
        <f t="shared" ca="1" si="36"/>
        <v>75996.256799999406</v>
      </c>
      <c r="CL55" s="19">
        <f t="shared" ca="1" si="26"/>
        <v>1628112564.4414468</v>
      </c>
      <c r="CM55" s="18">
        <f t="shared" ca="1" si="37"/>
        <v>26560904.235500418</v>
      </c>
      <c r="CN55" s="18">
        <f t="shared" ca="1" si="37"/>
        <v>1601551660.2059464</v>
      </c>
      <c r="CO55" s="19">
        <f t="shared" ca="1" si="27"/>
        <v>7813645215.1297054</v>
      </c>
      <c r="CP55" s="18">
        <f t="shared" ref="CP55:CT70" ca="1" si="46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663473328.90300131</v>
      </c>
      <c r="CQ55" s="18">
        <f t="shared" ca="1" si="46"/>
        <v>7150171886.2267036</v>
      </c>
      <c r="CR55" s="18">
        <f t="shared" ca="1" si="46"/>
        <v>750000.12000000046</v>
      </c>
      <c r="CS55" s="18">
        <f t="shared" ca="1" si="46"/>
        <v>0</v>
      </c>
      <c r="CT55" s="18">
        <f t="shared" ca="1" si="46"/>
        <v>0</v>
      </c>
      <c r="CU55" s="19">
        <f t="shared" ca="1" si="38"/>
        <v>9445730637.6929531</v>
      </c>
    </row>
    <row r="56" spans="1:99" ht="12.75" customHeight="1">
      <c r="A56" s="57" t="s">
        <v>245</v>
      </c>
      <c r="B56" s="17">
        <v>2002</v>
      </c>
      <c r="C56" s="58" t="s">
        <v>246</v>
      </c>
      <c r="D56" s="19">
        <f t="shared" ca="1" si="24"/>
        <v>0</v>
      </c>
      <c r="E56" s="18">
        <f t="shared" ca="1" si="42"/>
        <v>0</v>
      </c>
      <c r="F56" s="18">
        <f t="shared" ca="1" si="42"/>
        <v>0</v>
      </c>
      <c r="G56" s="18">
        <f t="shared" ca="1" si="42"/>
        <v>0</v>
      </c>
      <c r="H56" s="18">
        <f t="shared" ca="1" si="42"/>
        <v>0</v>
      </c>
      <c r="I56" s="18">
        <f t="shared" ca="1" si="42"/>
        <v>0</v>
      </c>
      <c r="J56" s="18">
        <f t="shared" ca="1" si="42"/>
        <v>0</v>
      </c>
      <c r="K56" s="18">
        <f t="shared" ca="1" si="42"/>
        <v>0</v>
      </c>
      <c r="L56" s="18">
        <f t="shared" ca="1" si="42"/>
        <v>0</v>
      </c>
      <c r="M56" s="18">
        <f t="shared" ca="1" si="42"/>
        <v>0</v>
      </c>
      <c r="N56" s="18">
        <f t="shared" ca="1" si="42"/>
        <v>0</v>
      </c>
      <c r="O56" s="18">
        <f t="shared" ca="1" si="42"/>
        <v>0</v>
      </c>
      <c r="P56" s="18">
        <f t="shared" ca="1" si="42"/>
        <v>0</v>
      </c>
      <c r="Q56" s="18">
        <f t="shared" ca="1" si="42"/>
        <v>0</v>
      </c>
      <c r="R56" s="18">
        <f t="shared" ca="1" si="42"/>
        <v>0</v>
      </c>
      <c r="S56" s="18">
        <f t="shared" ca="1" si="42"/>
        <v>0</v>
      </c>
      <c r="T56" s="18">
        <f t="shared" ca="1" si="11"/>
        <v>0</v>
      </c>
      <c r="U56" s="18">
        <f t="shared" ca="1" si="43"/>
        <v>0</v>
      </c>
      <c r="V56" s="18">
        <f t="shared" ca="1" si="43"/>
        <v>0</v>
      </c>
      <c r="W56" s="18">
        <f t="shared" ca="1" si="43"/>
        <v>0</v>
      </c>
      <c r="X56" s="18">
        <f t="shared" ca="1" si="43"/>
        <v>0</v>
      </c>
      <c r="Y56" s="18">
        <f t="shared" ca="1" si="43"/>
        <v>0</v>
      </c>
      <c r="Z56" s="18">
        <f t="shared" ca="1" si="43"/>
        <v>0</v>
      </c>
      <c r="AA56" s="18">
        <f t="shared" ca="1" si="43"/>
        <v>0</v>
      </c>
      <c r="AB56" s="18">
        <f t="shared" ca="1" si="43"/>
        <v>0</v>
      </c>
      <c r="AC56" s="18">
        <f t="shared" ca="1" si="43"/>
        <v>0</v>
      </c>
      <c r="AD56" s="18">
        <f t="shared" ca="1" si="43"/>
        <v>0</v>
      </c>
      <c r="AE56" s="18">
        <f t="shared" ca="1" si="43"/>
        <v>0</v>
      </c>
      <c r="AF56" s="18">
        <f t="shared" ca="1" si="43"/>
        <v>0</v>
      </c>
      <c r="AG56" s="18">
        <f t="shared" ca="1" si="43"/>
        <v>0</v>
      </c>
      <c r="AH56" s="18">
        <f t="shared" ca="1" si="43"/>
        <v>0</v>
      </c>
      <c r="AI56" s="18">
        <f t="shared" ca="1" si="43"/>
        <v>0</v>
      </c>
      <c r="AJ56" s="18">
        <f t="shared" ca="1" si="43"/>
        <v>0</v>
      </c>
      <c r="AK56" s="18">
        <f t="shared" ca="1" si="40"/>
        <v>0</v>
      </c>
      <c r="AL56" s="18">
        <f t="shared" ca="1" si="40"/>
        <v>0</v>
      </c>
      <c r="AM56" s="18">
        <f t="shared" ca="1" si="40"/>
        <v>0</v>
      </c>
      <c r="AN56" s="18">
        <f t="shared" ca="1" si="40"/>
        <v>0</v>
      </c>
      <c r="AO56" s="18">
        <f t="shared" ca="1" si="40"/>
        <v>0</v>
      </c>
      <c r="AP56" s="18">
        <f t="shared" ca="1" si="40"/>
        <v>0</v>
      </c>
      <c r="AQ56" s="18">
        <f t="shared" ca="1" si="40"/>
        <v>0</v>
      </c>
      <c r="AR56" s="18">
        <f t="shared" ca="1" si="40"/>
        <v>0</v>
      </c>
      <c r="AS56" s="18">
        <f t="shared" ca="1" si="40"/>
        <v>0</v>
      </c>
      <c r="AT56" s="18">
        <f t="shared" ca="1" si="40"/>
        <v>0</v>
      </c>
      <c r="AU56" s="18">
        <f t="shared" ca="1" si="40"/>
        <v>0</v>
      </c>
      <c r="AV56" s="18">
        <f t="shared" ca="1" si="40"/>
        <v>0</v>
      </c>
      <c r="AW56" s="18">
        <f t="shared" ca="1" si="40"/>
        <v>0</v>
      </c>
      <c r="AX56" s="18">
        <f t="shared" ca="1" si="40"/>
        <v>0</v>
      </c>
      <c r="AY56" s="18">
        <f t="shared" ca="1" si="40"/>
        <v>0</v>
      </c>
      <c r="AZ56" s="18">
        <f t="shared" ca="1" si="44"/>
        <v>0</v>
      </c>
      <c r="BA56" s="18">
        <f t="shared" ca="1" si="44"/>
        <v>0</v>
      </c>
      <c r="BB56" s="18">
        <f t="shared" ca="1" si="44"/>
        <v>0</v>
      </c>
      <c r="BC56" s="18">
        <f t="shared" ca="1" si="44"/>
        <v>0</v>
      </c>
      <c r="BD56" s="18">
        <f t="shared" ca="1" si="44"/>
        <v>5412345.4699999997</v>
      </c>
      <c r="BE56" s="18">
        <f t="shared" ca="1" si="44"/>
        <v>0</v>
      </c>
      <c r="BF56" s="18">
        <f t="shared" ca="1" si="44"/>
        <v>0</v>
      </c>
      <c r="BG56" s="18">
        <f t="shared" ca="1" si="44"/>
        <v>0</v>
      </c>
      <c r="BH56" s="18">
        <f t="shared" ca="1" si="44"/>
        <v>0</v>
      </c>
      <c r="BI56" s="18">
        <f t="shared" ca="1" si="44"/>
        <v>0</v>
      </c>
      <c r="BJ56" s="18">
        <f t="shared" ca="1" si="44"/>
        <v>0</v>
      </c>
      <c r="BK56" s="18">
        <f t="shared" ca="1" si="44"/>
        <v>0</v>
      </c>
      <c r="BL56" s="18">
        <f t="shared" ca="1" si="44"/>
        <v>0</v>
      </c>
      <c r="BM56" s="18">
        <f t="shared" ca="1" si="44"/>
        <v>0</v>
      </c>
      <c r="BN56" s="18">
        <f t="shared" ca="1" si="44"/>
        <v>0</v>
      </c>
      <c r="BO56" s="18">
        <f t="shared" ca="1" si="44"/>
        <v>0</v>
      </c>
      <c r="BP56" s="18">
        <f t="shared" ca="1" si="41"/>
        <v>0</v>
      </c>
      <c r="BQ56" s="18">
        <f t="shared" ca="1" si="41"/>
        <v>0</v>
      </c>
      <c r="BR56" s="18">
        <f t="shared" ca="1" si="41"/>
        <v>0</v>
      </c>
      <c r="BS56" s="18">
        <f t="shared" ca="1" si="41"/>
        <v>0</v>
      </c>
      <c r="BT56" s="18">
        <f t="shared" ca="1" si="41"/>
        <v>0</v>
      </c>
      <c r="BU56" s="18">
        <f t="shared" ca="1" si="41"/>
        <v>0</v>
      </c>
      <c r="BV56" s="18">
        <f t="shared" ca="1" si="41"/>
        <v>0</v>
      </c>
      <c r="BW56" s="18">
        <f t="shared" ca="1" si="41"/>
        <v>0</v>
      </c>
      <c r="BX56" s="18">
        <f t="shared" ca="1" si="41"/>
        <v>0</v>
      </c>
      <c r="BY56" s="18">
        <f t="shared" ca="1" si="41"/>
        <v>0</v>
      </c>
      <c r="BZ56" s="18">
        <f t="shared" ca="1" si="41"/>
        <v>0</v>
      </c>
      <c r="CA56" s="18">
        <f t="shared" ca="1" si="41"/>
        <v>0</v>
      </c>
      <c r="CB56" s="18">
        <f t="shared" ca="1" si="41"/>
        <v>0</v>
      </c>
      <c r="CC56" s="18">
        <f t="shared" ca="1" si="45"/>
        <v>0</v>
      </c>
      <c r="CD56" s="18">
        <f t="shared" ca="1" si="45"/>
        <v>0</v>
      </c>
      <c r="CE56" s="18">
        <f t="shared" ca="1" si="45"/>
        <v>0</v>
      </c>
      <c r="CF56" s="18">
        <f t="shared" ca="1" si="45"/>
        <v>0</v>
      </c>
      <c r="CG56" s="18">
        <f t="shared" ca="1" si="45"/>
        <v>0</v>
      </c>
      <c r="CH56" s="18">
        <f t="shared" ca="1" si="45"/>
        <v>363.48571428571427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6"/>
        <v>0</v>
      </c>
      <c r="CQ56" s="18">
        <f t="shared" ca="1" si="46"/>
        <v>0</v>
      </c>
      <c r="CR56" s="18">
        <f t="shared" ca="1" si="46"/>
        <v>0</v>
      </c>
      <c r="CS56" s="18">
        <f t="shared" ca="1" si="46"/>
        <v>0</v>
      </c>
      <c r="CT56" s="18">
        <f t="shared" ca="1" si="46"/>
        <v>0</v>
      </c>
      <c r="CU56" s="19">
        <f t="shared" ca="1" si="38"/>
        <v>5412708.9557142854</v>
      </c>
    </row>
    <row r="57" spans="1:99" ht="12.75" customHeight="1">
      <c r="A57" s="57" t="s">
        <v>248</v>
      </c>
      <c r="B57" s="17">
        <v>2005</v>
      </c>
      <c r="C57" s="58" t="s">
        <v>246</v>
      </c>
      <c r="D57" s="19">
        <f t="shared" ca="1" si="24"/>
        <v>0</v>
      </c>
      <c r="E57" s="18">
        <f t="shared" ca="1" si="42"/>
        <v>0</v>
      </c>
      <c r="F57" s="18">
        <f t="shared" ca="1" si="42"/>
        <v>0</v>
      </c>
      <c r="G57" s="18">
        <f t="shared" ca="1" si="42"/>
        <v>0</v>
      </c>
      <c r="H57" s="18">
        <f t="shared" ca="1" si="42"/>
        <v>0</v>
      </c>
      <c r="I57" s="18">
        <f t="shared" ca="1" si="42"/>
        <v>0</v>
      </c>
      <c r="J57" s="18">
        <f t="shared" ca="1" si="42"/>
        <v>0</v>
      </c>
      <c r="K57" s="18">
        <f t="shared" ca="1" si="42"/>
        <v>0</v>
      </c>
      <c r="L57" s="18">
        <f t="shared" ca="1" si="42"/>
        <v>0</v>
      </c>
      <c r="M57" s="18">
        <f t="shared" ca="1" si="42"/>
        <v>0</v>
      </c>
      <c r="N57" s="18">
        <f t="shared" ca="1" si="42"/>
        <v>0</v>
      </c>
      <c r="O57" s="18">
        <f t="shared" ca="1" si="42"/>
        <v>0</v>
      </c>
      <c r="P57" s="18">
        <f t="shared" ca="1" si="42"/>
        <v>0</v>
      </c>
      <c r="Q57" s="18">
        <f t="shared" ca="1" si="42"/>
        <v>0</v>
      </c>
      <c r="R57" s="18">
        <f t="shared" ca="1" si="42"/>
        <v>0</v>
      </c>
      <c r="S57" s="18">
        <f t="shared" ca="1" si="42"/>
        <v>0</v>
      </c>
      <c r="T57" s="18">
        <f t="shared" ca="1" si="11"/>
        <v>0</v>
      </c>
      <c r="U57" s="18">
        <f t="shared" ca="1" si="43"/>
        <v>0</v>
      </c>
      <c r="V57" s="18">
        <f t="shared" ca="1" si="43"/>
        <v>0</v>
      </c>
      <c r="W57" s="18">
        <f t="shared" ca="1" si="43"/>
        <v>0</v>
      </c>
      <c r="X57" s="18">
        <f t="shared" ca="1" si="43"/>
        <v>0</v>
      </c>
      <c r="Y57" s="18">
        <f t="shared" ca="1" si="43"/>
        <v>0</v>
      </c>
      <c r="Z57" s="18">
        <f t="shared" ca="1" si="43"/>
        <v>0</v>
      </c>
      <c r="AA57" s="18">
        <f t="shared" ca="1" si="43"/>
        <v>0</v>
      </c>
      <c r="AB57" s="18">
        <f t="shared" ca="1" si="43"/>
        <v>0</v>
      </c>
      <c r="AC57" s="18">
        <f t="shared" ca="1" si="43"/>
        <v>0</v>
      </c>
      <c r="AD57" s="18">
        <f t="shared" ca="1" si="43"/>
        <v>0</v>
      </c>
      <c r="AE57" s="18">
        <f t="shared" ca="1" si="43"/>
        <v>0</v>
      </c>
      <c r="AF57" s="18">
        <f t="shared" ca="1" si="43"/>
        <v>0</v>
      </c>
      <c r="AG57" s="18">
        <f t="shared" ca="1" si="43"/>
        <v>0</v>
      </c>
      <c r="AH57" s="18">
        <f t="shared" ca="1" si="43"/>
        <v>0</v>
      </c>
      <c r="AI57" s="18">
        <f t="shared" ca="1" si="43"/>
        <v>0</v>
      </c>
      <c r="AJ57" s="18">
        <f t="shared" ca="1" si="43"/>
        <v>0</v>
      </c>
      <c r="AK57" s="18">
        <f t="shared" ca="1" si="40"/>
        <v>0</v>
      </c>
      <c r="AL57" s="18">
        <f t="shared" ca="1" si="40"/>
        <v>0</v>
      </c>
      <c r="AM57" s="18">
        <f t="shared" ca="1" si="40"/>
        <v>0</v>
      </c>
      <c r="AN57" s="18">
        <f t="shared" ca="1" si="40"/>
        <v>0</v>
      </c>
      <c r="AO57" s="18">
        <f t="shared" ca="1" si="40"/>
        <v>0</v>
      </c>
      <c r="AP57" s="18">
        <f t="shared" ca="1" si="40"/>
        <v>0</v>
      </c>
      <c r="AQ57" s="18">
        <f t="shared" ca="1" si="40"/>
        <v>0</v>
      </c>
      <c r="AR57" s="18">
        <f t="shared" ca="1" si="40"/>
        <v>0</v>
      </c>
      <c r="AS57" s="18">
        <f t="shared" ca="1" si="40"/>
        <v>0</v>
      </c>
      <c r="AT57" s="18">
        <f t="shared" ca="1" si="40"/>
        <v>0</v>
      </c>
      <c r="AU57" s="18">
        <f t="shared" ca="1" si="40"/>
        <v>0</v>
      </c>
      <c r="AV57" s="18">
        <f t="shared" ca="1" si="40"/>
        <v>0</v>
      </c>
      <c r="AW57" s="18">
        <f t="shared" ca="1" si="40"/>
        <v>0</v>
      </c>
      <c r="AX57" s="18">
        <f t="shared" ca="1" si="40"/>
        <v>0</v>
      </c>
      <c r="AY57" s="18">
        <f t="shared" ca="1" si="40"/>
        <v>0</v>
      </c>
      <c r="AZ57" s="18">
        <f t="shared" ca="1" si="44"/>
        <v>0</v>
      </c>
      <c r="BA57" s="18">
        <f t="shared" ca="1" si="44"/>
        <v>0</v>
      </c>
      <c r="BB57" s="18">
        <f t="shared" ca="1" si="44"/>
        <v>0</v>
      </c>
      <c r="BC57" s="18">
        <f t="shared" ca="1" si="44"/>
        <v>0</v>
      </c>
      <c r="BD57" s="18">
        <f t="shared" ca="1" si="44"/>
        <v>1090158.0000000449</v>
      </c>
      <c r="BE57" s="18">
        <f t="shared" ca="1" si="44"/>
        <v>0</v>
      </c>
      <c r="BF57" s="18">
        <f t="shared" ca="1" si="44"/>
        <v>0</v>
      </c>
      <c r="BG57" s="18">
        <f t="shared" ca="1" si="44"/>
        <v>0</v>
      </c>
      <c r="BH57" s="18">
        <f t="shared" ca="1" si="44"/>
        <v>0</v>
      </c>
      <c r="BI57" s="18">
        <f t="shared" ca="1" si="44"/>
        <v>0</v>
      </c>
      <c r="BJ57" s="18">
        <f t="shared" ca="1" si="44"/>
        <v>0</v>
      </c>
      <c r="BK57" s="18">
        <f t="shared" ca="1" si="44"/>
        <v>0</v>
      </c>
      <c r="BL57" s="18">
        <f t="shared" ca="1" si="44"/>
        <v>0</v>
      </c>
      <c r="BM57" s="18">
        <f t="shared" ca="1" si="44"/>
        <v>0</v>
      </c>
      <c r="BN57" s="18">
        <f t="shared" ca="1" si="44"/>
        <v>0</v>
      </c>
      <c r="BO57" s="18">
        <f t="shared" ca="1" si="44"/>
        <v>0</v>
      </c>
      <c r="BP57" s="18">
        <f t="shared" ca="1" si="41"/>
        <v>0</v>
      </c>
      <c r="BQ57" s="18">
        <f t="shared" ca="1" si="41"/>
        <v>0</v>
      </c>
      <c r="BR57" s="18">
        <f t="shared" ca="1" si="41"/>
        <v>0</v>
      </c>
      <c r="BS57" s="18">
        <f t="shared" ca="1" si="41"/>
        <v>0</v>
      </c>
      <c r="BT57" s="18">
        <f t="shared" ca="1" si="41"/>
        <v>0</v>
      </c>
      <c r="BU57" s="18">
        <f t="shared" ca="1" si="41"/>
        <v>0</v>
      </c>
      <c r="BV57" s="18">
        <f t="shared" ca="1" si="41"/>
        <v>0</v>
      </c>
      <c r="BW57" s="18">
        <f t="shared" ca="1" si="41"/>
        <v>0</v>
      </c>
      <c r="BX57" s="18">
        <f t="shared" ca="1" si="41"/>
        <v>0</v>
      </c>
      <c r="BY57" s="18">
        <f t="shared" ca="1" si="41"/>
        <v>0</v>
      </c>
      <c r="BZ57" s="18">
        <f t="shared" ca="1" si="41"/>
        <v>0</v>
      </c>
      <c r="CA57" s="18">
        <f t="shared" ca="1" si="41"/>
        <v>0</v>
      </c>
      <c r="CB57" s="18">
        <f t="shared" ca="1" si="41"/>
        <v>0</v>
      </c>
      <c r="CC57" s="18">
        <f t="shared" ca="1" si="45"/>
        <v>0</v>
      </c>
      <c r="CD57" s="18">
        <f t="shared" ca="1" si="45"/>
        <v>0</v>
      </c>
      <c r="CE57" s="18">
        <f t="shared" ca="1" si="45"/>
        <v>0</v>
      </c>
      <c r="CF57" s="18">
        <f t="shared" ca="1" si="45"/>
        <v>0</v>
      </c>
      <c r="CG57" s="18">
        <f t="shared" ca="1" si="45"/>
        <v>0</v>
      </c>
      <c r="CH57" s="18">
        <f t="shared" ca="1" si="45"/>
        <v>0</v>
      </c>
      <c r="CI57" s="19">
        <f t="shared" ca="1" si="25"/>
        <v>435342070.54999387</v>
      </c>
      <c r="CJ57" s="18">
        <f t="shared" ca="1" si="36"/>
        <v>21720.270000000008</v>
      </c>
      <c r="CK57" s="18">
        <f t="shared" ca="1" si="36"/>
        <v>132916978.89999448</v>
      </c>
      <c r="CL57" s="19">
        <f t="shared" ca="1" si="26"/>
        <v>169527680.43999949</v>
      </c>
      <c r="CM57" s="18">
        <f t="shared" ca="1" si="37"/>
        <v>718553.75000000047</v>
      </c>
      <c r="CN57" s="18">
        <f t="shared" ca="1" si="37"/>
        <v>168809126.68999949</v>
      </c>
      <c r="CO57" s="19">
        <f t="shared" ca="1" si="27"/>
        <v>132875690.93999991</v>
      </c>
      <c r="CP57" s="18">
        <f t="shared" ca="1" si="46"/>
        <v>15016568.71000001</v>
      </c>
      <c r="CQ57" s="18">
        <f t="shared" ca="1" si="46"/>
        <v>117859122.2299999</v>
      </c>
      <c r="CR57" s="18">
        <f t="shared" ca="1" si="46"/>
        <v>69848224.769940183</v>
      </c>
      <c r="CS57" s="18">
        <f t="shared" ca="1" si="46"/>
        <v>0</v>
      </c>
      <c r="CT57" s="18">
        <f t="shared" ca="1" si="46"/>
        <v>0</v>
      </c>
      <c r="CU57" s="19">
        <f t="shared" ca="1" si="38"/>
        <v>506280453.31993413</v>
      </c>
    </row>
    <row r="58" spans="1:99" ht="12.75" customHeight="1">
      <c r="A58" s="57" t="s">
        <v>250</v>
      </c>
      <c r="B58" s="17">
        <v>2006</v>
      </c>
      <c r="C58" s="58" t="s">
        <v>246</v>
      </c>
      <c r="D58" s="19">
        <f t="shared" ca="1" si="24"/>
        <v>0</v>
      </c>
      <c r="E58" s="18">
        <f t="shared" ca="1" si="42"/>
        <v>0</v>
      </c>
      <c r="F58" s="18">
        <f t="shared" ca="1" si="42"/>
        <v>0</v>
      </c>
      <c r="G58" s="18">
        <f t="shared" ca="1" si="42"/>
        <v>0</v>
      </c>
      <c r="H58" s="18">
        <f t="shared" ca="1" si="42"/>
        <v>0</v>
      </c>
      <c r="I58" s="18">
        <f t="shared" ca="1" si="42"/>
        <v>0</v>
      </c>
      <c r="J58" s="18">
        <f t="shared" ca="1" si="42"/>
        <v>0</v>
      </c>
      <c r="K58" s="18">
        <f t="shared" ca="1" si="42"/>
        <v>0</v>
      </c>
      <c r="L58" s="18">
        <f t="shared" ca="1" si="42"/>
        <v>0</v>
      </c>
      <c r="M58" s="18">
        <f t="shared" ca="1" si="42"/>
        <v>0</v>
      </c>
      <c r="N58" s="18">
        <f t="shared" ca="1" si="42"/>
        <v>0</v>
      </c>
      <c r="O58" s="18">
        <f t="shared" ca="1" si="42"/>
        <v>0</v>
      </c>
      <c r="P58" s="18">
        <f t="shared" ca="1" si="42"/>
        <v>0</v>
      </c>
      <c r="Q58" s="18">
        <f t="shared" ca="1" si="42"/>
        <v>0</v>
      </c>
      <c r="R58" s="18">
        <f t="shared" ca="1" si="42"/>
        <v>0</v>
      </c>
      <c r="S58" s="18">
        <f t="shared" ca="1" si="42"/>
        <v>0</v>
      </c>
      <c r="T58" s="18">
        <f t="shared" ca="1" si="11"/>
        <v>0</v>
      </c>
      <c r="U58" s="18">
        <f t="shared" ca="1" si="43"/>
        <v>0</v>
      </c>
      <c r="V58" s="18">
        <f t="shared" ca="1" si="43"/>
        <v>0</v>
      </c>
      <c r="W58" s="18">
        <f t="shared" ca="1" si="43"/>
        <v>0</v>
      </c>
      <c r="X58" s="18">
        <f t="shared" ca="1" si="43"/>
        <v>0</v>
      </c>
      <c r="Y58" s="18">
        <f t="shared" ca="1" si="43"/>
        <v>0</v>
      </c>
      <c r="Z58" s="18">
        <f t="shared" ca="1" si="43"/>
        <v>0</v>
      </c>
      <c r="AA58" s="18">
        <f t="shared" ca="1" si="43"/>
        <v>0</v>
      </c>
      <c r="AB58" s="18">
        <f t="shared" ca="1" si="43"/>
        <v>0</v>
      </c>
      <c r="AC58" s="18">
        <f t="shared" ca="1" si="43"/>
        <v>0</v>
      </c>
      <c r="AD58" s="18">
        <f t="shared" ca="1" si="43"/>
        <v>0</v>
      </c>
      <c r="AE58" s="18">
        <f t="shared" ca="1" si="43"/>
        <v>0</v>
      </c>
      <c r="AF58" s="18">
        <f t="shared" ca="1" si="43"/>
        <v>0</v>
      </c>
      <c r="AG58" s="18">
        <f t="shared" ca="1" si="43"/>
        <v>0</v>
      </c>
      <c r="AH58" s="18">
        <f t="shared" ca="1" si="43"/>
        <v>0</v>
      </c>
      <c r="AI58" s="18">
        <f t="shared" ca="1" si="43"/>
        <v>0</v>
      </c>
      <c r="AJ58" s="18">
        <f t="shared" ca="1" si="43"/>
        <v>0</v>
      </c>
      <c r="AK58" s="18">
        <f t="shared" ca="1" si="40"/>
        <v>0</v>
      </c>
      <c r="AL58" s="18">
        <f t="shared" ca="1" si="40"/>
        <v>0</v>
      </c>
      <c r="AM58" s="18">
        <f t="shared" ca="1" si="40"/>
        <v>0</v>
      </c>
      <c r="AN58" s="18">
        <f t="shared" ca="1" si="40"/>
        <v>0</v>
      </c>
      <c r="AO58" s="18">
        <f t="shared" ca="1" si="40"/>
        <v>0</v>
      </c>
      <c r="AP58" s="18">
        <f t="shared" ca="1" si="40"/>
        <v>0</v>
      </c>
      <c r="AQ58" s="18">
        <f t="shared" ca="1" si="40"/>
        <v>0</v>
      </c>
      <c r="AR58" s="18">
        <f t="shared" ca="1" si="40"/>
        <v>0</v>
      </c>
      <c r="AS58" s="18">
        <f t="shared" ca="1" si="40"/>
        <v>0</v>
      </c>
      <c r="AT58" s="18">
        <f t="shared" ca="1" si="40"/>
        <v>0</v>
      </c>
      <c r="AU58" s="18">
        <f t="shared" ca="1" si="40"/>
        <v>0</v>
      </c>
      <c r="AV58" s="18">
        <f t="shared" ca="1" si="40"/>
        <v>0</v>
      </c>
      <c r="AW58" s="18">
        <f t="shared" ca="1" si="40"/>
        <v>0</v>
      </c>
      <c r="AX58" s="18">
        <f t="shared" ca="1" si="40"/>
        <v>0</v>
      </c>
      <c r="AY58" s="18">
        <f t="shared" ca="1" si="40"/>
        <v>0</v>
      </c>
      <c r="AZ58" s="18">
        <f t="shared" ca="1" si="44"/>
        <v>0</v>
      </c>
      <c r="BA58" s="18">
        <f t="shared" ca="1" si="44"/>
        <v>0</v>
      </c>
      <c r="BB58" s="18">
        <f t="shared" ca="1" si="44"/>
        <v>0</v>
      </c>
      <c r="BC58" s="18">
        <f t="shared" ca="1" si="44"/>
        <v>0</v>
      </c>
      <c r="BD58" s="18">
        <f t="shared" ca="1" si="44"/>
        <v>430259.3</v>
      </c>
      <c r="BE58" s="18">
        <f t="shared" ca="1" si="44"/>
        <v>0</v>
      </c>
      <c r="BF58" s="18">
        <f t="shared" ca="1" si="44"/>
        <v>0</v>
      </c>
      <c r="BG58" s="18">
        <f t="shared" ca="1" si="44"/>
        <v>0</v>
      </c>
      <c r="BH58" s="18">
        <f t="shared" ca="1" si="44"/>
        <v>0</v>
      </c>
      <c r="BI58" s="18">
        <f t="shared" ca="1" si="44"/>
        <v>0</v>
      </c>
      <c r="BJ58" s="18">
        <f t="shared" ca="1" si="44"/>
        <v>0</v>
      </c>
      <c r="BK58" s="18">
        <f t="shared" ca="1" si="44"/>
        <v>0</v>
      </c>
      <c r="BL58" s="18">
        <f t="shared" ca="1" si="44"/>
        <v>0</v>
      </c>
      <c r="BM58" s="18">
        <f t="shared" ca="1" si="44"/>
        <v>0</v>
      </c>
      <c r="BN58" s="18">
        <f t="shared" ca="1" si="44"/>
        <v>0</v>
      </c>
      <c r="BO58" s="18">
        <f t="shared" ca="1" si="44"/>
        <v>0</v>
      </c>
      <c r="BP58" s="18">
        <f t="shared" ca="1" si="41"/>
        <v>0</v>
      </c>
      <c r="BQ58" s="18">
        <f t="shared" ca="1" si="41"/>
        <v>0</v>
      </c>
      <c r="BR58" s="18">
        <f t="shared" ca="1" si="41"/>
        <v>0</v>
      </c>
      <c r="BS58" s="18">
        <f t="shared" ca="1" si="41"/>
        <v>0</v>
      </c>
      <c r="BT58" s="18">
        <f t="shared" ca="1" si="41"/>
        <v>0</v>
      </c>
      <c r="BU58" s="18">
        <f t="shared" ca="1" si="41"/>
        <v>0</v>
      </c>
      <c r="BV58" s="18">
        <f t="shared" ca="1" si="41"/>
        <v>0</v>
      </c>
      <c r="BW58" s="18">
        <f t="shared" ca="1" si="41"/>
        <v>0</v>
      </c>
      <c r="BX58" s="18">
        <f t="shared" ca="1" si="41"/>
        <v>0</v>
      </c>
      <c r="BY58" s="18">
        <f t="shared" ca="1" si="41"/>
        <v>0</v>
      </c>
      <c r="BZ58" s="18">
        <f t="shared" ca="1" si="41"/>
        <v>0</v>
      </c>
      <c r="CA58" s="18">
        <f t="shared" ca="1" si="41"/>
        <v>0</v>
      </c>
      <c r="CB58" s="18">
        <f t="shared" ca="1" si="41"/>
        <v>0</v>
      </c>
      <c r="CC58" s="18">
        <f t="shared" ca="1" si="45"/>
        <v>0</v>
      </c>
      <c r="CD58" s="18">
        <f t="shared" ca="1" si="45"/>
        <v>0</v>
      </c>
      <c r="CE58" s="18">
        <f t="shared" ca="1" si="45"/>
        <v>0</v>
      </c>
      <c r="CF58" s="18">
        <f t="shared" ca="1" si="45"/>
        <v>0</v>
      </c>
      <c r="CG58" s="18">
        <f t="shared" ca="1" si="45"/>
        <v>0</v>
      </c>
      <c r="CH58" s="18">
        <f t="shared" ca="1" si="45"/>
        <v>0</v>
      </c>
      <c r="CI58" s="19">
        <f t="shared" ca="1" si="25"/>
        <v>0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0</v>
      </c>
      <c r="CP58" s="18">
        <f t="shared" ca="1" si="46"/>
        <v>0</v>
      </c>
      <c r="CQ58" s="18">
        <f t="shared" ca="1" si="46"/>
        <v>0</v>
      </c>
      <c r="CR58" s="18">
        <f t="shared" ca="1" si="46"/>
        <v>0</v>
      </c>
      <c r="CS58" s="18">
        <f t="shared" ca="1" si="46"/>
        <v>0</v>
      </c>
      <c r="CT58" s="18">
        <f t="shared" ca="1" si="46"/>
        <v>0</v>
      </c>
      <c r="CU58" s="19">
        <f t="shared" ca="1" si="38"/>
        <v>430259.3</v>
      </c>
    </row>
    <row r="59" spans="1:99" ht="12.75" customHeight="1">
      <c r="A59" s="57" t="s">
        <v>252</v>
      </c>
      <c r="B59" s="17">
        <v>2007</v>
      </c>
      <c r="C59" s="58" t="s">
        <v>246</v>
      </c>
      <c r="D59" s="19">
        <f t="shared" ca="1" si="24"/>
        <v>0</v>
      </c>
      <c r="E59" s="18">
        <f t="shared" ca="1" si="42"/>
        <v>0</v>
      </c>
      <c r="F59" s="18">
        <f t="shared" ca="1" si="42"/>
        <v>0</v>
      </c>
      <c r="G59" s="18">
        <f t="shared" ca="1" si="42"/>
        <v>0</v>
      </c>
      <c r="H59" s="18">
        <f t="shared" ca="1" si="42"/>
        <v>0</v>
      </c>
      <c r="I59" s="18">
        <f t="shared" ca="1" si="42"/>
        <v>0</v>
      </c>
      <c r="J59" s="18">
        <f t="shared" ca="1" si="42"/>
        <v>0</v>
      </c>
      <c r="K59" s="18">
        <f t="shared" ca="1" si="42"/>
        <v>0</v>
      </c>
      <c r="L59" s="18">
        <f t="shared" ca="1" si="42"/>
        <v>0</v>
      </c>
      <c r="M59" s="18">
        <f t="shared" ca="1" si="42"/>
        <v>0</v>
      </c>
      <c r="N59" s="18">
        <f t="shared" ca="1" si="42"/>
        <v>0</v>
      </c>
      <c r="O59" s="18">
        <f t="shared" ca="1" si="42"/>
        <v>0</v>
      </c>
      <c r="P59" s="18">
        <f t="shared" ca="1" si="42"/>
        <v>0</v>
      </c>
      <c r="Q59" s="18">
        <f t="shared" ca="1" si="42"/>
        <v>0</v>
      </c>
      <c r="R59" s="18">
        <f t="shared" ca="1" si="42"/>
        <v>0</v>
      </c>
      <c r="S59" s="18">
        <f t="shared" ca="1" si="42"/>
        <v>0</v>
      </c>
      <c r="T59" s="18">
        <f t="shared" ca="1" si="11"/>
        <v>0</v>
      </c>
      <c r="U59" s="18">
        <f t="shared" ca="1" si="43"/>
        <v>0</v>
      </c>
      <c r="V59" s="18">
        <f t="shared" ca="1" si="43"/>
        <v>0</v>
      </c>
      <c r="W59" s="18">
        <f t="shared" ca="1" si="43"/>
        <v>0</v>
      </c>
      <c r="X59" s="18">
        <f t="shared" ca="1" si="43"/>
        <v>0</v>
      </c>
      <c r="Y59" s="18">
        <f t="shared" ca="1" si="43"/>
        <v>0</v>
      </c>
      <c r="Z59" s="18">
        <f t="shared" ca="1" si="43"/>
        <v>0</v>
      </c>
      <c r="AA59" s="18">
        <f t="shared" ca="1" si="43"/>
        <v>0</v>
      </c>
      <c r="AB59" s="18">
        <f t="shared" ca="1" si="43"/>
        <v>0</v>
      </c>
      <c r="AC59" s="18">
        <f t="shared" ca="1" si="43"/>
        <v>0</v>
      </c>
      <c r="AD59" s="18">
        <f t="shared" ca="1" si="43"/>
        <v>0</v>
      </c>
      <c r="AE59" s="18">
        <f t="shared" ca="1" si="43"/>
        <v>0</v>
      </c>
      <c r="AF59" s="18">
        <f t="shared" ca="1" si="43"/>
        <v>0</v>
      </c>
      <c r="AG59" s="18">
        <f t="shared" ca="1" si="43"/>
        <v>0</v>
      </c>
      <c r="AH59" s="18">
        <f t="shared" ca="1" si="43"/>
        <v>0</v>
      </c>
      <c r="AI59" s="18">
        <f t="shared" ca="1" si="43"/>
        <v>0</v>
      </c>
      <c r="AJ59" s="18">
        <f t="shared" ca="1" si="43"/>
        <v>0</v>
      </c>
      <c r="AK59" s="18">
        <f t="shared" ca="1" si="40"/>
        <v>0</v>
      </c>
      <c r="AL59" s="18">
        <f t="shared" ca="1" si="40"/>
        <v>0</v>
      </c>
      <c r="AM59" s="18">
        <f t="shared" ca="1" si="40"/>
        <v>0</v>
      </c>
      <c r="AN59" s="18">
        <f t="shared" ca="1" si="40"/>
        <v>0</v>
      </c>
      <c r="AO59" s="18">
        <f t="shared" ca="1" si="40"/>
        <v>0</v>
      </c>
      <c r="AP59" s="18">
        <f t="shared" ca="1" si="40"/>
        <v>0</v>
      </c>
      <c r="AQ59" s="18">
        <f t="shared" ca="1" si="40"/>
        <v>0</v>
      </c>
      <c r="AR59" s="18">
        <f t="shared" ca="1" si="40"/>
        <v>0</v>
      </c>
      <c r="AS59" s="18">
        <f t="shared" ca="1" si="40"/>
        <v>0</v>
      </c>
      <c r="AT59" s="18">
        <f t="shared" ca="1" si="40"/>
        <v>0</v>
      </c>
      <c r="AU59" s="18">
        <f t="shared" ca="1" si="40"/>
        <v>0</v>
      </c>
      <c r="AV59" s="18">
        <f t="shared" ca="1" si="40"/>
        <v>0</v>
      </c>
      <c r="AW59" s="18">
        <f t="shared" ca="1" si="40"/>
        <v>0</v>
      </c>
      <c r="AX59" s="18">
        <f t="shared" ca="1" si="40"/>
        <v>0</v>
      </c>
      <c r="AY59" s="18">
        <f t="shared" ca="1" si="40"/>
        <v>0</v>
      </c>
      <c r="AZ59" s="18">
        <f t="shared" ca="1" si="44"/>
        <v>0</v>
      </c>
      <c r="BA59" s="18">
        <f t="shared" ca="1" si="44"/>
        <v>0</v>
      </c>
      <c r="BB59" s="18">
        <f t="shared" ca="1" si="44"/>
        <v>0</v>
      </c>
      <c r="BC59" s="18">
        <f t="shared" ca="1" si="44"/>
        <v>0</v>
      </c>
      <c r="BD59" s="18">
        <f t="shared" ca="1" si="44"/>
        <v>669802.55999999878</v>
      </c>
      <c r="BE59" s="18">
        <f t="shared" ca="1" si="44"/>
        <v>926919.95999999961</v>
      </c>
      <c r="BF59" s="18">
        <f t="shared" ca="1" si="44"/>
        <v>0</v>
      </c>
      <c r="BG59" s="18">
        <f t="shared" ca="1" si="44"/>
        <v>0</v>
      </c>
      <c r="BH59" s="18">
        <f t="shared" ca="1" si="44"/>
        <v>0</v>
      </c>
      <c r="BI59" s="18">
        <f t="shared" ca="1" si="44"/>
        <v>0</v>
      </c>
      <c r="BJ59" s="18">
        <f t="shared" ca="1" si="44"/>
        <v>0</v>
      </c>
      <c r="BK59" s="18">
        <f t="shared" ca="1" si="44"/>
        <v>0</v>
      </c>
      <c r="BL59" s="18">
        <f t="shared" ca="1" si="44"/>
        <v>0</v>
      </c>
      <c r="BM59" s="18">
        <f t="shared" ca="1" si="44"/>
        <v>0</v>
      </c>
      <c r="BN59" s="18">
        <f t="shared" ca="1" si="44"/>
        <v>0</v>
      </c>
      <c r="BO59" s="18">
        <f t="shared" ca="1" si="44"/>
        <v>0</v>
      </c>
      <c r="BP59" s="18">
        <f t="shared" ca="1" si="41"/>
        <v>0</v>
      </c>
      <c r="BQ59" s="18">
        <f t="shared" ca="1" si="41"/>
        <v>0</v>
      </c>
      <c r="BR59" s="18">
        <f t="shared" ca="1" si="41"/>
        <v>0</v>
      </c>
      <c r="BS59" s="18">
        <f t="shared" ca="1" si="41"/>
        <v>0</v>
      </c>
      <c r="BT59" s="18">
        <f t="shared" ca="1" si="41"/>
        <v>0</v>
      </c>
      <c r="BU59" s="18">
        <f t="shared" ca="1" si="41"/>
        <v>0</v>
      </c>
      <c r="BV59" s="18">
        <f t="shared" ca="1" si="41"/>
        <v>0</v>
      </c>
      <c r="BW59" s="18">
        <f t="shared" ca="1" si="41"/>
        <v>0</v>
      </c>
      <c r="BX59" s="18">
        <f t="shared" ca="1" si="41"/>
        <v>0</v>
      </c>
      <c r="BY59" s="18">
        <f t="shared" ca="1" si="41"/>
        <v>0</v>
      </c>
      <c r="BZ59" s="18">
        <f t="shared" ca="1" si="41"/>
        <v>0</v>
      </c>
      <c r="CA59" s="18">
        <f t="shared" ca="1" si="41"/>
        <v>0</v>
      </c>
      <c r="CB59" s="18">
        <f t="shared" ca="1" si="41"/>
        <v>0</v>
      </c>
      <c r="CC59" s="18">
        <f t="shared" ca="1" si="45"/>
        <v>0</v>
      </c>
      <c r="CD59" s="18">
        <f t="shared" ca="1" si="45"/>
        <v>0</v>
      </c>
      <c r="CE59" s="18">
        <f t="shared" ca="1" si="45"/>
        <v>0</v>
      </c>
      <c r="CF59" s="18">
        <f t="shared" ca="1" si="45"/>
        <v>0</v>
      </c>
      <c r="CG59" s="18">
        <f t="shared" ca="1" si="45"/>
        <v>0</v>
      </c>
      <c r="CH59" s="18">
        <f t="shared" ca="1" si="45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6"/>
        <v>0</v>
      </c>
      <c r="CQ59" s="18">
        <f t="shared" ca="1" si="46"/>
        <v>0</v>
      </c>
      <c r="CR59" s="18">
        <f t="shared" ca="1" si="46"/>
        <v>0</v>
      </c>
      <c r="CS59" s="18">
        <f t="shared" ca="1" si="46"/>
        <v>0</v>
      </c>
      <c r="CT59" s="18">
        <f t="shared" ca="1" si="46"/>
        <v>0</v>
      </c>
      <c r="CU59" s="19">
        <f t="shared" ref="CU59" ca="1" si="47">+D59+SUM(H59:CI59)+SUM(CR59:CT59)</f>
        <v>1596722.5199999984</v>
      </c>
    </row>
    <row r="60" spans="1:99" ht="12.75" customHeight="1">
      <c r="A60" s="57" t="s">
        <v>254</v>
      </c>
      <c r="B60" s="17">
        <v>3001</v>
      </c>
      <c r="C60" s="58" t="s">
        <v>255</v>
      </c>
      <c r="D60" s="19">
        <f t="shared" ca="1" si="24"/>
        <v>0</v>
      </c>
      <c r="E60" s="18">
        <f t="shared" ca="1" si="42"/>
        <v>0</v>
      </c>
      <c r="F60" s="18">
        <f t="shared" ca="1" si="42"/>
        <v>0</v>
      </c>
      <c r="G60" s="18">
        <f t="shared" ca="1" si="42"/>
        <v>0</v>
      </c>
      <c r="H60" s="18">
        <f t="shared" ca="1" si="42"/>
        <v>0</v>
      </c>
      <c r="I60" s="18">
        <f t="shared" ca="1" si="42"/>
        <v>0</v>
      </c>
      <c r="J60" s="18">
        <f t="shared" ca="1" si="42"/>
        <v>0</v>
      </c>
      <c r="K60" s="18">
        <f t="shared" ca="1" si="42"/>
        <v>0</v>
      </c>
      <c r="L60" s="18">
        <f t="shared" ca="1" si="42"/>
        <v>0</v>
      </c>
      <c r="M60" s="18">
        <f t="shared" ca="1" si="42"/>
        <v>0</v>
      </c>
      <c r="N60" s="18">
        <f t="shared" ca="1" si="42"/>
        <v>0</v>
      </c>
      <c r="O60" s="18">
        <f t="shared" ca="1" si="42"/>
        <v>0</v>
      </c>
      <c r="P60" s="18">
        <f t="shared" ca="1" si="42"/>
        <v>0</v>
      </c>
      <c r="Q60" s="18">
        <f t="shared" ca="1" si="42"/>
        <v>0</v>
      </c>
      <c r="R60" s="18">
        <f t="shared" ca="1" si="42"/>
        <v>0</v>
      </c>
      <c r="S60" s="18">
        <f t="shared" ca="1" si="42"/>
        <v>0</v>
      </c>
      <c r="T60" s="18">
        <f t="shared" ca="1" si="11"/>
        <v>0</v>
      </c>
      <c r="U60" s="18">
        <f t="shared" ca="1" si="43"/>
        <v>0</v>
      </c>
      <c r="V60" s="18">
        <f t="shared" ca="1" si="43"/>
        <v>0</v>
      </c>
      <c r="W60" s="18">
        <f t="shared" ca="1" si="43"/>
        <v>0</v>
      </c>
      <c r="X60" s="18">
        <f t="shared" ca="1" si="43"/>
        <v>0</v>
      </c>
      <c r="Y60" s="18">
        <f t="shared" ca="1" si="43"/>
        <v>0</v>
      </c>
      <c r="Z60" s="18">
        <f t="shared" ca="1" si="43"/>
        <v>0</v>
      </c>
      <c r="AA60" s="18">
        <f t="shared" ca="1" si="43"/>
        <v>0</v>
      </c>
      <c r="AB60" s="18">
        <f t="shared" ca="1" si="43"/>
        <v>0</v>
      </c>
      <c r="AC60" s="18">
        <f t="shared" ca="1" si="43"/>
        <v>0</v>
      </c>
      <c r="AD60" s="18">
        <f t="shared" ca="1" si="43"/>
        <v>0</v>
      </c>
      <c r="AE60" s="18">
        <f t="shared" ca="1" si="43"/>
        <v>0</v>
      </c>
      <c r="AF60" s="18">
        <f t="shared" ca="1" si="43"/>
        <v>0</v>
      </c>
      <c r="AG60" s="18">
        <f t="shared" ca="1" si="43"/>
        <v>0</v>
      </c>
      <c r="AH60" s="18">
        <f t="shared" ca="1" si="43"/>
        <v>0</v>
      </c>
      <c r="AI60" s="18">
        <f t="shared" ca="1" si="43"/>
        <v>0</v>
      </c>
      <c r="AJ60" s="18">
        <f t="shared" ca="1" si="43"/>
        <v>0</v>
      </c>
      <c r="AK60" s="18">
        <f t="shared" ca="1" si="40"/>
        <v>0</v>
      </c>
      <c r="AL60" s="18">
        <f t="shared" ca="1" si="40"/>
        <v>0</v>
      </c>
      <c r="AM60" s="18">
        <f t="shared" ca="1" si="40"/>
        <v>0</v>
      </c>
      <c r="AN60" s="18">
        <f t="shared" ca="1" si="40"/>
        <v>0</v>
      </c>
      <c r="AO60" s="18">
        <f t="shared" ca="1" si="40"/>
        <v>0</v>
      </c>
      <c r="AP60" s="18">
        <f t="shared" ca="1" si="40"/>
        <v>0</v>
      </c>
      <c r="AQ60" s="18">
        <f t="shared" ca="1" si="40"/>
        <v>0</v>
      </c>
      <c r="AR60" s="18">
        <f t="shared" ca="1" si="40"/>
        <v>0</v>
      </c>
      <c r="AS60" s="18">
        <f t="shared" ca="1" si="40"/>
        <v>0</v>
      </c>
      <c r="AT60" s="18">
        <f t="shared" ca="1" si="40"/>
        <v>0</v>
      </c>
      <c r="AU60" s="18">
        <f t="shared" ca="1" si="40"/>
        <v>0</v>
      </c>
      <c r="AV60" s="18">
        <f t="shared" ca="1" si="40"/>
        <v>0</v>
      </c>
      <c r="AW60" s="18">
        <f t="shared" ca="1" si="40"/>
        <v>0</v>
      </c>
      <c r="AX60" s="18">
        <f t="shared" ca="1" si="40"/>
        <v>0</v>
      </c>
      <c r="AY60" s="18">
        <f t="shared" ca="1" si="40"/>
        <v>0</v>
      </c>
      <c r="AZ60" s="18">
        <f t="shared" ca="1" si="44"/>
        <v>0</v>
      </c>
      <c r="BA60" s="18">
        <f t="shared" ca="1" si="44"/>
        <v>0</v>
      </c>
      <c r="BB60" s="18">
        <f t="shared" ca="1" si="44"/>
        <v>0</v>
      </c>
      <c r="BC60" s="18">
        <f t="shared" ca="1" si="44"/>
        <v>0</v>
      </c>
      <c r="BD60" s="18">
        <f t="shared" ca="1" si="44"/>
        <v>0</v>
      </c>
      <c r="BE60" s="18">
        <f t="shared" ca="1" si="44"/>
        <v>0</v>
      </c>
      <c r="BF60" s="18">
        <f t="shared" ca="1" si="44"/>
        <v>0</v>
      </c>
      <c r="BG60" s="18">
        <f t="shared" ca="1" si="44"/>
        <v>0</v>
      </c>
      <c r="BH60" s="18">
        <f t="shared" ca="1" si="44"/>
        <v>0</v>
      </c>
      <c r="BI60" s="18">
        <f t="shared" ca="1" si="44"/>
        <v>0</v>
      </c>
      <c r="BJ60" s="18">
        <f t="shared" ca="1" si="44"/>
        <v>0</v>
      </c>
      <c r="BK60" s="18">
        <f t="shared" ca="1" si="44"/>
        <v>0</v>
      </c>
      <c r="BL60" s="18">
        <f t="shared" ca="1" si="44"/>
        <v>0</v>
      </c>
      <c r="BM60" s="18">
        <f t="shared" ca="1" si="44"/>
        <v>0</v>
      </c>
      <c r="BN60" s="18">
        <f t="shared" ca="1" si="44"/>
        <v>0</v>
      </c>
      <c r="BO60" s="18">
        <f t="shared" ca="1" si="44"/>
        <v>0</v>
      </c>
      <c r="BP60" s="18">
        <f t="shared" ca="1" si="41"/>
        <v>0</v>
      </c>
      <c r="BQ60" s="18">
        <f t="shared" ca="1" si="41"/>
        <v>0</v>
      </c>
      <c r="BR60" s="18">
        <f t="shared" ca="1" si="41"/>
        <v>0</v>
      </c>
      <c r="BS60" s="18">
        <f t="shared" ca="1" si="41"/>
        <v>0</v>
      </c>
      <c r="BT60" s="18">
        <f t="shared" ca="1" si="41"/>
        <v>0</v>
      </c>
      <c r="BU60" s="18">
        <f t="shared" ca="1" si="41"/>
        <v>0</v>
      </c>
      <c r="BV60" s="18">
        <f t="shared" ca="1" si="41"/>
        <v>0</v>
      </c>
      <c r="BW60" s="18">
        <f t="shared" ca="1" si="41"/>
        <v>0</v>
      </c>
      <c r="BX60" s="18">
        <f t="shared" ca="1" si="41"/>
        <v>0</v>
      </c>
      <c r="BY60" s="18">
        <f t="shared" ca="1" si="41"/>
        <v>0</v>
      </c>
      <c r="BZ60" s="18">
        <f t="shared" ca="1" si="41"/>
        <v>0</v>
      </c>
      <c r="CA60" s="18">
        <f t="shared" ca="1" si="41"/>
        <v>0</v>
      </c>
      <c r="CB60" s="18">
        <f t="shared" ca="1" si="41"/>
        <v>0</v>
      </c>
      <c r="CC60" s="18">
        <f t="shared" ca="1" si="45"/>
        <v>0</v>
      </c>
      <c r="CD60" s="18">
        <f t="shared" ca="1" si="45"/>
        <v>0</v>
      </c>
      <c r="CE60" s="18">
        <f t="shared" ca="1" si="45"/>
        <v>0</v>
      </c>
      <c r="CF60" s="18">
        <f t="shared" ca="1" si="45"/>
        <v>0</v>
      </c>
      <c r="CG60" s="18">
        <f t="shared" ca="1" si="45"/>
        <v>0</v>
      </c>
      <c r="CH60" s="18">
        <f t="shared" ca="1" si="45"/>
        <v>0</v>
      </c>
      <c r="CI60" s="19">
        <f t="shared" ca="1" si="25"/>
        <v>13490795.316499999</v>
      </c>
      <c r="CJ60" s="18">
        <f t="shared" ref="CJ60:CK75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5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13490795.316499999</v>
      </c>
      <c r="CP60" s="18">
        <f t="shared" ca="1" si="46"/>
        <v>0.1</v>
      </c>
      <c r="CQ60" s="18">
        <f t="shared" ca="1" si="46"/>
        <v>13490795.216499999</v>
      </c>
      <c r="CR60" s="18">
        <f t="shared" ca="1" si="46"/>
        <v>0</v>
      </c>
      <c r="CS60" s="18">
        <f t="shared" ca="1" si="46"/>
        <v>0</v>
      </c>
      <c r="CT60" s="18">
        <f t="shared" ca="1" si="46"/>
        <v>0</v>
      </c>
      <c r="CU60" s="19">
        <f t="shared" ref="CU60:CU75" ca="1" si="50">+D60+SUM(H60:CI60)+SUM(CR60:CT60)</f>
        <v>13490795.316499999</v>
      </c>
    </row>
    <row r="61" spans="1:99" ht="12.75" customHeight="1">
      <c r="A61" s="57" t="s">
        <v>257</v>
      </c>
      <c r="B61" s="17">
        <v>3002</v>
      </c>
      <c r="C61" s="58" t="s">
        <v>255</v>
      </c>
      <c r="D61" s="19">
        <f t="shared" ca="1" si="24"/>
        <v>0</v>
      </c>
      <c r="E61" s="18">
        <f t="shared" ca="1" si="42"/>
        <v>0</v>
      </c>
      <c r="F61" s="18">
        <f t="shared" ca="1" si="42"/>
        <v>0</v>
      </c>
      <c r="G61" s="18">
        <f t="shared" ca="1" si="42"/>
        <v>0</v>
      </c>
      <c r="H61" s="18">
        <f t="shared" ca="1" si="42"/>
        <v>0</v>
      </c>
      <c r="I61" s="18">
        <f t="shared" ca="1" si="42"/>
        <v>0</v>
      </c>
      <c r="J61" s="18">
        <f t="shared" ca="1" si="42"/>
        <v>0</v>
      </c>
      <c r="K61" s="18">
        <f t="shared" ca="1" si="42"/>
        <v>0</v>
      </c>
      <c r="L61" s="18">
        <f t="shared" ca="1" si="42"/>
        <v>0</v>
      </c>
      <c r="M61" s="18">
        <f t="shared" ca="1" si="42"/>
        <v>0</v>
      </c>
      <c r="N61" s="18">
        <f t="shared" ca="1" si="42"/>
        <v>0</v>
      </c>
      <c r="O61" s="18">
        <f t="shared" ca="1" si="42"/>
        <v>0</v>
      </c>
      <c r="P61" s="18">
        <f t="shared" ca="1" si="42"/>
        <v>0</v>
      </c>
      <c r="Q61" s="18">
        <f t="shared" ca="1" si="42"/>
        <v>0</v>
      </c>
      <c r="R61" s="18">
        <f t="shared" ca="1" si="42"/>
        <v>0</v>
      </c>
      <c r="S61" s="18">
        <f t="shared" ca="1" si="42"/>
        <v>0</v>
      </c>
      <c r="T61" s="18">
        <f t="shared" ca="1" si="11"/>
        <v>0</v>
      </c>
      <c r="U61" s="18">
        <f t="shared" ca="1" si="43"/>
        <v>0</v>
      </c>
      <c r="V61" s="18">
        <f t="shared" ca="1" si="43"/>
        <v>0</v>
      </c>
      <c r="W61" s="18">
        <f t="shared" ca="1" si="43"/>
        <v>0</v>
      </c>
      <c r="X61" s="18">
        <f t="shared" ca="1" si="43"/>
        <v>0</v>
      </c>
      <c r="Y61" s="18">
        <f t="shared" ca="1" si="43"/>
        <v>0</v>
      </c>
      <c r="Z61" s="18">
        <f t="shared" ca="1" si="43"/>
        <v>0</v>
      </c>
      <c r="AA61" s="18">
        <f t="shared" ca="1" si="43"/>
        <v>0</v>
      </c>
      <c r="AB61" s="18">
        <f t="shared" ca="1" si="43"/>
        <v>0</v>
      </c>
      <c r="AC61" s="18">
        <f t="shared" ca="1" si="43"/>
        <v>0</v>
      </c>
      <c r="AD61" s="18">
        <f t="shared" ca="1" si="43"/>
        <v>0</v>
      </c>
      <c r="AE61" s="18">
        <f t="shared" ca="1" si="43"/>
        <v>0</v>
      </c>
      <c r="AF61" s="18">
        <f t="shared" ca="1" si="43"/>
        <v>0</v>
      </c>
      <c r="AG61" s="18">
        <f t="shared" ca="1" si="43"/>
        <v>0</v>
      </c>
      <c r="AH61" s="18">
        <f t="shared" ca="1" si="43"/>
        <v>0</v>
      </c>
      <c r="AI61" s="18">
        <f t="shared" ca="1" si="43"/>
        <v>0</v>
      </c>
      <c r="AJ61" s="18">
        <f t="shared" ca="1" si="43"/>
        <v>0</v>
      </c>
      <c r="AK61" s="18">
        <f t="shared" ca="1" si="40"/>
        <v>0</v>
      </c>
      <c r="AL61" s="18">
        <f t="shared" ca="1" si="40"/>
        <v>0</v>
      </c>
      <c r="AM61" s="18">
        <f t="shared" ca="1" si="40"/>
        <v>0</v>
      </c>
      <c r="AN61" s="18">
        <f t="shared" ca="1" si="40"/>
        <v>0</v>
      </c>
      <c r="AO61" s="18">
        <f t="shared" ca="1" si="40"/>
        <v>0</v>
      </c>
      <c r="AP61" s="18">
        <f t="shared" ca="1" si="40"/>
        <v>0</v>
      </c>
      <c r="AQ61" s="18">
        <f t="shared" ca="1" si="40"/>
        <v>0</v>
      </c>
      <c r="AR61" s="18">
        <f t="shared" ca="1" si="40"/>
        <v>0</v>
      </c>
      <c r="AS61" s="18">
        <f t="shared" ca="1" si="40"/>
        <v>0</v>
      </c>
      <c r="AT61" s="18">
        <f t="shared" ca="1" si="40"/>
        <v>0</v>
      </c>
      <c r="AU61" s="18">
        <f t="shared" ca="1" si="40"/>
        <v>0</v>
      </c>
      <c r="AV61" s="18">
        <f t="shared" ca="1" si="40"/>
        <v>0</v>
      </c>
      <c r="AW61" s="18">
        <f t="shared" ca="1" si="40"/>
        <v>0</v>
      </c>
      <c r="AX61" s="18">
        <f t="shared" ca="1" si="40"/>
        <v>0</v>
      </c>
      <c r="AY61" s="18">
        <f t="shared" ca="1" si="40"/>
        <v>0</v>
      </c>
      <c r="AZ61" s="18">
        <f t="shared" ca="1" si="44"/>
        <v>0</v>
      </c>
      <c r="BA61" s="18">
        <f t="shared" ca="1" si="44"/>
        <v>0</v>
      </c>
      <c r="BB61" s="18">
        <f t="shared" ca="1" si="44"/>
        <v>0</v>
      </c>
      <c r="BC61" s="18">
        <f t="shared" ca="1" si="44"/>
        <v>0</v>
      </c>
      <c r="BD61" s="18">
        <f t="shared" ca="1" si="44"/>
        <v>1064593.6099999999</v>
      </c>
      <c r="BE61" s="18">
        <f t="shared" ca="1" si="44"/>
        <v>0</v>
      </c>
      <c r="BF61" s="18">
        <f t="shared" ca="1" si="44"/>
        <v>0</v>
      </c>
      <c r="BG61" s="18">
        <f t="shared" ca="1" si="44"/>
        <v>0</v>
      </c>
      <c r="BH61" s="18">
        <f t="shared" ca="1" si="44"/>
        <v>0</v>
      </c>
      <c r="BI61" s="18">
        <f t="shared" ca="1" si="44"/>
        <v>0</v>
      </c>
      <c r="BJ61" s="18">
        <f t="shared" ca="1" si="44"/>
        <v>0</v>
      </c>
      <c r="BK61" s="18">
        <f t="shared" ca="1" si="44"/>
        <v>0</v>
      </c>
      <c r="BL61" s="18">
        <f t="shared" ca="1" si="44"/>
        <v>0</v>
      </c>
      <c r="BM61" s="18">
        <f t="shared" ca="1" si="44"/>
        <v>0</v>
      </c>
      <c r="BN61" s="18">
        <f t="shared" ca="1" si="44"/>
        <v>0</v>
      </c>
      <c r="BO61" s="18">
        <f t="shared" ca="1" si="44"/>
        <v>0</v>
      </c>
      <c r="BP61" s="18">
        <f t="shared" ca="1" si="41"/>
        <v>0</v>
      </c>
      <c r="BQ61" s="18">
        <f t="shared" ca="1" si="41"/>
        <v>0</v>
      </c>
      <c r="BR61" s="18">
        <f t="shared" ca="1" si="41"/>
        <v>0</v>
      </c>
      <c r="BS61" s="18">
        <f t="shared" ca="1" si="41"/>
        <v>0</v>
      </c>
      <c r="BT61" s="18">
        <f t="shared" ca="1" si="41"/>
        <v>0</v>
      </c>
      <c r="BU61" s="18">
        <f t="shared" ca="1" si="41"/>
        <v>0</v>
      </c>
      <c r="BV61" s="18">
        <f t="shared" ca="1" si="41"/>
        <v>0</v>
      </c>
      <c r="BW61" s="18">
        <f t="shared" ca="1" si="41"/>
        <v>0</v>
      </c>
      <c r="BX61" s="18">
        <f t="shared" ca="1" si="41"/>
        <v>0</v>
      </c>
      <c r="BY61" s="18">
        <f t="shared" ca="1" si="41"/>
        <v>0</v>
      </c>
      <c r="BZ61" s="18">
        <f t="shared" ca="1" si="41"/>
        <v>0</v>
      </c>
      <c r="CA61" s="18">
        <f t="shared" ca="1" si="41"/>
        <v>0</v>
      </c>
      <c r="CB61" s="18">
        <f t="shared" ca="1" si="41"/>
        <v>0</v>
      </c>
      <c r="CC61" s="18">
        <f t="shared" ca="1" si="45"/>
        <v>0</v>
      </c>
      <c r="CD61" s="18">
        <f t="shared" ca="1" si="45"/>
        <v>0</v>
      </c>
      <c r="CE61" s="18">
        <f t="shared" ca="1" si="45"/>
        <v>0</v>
      </c>
      <c r="CF61" s="18">
        <f t="shared" ca="1" si="45"/>
        <v>0</v>
      </c>
      <c r="CG61" s="18">
        <f t="shared" ca="1" si="45"/>
        <v>0</v>
      </c>
      <c r="CH61" s="18">
        <f t="shared" ca="1" si="45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6"/>
        <v>0</v>
      </c>
      <c r="CQ61" s="18">
        <f t="shared" ca="1" si="46"/>
        <v>0</v>
      </c>
      <c r="CR61" s="18">
        <f t="shared" ca="1" si="46"/>
        <v>0</v>
      </c>
      <c r="CS61" s="18">
        <f t="shared" ca="1" si="46"/>
        <v>0</v>
      </c>
      <c r="CT61" s="18">
        <f t="shared" ca="1" si="46"/>
        <v>0</v>
      </c>
      <c r="CU61" s="19">
        <f t="shared" ca="1" si="50"/>
        <v>1064593.6099999999</v>
      </c>
    </row>
    <row r="62" spans="1:99" ht="12.75" customHeight="1">
      <c r="A62" s="57" t="s">
        <v>259</v>
      </c>
      <c r="B62" s="17">
        <v>3003</v>
      </c>
      <c r="C62" s="58" t="s">
        <v>255</v>
      </c>
      <c r="D62" s="19">
        <f t="shared" ca="1" si="24"/>
        <v>0</v>
      </c>
      <c r="E62" s="18">
        <f t="shared" ca="1" si="42"/>
        <v>0</v>
      </c>
      <c r="F62" s="18">
        <f t="shared" ca="1" si="42"/>
        <v>0</v>
      </c>
      <c r="G62" s="18">
        <f t="shared" ca="1" si="42"/>
        <v>0</v>
      </c>
      <c r="H62" s="18">
        <f t="shared" ca="1" si="42"/>
        <v>0</v>
      </c>
      <c r="I62" s="18">
        <f t="shared" ca="1" si="42"/>
        <v>0</v>
      </c>
      <c r="J62" s="18">
        <f t="shared" ca="1" si="42"/>
        <v>0</v>
      </c>
      <c r="K62" s="18">
        <f t="shared" ca="1" si="42"/>
        <v>0</v>
      </c>
      <c r="L62" s="18">
        <f t="shared" ca="1" si="42"/>
        <v>0</v>
      </c>
      <c r="M62" s="18">
        <f t="shared" ca="1" si="42"/>
        <v>0</v>
      </c>
      <c r="N62" s="18">
        <f t="shared" ca="1" si="42"/>
        <v>0</v>
      </c>
      <c r="O62" s="18">
        <f t="shared" ca="1" si="42"/>
        <v>0</v>
      </c>
      <c r="P62" s="18">
        <f t="shared" ca="1" si="42"/>
        <v>0</v>
      </c>
      <c r="Q62" s="18">
        <f t="shared" ca="1" si="42"/>
        <v>0</v>
      </c>
      <c r="R62" s="18">
        <f t="shared" ca="1" si="42"/>
        <v>0</v>
      </c>
      <c r="S62" s="18">
        <f t="shared" ca="1" si="42"/>
        <v>0</v>
      </c>
      <c r="T62" s="18">
        <f t="shared" ca="1" si="11"/>
        <v>0</v>
      </c>
      <c r="U62" s="18">
        <f t="shared" ca="1" si="43"/>
        <v>0</v>
      </c>
      <c r="V62" s="18">
        <f t="shared" ca="1" si="43"/>
        <v>0</v>
      </c>
      <c r="W62" s="18">
        <f t="shared" ca="1" si="43"/>
        <v>0</v>
      </c>
      <c r="X62" s="18">
        <f t="shared" ca="1" si="43"/>
        <v>0</v>
      </c>
      <c r="Y62" s="18">
        <f t="shared" ca="1" si="43"/>
        <v>0</v>
      </c>
      <c r="Z62" s="18">
        <f t="shared" ca="1" si="43"/>
        <v>0</v>
      </c>
      <c r="AA62" s="18">
        <f t="shared" ca="1" si="43"/>
        <v>0</v>
      </c>
      <c r="AB62" s="18">
        <f t="shared" ca="1" si="43"/>
        <v>0</v>
      </c>
      <c r="AC62" s="18">
        <f t="shared" ca="1" si="43"/>
        <v>0</v>
      </c>
      <c r="AD62" s="18">
        <f t="shared" ca="1" si="43"/>
        <v>0</v>
      </c>
      <c r="AE62" s="18">
        <f t="shared" ca="1" si="43"/>
        <v>0</v>
      </c>
      <c r="AF62" s="18">
        <f t="shared" ca="1" si="43"/>
        <v>0</v>
      </c>
      <c r="AG62" s="18">
        <f t="shared" ca="1" si="43"/>
        <v>0</v>
      </c>
      <c r="AH62" s="18">
        <f t="shared" ca="1" si="43"/>
        <v>0</v>
      </c>
      <c r="AI62" s="18">
        <f t="shared" ca="1" si="43"/>
        <v>0</v>
      </c>
      <c r="AJ62" s="18">
        <f t="shared" ca="1" si="43"/>
        <v>0</v>
      </c>
      <c r="AK62" s="18">
        <f t="shared" ca="1" si="40"/>
        <v>0</v>
      </c>
      <c r="AL62" s="18">
        <f t="shared" ca="1" si="40"/>
        <v>0</v>
      </c>
      <c r="AM62" s="18">
        <f t="shared" ca="1" si="40"/>
        <v>0</v>
      </c>
      <c r="AN62" s="18">
        <f t="shared" ca="1" si="40"/>
        <v>0</v>
      </c>
      <c r="AO62" s="18">
        <f t="shared" ca="1" si="40"/>
        <v>0</v>
      </c>
      <c r="AP62" s="18">
        <f t="shared" ca="1" si="40"/>
        <v>0</v>
      </c>
      <c r="AQ62" s="18">
        <f t="shared" ca="1" si="40"/>
        <v>0</v>
      </c>
      <c r="AR62" s="18">
        <f t="shared" ca="1" si="40"/>
        <v>0</v>
      </c>
      <c r="AS62" s="18">
        <f t="shared" ca="1" si="40"/>
        <v>0</v>
      </c>
      <c r="AT62" s="18">
        <f t="shared" ca="1" si="40"/>
        <v>0</v>
      </c>
      <c r="AU62" s="18">
        <f t="shared" ca="1" si="40"/>
        <v>0</v>
      </c>
      <c r="AV62" s="18">
        <f t="shared" ca="1" si="40"/>
        <v>0</v>
      </c>
      <c r="AW62" s="18">
        <f t="shared" ca="1" si="40"/>
        <v>0</v>
      </c>
      <c r="AX62" s="18">
        <f t="shared" ca="1" si="40"/>
        <v>0</v>
      </c>
      <c r="AY62" s="18">
        <f t="shared" ca="1" si="40"/>
        <v>0</v>
      </c>
      <c r="AZ62" s="18">
        <f t="shared" ca="1" si="44"/>
        <v>0</v>
      </c>
      <c r="BA62" s="18">
        <f t="shared" ca="1" si="44"/>
        <v>0</v>
      </c>
      <c r="BB62" s="18">
        <f t="shared" ca="1" si="44"/>
        <v>0</v>
      </c>
      <c r="BC62" s="18">
        <f t="shared" ca="1" si="44"/>
        <v>0</v>
      </c>
      <c r="BD62" s="18">
        <f t="shared" ca="1" si="44"/>
        <v>249131.52000000002</v>
      </c>
      <c r="BE62" s="18">
        <f t="shared" ca="1" si="44"/>
        <v>2389392.19</v>
      </c>
      <c r="BF62" s="18">
        <f t="shared" ca="1" si="44"/>
        <v>0</v>
      </c>
      <c r="BG62" s="18">
        <f t="shared" ca="1" si="44"/>
        <v>0</v>
      </c>
      <c r="BH62" s="18">
        <f t="shared" ca="1" si="44"/>
        <v>0</v>
      </c>
      <c r="BI62" s="18">
        <f t="shared" ca="1" si="44"/>
        <v>0</v>
      </c>
      <c r="BJ62" s="18">
        <f t="shared" ca="1" si="44"/>
        <v>0</v>
      </c>
      <c r="BK62" s="18">
        <f t="shared" ca="1" si="44"/>
        <v>0</v>
      </c>
      <c r="BL62" s="18">
        <f t="shared" ca="1" si="44"/>
        <v>0</v>
      </c>
      <c r="BM62" s="18">
        <f t="shared" ca="1" si="44"/>
        <v>0</v>
      </c>
      <c r="BN62" s="18">
        <f t="shared" ca="1" si="44"/>
        <v>0</v>
      </c>
      <c r="BO62" s="18">
        <f t="shared" ca="1" si="44"/>
        <v>0</v>
      </c>
      <c r="BP62" s="18">
        <f t="shared" ca="1" si="41"/>
        <v>0</v>
      </c>
      <c r="BQ62" s="18">
        <f t="shared" ca="1" si="41"/>
        <v>0</v>
      </c>
      <c r="BR62" s="18">
        <f t="shared" ca="1" si="41"/>
        <v>0</v>
      </c>
      <c r="BS62" s="18">
        <f t="shared" ca="1" si="41"/>
        <v>0</v>
      </c>
      <c r="BT62" s="18">
        <f t="shared" ca="1" si="41"/>
        <v>0</v>
      </c>
      <c r="BU62" s="18">
        <f t="shared" ca="1" si="41"/>
        <v>0</v>
      </c>
      <c r="BV62" s="18">
        <f t="shared" ca="1" si="41"/>
        <v>0</v>
      </c>
      <c r="BW62" s="18">
        <f t="shared" ca="1" si="41"/>
        <v>0</v>
      </c>
      <c r="BX62" s="18">
        <f t="shared" ca="1" si="41"/>
        <v>0</v>
      </c>
      <c r="BY62" s="18">
        <f t="shared" ca="1" si="41"/>
        <v>0</v>
      </c>
      <c r="BZ62" s="18">
        <f t="shared" ca="1" si="41"/>
        <v>0</v>
      </c>
      <c r="CA62" s="18">
        <f t="shared" ca="1" si="41"/>
        <v>0</v>
      </c>
      <c r="CB62" s="18">
        <f t="shared" ca="1" si="41"/>
        <v>0</v>
      </c>
      <c r="CC62" s="18">
        <f t="shared" ca="1" si="45"/>
        <v>0</v>
      </c>
      <c r="CD62" s="18">
        <f t="shared" ca="1" si="45"/>
        <v>0</v>
      </c>
      <c r="CE62" s="18">
        <f t="shared" ca="1" si="45"/>
        <v>0</v>
      </c>
      <c r="CF62" s="18">
        <f t="shared" ca="1" si="45"/>
        <v>0</v>
      </c>
      <c r="CG62" s="18">
        <f t="shared" ca="1" si="45"/>
        <v>0</v>
      </c>
      <c r="CH62" s="18">
        <f t="shared" ca="1" si="45"/>
        <v>0</v>
      </c>
      <c r="CI62" s="19">
        <f t="shared" ca="1" si="25"/>
        <v>0</v>
      </c>
      <c r="CJ62" s="18">
        <f t="shared" ca="1" si="48"/>
        <v>0</v>
      </c>
      <c r="CK62" s="18">
        <f t="shared" ca="1" si="48"/>
        <v>0</v>
      </c>
      <c r="CL62" s="19">
        <f t="shared" ca="1" si="26"/>
        <v>0</v>
      </c>
      <c r="CM62" s="18">
        <f t="shared" ca="1" si="49"/>
        <v>0</v>
      </c>
      <c r="CN62" s="18">
        <f t="shared" ca="1" si="49"/>
        <v>0</v>
      </c>
      <c r="CO62" s="19">
        <f t="shared" ca="1" si="27"/>
        <v>0</v>
      </c>
      <c r="CP62" s="18">
        <f t="shared" ca="1" si="46"/>
        <v>0</v>
      </c>
      <c r="CQ62" s="18">
        <f t="shared" ca="1" si="46"/>
        <v>0</v>
      </c>
      <c r="CR62" s="18">
        <f t="shared" ca="1" si="46"/>
        <v>0</v>
      </c>
      <c r="CS62" s="18">
        <f t="shared" ca="1" si="46"/>
        <v>0</v>
      </c>
      <c r="CT62" s="18">
        <f t="shared" ca="1" si="46"/>
        <v>0</v>
      </c>
      <c r="CU62" s="19">
        <f t="shared" ca="1" si="50"/>
        <v>2638523.71</v>
      </c>
    </row>
    <row r="63" spans="1:99" ht="12.75" customHeight="1">
      <c r="A63" s="57" t="s">
        <v>261</v>
      </c>
      <c r="B63" s="17">
        <v>3004</v>
      </c>
      <c r="C63" s="58" t="s">
        <v>255</v>
      </c>
      <c r="D63" s="19">
        <f t="shared" ca="1" si="24"/>
        <v>0</v>
      </c>
      <c r="E63" s="18">
        <f t="shared" ca="1" si="42"/>
        <v>0</v>
      </c>
      <c r="F63" s="18">
        <f t="shared" ca="1" si="42"/>
        <v>0</v>
      </c>
      <c r="G63" s="18">
        <f t="shared" ca="1" si="42"/>
        <v>0</v>
      </c>
      <c r="H63" s="18">
        <f t="shared" ca="1" si="42"/>
        <v>0</v>
      </c>
      <c r="I63" s="18">
        <f t="shared" ca="1" si="42"/>
        <v>0</v>
      </c>
      <c r="J63" s="18">
        <f t="shared" ca="1" si="42"/>
        <v>0</v>
      </c>
      <c r="K63" s="18">
        <f t="shared" ca="1" si="42"/>
        <v>0</v>
      </c>
      <c r="L63" s="18">
        <f t="shared" ca="1" si="42"/>
        <v>0</v>
      </c>
      <c r="M63" s="18">
        <f t="shared" ca="1" si="42"/>
        <v>0</v>
      </c>
      <c r="N63" s="18">
        <f t="shared" ca="1" si="42"/>
        <v>0</v>
      </c>
      <c r="O63" s="18">
        <f t="shared" ca="1" si="42"/>
        <v>0</v>
      </c>
      <c r="P63" s="18">
        <f t="shared" ca="1" si="42"/>
        <v>0</v>
      </c>
      <c r="Q63" s="18">
        <f t="shared" ca="1" si="42"/>
        <v>0</v>
      </c>
      <c r="R63" s="18">
        <f t="shared" ca="1" si="42"/>
        <v>0</v>
      </c>
      <c r="S63" s="18">
        <f t="shared" ca="1" si="42"/>
        <v>0</v>
      </c>
      <c r="T63" s="18">
        <f t="shared" ca="1" si="11"/>
        <v>0</v>
      </c>
      <c r="U63" s="18">
        <f t="shared" ca="1" si="43"/>
        <v>0</v>
      </c>
      <c r="V63" s="18">
        <f t="shared" ca="1" si="43"/>
        <v>0</v>
      </c>
      <c r="W63" s="18">
        <f t="shared" ca="1" si="43"/>
        <v>0</v>
      </c>
      <c r="X63" s="18">
        <f t="shared" ca="1" si="43"/>
        <v>0</v>
      </c>
      <c r="Y63" s="18">
        <f t="shared" ca="1" si="43"/>
        <v>0</v>
      </c>
      <c r="Z63" s="18">
        <f t="shared" ca="1" si="43"/>
        <v>0</v>
      </c>
      <c r="AA63" s="18">
        <f t="shared" ca="1" si="43"/>
        <v>0</v>
      </c>
      <c r="AB63" s="18">
        <f t="shared" ca="1" si="43"/>
        <v>0</v>
      </c>
      <c r="AC63" s="18">
        <f t="shared" ca="1" si="43"/>
        <v>0</v>
      </c>
      <c r="AD63" s="18">
        <f t="shared" ca="1" si="43"/>
        <v>0</v>
      </c>
      <c r="AE63" s="18">
        <f t="shared" ca="1" si="43"/>
        <v>0</v>
      </c>
      <c r="AF63" s="18">
        <f t="shared" ca="1" si="43"/>
        <v>0</v>
      </c>
      <c r="AG63" s="18">
        <f t="shared" ca="1" si="43"/>
        <v>0</v>
      </c>
      <c r="AH63" s="18">
        <f t="shared" ca="1" si="43"/>
        <v>0</v>
      </c>
      <c r="AI63" s="18">
        <f t="shared" ca="1" si="43"/>
        <v>0</v>
      </c>
      <c r="AJ63" s="18">
        <f t="shared" ca="1" si="43"/>
        <v>0</v>
      </c>
      <c r="AK63" s="18">
        <f t="shared" ca="1" si="40"/>
        <v>0</v>
      </c>
      <c r="AL63" s="18">
        <f t="shared" ca="1" si="40"/>
        <v>0</v>
      </c>
      <c r="AM63" s="18">
        <f t="shared" ca="1" si="40"/>
        <v>0</v>
      </c>
      <c r="AN63" s="18">
        <f t="shared" ca="1" si="40"/>
        <v>0</v>
      </c>
      <c r="AO63" s="18">
        <f t="shared" ca="1" si="40"/>
        <v>0</v>
      </c>
      <c r="AP63" s="18">
        <f t="shared" ca="1" si="40"/>
        <v>0</v>
      </c>
      <c r="AQ63" s="18">
        <f t="shared" ca="1" si="40"/>
        <v>0</v>
      </c>
      <c r="AR63" s="18">
        <f t="shared" ca="1" si="40"/>
        <v>0</v>
      </c>
      <c r="AS63" s="18">
        <f t="shared" ca="1" si="40"/>
        <v>0</v>
      </c>
      <c r="AT63" s="18">
        <f t="shared" ca="1" si="40"/>
        <v>0</v>
      </c>
      <c r="AU63" s="18">
        <f t="shared" ca="1" si="40"/>
        <v>0</v>
      </c>
      <c r="AV63" s="18">
        <f t="shared" ca="1" si="40"/>
        <v>0</v>
      </c>
      <c r="AW63" s="18">
        <f t="shared" ca="1" si="40"/>
        <v>0</v>
      </c>
      <c r="AX63" s="18">
        <f t="shared" ca="1" si="40"/>
        <v>0</v>
      </c>
      <c r="AY63" s="18">
        <f t="shared" ca="1" si="40"/>
        <v>0</v>
      </c>
      <c r="AZ63" s="18">
        <f t="shared" ca="1" si="44"/>
        <v>0</v>
      </c>
      <c r="BA63" s="18">
        <f t="shared" ca="1" si="44"/>
        <v>0</v>
      </c>
      <c r="BB63" s="18">
        <f t="shared" ca="1" si="44"/>
        <v>0</v>
      </c>
      <c r="BC63" s="18">
        <f t="shared" ca="1" si="44"/>
        <v>0</v>
      </c>
      <c r="BD63" s="18">
        <f t="shared" ca="1" si="44"/>
        <v>1152641.7700001041</v>
      </c>
      <c r="BE63" s="18">
        <f t="shared" ca="1" si="44"/>
        <v>0</v>
      </c>
      <c r="BF63" s="18">
        <f t="shared" ca="1" si="44"/>
        <v>0</v>
      </c>
      <c r="BG63" s="18">
        <f t="shared" ca="1" si="44"/>
        <v>0</v>
      </c>
      <c r="BH63" s="18">
        <f t="shared" ca="1" si="44"/>
        <v>0</v>
      </c>
      <c r="BI63" s="18">
        <f t="shared" ca="1" si="44"/>
        <v>0</v>
      </c>
      <c r="BJ63" s="18">
        <f t="shared" ca="1" si="44"/>
        <v>0</v>
      </c>
      <c r="BK63" s="18">
        <f t="shared" ca="1" si="44"/>
        <v>0</v>
      </c>
      <c r="BL63" s="18">
        <f t="shared" ca="1" si="44"/>
        <v>0</v>
      </c>
      <c r="BM63" s="18">
        <f t="shared" ca="1" si="44"/>
        <v>0</v>
      </c>
      <c r="BN63" s="18">
        <f t="shared" ca="1" si="44"/>
        <v>0</v>
      </c>
      <c r="BO63" s="18">
        <f t="shared" ca="1" si="44"/>
        <v>0</v>
      </c>
      <c r="BP63" s="18">
        <f t="shared" ca="1" si="41"/>
        <v>0</v>
      </c>
      <c r="BQ63" s="18">
        <f t="shared" ca="1" si="41"/>
        <v>0</v>
      </c>
      <c r="BR63" s="18">
        <f t="shared" ca="1" si="41"/>
        <v>0</v>
      </c>
      <c r="BS63" s="18">
        <f t="shared" ca="1" si="41"/>
        <v>0</v>
      </c>
      <c r="BT63" s="18">
        <f t="shared" ca="1" si="41"/>
        <v>0</v>
      </c>
      <c r="BU63" s="18">
        <f t="shared" ca="1" si="41"/>
        <v>0</v>
      </c>
      <c r="BV63" s="18">
        <f t="shared" ca="1" si="41"/>
        <v>0</v>
      </c>
      <c r="BW63" s="18">
        <f t="shared" ca="1" si="41"/>
        <v>0</v>
      </c>
      <c r="BX63" s="18">
        <f t="shared" ca="1" si="41"/>
        <v>0</v>
      </c>
      <c r="BY63" s="18">
        <f t="shared" ca="1" si="41"/>
        <v>0</v>
      </c>
      <c r="BZ63" s="18">
        <f t="shared" ca="1" si="41"/>
        <v>0</v>
      </c>
      <c r="CA63" s="18">
        <f t="shared" ca="1" si="41"/>
        <v>0</v>
      </c>
      <c r="CB63" s="18">
        <f t="shared" ca="1" si="41"/>
        <v>0</v>
      </c>
      <c r="CC63" s="18">
        <f t="shared" ca="1" si="45"/>
        <v>0</v>
      </c>
      <c r="CD63" s="18">
        <f t="shared" ca="1" si="45"/>
        <v>0</v>
      </c>
      <c r="CE63" s="18">
        <f t="shared" ca="1" si="45"/>
        <v>0</v>
      </c>
      <c r="CF63" s="18">
        <f t="shared" ca="1" si="45"/>
        <v>0</v>
      </c>
      <c r="CG63" s="18">
        <f t="shared" ca="1" si="45"/>
        <v>0</v>
      </c>
      <c r="CH63" s="18">
        <f t="shared" ca="1" si="45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6"/>
        <v>0</v>
      </c>
      <c r="CQ63" s="18">
        <f t="shared" ca="1" si="46"/>
        <v>0</v>
      </c>
      <c r="CR63" s="18">
        <f t="shared" ca="1" si="46"/>
        <v>0</v>
      </c>
      <c r="CS63" s="18">
        <f t="shared" ca="1" si="46"/>
        <v>0</v>
      </c>
      <c r="CT63" s="18">
        <f t="shared" ca="1" si="46"/>
        <v>0</v>
      </c>
      <c r="CU63" s="19">
        <f t="shared" ca="1" si="50"/>
        <v>1152641.7700001041</v>
      </c>
    </row>
    <row r="64" spans="1:99" ht="12.75" customHeight="1">
      <c r="A64" s="57" t="s">
        <v>263</v>
      </c>
      <c r="B64" s="17">
        <v>3005</v>
      </c>
      <c r="C64" s="58" t="s">
        <v>255</v>
      </c>
      <c r="D64" s="19">
        <f t="shared" ca="1" si="24"/>
        <v>0</v>
      </c>
      <c r="E64" s="18">
        <f t="shared" ca="1" si="42"/>
        <v>0</v>
      </c>
      <c r="F64" s="18">
        <f t="shared" ca="1" si="42"/>
        <v>0</v>
      </c>
      <c r="G64" s="18">
        <f t="shared" ca="1" si="42"/>
        <v>0</v>
      </c>
      <c r="H64" s="18">
        <f t="shared" ca="1" si="42"/>
        <v>0</v>
      </c>
      <c r="I64" s="18">
        <f t="shared" ca="1" si="42"/>
        <v>0</v>
      </c>
      <c r="J64" s="18">
        <f t="shared" ca="1" si="42"/>
        <v>0</v>
      </c>
      <c r="K64" s="18">
        <f t="shared" ca="1" si="42"/>
        <v>0</v>
      </c>
      <c r="L64" s="18">
        <f t="shared" ca="1" si="42"/>
        <v>0</v>
      </c>
      <c r="M64" s="18">
        <f t="shared" ca="1" si="42"/>
        <v>0</v>
      </c>
      <c r="N64" s="18">
        <f t="shared" ca="1" si="42"/>
        <v>0</v>
      </c>
      <c r="O64" s="18">
        <f t="shared" ca="1" si="42"/>
        <v>0</v>
      </c>
      <c r="P64" s="18">
        <f t="shared" ca="1" si="42"/>
        <v>0</v>
      </c>
      <c r="Q64" s="18">
        <f t="shared" ca="1" si="42"/>
        <v>0</v>
      </c>
      <c r="R64" s="18">
        <f t="shared" ca="1" si="42"/>
        <v>0</v>
      </c>
      <c r="S64" s="18">
        <f t="shared" ca="1" si="42"/>
        <v>0</v>
      </c>
      <c r="T64" s="18">
        <f t="shared" ca="1" si="11"/>
        <v>0</v>
      </c>
      <c r="U64" s="18">
        <f t="shared" ca="1" si="43"/>
        <v>0</v>
      </c>
      <c r="V64" s="18">
        <f t="shared" ca="1" si="43"/>
        <v>0</v>
      </c>
      <c r="W64" s="18">
        <f t="shared" ca="1" si="43"/>
        <v>0</v>
      </c>
      <c r="X64" s="18">
        <f t="shared" ca="1" si="43"/>
        <v>0</v>
      </c>
      <c r="Y64" s="18">
        <f t="shared" ca="1" si="43"/>
        <v>0</v>
      </c>
      <c r="Z64" s="18">
        <f t="shared" ca="1" si="43"/>
        <v>0</v>
      </c>
      <c r="AA64" s="18">
        <f t="shared" ca="1" si="43"/>
        <v>0</v>
      </c>
      <c r="AB64" s="18">
        <f t="shared" ca="1" si="43"/>
        <v>0</v>
      </c>
      <c r="AC64" s="18">
        <f t="shared" ca="1" si="43"/>
        <v>0</v>
      </c>
      <c r="AD64" s="18">
        <f t="shared" ca="1" si="43"/>
        <v>0</v>
      </c>
      <c r="AE64" s="18">
        <f t="shared" ca="1" si="43"/>
        <v>0</v>
      </c>
      <c r="AF64" s="18">
        <f t="shared" ca="1" si="43"/>
        <v>0</v>
      </c>
      <c r="AG64" s="18">
        <f t="shared" ca="1" si="43"/>
        <v>0</v>
      </c>
      <c r="AH64" s="18">
        <f t="shared" ca="1" si="43"/>
        <v>0</v>
      </c>
      <c r="AI64" s="18">
        <f t="shared" ca="1" si="43"/>
        <v>0</v>
      </c>
      <c r="AJ64" s="18">
        <f t="shared" ca="1" si="43"/>
        <v>0</v>
      </c>
      <c r="AK64" s="18">
        <f t="shared" ca="1" si="40"/>
        <v>0</v>
      </c>
      <c r="AL64" s="18">
        <f t="shared" ca="1" si="40"/>
        <v>0</v>
      </c>
      <c r="AM64" s="18">
        <f t="shared" ca="1" si="40"/>
        <v>0</v>
      </c>
      <c r="AN64" s="18">
        <f t="shared" ca="1" si="40"/>
        <v>0</v>
      </c>
      <c r="AO64" s="18">
        <f t="shared" ca="1" si="40"/>
        <v>0</v>
      </c>
      <c r="AP64" s="18">
        <f t="shared" ca="1" si="40"/>
        <v>0</v>
      </c>
      <c r="AQ64" s="18">
        <f t="shared" ca="1" si="40"/>
        <v>0</v>
      </c>
      <c r="AR64" s="18">
        <f t="shared" ca="1" si="40"/>
        <v>0</v>
      </c>
      <c r="AS64" s="18">
        <f t="shared" ca="1" si="40"/>
        <v>0</v>
      </c>
      <c r="AT64" s="18">
        <f t="shared" ca="1" si="40"/>
        <v>0</v>
      </c>
      <c r="AU64" s="18">
        <f t="shared" ca="1" si="40"/>
        <v>0</v>
      </c>
      <c r="AV64" s="18">
        <f t="shared" ca="1" si="40"/>
        <v>0</v>
      </c>
      <c r="AW64" s="18">
        <f t="shared" ca="1" si="40"/>
        <v>0</v>
      </c>
      <c r="AX64" s="18">
        <f t="shared" ca="1" si="40"/>
        <v>0</v>
      </c>
      <c r="AY64" s="18">
        <f t="shared" ca="1" si="40"/>
        <v>0</v>
      </c>
      <c r="AZ64" s="18">
        <f t="shared" ca="1" si="44"/>
        <v>0</v>
      </c>
      <c r="BA64" s="18">
        <f t="shared" ca="1" si="44"/>
        <v>0</v>
      </c>
      <c r="BB64" s="18">
        <f t="shared" ca="1" si="44"/>
        <v>0</v>
      </c>
      <c r="BC64" s="18">
        <f t="shared" ca="1" si="44"/>
        <v>0</v>
      </c>
      <c r="BD64" s="18">
        <f t="shared" ca="1" si="44"/>
        <v>62055539.199982509</v>
      </c>
      <c r="BE64" s="18">
        <f t="shared" ca="1" si="44"/>
        <v>0</v>
      </c>
      <c r="BF64" s="18">
        <f t="shared" ca="1" si="44"/>
        <v>0</v>
      </c>
      <c r="BG64" s="18">
        <f t="shared" ca="1" si="44"/>
        <v>0</v>
      </c>
      <c r="BH64" s="18">
        <f t="shared" ca="1" si="44"/>
        <v>0</v>
      </c>
      <c r="BI64" s="18">
        <f t="shared" ca="1" si="44"/>
        <v>0</v>
      </c>
      <c r="BJ64" s="18">
        <f t="shared" ca="1" si="44"/>
        <v>0</v>
      </c>
      <c r="BK64" s="18">
        <f t="shared" ca="1" si="44"/>
        <v>0</v>
      </c>
      <c r="BL64" s="18">
        <f t="shared" ca="1" si="44"/>
        <v>0</v>
      </c>
      <c r="BM64" s="18">
        <f t="shared" ca="1" si="44"/>
        <v>0</v>
      </c>
      <c r="BN64" s="18">
        <f t="shared" ca="1" si="44"/>
        <v>0</v>
      </c>
      <c r="BO64" s="18">
        <f t="shared" ca="1" si="44"/>
        <v>0</v>
      </c>
      <c r="BP64" s="18">
        <f t="shared" ca="1" si="41"/>
        <v>0</v>
      </c>
      <c r="BQ64" s="18">
        <f t="shared" ca="1" si="41"/>
        <v>0</v>
      </c>
      <c r="BR64" s="18">
        <f t="shared" ca="1" si="41"/>
        <v>0</v>
      </c>
      <c r="BS64" s="18">
        <f t="shared" ca="1" si="41"/>
        <v>0</v>
      </c>
      <c r="BT64" s="18">
        <f t="shared" ca="1" si="41"/>
        <v>0</v>
      </c>
      <c r="BU64" s="18">
        <f t="shared" ca="1" si="41"/>
        <v>0</v>
      </c>
      <c r="BV64" s="18">
        <f t="shared" ca="1" si="41"/>
        <v>0</v>
      </c>
      <c r="BW64" s="18">
        <f t="shared" ca="1" si="41"/>
        <v>0</v>
      </c>
      <c r="BX64" s="18">
        <f t="shared" ca="1" si="41"/>
        <v>0</v>
      </c>
      <c r="BY64" s="18">
        <f t="shared" ca="1" si="41"/>
        <v>0</v>
      </c>
      <c r="BZ64" s="18">
        <f t="shared" ca="1" si="41"/>
        <v>0</v>
      </c>
      <c r="CA64" s="18">
        <f t="shared" ca="1" si="41"/>
        <v>0</v>
      </c>
      <c r="CB64" s="18">
        <f t="shared" ca="1" si="41"/>
        <v>0</v>
      </c>
      <c r="CC64" s="18">
        <f t="shared" ca="1" si="45"/>
        <v>0</v>
      </c>
      <c r="CD64" s="18">
        <f t="shared" ca="1" si="45"/>
        <v>0</v>
      </c>
      <c r="CE64" s="18">
        <f t="shared" ca="1" si="45"/>
        <v>0</v>
      </c>
      <c r="CF64" s="18">
        <f t="shared" ca="1" si="45"/>
        <v>0</v>
      </c>
      <c r="CG64" s="18">
        <f t="shared" ca="1" si="45"/>
        <v>0</v>
      </c>
      <c r="CH64" s="18">
        <f t="shared" ca="1" si="45"/>
        <v>0</v>
      </c>
      <c r="CI64" s="19">
        <f t="shared" ca="1" si="25"/>
        <v>8642587.7699999996</v>
      </c>
      <c r="CJ64" s="18">
        <f t="shared" ca="1" si="48"/>
        <v>0</v>
      </c>
      <c r="CK64" s="18">
        <f t="shared" ca="1" si="48"/>
        <v>0</v>
      </c>
      <c r="CL64" s="19">
        <f t="shared" ca="1" si="26"/>
        <v>8642587.7699999996</v>
      </c>
      <c r="CM64" s="18">
        <f t="shared" ca="1" si="49"/>
        <v>8642587.7699999996</v>
      </c>
      <c r="CN64" s="18">
        <f t="shared" ca="1" si="49"/>
        <v>0</v>
      </c>
      <c r="CO64" s="19">
        <f t="shared" ca="1" si="27"/>
        <v>0</v>
      </c>
      <c r="CP64" s="18">
        <f t="shared" ca="1" si="46"/>
        <v>0</v>
      </c>
      <c r="CQ64" s="18">
        <f t="shared" ca="1" si="46"/>
        <v>0</v>
      </c>
      <c r="CR64" s="18">
        <f t="shared" ca="1" si="46"/>
        <v>0</v>
      </c>
      <c r="CS64" s="18">
        <f t="shared" ca="1" si="46"/>
        <v>0</v>
      </c>
      <c r="CT64" s="18">
        <f t="shared" ca="1" si="46"/>
        <v>0</v>
      </c>
      <c r="CU64" s="19">
        <f t="shared" ca="1" si="50"/>
        <v>70698126.969982505</v>
      </c>
    </row>
    <row r="65" spans="1:230" ht="12.75" customHeight="1">
      <c r="A65" s="57" t="s">
        <v>265</v>
      </c>
      <c r="B65" s="17">
        <v>3006</v>
      </c>
      <c r="C65" s="58" t="s">
        <v>255</v>
      </c>
      <c r="D65" s="19">
        <f t="shared" ca="1" si="24"/>
        <v>0</v>
      </c>
      <c r="E65" s="18">
        <f t="shared" ca="1" si="42"/>
        <v>0</v>
      </c>
      <c r="F65" s="18">
        <f t="shared" ca="1" si="42"/>
        <v>0</v>
      </c>
      <c r="G65" s="18">
        <f t="shared" ca="1" si="42"/>
        <v>0</v>
      </c>
      <c r="H65" s="18">
        <f t="shared" ca="1" si="42"/>
        <v>0</v>
      </c>
      <c r="I65" s="18">
        <f t="shared" ca="1" si="42"/>
        <v>0</v>
      </c>
      <c r="J65" s="18">
        <f t="shared" ca="1" si="42"/>
        <v>0</v>
      </c>
      <c r="K65" s="18">
        <f t="shared" ca="1" si="42"/>
        <v>0</v>
      </c>
      <c r="L65" s="18">
        <f t="shared" ca="1" si="42"/>
        <v>0</v>
      </c>
      <c r="M65" s="18">
        <f t="shared" ca="1" si="42"/>
        <v>0</v>
      </c>
      <c r="N65" s="18">
        <f t="shared" ca="1" si="42"/>
        <v>0</v>
      </c>
      <c r="O65" s="18">
        <f t="shared" ca="1" si="42"/>
        <v>0</v>
      </c>
      <c r="P65" s="18">
        <f t="shared" ca="1" si="42"/>
        <v>0</v>
      </c>
      <c r="Q65" s="18">
        <f t="shared" ca="1" si="42"/>
        <v>0</v>
      </c>
      <c r="R65" s="18">
        <f t="shared" ca="1" si="42"/>
        <v>0</v>
      </c>
      <c r="S65" s="18">
        <f t="shared" ca="1" si="42"/>
        <v>0</v>
      </c>
      <c r="T65" s="18">
        <f t="shared" ca="1" si="11"/>
        <v>0</v>
      </c>
      <c r="U65" s="18">
        <f t="shared" ca="1" si="43"/>
        <v>0</v>
      </c>
      <c r="V65" s="18">
        <f t="shared" ca="1" si="43"/>
        <v>0</v>
      </c>
      <c r="W65" s="18">
        <f t="shared" ca="1" si="43"/>
        <v>0</v>
      </c>
      <c r="X65" s="18">
        <f t="shared" ca="1" si="43"/>
        <v>0</v>
      </c>
      <c r="Y65" s="18">
        <f t="shared" ca="1" si="43"/>
        <v>0</v>
      </c>
      <c r="Z65" s="18">
        <f t="shared" ca="1" si="43"/>
        <v>0</v>
      </c>
      <c r="AA65" s="18">
        <f t="shared" ca="1" si="43"/>
        <v>0</v>
      </c>
      <c r="AB65" s="18">
        <f t="shared" ca="1" si="43"/>
        <v>0</v>
      </c>
      <c r="AC65" s="18">
        <f t="shared" ca="1" si="43"/>
        <v>0</v>
      </c>
      <c r="AD65" s="18">
        <f t="shared" ca="1" si="43"/>
        <v>0</v>
      </c>
      <c r="AE65" s="18">
        <f t="shared" ca="1" si="43"/>
        <v>0</v>
      </c>
      <c r="AF65" s="18">
        <f t="shared" ca="1" si="43"/>
        <v>0</v>
      </c>
      <c r="AG65" s="18">
        <f t="shared" ca="1" si="43"/>
        <v>0</v>
      </c>
      <c r="AH65" s="18">
        <f t="shared" ca="1" si="43"/>
        <v>0</v>
      </c>
      <c r="AI65" s="18">
        <f t="shared" ca="1" si="43"/>
        <v>0</v>
      </c>
      <c r="AJ65" s="18">
        <f t="shared" ca="1" si="43"/>
        <v>0</v>
      </c>
      <c r="AK65" s="18">
        <f t="shared" ca="1" si="40"/>
        <v>0</v>
      </c>
      <c r="AL65" s="18">
        <f t="shared" ca="1" si="40"/>
        <v>0</v>
      </c>
      <c r="AM65" s="18">
        <f t="shared" ca="1" si="40"/>
        <v>0</v>
      </c>
      <c r="AN65" s="18">
        <f t="shared" ca="1" si="40"/>
        <v>0</v>
      </c>
      <c r="AO65" s="18">
        <f t="shared" ca="1" si="40"/>
        <v>0</v>
      </c>
      <c r="AP65" s="18">
        <f t="shared" ca="1" si="40"/>
        <v>0</v>
      </c>
      <c r="AQ65" s="18">
        <f t="shared" ca="1" si="40"/>
        <v>0</v>
      </c>
      <c r="AR65" s="18">
        <f t="shared" ca="1" si="40"/>
        <v>0</v>
      </c>
      <c r="AS65" s="18">
        <f t="shared" ca="1" si="40"/>
        <v>0</v>
      </c>
      <c r="AT65" s="18">
        <f t="shared" ca="1" si="40"/>
        <v>0</v>
      </c>
      <c r="AU65" s="18">
        <f t="shared" ca="1" si="40"/>
        <v>0</v>
      </c>
      <c r="AV65" s="18">
        <f t="shared" ca="1" si="40"/>
        <v>0</v>
      </c>
      <c r="AW65" s="18">
        <f t="shared" ca="1" si="40"/>
        <v>0</v>
      </c>
      <c r="AX65" s="18">
        <f t="shared" ca="1" si="40"/>
        <v>0</v>
      </c>
      <c r="AY65" s="18">
        <f t="shared" ca="1" si="40"/>
        <v>0</v>
      </c>
      <c r="AZ65" s="18">
        <f t="shared" ca="1" si="44"/>
        <v>0</v>
      </c>
      <c r="BA65" s="18">
        <f t="shared" ca="1" si="44"/>
        <v>0</v>
      </c>
      <c r="BB65" s="18">
        <f t="shared" ca="1" si="44"/>
        <v>0</v>
      </c>
      <c r="BC65" s="18">
        <f t="shared" ca="1" si="44"/>
        <v>0</v>
      </c>
      <c r="BD65" s="18">
        <f t="shared" ca="1" si="44"/>
        <v>103931546.5</v>
      </c>
      <c r="BE65" s="18">
        <f t="shared" ca="1" si="44"/>
        <v>0</v>
      </c>
      <c r="BF65" s="18">
        <f t="shared" ca="1" si="44"/>
        <v>0</v>
      </c>
      <c r="BG65" s="18">
        <f t="shared" ca="1" si="44"/>
        <v>0</v>
      </c>
      <c r="BH65" s="18">
        <f t="shared" ca="1" si="44"/>
        <v>0</v>
      </c>
      <c r="BI65" s="18">
        <f t="shared" ca="1" si="44"/>
        <v>0</v>
      </c>
      <c r="BJ65" s="18">
        <f t="shared" ca="1" si="44"/>
        <v>0</v>
      </c>
      <c r="BK65" s="18">
        <f t="shared" ca="1" si="44"/>
        <v>0</v>
      </c>
      <c r="BL65" s="18">
        <f t="shared" ca="1" si="44"/>
        <v>0</v>
      </c>
      <c r="BM65" s="18">
        <f t="shared" ca="1" si="44"/>
        <v>0</v>
      </c>
      <c r="BN65" s="18">
        <f t="shared" ca="1" si="44"/>
        <v>0</v>
      </c>
      <c r="BO65" s="18">
        <f t="shared" ca="1" si="44"/>
        <v>0</v>
      </c>
      <c r="BP65" s="18">
        <f t="shared" ca="1" si="41"/>
        <v>0</v>
      </c>
      <c r="BQ65" s="18">
        <f t="shared" ca="1" si="41"/>
        <v>0</v>
      </c>
      <c r="BR65" s="18">
        <f t="shared" ca="1" si="41"/>
        <v>0</v>
      </c>
      <c r="BS65" s="18">
        <f t="shared" ca="1" si="41"/>
        <v>0</v>
      </c>
      <c r="BT65" s="18">
        <f t="shared" ca="1" si="41"/>
        <v>0</v>
      </c>
      <c r="BU65" s="18">
        <f t="shared" ca="1" si="41"/>
        <v>0</v>
      </c>
      <c r="BV65" s="18">
        <f t="shared" ca="1" si="41"/>
        <v>0</v>
      </c>
      <c r="BW65" s="18">
        <f t="shared" ca="1" si="41"/>
        <v>0</v>
      </c>
      <c r="BX65" s="18">
        <f t="shared" ca="1" si="41"/>
        <v>0</v>
      </c>
      <c r="BY65" s="18">
        <f t="shared" ca="1" si="41"/>
        <v>0</v>
      </c>
      <c r="BZ65" s="18">
        <f t="shared" ca="1" si="41"/>
        <v>0</v>
      </c>
      <c r="CA65" s="18">
        <f t="shared" ca="1" si="41"/>
        <v>0</v>
      </c>
      <c r="CB65" s="18">
        <f t="shared" ca="1" si="41"/>
        <v>0</v>
      </c>
      <c r="CC65" s="18">
        <f t="shared" ca="1" si="45"/>
        <v>0</v>
      </c>
      <c r="CD65" s="18">
        <f t="shared" ca="1" si="45"/>
        <v>0</v>
      </c>
      <c r="CE65" s="18">
        <f t="shared" ca="1" si="45"/>
        <v>0</v>
      </c>
      <c r="CF65" s="18">
        <f t="shared" ca="1" si="45"/>
        <v>0</v>
      </c>
      <c r="CG65" s="18">
        <f t="shared" ca="1" si="45"/>
        <v>0</v>
      </c>
      <c r="CH65" s="18">
        <f t="shared" ca="1" si="45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6"/>
        <v>0</v>
      </c>
      <c r="CQ65" s="18">
        <f t="shared" ca="1" si="46"/>
        <v>0</v>
      </c>
      <c r="CR65" s="18">
        <f t="shared" ca="1" si="46"/>
        <v>0</v>
      </c>
      <c r="CS65" s="18">
        <f t="shared" ca="1" si="46"/>
        <v>0</v>
      </c>
      <c r="CT65" s="18">
        <f t="shared" ca="1" si="46"/>
        <v>0</v>
      </c>
      <c r="CU65" s="19">
        <f t="shared" ca="1" si="50"/>
        <v>103931546.5</v>
      </c>
    </row>
    <row r="66" spans="1:230" ht="12.75" customHeight="1">
      <c r="A66" s="57" t="s">
        <v>267</v>
      </c>
      <c r="B66" s="17">
        <v>3007</v>
      </c>
      <c r="C66" s="58" t="s">
        <v>255</v>
      </c>
      <c r="D66" s="19">
        <f t="shared" ca="1" si="24"/>
        <v>0</v>
      </c>
      <c r="E66" s="18">
        <f t="shared" ca="1" si="42"/>
        <v>0</v>
      </c>
      <c r="F66" s="18">
        <f t="shared" ca="1" si="42"/>
        <v>0</v>
      </c>
      <c r="G66" s="18">
        <f t="shared" ca="1" si="42"/>
        <v>0</v>
      </c>
      <c r="H66" s="18">
        <f t="shared" ca="1" si="42"/>
        <v>0</v>
      </c>
      <c r="I66" s="18">
        <f t="shared" ca="1" si="42"/>
        <v>0</v>
      </c>
      <c r="J66" s="18">
        <f t="shared" ca="1" si="42"/>
        <v>0</v>
      </c>
      <c r="K66" s="18">
        <f t="shared" ca="1" si="42"/>
        <v>0</v>
      </c>
      <c r="L66" s="18">
        <f t="shared" ca="1" si="42"/>
        <v>0</v>
      </c>
      <c r="M66" s="18">
        <f t="shared" ca="1" si="42"/>
        <v>0</v>
      </c>
      <c r="N66" s="18">
        <f t="shared" ca="1" si="42"/>
        <v>0</v>
      </c>
      <c r="O66" s="18">
        <f t="shared" ca="1" si="42"/>
        <v>0</v>
      </c>
      <c r="P66" s="18">
        <f t="shared" ca="1" si="42"/>
        <v>0</v>
      </c>
      <c r="Q66" s="18">
        <f t="shared" ca="1" si="42"/>
        <v>0</v>
      </c>
      <c r="R66" s="18">
        <f t="shared" ca="1" si="42"/>
        <v>0</v>
      </c>
      <c r="S66" s="18">
        <f t="shared" ca="1" si="42"/>
        <v>0</v>
      </c>
      <c r="T66" s="18">
        <f t="shared" ca="1" si="11"/>
        <v>0</v>
      </c>
      <c r="U66" s="18">
        <f t="shared" ca="1" si="43"/>
        <v>0</v>
      </c>
      <c r="V66" s="18">
        <f t="shared" ca="1" si="43"/>
        <v>0</v>
      </c>
      <c r="W66" s="18">
        <f t="shared" ca="1" si="43"/>
        <v>0</v>
      </c>
      <c r="X66" s="18">
        <f t="shared" ca="1" si="43"/>
        <v>0</v>
      </c>
      <c r="Y66" s="18">
        <f t="shared" ca="1" si="43"/>
        <v>0</v>
      </c>
      <c r="Z66" s="18">
        <f t="shared" ca="1" si="43"/>
        <v>0</v>
      </c>
      <c r="AA66" s="18">
        <f t="shared" ca="1" si="43"/>
        <v>0</v>
      </c>
      <c r="AB66" s="18">
        <f t="shared" ca="1" si="43"/>
        <v>0</v>
      </c>
      <c r="AC66" s="18">
        <f t="shared" ca="1" si="43"/>
        <v>0</v>
      </c>
      <c r="AD66" s="18">
        <f t="shared" ca="1" si="43"/>
        <v>0</v>
      </c>
      <c r="AE66" s="18">
        <f t="shared" ca="1" si="43"/>
        <v>0</v>
      </c>
      <c r="AF66" s="18">
        <f t="shared" ca="1" si="43"/>
        <v>0</v>
      </c>
      <c r="AG66" s="18">
        <f t="shared" ca="1" si="43"/>
        <v>0</v>
      </c>
      <c r="AH66" s="18">
        <f t="shared" ca="1" si="43"/>
        <v>0</v>
      </c>
      <c r="AI66" s="18">
        <f t="shared" ca="1" si="43"/>
        <v>0</v>
      </c>
      <c r="AJ66" s="18">
        <f t="shared" ca="1" si="43"/>
        <v>0</v>
      </c>
      <c r="AK66" s="18">
        <f t="shared" ca="1" si="40"/>
        <v>0</v>
      </c>
      <c r="AL66" s="18">
        <f t="shared" ca="1" si="40"/>
        <v>0</v>
      </c>
      <c r="AM66" s="18">
        <f t="shared" ca="1" si="40"/>
        <v>0</v>
      </c>
      <c r="AN66" s="18">
        <f t="shared" ca="1" si="40"/>
        <v>0</v>
      </c>
      <c r="AO66" s="18">
        <f t="shared" ca="1" si="40"/>
        <v>0</v>
      </c>
      <c r="AP66" s="18">
        <f t="shared" ca="1" si="40"/>
        <v>0</v>
      </c>
      <c r="AQ66" s="18">
        <f t="shared" ca="1" si="40"/>
        <v>0</v>
      </c>
      <c r="AR66" s="18">
        <f t="shared" ca="1" si="40"/>
        <v>0</v>
      </c>
      <c r="AS66" s="18">
        <f t="shared" ca="1" si="40"/>
        <v>0</v>
      </c>
      <c r="AT66" s="18">
        <f t="shared" ca="1" si="40"/>
        <v>0</v>
      </c>
      <c r="AU66" s="18">
        <f t="shared" ca="1" si="40"/>
        <v>0</v>
      </c>
      <c r="AV66" s="18">
        <f t="shared" ca="1" si="40"/>
        <v>0</v>
      </c>
      <c r="AW66" s="18">
        <f t="shared" ca="1" si="40"/>
        <v>0</v>
      </c>
      <c r="AX66" s="18">
        <f t="shared" ca="1" si="40"/>
        <v>0</v>
      </c>
      <c r="AY66" s="18">
        <f t="shared" ca="1" si="40"/>
        <v>0</v>
      </c>
      <c r="AZ66" s="18">
        <f t="shared" ca="1" si="44"/>
        <v>0</v>
      </c>
      <c r="BA66" s="18">
        <f t="shared" ca="1" si="44"/>
        <v>0</v>
      </c>
      <c r="BB66" s="18">
        <f t="shared" ca="1" si="44"/>
        <v>0</v>
      </c>
      <c r="BC66" s="18">
        <f t="shared" ca="1" si="44"/>
        <v>0</v>
      </c>
      <c r="BD66" s="18">
        <f t="shared" ca="1" si="44"/>
        <v>629847.21</v>
      </c>
      <c r="BE66" s="18">
        <f t="shared" ca="1" si="44"/>
        <v>0</v>
      </c>
      <c r="BF66" s="18">
        <f t="shared" ca="1" si="44"/>
        <v>0</v>
      </c>
      <c r="BG66" s="18">
        <f t="shared" ca="1" si="44"/>
        <v>0</v>
      </c>
      <c r="BH66" s="18">
        <f t="shared" ca="1" si="44"/>
        <v>0</v>
      </c>
      <c r="BI66" s="18">
        <f t="shared" ca="1" si="44"/>
        <v>0</v>
      </c>
      <c r="BJ66" s="18">
        <f t="shared" ca="1" si="44"/>
        <v>0</v>
      </c>
      <c r="BK66" s="18">
        <f t="shared" ca="1" si="44"/>
        <v>0</v>
      </c>
      <c r="BL66" s="18">
        <f t="shared" ca="1" si="44"/>
        <v>0</v>
      </c>
      <c r="BM66" s="18">
        <f t="shared" ca="1" si="44"/>
        <v>0</v>
      </c>
      <c r="BN66" s="18">
        <f t="shared" ca="1" si="44"/>
        <v>0</v>
      </c>
      <c r="BO66" s="18">
        <f t="shared" ca="1" si="44"/>
        <v>0</v>
      </c>
      <c r="BP66" s="18">
        <f t="shared" ca="1" si="41"/>
        <v>0</v>
      </c>
      <c r="BQ66" s="18">
        <f t="shared" ca="1" si="41"/>
        <v>0</v>
      </c>
      <c r="BR66" s="18">
        <f t="shared" ca="1" si="41"/>
        <v>0</v>
      </c>
      <c r="BS66" s="18">
        <f t="shared" ca="1" si="41"/>
        <v>0</v>
      </c>
      <c r="BT66" s="18">
        <f t="shared" ca="1" si="41"/>
        <v>0</v>
      </c>
      <c r="BU66" s="18">
        <f t="shared" ca="1" si="41"/>
        <v>0</v>
      </c>
      <c r="BV66" s="18">
        <f t="shared" ca="1" si="41"/>
        <v>0</v>
      </c>
      <c r="BW66" s="18">
        <f t="shared" ca="1" si="41"/>
        <v>0</v>
      </c>
      <c r="BX66" s="18">
        <f t="shared" ca="1" si="41"/>
        <v>0</v>
      </c>
      <c r="BY66" s="18">
        <f t="shared" ca="1" si="41"/>
        <v>0</v>
      </c>
      <c r="BZ66" s="18">
        <f t="shared" ca="1" si="41"/>
        <v>0</v>
      </c>
      <c r="CA66" s="18">
        <f t="shared" ca="1" si="41"/>
        <v>0</v>
      </c>
      <c r="CB66" s="18">
        <f t="shared" ca="1" si="41"/>
        <v>0</v>
      </c>
      <c r="CC66" s="18">
        <f t="shared" ca="1" si="45"/>
        <v>0</v>
      </c>
      <c r="CD66" s="18">
        <f t="shared" ca="1" si="45"/>
        <v>0</v>
      </c>
      <c r="CE66" s="18">
        <f t="shared" ca="1" si="45"/>
        <v>0</v>
      </c>
      <c r="CF66" s="18">
        <f t="shared" ca="1" si="45"/>
        <v>0</v>
      </c>
      <c r="CG66" s="18">
        <f t="shared" ca="1" si="45"/>
        <v>0</v>
      </c>
      <c r="CH66" s="18">
        <f t="shared" ca="1" si="45"/>
        <v>0</v>
      </c>
      <c r="CI66" s="19">
        <f t="shared" ca="1" si="25"/>
        <v>0</v>
      </c>
      <c r="CJ66" s="18">
        <f t="shared" ca="1" si="48"/>
        <v>0</v>
      </c>
      <c r="CK66" s="18">
        <f t="shared" ca="1" si="48"/>
        <v>0</v>
      </c>
      <c r="CL66" s="19">
        <f t="shared" ca="1" si="26"/>
        <v>0</v>
      </c>
      <c r="CM66" s="18">
        <f t="shared" ca="1" si="49"/>
        <v>0</v>
      </c>
      <c r="CN66" s="18">
        <f t="shared" ca="1" si="49"/>
        <v>0</v>
      </c>
      <c r="CO66" s="19">
        <f t="shared" ca="1" si="27"/>
        <v>0</v>
      </c>
      <c r="CP66" s="18">
        <f t="shared" ca="1" si="46"/>
        <v>0</v>
      </c>
      <c r="CQ66" s="18">
        <f t="shared" ca="1" si="46"/>
        <v>0</v>
      </c>
      <c r="CR66" s="18">
        <f t="shared" ca="1" si="46"/>
        <v>0</v>
      </c>
      <c r="CS66" s="18">
        <f t="shared" ca="1" si="46"/>
        <v>0</v>
      </c>
      <c r="CT66" s="18">
        <f t="shared" ca="1" si="46"/>
        <v>0</v>
      </c>
      <c r="CU66" s="19">
        <f t="shared" ca="1" si="50"/>
        <v>629847.21</v>
      </c>
    </row>
    <row r="67" spans="1:230" ht="12.75" customHeight="1">
      <c r="A67" s="57" t="s">
        <v>269</v>
      </c>
      <c r="B67" s="17">
        <v>3008</v>
      </c>
      <c r="C67" s="58" t="s">
        <v>255</v>
      </c>
      <c r="D67" s="19">
        <f t="shared" ca="1" si="24"/>
        <v>0</v>
      </c>
      <c r="E67" s="18">
        <f t="shared" ca="1" si="42"/>
        <v>0</v>
      </c>
      <c r="F67" s="18">
        <f t="shared" ca="1" si="42"/>
        <v>0</v>
      </c>
      <c r="G67" s="18">
        <f t="shared" ca="1" si="42"/>
        <v>0</v>
      </c>
      <c r="H67" s="18">
        <f t="shared" ca="1" si="42"/>
        <v>0</v>
      </c>
      <c r="I67" s="18">
        <f t="shared" ca="1" si="42"/>
        <v>0</v>
      </c>
      <c r="J67" s="18">
        <f t="shared" ca="1" si="42"/>
        <v>0</v>
      </c>
      <c r="K67" s="18">
        <f t="shared" ca="1" si="42"/>
        <v>0</v>
      </c>
      <c r="L67" s="18">
        <f t="shared" ca="1" si="42"/>
        <v>0</v>
      </c>
      <c r="M67" s="18">
        <f t="shared" ca="1" si="42"/>
        <v>0</v>
      </c>
      <c r="N67" s="18">
        <f t="shared" ca="1" si="42"/>
        <v>0</v>
      </c>
      <c r="O67" s="18">
        <f t="shared" ca="1" si="42"/>
        <v>0</v>
      </c>
      <c r="P67" s="18">
        <f t="shared" ca="1" si="42"/>
        <v>0</v>
      </c>
      <c r="Q67" s="18">
        <f t="shared" ca="1" si="42"/>
        <v>0</v>
      </c>
      <c r="R67" s="18">
        <f t="shared" ca="1" si="42"/>
        <v>0</v>
      </c>
      <c r="S67" s="18">
        <f t="shared" ca="1" si="42"/>
        <v>0</v>
      </c>
      <c r="T67" s="18">
        <f t="shared" ca="1" si="11"/>
        <v>0</v>
      </c>
      <c r="U67" s="18">
        <f t="shared" ca="1" si="43"/>
        <v>0</v>
      </c>
      <c r="V67" s="18">
        <f t="shared" ca="1" si="43"/>
        <v>0</v>
      </c>
      <c r="W67" s="18">
        <f t="shared" ca="1" si="43"/>
        <v>0</v>
      </c>
      <c r="X67" s="18">
        <f t="shared" ca="1" si="43"/>
        <v>0</v>
      </c>
      <c r="Y67" s="18">
        <f t="shared" ca="1" si="43"/>
        <v>0</v>
      </c>
      <c r="Z67" s="18">
        <f t="shared" ca="1" si="43"/>
        <v>0</v>
      </c>
      <c r="AA67" s="18">
        <f t="shared" ca="1" si="43"/>
        <v>0</v>
      </c>
      <c r="AB67" s="18">
        <f t="shared" ca="1" si="43"/>
        <v>0</v>
      </c>
      <c r="AC67" s="18">
        <f t="shared" ca="1" si="43"/>
        <v>0</v>
      </c>
      <c r="AD67" s="18">
        <f t="shared" ca="1" si="43"/>
        <v>0</v>
      </c>
      <c r="AE67" s="18">
        <f t="shared" ca="1" si="43"/>
        <v>0</v>
      </c>
      <c r="AF67" s="18">
        <f t="shared" ca="1" si="43"/>
        <v>0</v>
      </c>
      <c r="AG67" s="18">
        <f t="shared" ca="1" si="43"/>
        <v>0</v>
      </c>
      <c r="AH67" s="18">
        <f t="shared" ca="1" si="43"/>
        <v>0</v>
      </c>
      <c r="AI67" s="18">
        <f t="shared" ca="1" si="43"/>
        <v>0</v>
      </c>
      <c r="AJ67" s="18">
        <f t="shared" ca="1" si="43"/>
        <v>0</v>
      </c>
      <c r="AK67" s="18">
        <f t="shared" ca="1" si="40"/>
        <v>0</v>
      </c>
      <c r="AL67" s="18">
        <f t="shared" ca="1" si="40"/>
        <v>0</v>
      </c>
      <c r="AM67" s="18">
        <f t="shared" ca="1" si="40"/>
        <v>0</v>
      </c>
      <c r="AN67" s="18">
        <f t="shared" ca="1" si="40"/>
        <v>0</v>
      </c>
      <c r="AO67" s="18">
        <f t="shared" ca="1" si="40"/>
        <v>0</v>
      </c>
      <c r="AP67" s="18">
        <f t="shared" ca="1" si="40"/>
        <v>0</v>
      </c>
      <c r="AQ67" s="18">
        <f t="shared" ca="1" si="40"/>
        <v>0</v>
      </c>
      <c r="AR67" s="18">
        <f t="shared" ca="1" si="40"/>
        <v>0</v>
      </c>
      <c r="AS67" s="18">
        <f t="shared" ca="1" si="40"/>
        <v>0</v>
      </c>
      <c r="AT67" s="18">
        <f t="shared" ca="1" si="40"/>
        <v>0</v>
      </c>
      <c r="AU67" s="18">
        <f t="shared" ca="1" si="40"/>
        <v>0</v>
      </c>
      <c r="AV67" s="18">
        <f t="shared" ca="1" si="40"/>
        <v>0</v>
      </c>
      <c r="AW67" s="18">
        <f t="shared" ca="1" si="40"/>
        <v>0</v>
      </c>
      <c r="AX67" s="18">
        <f t="shared" ca="1" si="40"/>
        <v>0</v>
      </c>
      <c r="AY67" s="18">
        <f t="shared" ca="1" si="40"/>
        <v>0</v>
      </c>
      <c r="AZ67" s="18">
        <f t="shared" ca="1" si="44"/>
        <v>0</v>
      </c>
      <c r="BA67" s="18">
        <f t="shared" ca="1" si="44"/>
        <v>0</v>
      </c>
      <c r="BB67" s="18">
        <f t="shared" ca="1" si="44"/>
        <v>0</v>
      </c>
      <c r="BC67" s="18">
        <f t="shared" ca="1" si="44"/>
        <v>0</v>
      </c>
      <c r="BD67" s="18">
        <f t="shared" ca="1" si="44"/>
        <v>36808914.07</v>
      </c>
      <c r="BE67" s="18">
        <f t="shared" ca="1" si="44"/>
        <v>0</v>
      </c>
      <c r="BF67" s="18">
        <f t="shared" ca="1" si="44"/>
        <v>0</v>
      </c>
      <c r="BG67" s="18">
        <f t="shared" ca="1" si="44"/>
        <v>0</v>
      </c>
      <c r="BH67" s="18">
        <f t="shared" ca="1" si="44"/>
        <v>0</v>
      </c>
      <c r="BI67" s="18">
        <f t="shared" ca="1" si="44"/>
        <v>0</v>
      </c>
      <c r="BJ67" s="18">
        <f t="shared" ca="1" si="44"/>
        <v>0</v>
      </c>
      <c r="BK67" s="18">
        <f t="shared" ca="1" si="44"/>
        <v>0</v>
      </c>
      <c r="BL67" s="18">
        <f t="shared" ca="1" si="44"/>
        <v>0</v>
      </c>
      <c r="BM67" s="18">
        <f t="shared" ca="1" si="44"/>
        <v>0</v>
      </c>
      <c r="BN67" s="18">
        <f t="shared" ca="1" si="44"/>
        <v>0</v>
      </c>
      <c r="BO67" s="18">
        <f t="shared" ca="1" si="44"/>
        <v>0</v>
      </c>
      <c r="BP67" s="18">
        <f t="shared" ca="1" si="41"/>
        <v>0</v>
      </c>
      <c r="BQ67" s="18">
        <f t="shared" ca="1" si="41"/>
        <v>0</v>
      </c>
      <c r="BR67" s="18">
        <f t="shared" ca="1" si="41"/>
        <v>0</v>
      </c>
      <c r="BS67" s="18">
        <f t="shared" ca="1" si="41"/>
        <v>0</v>
      </c>
      <c r="BT67" s="18">
        <f t="shared" ca="1" si="41"/>
        <v>0</v>
      </c>
      <c r="BU67" s="18">
        <f t="shared" ca="1" si="41"/>
        <v>0</v>
      </c>
      <c r="BV67" s="18">
        <f t="shared" ca="1" si="41"/>
        <v>0</v>
      </c>
      <c r="BW67" s="18">
        <f t="shared" ca="1" si="41"/>
        <v>0</v>
      </c>
      <c r="BX67" s="18">
        <f t="shared" ca="1" si="41"/>
        <v>0</v>
      </c>
      <c r="BY67" s="18">
        <f t="shared" ca="1" si="41"/>
        <v>0</v>
      </c>
      <c r="BZ67" s="18">
        <f t="shared" ca="1" si="41"/>
        <v>0</v>
      </c>
      <c r="CA67" s="18">
        <f t="shared" ca="1" si="41"/>
        <v>0</v>
      </c>
      <c r="CB67" s="18">
        <f t="shared" ca="1" si="41"/>
        <v>0</v>
      </c>
      <c r="CC67" s="18">
        <f t="shared" ca="1" si="45"/>
        <v>0</v>
      </c>
      <c r="CD67" s="18">
        <f t="shared" ca="1" si="45"/>
        <v>0</v>
      </c>
      <c r="CE67" s="18">
        <f t="shared" ca="1" si="45"/>
        <v>0</v>
      </c>
      <c r="CF67" s="18">
        <f t="shared" ca="1" si="45"/>
        <v>0</v>
      </c>
      <c r="CG67" s="18">
        <f t="shared" ca="1" si="45"/>
        <v>0</v>
      </c>
      <c r="CH67" s="18">
        <f t="shared" ca="1" si="45"/>
        <v>0</v>
      </c>
      <c r="CI67" s="19">
        <f t="shared" ca="1" si="25"/>
        <v>0</v>
      </c>
      <c r="CJ67" s="18">
        <f t="shared" ca="1" si="48"/>
        <v>0</v>
      </c>
      <c r="CK67" s="18">
        <f t="shared" ca="1" si="48"/>
        <v>0</v>
      </c>
      <c r="CL67" s="19">
        <f t="shared" ca="1" si="26"/>
        <v>0</v>
      </c>
      <c r="CM67" s="18">
        <f t="shared" ca="1" si="49"/>
        <v>0</v>
      </c>
      <c r="CN67" s="18">
        <f t="shared" ca="1" si="49"/>
        <v>0</v>
      </c>
      <c r="CO67" s="19">
        <f t="shared" ca="1" si="27"/>
        <v>0</v>
      </c>
      <c r="CP67" s="18">
        <f t="shared" ca="1" si="46"/>
        <v>0</v>
      </c>
      <c r="CQ67" s="18">
        <f t="shared" ca="1" si="46"/>
        <v>0</v>
      </c>
      <c r="CR67" s="18">
        <f t="shared" ca="1" si="46"/>
        <v>0</v>
      </c>
      <c r="CS67" s="18">
        <f t="shared" ca="1" si="46"/>
        <v>0</v>
      </c>
      <c r="CT67" s="18">
        <f t="shared" ca="1" si="46"/>
        <v>0</v>
      </c>
      <c r="CU67" s="19">
        <f t="shared" ca="1" si="50"/>
        <v>36808914.07</v>
      </c>
    </row>
    <row r="68" spans="1:230" ht="12.75" customHeight="1">
      <c r="A68" s="57" t="s">
        <v>271</v>
      </c>
      <c r="B68" s="17">
        <v>3009</v>
      </c>
      <c r="C68" s="58" t="s">
        <v>255</v>
      </c>
      <c r="D68" s="19">
        <f t="shared" ca="1" si="24"/>
        <v>0</v>
      </c>
      <c r="E68" s="18">
        <f t="shared" ca="1" si="42"/>
        <v>0</v>
      </c>
      <c r="F68" s="18">
        <f t="shared" ca="1" si="42"/>
        <v>0</v>
      </c>
      <c r="G68" s="18">
        <f t="shared" ca="1" si="42"/>
        <v>0</v>
      </c>
      <c r="H68" s="18">
        <f t="shared" ca="1" si="42"/>
        <v>0</v>
      </c>
      <c r="I68" s="18">
        <f t="shared" ca="1" si="42"/>
        <v>0</v>
      </c>
      <c r="J68" s="18">
        <f t="shared" ca="1" si="42"/>
        <v>0</v>
      </c>
      <c r="K68" s="18">
        <f t="shared" ca="1" si="42"/>
        <v>0</v>
      </c>
      <c r="L68" s="18">
        <f t="shared" ca="1" si="42"/>
        <v>0</v>
      </c>
      <c r="M68" s="18">
        <f t="shared" ca="1" si="42"/>
        <v>0</v>
      </c>
      <c r="N68" s="18">
        <f t="shared" ca="1" si="42"/>
        <v>0</v>
      </c>
      <c r="O68" s="18">
        <f t="shared" ca="1" si="42"/>
        <v>0</v>
      </c>
      <c r="P68" s="18">
        <f t="shared" ca="1" si="42"/>
        <v>0</v>
      </c>
      <c r="Q68" s="18">
        <f t="shared" ca="1" si="42"/>
        <v>0</v>
      </c>
      <c r="R68" s="18">
        <f t="shared" ca="1" si="42"/>
        <v>0</v>
      </c>
      <c r="S68" s="18">
        <f t="shared" ca="1" si="42"/>
        <v>0</v>
      </c>
      <c r="T68" s="18">
        <f t="shared" ca="1" si="11"/>
        <v>0</v>
      </c>
      <c r="U68" s="18">
        <f t="shared" ca="1" si="43"/>
        <v>0</v>
      </c>
      <c r="V68" s="18">
        <f t="shared" ca="1" si="43"/>
        <v>0</v>
      </c>
      <c r="W68" s="18">
        <f t="shared" ca="1" si="43"/>
        <v>0</v>
      </c>
      <c r="X68" s="18">
        <f t="shared" ca="1" si="43"/>
        <v>0</v>
      </c>
      <c r="Y68" s="18">
        <f t="shared" ca="1" si="43"/>
        <v>0</v>
      </c>
      <c r="Z68" s="18">
        <f t="shared" ca="1" si="43"/>
        <v>0</v>
      </c>
      <c r="AA68" s="18">
        <f t="shared" ca="1" si="43"/>
        <v>0</v>
      </c>
      <c r="AB68" s="18">
        <f t="shared" ca="1" si="43"/>
        <v>0</v>
      </c>
      <c r="AC68" s="18">
        <f t="shared" ca="1" si="43"/>
        <v>0</v>
      </c>
      <c r="AD68" s="18">
        <f t="shared" ca="1" si="43"/>
        <v>0</v>
      </c>
      <c r="AE68" s="18">
        <f t="shared" ca="1" si="43"/>
        <v>0</v>
      </c>
      <c r="AF68" s="18">
        <f t="shared" ca="1" si="43"/>
        <v>0</v>
      </c>
      <c r="AG68" s="18">
        <f t="shared" ca="1" si="43"/>
        <v>0</v>
      </c>
      <c r="AH68" s="18">
        <f t="shared" ca="1" si="43"/>
        <v>0</v>
      </c>
      <c r="AI68" s="18">
        <f t="shared" ca="1" si="43"/>
        <v>0</v>
      </c>
      <c r="AJ68" s="18">
        <f t="shared" ca="1" si="43"/>
        <v>0</v>
      </c>
      <c r="AK68" s="18">
        <f t="shared" ca="1" si="40"/>
        <v>0</v>
      </c>
      <c r="AL68" s="18">
        <f t="shared" ca="1" si="40"/>
        <v>0</v>
      </c>
      <c r="AM68" s="18">
        <f t="shared" ca="1" si="40"/>
        <v>0</v>
      </c>
      <c r="AN68" s="18">
        <f t="shared" ca="1" si="40"/>
        <v>0</v>
      </c>
      <c r="AO68" s="18">
        <f t="shared" ca="1" si="40"/>
        <v>0</v>
      </c>
      <c r="AP68" s="18">
        <f t="shared" ca="1" si="40"/>
        <v>0</v>
      </c>
      <c r="AQ68" s="18">
        <f t="shared" ca="1" si="40"/>
        <v>0</v>
      </c>
      <c r="AR68" s="18">
        <f t="shared" ca="1" si="40"/>
        <v>0</v>
      </c>
      <c r="AS68" s="18">
        <f t="shared" ca="1" si="40"/>
        <v>0</v>
      </c>
      <c r="AT68" s="18">
        <f t="shared" ca="1" si="40"/>
        <v>0</v>
      </c>
      <c r="AU68" s="18">
        <f t="shared" ca="1" si="40"/>
        <v>0</v>
      </c>
      <c r="AV68" s="18">
        <f t="shared" ca="1" si="40"/>
        <v>0</v>
      </c>
      <c r="AW68" s="18">
        <f t="shared" ca="1" si="40"/>
        <v>0</v>
      </c>
      <c r="AX68" s="18">
        <f t="shared" ca="1" si="40"/>
        <v>0</v>
      </c>
      <c r="AY68" s="18">
        <f t="shared" ca="1" si="40"/>
        <v>0</v>
      </c>
      <c r="AZ68" s="18">
        <f t="shared" ca="1" si="44"/>
        <v>0</v>
      </c>
      <c r="BA68" s="18">
        <f t="shared" ca="1" si="44"/>
        <v>0</v>
      </c>
      <c r="BB68" s="18">
        <f t="shared" ca="1" si="44"/>
        <v>0</v>
      </c>
      <c r="BC68" s="18">
        <f t="shared" ca="1" si="44"/>
        <v>0</v>
      </c>
      <c r="BD68" s="18">
        <f t="shared" ca="1" si="44"/>
        <v>165906907.15999976</v>
      </c>
      <c r="BE68" s="18">
        <f t="shared" ca="1" si="44"/>
        <v>136057964.50000006</v>
      </c>
      <c r="BF68" s="18">
        <f t="shared" ca="1" si="44"/>
        <v>0</v>
      </c>
      <c r="BG68" s="18">
        <f t="shared" ca="1" si="44"/>
        <v>0</v>
      </c>
      <c r="BH68" s="18">
        <f t="shared" ca="1" si="44"/>
        <v>0</v>
      </c>
      <c r="BI68" s="18">
        <f t="shared" ca="1" si="44"/>
        <v>0</v>
      </c>
      <c r="BJ68" s="18">
        <f t="shared" ca="1" si="44"/>
        <v>0</v>
      </c>
      <c r="BK68" s="18">
        <f t="shared" ca="1" si="44"/>
        <v>0</v>
      </c>
      <c r="BL68" s="18">
        <f t="shared" ca="1" si="44"/>
        <v>0</v>
      </c>
      <c r="BM68" s="18">
        <f t="shared" ca="1" si="44"/>
        <v>0</v>
      </c>
      <c r="BN68" s="18">
        <f t="shared" ca="1" si="44"/>
        <v>0</v>
      </c>
      <c r="BO68" s="18">
        <f t="shared" ca="1" si="44"/>
        <v>0</v>
      </c>
      <c r="BP68" s="18">
        <f t="shared" ca="1" si="41"/>
        <v>0</v>
      </c>
      <c r="BQ68" s="18">
        <f t="shared" ca="1" si="41"/>
        <v>0</v>
      </c>
      <c r="BR68" s="18">
        <f t="shared" ca="1" si="41"/>
        <v>0</v>
      </c>
      <c r="BS68" s="18">
        <f t="shared" ca="1" si="41"/>
        <v>0</v>
      </c>
      <c r="BT68" s="18">
        <f t="shared" ca="1" si="41"/>
        <v>0</v>
      </c>
      <c r="BU68" s="18">
        <f t="shared" ca="1" si="41"/>
        <v>0</v>
      </c>
      <c r="BV68" s="18">
        <f t="shared" ca="1" si="41"/>
        <v>0</v>
      </c>
      <c r="BW68" s="18">
        <f t="shared" ca="1" si="41"/>
        <v>0</v>
      </c>
      <c r="BX68" s="18">
        <f t="shared" ca="1" si="41"/>
        <v>0</v>
      </c>
      <c r="BY68" s="18">
        <f t="shared" ca="1" si="41"/>
        <v>0</v>
      </c>
      <c r="BZ68" s="18">
        <f t="shared" ca="1" si="41"/>
        <v>0</v>
      </c>
      <c r="CA68" s="18">
        <f t="shared" ca="1" si="41"/>
        <v>0</v>
      </c>
      <c r="CB68" s="18">
        <f t="shared" ca="1" si="41"/>
        <v>0</v>
      </c>
      <c r="CC68" s="18">
        <f t="shared" ca="1" si="45"/>
        <v>0</v>
      </c>
      <c r="CD68" s="18">
        <f t="shared" ca="1" si="45"/>
        <v>0</v>
      </c>
      <c r="CE68" s="18">
        <f t="shared" ca="1" si="45"/>
        <v>0</v>
      </c>
      <c r="CF68" s="18">
        <f t="shared" ca="1" si="45"/>
        <v>0</v>
      </c>
      <c r="CG68" s="18">
        <f t="shared" ca="1" si="45"/>
        <v>0</v>
      </c>
      <c r="CH68" s="18">
        <f t="shared" ca="1" si="45"/>
        <v>0</v>
      </c>
      <c r="CI68" s="19">
        <f t="shared" ca="1" si="25"/>
        <v>208565513.56</v>
      </c>
      <c r="CJ68" s="18">
        <f t="shared" ca="1" si="48"/>
        <v>0</v>
      </c>
      <c r="CK68" s="18">
        <f t="shared" ca="1" si="48"/>
        <v>0</v>
      </c>
      <c r="CL68" s="19">
        <f t="shared" ca="1" si="26"/>
        <v>208565513.56</v>
      </c>
      <c r="CM68" s="18">
        <f t="shared" ca="1" si="49"/>
        <v>30956701.280000001</v>
      </c>
      <c r="CN68" s="18">
        <f t="shared" ca="1" si="49"/>
        <v>177608812.28</v>
      </c>
      <c r="CO68" s="19">
        <f t="shared" ca="1" si="27"/>
        <v>0</v>
      </c>
      <c r="CP68" s="18">
        <f t="shared" ca="1" si="46"/>
        <v>0</v>
      </c>
      <c r="CQ68" s="18">
        <f t="shared" ca="1" si="46"/>
        <v>0</v>
      </c>
      <c r="CR68" s="18">
        <f t="shared" ca="1" si="46"/>
        <v>0</v>
      </c>
      <c r="CS68" s="18">
        <f t="shared" ca="1" si="46"/>
        <v>0</v>
      </c>
      <c r="CT68" s="18">
        <f t="shared" ca="1" si="46"/>
        <v>0</v>
      </c>
      <c r="CU68" s="19">
        <f t="shared" ca="1" si="50"/>
        <v>510530385.21999985</v>
      </c>
    </row>
    <row r="69" spans="1:230" ht="12.75" customHeight="1">
      <c r="A69" s="57" t="s">
        <v>273</v>
      </c>
      <c r="B69" s="17">
        <v>3011</v>
      </c>
      <c r="C69" s="58" t="s">
        <v>255</v>
      </c>
      <c r="D69" s="19">
        <f t="shared" ca="1" si="24"/>
        <v>0</v>
      </c>
      <c r="E69" s="18">
        <f t="shared" ca="1" si="42"/>
        <v>0</v>
      </c>
      <c r="F69" s="18">
        <f t="shared" ca="1" si="42"/>
        <v>0</v>
      </c>
      <c r="G69" s="18">
        <f t="shared" ca="1" si="42"/>
        <v>0</v>
      </c>
      <c r="H69" s="18">
        <f t="shared" ca="1" si="42"/>
        <v>0</v>
      </c>
      <c r="I69" s="18">
        <f t="shared" ca="1" si="42"/>
        <v>0</v>
      </c>
      <c r="J69" s="18">
        <f t="shared" ca="1" si="42"/>
        <v>0</v>
      </c>
      <c r="K69" s="18">
        <f t="shared" ca="1" si="42"/>
        <v>0</v>
      </c>
      <c r="L69" s="18">
        <f t="shared" ca="1" si="42"/>
        <v>0</v>
      </c>
      <c r="M69" s="18">
        <f t="shared" ca="1" si="42"/>
        <v>0</v>
      </c>
      <c r="N69" s="18">
        <f t="shared" ca="1" si="42"/>
        <v>0</v>
      </c>
      <c r="O69" s="18">
        <f t="shared" ca="1" si="42"/>
        <v>0</v>
      </c>
      <c r="P69" s="18">
        <f t="shared" ca="1" si="42"/>
        <v>0</v>
      </c>
      <c r="Q69" s="18">
        <f t="shared" ca="1" si="42"/>
        <v>0</v>
      </c>
      <c r="R69" s="18">
        <f t="shared" ca="1" si="42"/>
        <v>0</v>
      </c>
      <c r="S69" s="18">
        <f t="shared" ca="1" si="42"/>
        <v>0</v>
      </c>
      <c r="T69" s="18">
        <f t="shared" ca="1" si="11"/>
        <v>0</v>
      </c>
      <c r="U69" s="18">
        <f t="shared" ca="1" si="43"/>
        <v>0</v>
      </c>
      <c r="V69" s="18">
        <f t="shared" ca="1" si="43"/>
        <v>0</v>
      </c>
      <c r="W69" s="18">
        <f t="shared" ca="1" si="43"/>
        <v>0</v>
      </c>
      <c r="X69" s="18">
        <f t="shared" ca="1" si="43"/>
        <v>0</v>
      </c>
      <c r="Y69" s="18">
        <f t="shared" ca="1" si="43"/>
        <v>0</v>
      </c>
      <c r="Z69" s="18">
        <f t="shared" ca="1" si="43"/>
        <v>0</v>
      </c>
      <c r="AA69" s="18">
        <f t="shared" ca="1" si="43"/>
        <v>0</v>
      </c>
      <c r="AB69" s="18">
        <f t="shared" ca="1" si="43"/>
        <v>0</v>
      </c>
      <c r="AC69" s="18">
        <f t="shared" ca="1" si="43"/>
        <v>0</v>
      </c>
      <c r="AD69" s="18">
        <f t="shared" ca="1" si="43"/>
        <v>0</v>
      </c>
      <c r="AE69" s="18">
        <f t="shared" ca="1" si="43"/>
        <v>0</v>
      </c>
      <c r="AF69" s="18">
        <f t="shared" ca="1" si="43"/>
        <v>0</v>
      </c>
      <c r="AG69" s="18">
        <f t="shared" ca="1" si="43"/>
        <v>0</v>
      </c>
      <c r="AH69" s="18">
        <f t="shared" ca="1" si="43"/>
        <v>0</v>
      </c>
      <c r="AI69" s="18">
        <f t="shared" ca="1" si="43"/>
        <v>0</v>
      </c>
      <c r="AJ69" s="18">
        <f t="shared" ca="1" si="43"/>
        <v>0</v>
      </c>
      <c r="AK69" s="18">
        <f t="shared" ca="1" si="40"/>
        <v>0</v>
      </c>
      <c r="AL69" s="18">
        <f t="shared" ca="1" si="40"/>
        <v>0</v>
      </c>
      <c r="AM69" s="18">
        <f t="shared" ca="1" si="40"/>
        <v>0</v>
      </c>
      <c r="AN69" s="18">
        <f t="shared" ca="1" si="40"/>
        <v>0</v>
      </c>
      <c r="AO69" s="18">
        <f t="shared" ca="1" si="40"/>
        <v>0</v>
      </c>
      <c r="AP69" s="18">
        <f t="shared" ca="1" si="40"/>
        <v>0</v>
      </c>
      <c r="AQ69" s="18">
        <f t="shared" ca="1" si="40"/>
        <v>0</v>
      </c>
      <c r="AR69" s="18">
        <f t="shared" ca="1" si="40"/>
        <v>0</v>
      </c>
      <c r="AS69" s="18">
        <f t="shared" ca="1" si="40"/>
        <v>0</v>
      </c>
      <c r="AT69" s="18">
        <f t="shared" ca="1" si="40"/>
        <v>0</v>
      </c>
      <c r="AU69" s="18">
        <f t="shared" ca="1" si="40"/>
        <v>0</v>
      </c>
      <c r="AV69" s="18">
        <f t="shared" ca="1" si="40"/>
        <v>0</v>
      </c>
      <c r="AW69" s="18">
        <f t="shared" ca="1" si="40"/>
        <v>0</v>
      </c>
      <c r="AX69" s="18">
        <f t="shared" ca="1" si="40"/>
        <v>0</v>
      </c>
      <c r="AY69" s="18">
        <f t="shared" ca="1" si="40"/>
        <v>0</v>
      </c>
      <c r="AZ69" s="18">
        <f t="shared" ca="1" si="44"/>
        <v>0</v>
      </c>
      <c r="BA69" s="18">
        <f t="shared" ca="1" si="44"/>
        <v>0</v>
      </c>
      <c r="BB69" s="18">
        <f t="shared" ca="1" si="44"/>
        <v>0</v>
      </c>
      <c r="BC69" s="18">
        <f t="shared" ca="1" si="44"/>
        <v>0</v>
      </c>
      <c r="BD69" s="18">
        <f t="shared" ca="1" si="44"/>
        <v>416765254.44419014</v>
      </c>
      <c r="BE69" s="18">
        <f t="shared" ca="1" si="44"/>
        <v>0</v>
      </c>
      <c r="BF69" s="18">
        <f t="shared" ca="1" si="44"/>
        <v>0</v>
      </c>
      <c r="BG69" s="18">
        <f t="shared" ca="1" si="44"/>
        <v>0</v>
      </c>
      <c r="BH69" s="18">
        <f t="shared" ca="1" si="44"/>
        <v>0</v>
      </c>
      <c r="BI69" s="18">
        <f t="shared" ca="1" si="44"/>
        <v>0</v>
      </c>
      <c r="BJ69" s="18">
        <f t="shared" ca="1" si="44"/>
        <v>0</v>
      </c>
      <c r="BK69" s="18">
        <f t="shared" ca="1" si="44"/>
        <v>0</v>
      </c>
      <c r="BL69" s="18">
        <f t="shared" ca="1" si="44"/>
        <v>0</v>
      </c>
      <c r="BM69" s="18">
        <f t="shared" ca="1" si="44"/>
        <v>0</v>
      </c>
      <c r="BN69" s="18">
        <f t="shared" ca="1" si="44"/>
        <v>0</v>
      </c>
      <c r="BO69" s="18">
        <f t="shared" ca="1" si="44"/>
        <v>0</v>
      </c>
      <c r="BP69" s="18">
        <f t="shared" ca="1" si="41"/>
        <v>0</v>
      </c>
      <c r="BQ69" s="18">
        <f t="shared" ca="1" si="41"/>
        <v>0</v>
      </c>
      <c r="BR69" s="18">
        <f t="shared" ca="1" si="41"/>
        <v>0</v>
      </c>
      <c r="BS69" s="18">
        <f t="shared" ca="1" si="41"/>
        <v>0</v>
      </c>
      <c r="BT69" s="18">
        <f t="shared" ca="1" si="41"/>
        <v>0</v>
      </c>
      <c r="BU69" s="18">
        <f t="shared" ca="1" si="41"/>
        <v>0</v>
      </c>
      <c r="BV69" s="18">
        <f t="shared" ca="1" si="41"/>
        <v>0</v>
      </c>
      <c r="BW69" s="18">
        <f t="shared" ca="1" si="41"/>
        <v>0</v>
      </c>
      <c r="BX69" s="18">
        <f t="shared" ca="1" si="41"/>
        <v>0</v>
      </c>
      <c r="BY69" s="18">
        <f t="shared" ca="1" si="41"/>
        <v>0</v>
      </c>
      <c r="BZ69" s="18">
        <f t="shared" ca="1" si="41"/>
        <v>0</v>
      </c>
      <c r="CA69" s="18">
        <f t="shared" ca="1" si="41"/>
        <v>0</v>
      </c>
      <c r="CB69" s="18">
        <f t="shared" ca="1" si="41"/>
        <v>0</v>
      </c>
      <c r="CC69" s="18">
        <f t="shared" ca="1" si="45"/>
        <v>0</v>
      </c>
      <c r="CD69" s="18">
        <f t="shared" ca="1" si="45"/>
        <v>0</v>
      </c>
      <c r="CE69" s="18">
        <f t="shared" ca="1" si="45"/>
        <v>0</v>
      </c>
      <c r="CF69" s="18">
        <f t="shared" ca="1" si="45"/>
        <v>0</v>
      </c>
      <c r="CG69" s="18">
        <f t="shared" ca="1" si="45"/>
        <v>0</v>
      </c>
      <c r="CH69" s="18">
        <f t="shared" ca="1" si="45"/>
        <v>0</v>
      </c>
      <c r="CI69" s="19">
        <f t="shared" ca="1" si="25"/>
        <v>7975720.9200000046</v>
      </c>
      <c r="CJ69" s="18">
        <f t="shared" ca="1" si="48"/>
        <v>0</v>
      </c>
      <c r="CK69" s="18">
        <f t="shared" ca="1" si="48"/>
        <v>0</v>
      </c>
      <c r="CL69" s="19">
        <f t="shared" ca="1" si="26"/>
        <v>7978557.650000005</v>
      </c>
      <c r="CM69" s="18">
        <f t="shared" ca="1" si="49"/>
        <v>45694.97</v>
      </c>
      <c r="CN69" s="18">
        <f t="shared" ca="1" si="49"/>
        <v>7932862.6800000053</v>
      </c>
      <c r="CO69" s="19">
        <f t="shared" ca="1" si="27"/>
        <v>-2836.73</v>
      </c>
      <c r="CP69" s="18">
        <f t="shared" ca="1" si="46"/>
        <v>0</v>
      </c>
      <c r="CQ69" s="18">
        <f t="shared" ca="1" si="46"/>
        <v>-2836.73</v>
      </c>
      <c r="CR69" s="18">
        <f t="shared" ca="1" si="46"/>
        <v>0</v>
      </c>
      <c r="CS69" s="18">
        <f t="shared" ca="1" si="46"/>
        <v>0</v>
      </c>
      <c r="CT69" s="18">
        <f t="shared" ca="1" si="46"/>
        <v>0</v>
      </c>
      <c r="CU69" s="19">
        <f t="shared" ca="1" si="50"/>
        <v>424740975.36419016</v>
      </c>
    </row>
    <row r="70" spans="1:230" ht="12.75" customHeight="1">
      <c r="A70" s="57" t="s">
        <v>275</v>
      </c>
      <c r="B70" s="17">
        <v>3012</v>
      </c>
      <c r="C70" s="58" t="s">
        <v>255</v>
      </c>
      <c r="D70" s="19">
        <f t="shared" ca="1" si="24"/>
        <v>0</v>
      </c>
      <c r="E70" s="18">
        <f t="shared" ca="1" si="42"/>
        <v>0</v>
      </c>
      <c r="F70" s="18">
        <f t="shared" ca="1" si="42"/>
        <v>0</v>
      </c>
      <c r="G70" s="18">
        <f t="shared" ca="1" si="42"/>
        <v>0</v>
      </c>
      <c r="H70" s="18">
        <f t="shared" ca="1" si="42"/>
        <v>0</v>
      </c>
      <c r="I70" s="18">
        <f t="shared" ca="1" si="42"/>
        <v>0</v>
      </c>
      <c r="J70" s="18">
        <f t="shared" ca="1" si="42"/>
        <v>0</v>
      </c>
      <c r="K70" s="18">
        <f t="shared" ca="1" si="42"/>
        <v>0</v>
      </c>
      <c r="L70" s="18">
        <f t="shared" ca="1" si="42"/>
        <v>0</v>
      </c>
      <c r="M70" s="18">
        <f t="shared" ca="1" si="42"/>
        <v>0</v>
      </c>
      <c r="N70" s="18">
        <f t="shared" ca="1" si="42"/>
        <v>0</v>
      </c>
      <c r="O70" s="18">
        <f t="shared" ca="1" si="42"/>
        <v>0</v>
      </c>
      <c r="P70" s="18">
        <f t="shared" ca="1" si="42"/>
        <v>0</v>
      </c>
      <c r="Q70" s="18">
        <f t="shared" ca="1" si="42"/>
        <v>0</v>
      </c>
      <c r="R70" s="18">
        <f t="shared" ca="1" si="42"/>
        <v>0</v>
      </c>
      <c r="S70" s="18">
        <f t="shared" ca="1" si="42"/>
        <v>0</v>
      </c>
      <c r="T70" s="18">
        <f t="shared" ca="1" si="11"/>
        <v>0</v>
      </c>
      <c r="U70" s="18">
        <f t="shared" ca="1" si="43"/>
        <v>0</v>
      </c>
      <c r="V70" s="18">
        <f t="shared" ca="1" si="43"/>
        <v>0</v>
      </c>
      <c r="W70" s="18">
        <f t="shared" ca="1" si="43"/>
        <v>0</v>
      </c>
      <c r="X70" s="18">
        <f t="shared" ca="1" si="43"/>
        <v>0</v>
      </c>
      <c r="Y70" s="18">
        <f t="shared" ca="1" si="43"/>
        <v>0</v>
      </c>
      <c r="Z70" s="18">
        <f t="shared" ca="1" si="43"/>
        <v>0</v>
      </c>
      <c r="AA70" s="18">
        <f t="shared" ca="1" si="43"/>
        <v>0</v>
      </c>
      <c r="AB70" s="18">
        <f t="shared" ca="1" si="43"/>
        <v>0</v>
      </c>
      <c r="AC70" s="18">
        <f t="shared" ca="1" si="43"/>
        <v>0</v>
      </c>
      <c r="AD70" s="18">
        <f t="shared" ca="1" si="43"/>
        <v>0</v>
      </c>
      <c r="AE70" s="18">
        <f t="shared" ca="1" si="43"/>
        <v>0</v>
      </c>
      <c r="AF70" s="18">
        <f t="shared" ca="1" si="43"/>
        <v>0</v>
      </c>
      <c r="AG70" s="18">
        <f t="shared" ca="1" si="43"/>
        <v>0</v>
      </c>
      <c r="AH70" s="18">
        <f t="shared" ca="1" si="43"/>
        <v>0</v>
      </c>
      <c r="AI70" s="18">
        <f t="shared" ca="1" si="43"/>
        <v>0</v>
      </c>
      <c r="AJ70" s="18">
        <f t="shared" ref="AJ70:AY75" ca="1" si="51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1"/>
        <v>0</v>
      </c>
      <c r="AL70" s="18">
        <f t="shared" ca="1" si="51"/>
        <v>0</v>
      </c>
      <c r="AM70" s="18">
        <f t="shared" ca="1" si="51"/>
        <v>0</v>
      </c>
      <c r="AN70" s="18">
        <f t="shared" ca="1" si="51"/>
        <v>0</v>
      </c>
      <c r="AO70" s="18">
        <f t="shared" ca="1" si="51"/>
        <v>0</v>
      </c>
      <c r="AP70" s="18">
        <f t="shared" ca="1" si="51"/>
        <v>0</v>
      </c>
      <c r="AQ70" s="18">
        <f t="shared" ca="1" si="51"/>
        <v>0</v>
      </c>
      <c r="AR70" s="18">
        <f t="shared" ca="1" si="51"/>
        <v>0</v>
      </c>
      <c r="AS70" s="18">
        <f t="shared" ca="1" si="51"/>
        <v>0</v>
      </c>
      <c r="AT70" s="18">
        <f t="shared" ca="1" si="51"/>
        <v>0</v>
      </c>
      <c r="AU70" s="18">
        <f t="shared" ca="1" si="51"/>
        <v>0</v>
      </c>
      <c r="AV70" s="18">
        <f t="shared" ca="1" si="51"/>
        <v>0</v>
      </c>
      <c r="AW70" s="18">
        <f t="shared" ca="1" si="51"/>
        <v>0</v>
      </c>
      <c r="AX70" s="18">
        <f t="shared" ca="1" si="51"/>
        <v>0</v>
      </c>
      <c r="AY70" s="18">
        <f t="shared" ca="1" si="51"/>
        <v>0</v>
      </c>
      <c r="AZ70" s="18">
        <f t="shared" ca="1" si="44"/>
        <v>0</v>
      </c>
      <c r="BA70" s="18">
        <f t="shared" ca="1" si="44"/>
        <v>0</v>
      </c>
      <c r="BB70" s="18">
        <f t="shared" ca="1" si="44"/>
        <v>0</v>
      </c>
      <c r="BC70" s="18">
        <f t="shared" ca="1" si="44"/>
        <v>0</v>
      </c>
      <c r="BD70" s="18">
        <f t="shared" ca="1" si="44"/>
        <v>3475.41</v>
      </c>
      <c r="BE70" s="18">
        <f t="shared" ca="1" si="44"/>
        <v>0</v>
      </c>
      <c r="BF70" s="18">
        <f t="shared" ca="1" si="44"/>
        <v>0</v>
      </c>
      <c r="BG70" s="18">
        <f t="shared" ca="1" si="44"/>
        <v>0</v>
      </c>
      <c r="BH70" s="18">
        <f t="shared" ca="1" si="44"/>
        <v>0</v>
      </c>
      <c r="BI70" s="18">
        <f t="shared" ca="1" si="44"/>
        <v>0</v>
      </c>
      <c r="BJ70" s="18">
        <f t="shared" ca="1" si="44"/>
        <v>0</v>
      </c>
      <c r="BK70" s="18">
        <f t="shared" ca="1" si="44"/>
        <v>0</v>
      </c>
      <c r="BL70" s="18">
        <f t="shared" ca="1" si="44"/>
        <v>0</v>
      </c>
      <c r="BM70" s="18">
        <f t="shared" ca="1" si="44"/>
        <v>0</v>
      </c>
      <c r="BN70" s="18">
        <f t="shared" ca="1" si="44"/>
        <v>0</v>
      </c>
      <c r="BO70" s="18">
        <f t="shared" ref="BO70:CD75" ca="1" si="52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2"/>
        <v>0</v>
      </c>
      <c r="BQ70" s="18">
        <f t="shared" ca="1" si="52"/>
        <v>0</v>
      </c>
      <c r="BR70" s="18">
        <f t="shared" ca="1" si="52"/>
        <v>0</v>
      </c>
      <c r="BS70" s="18">
        <f t="shared" ca="1" si="52"/>
        <v>0</v>
      </c>
      <c r="BT70" s="18">
        <f t="shared" ca="1" si="52"/>
        <v>0</v>
      </c>
      <c r="BU70" s="18">
        <f t="shared" ca="1" si="52"/>
        <v>0</v>
      </c>
      <c r="BV70" s="18">
        <f t="shared" ca="1" si="52"/>
        <v>0</v>
      </c>
      <c r="BW70" s="18">
        <f t="shared" ca="1" si="52"/>
        <v>0</v>
      </c>
      <c r="BX70" s="18">
        <f t="shared" ca="1" si="52"/>
        <v>0</v>
      </c>
      <c r="BY70" s="18">
        <f t="shared" ca="1" si="52"/>
        <v>0</v>
      </c>
      <c r="BZ70" s="18">
        <f t="shared" ca="1" si="52"/>
        <v>0</v>
      </c>
      <c r="CA70" s="18">
        <f t="shared" ca="1" si="52"/>
        <v>0</v>
      </c>
      <c r="CB70" s="18">
        <f t="shared" ca="1" si="52"/>
        <v>0</v>
      </c>
      <c r="CC70" s="18">
        <f t="shared" ca="1" si="45"/>
        <v>0</v>
      </c>
      <c r="CD70" s="18">
        <f t="shared" ca="1" si="45"/>
        <v>0</v>
      </c>
      <c r="CE70" s="18">
        <f t="shared" ca="1" si="45"/>
        <v>0</v>
      </c>
      <c r="CF70" s="18">
        <f t="shared" ca="1" si="45"/>
        <v>0</v>
      </c>
      <c r="CG70" s="18">
        <f t="shared" ca="1" si="45"/>
        <v>0</v>
      </c>
      <c r="CH70" s="18">
        <f t="shared" ca="1" si="45"/>
        <v>0</v>
      </c>
      <c r="CI70" s="19">
        <f t="shared" ca="1" si="25"/>
        <v>14863219.099999979</v>
      </c>
      <c r="CJ70" s="18">
        <f t="shared" ca="1" si="48"/>
        <v>0</v>
      </c>
      <c r="CK70" s="18">
        <f t="shared" ca="1" si="48"/>
        <v>0</v>
      </c>
      <c r="CL70" s="19">
        <f t="shared" ca="1" si="26"/>
        <v>14863219.099999979</v>
      </c>
      <c r="CM70" s="18">
        <f t="shared" ca="1" si="49"/>
        <v>3541257</v>
      </c>
      <c r="CN70" s="18">
        <f t="shared" ca="1" si="49"/>
        <v>11321962.099999979</v>
      </c>
      <c r="CO70" s="19">
        <f t="shared" ca="1" si="27"/>
        <v>0</v>
      </c>
      <c r="CP70" s="18">
        <f t="shared" ca="1" si="46"/>
        <v>0</v>
      </c>
      <c r="CQ70" s="18">
        <f t="shared" ca="1" si="46"/>
        <v>0</v>
      </c>
      <c r="CR70" s="18">
        <f t="shared" ca="1" si="46"/>
        <v>0</v>
      </c>
      <c r="CS70" s="18">
        <f t="shared" ca="1" si="46"/>
        <v>0</v>
      </c>
      <c r="CT70" s="18">
        <f t="shared" ca="1" si="46"/>
        <v>0</v>
      </c>
      <c r="CU70" s="19">
        <f t="shared" ca="1" si="50"/>
        <v>14866694.509999979</v>
      </c>
    </row>
    <row r="71" spans="1:230" ht="12.75" customHeight="1">
      <c r="A71" s="57" t="s">
        <v>277</v>
      </c>
      <c r="B71" s="17">
        <v>3013</v>
      </c>
      <c r="C71" s="58" t="s">
        <v>246</v>
      </c>
      <c r="D71" s="19">
        <f t="shared" ca="1" si="24"/>
        <v>0</v>
      </c>
      <c r="E71" s="18">
        <f t="shared" ref="E71:S75" ca="1" si="53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3"/>
        <v>0</v>
      </c>
      <c r="G71" s="18">
        <f t="shared" ca="1" si="53"/>
        <v>0</v>
      </c>
      <c r="H71" s="18">
        <f t="shared" ca="1" si="53"/>
        <v>0</v>
      </c>
      <c r="I71" s="18">
        <f t="shared" ca="1" si="53"/>
        <v>0</v>
      </c>
      <c r="J71" s="18">
        <f t="shared" ca="1" si="53"/>
        <v>0</v>
      </c>
      <c r="K71" s="18">
        <f t="shared" ca="1" si="53"/>
        <v>0</v>
      </c>
      <c r="L71" s="18">
        <f t="shared" ca="1" si="53"/>
        <v>0</v>
      </c>
      <c r="M71" s="18">
        <f t="shared" ca="1" si="53"/>
        <v>0</v>
      </c>
      <c r="N71" s="18">
        <f t="shared" ca="1" si="53"/>
        <v>0</v>
      </c>
      <c r="O71" s="18">
        <f t="shared" ca="1" si="53"/>
        <v>0</v>
      </c>
      <c r="P71" s="18">
        <f t="shared" ca="1" si="53"/>
        <v>0</v>
      </c>
      <c r="Q71" s="18">
        <f t="shared" ca="1" si="53"/>
        <v>0</v>
      </c>
      <c r="R71" s="18">
        <f t="shared" ca="1" si="53"/>
        <v>0</v>
      </c>
      <c r="S71" s="18">
        <f t="shared" ca="1" si="53"/>
        <v>0</v>
      </c>
      <c r="T71" s="18">
        <f t="shared" ca="1" si="11"/>
        <v>0</v>
      </c>
      <c r="U71" s="18">
        <f t="shared" ref="U71:AJ75" ca="1" si="54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4"/>
        <v>0</v>
      </c>
      <c r="W71" s="18">
        <f t="shared" ca="1" si="54"/>
        <v>0</v>
      </c>
      <c r="X71" s="18">
        <f t="shared" ca="1" si="54"/>
        <v>0</v>
      </c>
      <c r="Y71" s="18">
        <f t="shared" ca="1" si="54"/>
        <v>0</v>
      </c>
      <c r="Z71" s="18">
        <f t="shared" ca="1" si="54"/>
        <v>0</v>
      </c>
      <c r="AA71" s="18">
        <f t="shared" ca="1" si="54"/>
        <v>0</v>
      </c>
      <c r="AB71" s="18">
        <f t="shared" ca="1" si="54"/>
        <v>0</v>
      </c>
      <c r="AC71" s="18">
        <f t="shared" ca="1" si="54"/>
        <v>0</v>
      </c>
      <c r="AD71" s="18">
        <f t="shared" ca="1" si="54"/>
        <v>0</v>
      </c>
      <c r="AE71" s="18">
        <f t="shared" ca="1" si="54"/>
        <v>0</v>
      </c>
      <c r="AF71" s="18">
        <f t="shared" ca="1" si="54"/>
        <v>0</v>
      </c>
      <c r="AG71" s="18">
        <f t="shared" ca="1" si="54"/>
        <v>0</v>
      </c>
      <c r="AH71" s="18">
        <f t="shared" ca="1" si="54"/>
        <v>0</v>
      </c>
      <c r="AI71" s="18">
        <f t="shared" ca="1" si="54"/>
        <v>0</v>
      </c>
      <c r="AJ71" s="18">
        <f t="shared" ca="1" si="54"/>
        <v>0</v>
      </c>
      <c r="AK71" s="18">
        <f t="shared" ca="1" si="51"/>
        <v>0</v>
      </c>
      <c r="AL71" s="18">
        <f t="shared" ca="1" si="51"/>
        <v>0</v>
      </c>
      <c r="AM71" s="18">
        <f t="shared" ca="1" si="51"/>
        <v>0</v>
      </c>
      <c r="AN71" s="18">
        <f t="shared" ca="1" si="51"/>
        <v>0</v>
      </c>
      <c r="AO71" s="18">
        <f t="shared" ca="1" si="51"/>
        <v>0</v>
      </c>
      <c r="AP71" s="18">
        <f t="shared" ca="1" si="51"/>
        <v>0</v>
      </c>
      <c r="AQ71" s="18">
        <f t="shared" ca="1" si="51"/>
        <v>0</v>
      </c>
      <c r="AR71" s="18">
        <f t="shared" ca="1" si="51"/>
        <v>0</v>
      </c>
      <c r="AS71" s="18">
        <f t="shared" ca="1" si="51"/>
        <v>0</v>
      </c>
      <c r="AT71" s="18">
        <f t="shared" ca="1" si="51"/>
        <v>0</v>
      </c>
      <c r="AU71" s="18">
        <f t="shared" ca="1" si="51"/>
        <v>0</v>
      </c>
      <c r="AV71" s="18">
        <f t="shared" ca="1" si="51"/>
        <v>0</v>
      </c>
      <c r="AW71" s="18">
        <f t="shared" ca="1" si="51"/>
        <v>0</v>
      </c>
      <c r="AX71" s="18">
        <f t="shared" ca="1" si="51"/>
        <v>0</v>
      </c>
      <c r="AY71" s="18">
        <f t="shared" ca="1" si="51"/>
        <v>0</v>
      </c>
      <c r="AZ71" s="18">
        <f t="shared" ref="AZ71:BO75" ca="1" si="55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5"/>
        <v>0</v>
      </c>
      <c r="BB71" s="18">
        <f t="shared" ca="1" si="55"/>
        <v>0</v>
      </c>
      <c r="BC71" s="18">
        <f t="shared" ca="1" si="55"/>
        <v>0</v>
      </c>
      <c r="BD71" s="18">
        <f t="shared" ca="1" si="55"/>
        <v>525827.80000000005</v>
      </c>
      <c r="BE71" s="18">
        <f t="shared" ca="1" si="55"/>
        <v>0</v>
      </c>
      <c r="BF71" s="18">
        <f t="shared" ca="1" si="55"/>
        <v>0</v>
      </c>
      <c r="BG71" s="18">
        <f t="shared" ca="1" si="55"/>
        <v>0</v>
      </c>
      <c r="BH71" s="18">
        <f t="shared" ca="1" si="55"/>
        <v>0</v>
      </c>
      <c r="BI71" s="18">
        <f t="shared" ca="1" si="55"/>
        <v>0</v>
      </c>
      <c r="BJ71" s="18">
        <f t="shared" ca="1" si="55"/>
        <v>0</v>
      </c>
      <c r="BK71" s="18">
        <f t="shared" ca="1" si="55"/>
        <v>0</v>
      </c>
      <c r="BL71" s="18">
        <f t="shared" ca="1" si="55"/>
        <v>0</v>
      </c>
      <c r="BM71" s="18">
        <f t="shared" ca="1" si="55"/>
        <v>0</v>
      </c>
      <c r="BN71" s="18">
        <f t="shared" ca="1" si="55"/>
        <v>0</v>
      </c>
      <c r="BO71" s="18">
        <f t="shared" ca="1" si="55"/>
        <v>0</v>
      </c>
      <c r="BP71" s="18">
        <f t="shared" ca="1" si="52"/>
        <v>0</v>
      </c>
      <c r="BQ71" s="18">
        <f t="shared" ca="1" si="52"/>
        <v>0</v>
      </c>
      <c r="BR71" s="18">
        <f t="shared" ca="1" si="52"/>
        <v>0</v>
      </c>
      <c r="BS71" s="18">
        <f t="shared" ca="1" si="52"/>
        <v>0</v>
      </c>
      <c r="BT71" s="18">
        <f t="shared" ca="1" si="52"/>
        <v>0</v>
      </c>
      <c r="BU71" s="18">
        <f t="shared" ca="1" si="52"/>
        <v>0</v>
      </c>
      <c r="BV71" s="18">
        <f t="shared" ca="1" si="52"/>
        <v>0</v>
      </c>
      <c r="BW71" s="18">
        <f t="shared" ca="1" si="52"/>
        <v>0</v>
      </c>
      <c r="BX71" s="18">
        <f t="shared" ca="1" si="52"/>
        <v>0</v>
      </c>
      <c r="BY71" s="18">
        <f t="shared" ca="1" si="52"/>
        <v>0</v>
      </c>
      <c r="BZ71" s="18">
        <f t="shared" ca="1" si="52"/>
        <v>0</v>
      </c>
      <c r="CA71" s="18">
        <f t="shared" ca="1" si="52"/>
        <v>0</v>
      </c>
      <c r="CB71" s="18">
        <f t="shared" ca="1" si="52"/>
        <v>0</v>
      </c>
      <c r="CC71" s="18">
        <f t="shared" ca="1" si="52"/>
        <v>0</v>
      </c>
      <c r="CD71" s="18">
        <f t="shared" ca="1" si="52"/>
        <v>0</v>
      </c>
      <c r="CE71" s="18">
        <f t="shared" ref="CC71:CH75" ca="1" si="56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6"/>
        <v>0</v>
      </c>
      <c r="CG71" s="18">
        <f t="shared" ca="1" si="56"/>
        <v>0</v>
      </c>
      <c r="CH71" s="18">
        <f t="shared" ca="1" si="56"/>
        <v>0</v>
      </c>
      <c r="CI71" s="19">
        <f t="shared" ca="1" si="25"/>
        <v>0</v>
      </c>
      <c r="CJ71" s="18">
        <f t="shared" ca="1" si="48"/>
        <v>0</v>
      </c>
      <c r="CK71" s="18">
        <f t="shared" ca="1" si="48"/>
        <v>0</v>
      </c>
      <c r="CL71" s="19">
        <f t="shared" ca="1" si="26"/>
        <v>0</v>
      </c>
      <c r="CM71" s="18">
        <f t="shared" ca="1" si="49"/>
        <v>0</v>
      </c>
      <c r="CN71" s="18">
        <f t="shared" ca="1" si="49"/>
        <v>0</v>
      </c>
      <c r="CO71" s="19">
        <f t="shared" ca="1" si="27"/>
        <v>0</v>
      </c>
      <c r="CP71" s="18">
        <f t="shared" ref="CP71:CT75" ca="1" si="57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57"/>
        <v>0</v>
      </c>
      <c r="CR71" s="18">
        <f t="shared" ca="1" si="57"/>
        <v>0</v>
      </c>
      <c r="CS71" s="18">
        <f t="shared" ca="1" si="57"/>
        <v>0</v>
      </c>
      <c r="CT71" s="18">
        <f t="shared" ca="1" si="57"/>
        <v>0</v>
      </c>
      <c r="CU71" s="19">
        <f t="shared" ca="1" si="50"/>
        <v>525827.80000000005</v>
      </c>
    </row>
    <row r="72" spans="1:230" ht="12.75" customHeight="1">
      <c r="A72" s="57" t="s">
        <v>279</v>
      </c>
      <c r="B72" s="17">
        <v>3015</v>
      </c>
      <c r="C72" s="58" t="s">
        <v>255</v>
      </c>
      <c r="D72" s="19">
        <f t="shared" ca="1" si="24"/>
        <v>0</v>
      </c>
      <c r="E72" s="18">
        <f t="shared" ca="1" si="53"/>
        <v>0</v>
      </c>
      <c r="F72" s="18">
        <f t="shared" ca="1" si="53"/>
        <v>0</v>
      </c>
      <c r="G72" s="18">
        <f t="shared" ca="1" si="53"/>
        <v>0</v>
      </c>
      <c r="H72" s="18">
        <f t="shared" ca="1" si="53"/>
        <v>0</v>
      </c>
      <c r="I72" s="18">
        <f t="shared" ca="1" si="53"/>
        <v>0</v>
      </c>
      <c r="J72" s="18">
        <f t="shared" ca="1" si="53"/>
        <v>0</v>
      </c>
      <c r="K72" s="18">
        <f t="shared" ca="1" si="53"/>
        <v>0</v>
      </c>
      <c r="L72" s="18">
        <f t="shared" ca="1" si="53"/>
        <v>0</v>
      </c>
      <c r="M72" s="18">
        <f t="shared" ca="1" si="53"/>
        <v>0</v>
      </c>
      <c r="N72" s="18">
        <f t="shared" ca="1" si="53"/>
        <v>0</v>
      </c>
      <c r="O72" s="18">
        <f t="shared" ca="1" si="53"/>
        <v>0</v>
      </c>
      <c r="P72" s="18">
        <f t="shared" ca="1" si="53"/>
        <v>0</v>
      </c>
      <c r="Q72" s="18">
        <f t="shared" ca="1" si="53"/>
        <v>0</v>
      </c>
      <c r="R72" s="18">
        <f t="shared" ca="1" si="53"/>
        <v>0</v>
      </c>
      <c r="S72" s="18">
        <f t="shared" ca="1" si="53"/>
        <v>0</v>
      </c>
      <c r="T72" s="18">
        <f t="shared" ref="T72:T75" ca="1" si="58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4"/>
        <v>0</v>
      </c>
      <c r="V72" s="18">
        <f t="shared" ca="1" si="54"/>
        <v>0</v>
      </c>
      <c r="W72" s="18">
        <f t="shared" ca="1" si="54"/>
        <v>0</v>
      </c>
      <c r="X72" s="18">
        <f t="shared" ca="1" si="54"/>
        <v>0</v>
      </c>
      <c r="Y72" s="18">
        <f t="shared" ca="1" si="54"/>
        <v>0</v>
      </c>
      <c r="Z72" s="18">
        <f t="shared" ca="1" si="54"/>
        <v>0</v>
      </c>
      <c r="AA72" s="18">
        <f t="shared" ca="1" si="54"/>
        <v>0</v>
      </c>
      <c r="AB72" s="18">
        <f t="shared" ca="1" si="54"/>
        <v>0</v>
      </c>
      <c r="AC72" s="18">
        <f t="shared" ca="1" si="54"/>
        <v>0</v>
      </c>
      <c r="AD72" s="18">
        <f t="shared" ca="1" si="54"/>
        <v>0</v>
      </c>
      <c r="AE72" s="18">
        <f t="shared" ca="1" si="54"/>
        <v>0</v>
      </c>
      <c r="AF72" s="18">
        <f t="shared" ca="1" si="54"/>
        <v>0</v>
      </c>
      <c r="AG72" s="18">
        <f t="shared" ca="1" si="54"/>
        <v>0</v>
      </c>
      <c r="AH72" s="18">
        <f t="shared" ca="1" si="54"/>
        <v>0</v>
      </c>
      <c r="AI72" s="18">
        <f t="shared" ca="1" si="54"/>
        <v>0</v>
      </c>
      <c r="AJ72" s="18">
        <f t="shared" ca="1" si="54"/>
        <v>0</v>
      </c>
      <c r="AK72" s="18">
        <f t="shared" ca="1" si="51"/>
        <v>0</v>
      </c>
      <c r="AL72" s="18">
        <f t="shared" ca="1" si="51"/>
        <v>0</v>
      </c>
      <c r="AM72" s="18">
        <f t="shared" ca="1" si="51"/>
        <v>0</v>
      </c>
      <c r="AN72" s="18">
        <f t="shared" ca="1" si="51"/>
        <v>0</v>
      </c>
      <c r="AO72" s="18">
        <f t="shared" ca="1" si="51"/>
        <v>0</v>
      </c>
      <c r="AP72" s="18">
        <f t="shared" ca="1" si="51"/>
        <v>0</v>
      </c>
      <c r="AQ72" s="18">
        <f t="shared" ca="1" si="51"/>
        <v>0</v>
      </c>
      <c r="AR72" s="18">
        <f t="shared" ca="1" si="51"/>
        <v>0</v>
      </c>
      <c r="AS72" s="18">
        <f t="shared" ca="1" si="51"/>
        <v>0</v>
      </c>
      <c r="AT72" s="18">
        <f t="shared" ca="1" si="51"/>
        <v>0</v>
      </c>
      <c r="AU72" s="18">
        <f t="shared" ca="1" si="51"/>
        <v>0</v>
      </c>
      <c r="AV72" s="18">
        <f t="shared" ca="1" si="51"/>
        <v>0</v>
      </c>
      <c r="AW72" s="18">
        <f t="shared" ca="1" si="51"/>
        <v>0</v>
      </c>
      <c r="AX72" s="18">
        <f t="shared" ca="1" si="51"/>
        <v>0</v>
      </c>
      <c r="AY72" s="18">
        <f t="shared" ca="1" si="51"/>
        <v>0</v>
      </c>
      <c r="AZ72" s="18">
        <f t="shared" ca="1" si="55"/>
        <v>0</v>
      </c>
      <c r="BA72" s="18">
        <f t="shared" ca="1" si="55"/>
        <v>0</v>
      </c>
      <c r="BB72" s="18">
        <f t="shared" ca="1" si="55"/>
        <v>0</v>
      </c>
      <c r="BC72" s="18">
        <f t="shared" ca="1" si="55"/>
        <v>0</v>
      </c>
      <c r="BD72" s="18">
        <f t="shared" ca="1" si="55"/>
        <v>61806378.110000029</v>
      </c>
      <c r="BE72" s="18">
        <f t="shared" ca="1" si="55"/>
        <v>0</v>
      </c>
      <c r="BF72" s="18">
        <f t="shared" ca="1" si="55"/>
        <v>0</v>
      </c>
      <c r="BG72" s="18">
        <f t="shared" ca="1" si="55"/>
        <v>0</v>
      </c>
      <c r="BH72" s="18">
        <f t="shared" ca="1" si="55"/>
        <v>0</v>
      </c>
      <c r="BI72" s="18">
        <f t="shared" ca="1" si="55"/>
        <v>0</v>
      </c>
      <c r="BJ72" s="18">
        <f t="shared" ca="1" si="55"/>
        <v>0</v>
      </c>
      <c r="BK72" s="18">
        <f t="shared" ca="1" si="55"/>
        <v>0</v>
      </c>
      <c r="BL72" s="18">
        <f t="shared" ca="1" si="55"/>
        <v>0</v>
      </c>
      <c r="BM72" s="18">
        <f t="shared" ca="1" si="55"/>
        <v>0</v>
      </c>
      <c r="BN72" s="18">
        <f t="shared" ca="1" si="55"/>
        <v>0</v>
      </c>
      <c r="BO72" s="18">
        <f t="shared" ca="1" si="55"/>
        <v>0</v>
      </c>
      <c r="BP72" s="18">
        <f t="shared" ca="1" si="52"/>
        <v>0</v>
      </c>
      <c r="BQ72" s="18">
        <f t="shared" ca="1" si="52"/>
        <v>0</v>
      </c>
      <c r="BR72" s="18">
        <f t="shared" ca="1" si="52"/>
        <v>0</v>
      </c>
      <c r="BS72" s="18">
        <f t="shared" ca="1" si="52"/>
        <v>0</v>
      </c>
      <c r="BT72" s="18">
        <f t="shared" ca="1" si="52"/>
        <v>0</v>
      </c>
      <c r="BU72" s="18">
        <f t="shared" ca="1" si="52"/>
        <v>0</v>
      </c>
      <c r="BV72" s="18">
        <f t="shared" ca="1" si="52"/>
        <v>0</v>
      </c>
      <c r="BW72" s="18">
        <f t="shared" ca="1" si="52"/>
        <v>0</v>
      </c>
      <c r="BX72" s="18">
        <f t="shared" ca="1" si="52"/>
        <v>0</v>
      </c>
      <c r="BY72" s="18">
        <f t="shared" ca="1" si="52"/>
        <v>0</v>
      </c>
      <c r="BZ72" s="18">
        <f t="shared" ca="1" si="52"/>
        <v>0</v>
      </c>
      <c r="CA72" s="18">
        <f t="shared" ca="1" si="52"/>
        <v>0</v>
      </c>
      <c r="CB72" s="18">
        <f t="shared" ca="1" si="52"/>
        <v>0</v>
      </c>
      <c r="CC72" s="18">
        <f t="shared" ca="1" si="56"/>
        <v>0</v>
      </c>
      <c r="CD72" s="18">
        <f t="shared" ca="1" si="56"/>
        <v>0</v>
      </c>
      <c r="CE72" s="18">
        <f t="shared" ca="1" si="56"/>
        <v>0</v>
      </c>
      <c r="CF72" s="18">
        <f t="shared" ca="1" si="56"/>
        <v>0</v>
      </c>
      <c r="CG72" s="18">
        <f t="shared" ca="1" si="56"/>
        <v>0</v>
      </c>
      <c r="CH72" s="18">
        <f t="shared" ca="1" si="56"/>
        <v>0</v>
      </c>
      <c r="CI72" s="19">
        <f t="shared" ca="1" si="25"/>
        <v>57824366.790000021</v>
      </c>
      <c r="CJ72" s="18">
        <f t="shared" ca="1" si="48"/>
        <v>0</v>
      </c>
      <c r="CK72" s="18">
        <f t="shared" ca="1" si="48"/>
        <v>0</v>
      </c>
      <c r="CL72" s="19">
        <f t="shared" ca="1" si="26"/>
        <v>57824366.790000021</v>
      </c>
      <c r="CM72" s="18">
        <f t="shared" ca="1" si="49"/>
        <v>0</v>
      </c>
      <c r="CN72" s="18">
        <f t="shared" ca="1" si="49"/>
        <v>57824366.790000021</v>
      </c>
      <c r="CO72" s="19">
        <f t="shared" ca="1" si="27"/>
        <v>0</v>
      </c>
      <c r="CP72" s="18">
        <f t="shared" ca="1" si="57"/>
        <v>0</v>
      </c>
      <c r="CQ72" s="18">
        <f t="shared" ca="1" si="57"/>
        <v>0</v>
      </c>
      <c r="CR72" s="18">
        <f t="shared" ca="1" si="57"/>
        <v>0</v>
      </c>
      <c r="CS72" s="18">
        <f t="shared" ca="1" si="57"/>
        <v>0</v>
      </c>
      <c r="CT72" s="18">
        <f t="shared" ca="1" si="57"/>
        <v>0</v>
      </c>
      <c r="CU72" s="19">
        <f t="shared" ca="1" si="50"/>
        <v>119630744.90000005</v>
      </c>
    </row>
    <row r="73" spans="1:230" ht="12.75" customHeight="1">
      <c r="A73" s="57" t="s">
        <v>281</v>
      </c>
      <c r="B73" s="17">
        <v>3016</v>
      </c>
      <c r="C73" s="58" t="s">
        <v>255</v>
      </c>
      <c r="D73" s="19">
        <f t="shared" ca="1" si="24"/>
        <v>0</v>
      </c>
      <c r="E73" s="18">
        <f t="shared" ca="1" si="53"/>
        <v>0</v>
      </c>
      <c r="F73" s="18">
        <f t="shared" ca="1" si="53"/>
        <v>0</v>
      </c>
      <c r="G73" s="18">
        <f t="shared" ca="1" si="53"/>
        <v>0</v>
      </c>
      <c r="H73" s="18">
        <f t="shared" ca="1" si="53"/>
        <v>0</v>
      </c>
      <c r="I73" s="18">
        <f t="shared" ca="1" si="53"/>
        <v>0</v>
      </c>
      <c r="J73" s="18">
        <f t="shared" ca="1" si="53"/>
        <v>0</v>
      </c>
      <c r="K73" s="18">
        <f t="shared" ca="1" si="53"/>
        <v>0</v>
      </c>
      <c r="L73" s="18">
        <f t="shared" ca="1" si="53"/>
        <v>0</v>
      </c>
      <c r="M73" s="18">
        <f t="shared" ca="1" si="53"/>
        <v>0</v>
      </c>
      <c r="N73" s="18">
        <f t="shared" ca="1" si="53"/>
        <v>0</v>
      </c>
      <c r="O73" s="18">
        <f t="shared" ca="1" si="53"/>
        <v>0</v>
      </c>
      <c r="P73" s="18">
        <f t="shared" ca="1" si="53"/>
        <v>0</v>
      </c>
      <c r="Q73" s="18">
        <f t="shared" ca="1" si="53"/>
        <v>0</v>
      </c>
      <c r="R73" s="18">
        <f t="shared" ca="1" si="53"/>
        <v>0</v>
      </c>
      <c r="S73" s="18">
        <f t="shared" ca="1" si="53"/>
        <v>0</v>
      </c>
      <c r="T73" s="18">
        <f t="shared" ca="1" si="58"/>
        <v>0</v>
      </c>
      <c r="U73" s="18">
        <f t="shared" ca="1" si="54"/>
        <v>0</v>
      </c>
      <c r="V73" s="18">
        <f t="shared" ca="1" si="54"/>
        <v>0</v>
      </c>
      <c r="W73" s="18">
        <f t="shared" ca="1" si="54"/>
        <v>0</v>
      </c>
      <c r="X73" s="18">
        <f t="shared" ca="1" si="54"/>
        <v>0</v>
      </c>
      <c r="Y73" s="18">
        <f t="shared" ca="1" si="54"/>
        <v>0</v>
      </c>
      <c r="Z73" s="18">
        <f t="shared" ca="1" si="54"/>
        <v>0</v>
      </c>
      <c r="AA73" s="18">
        <f t="shared" ca="1" si="54"/>
        <v>0</v>
      </c>
      <c r="AB73" s="18">
        <f t="shared" ca="1" si="54"/>
        <v>0</v>
      </c>
      <c r="AC73" s="18">
        <f t="shared" ca="1" si="54"/>
        <v>0</v>
      </c>
      <c r="AD73" s="18">
        <f t="shared" ca="1" si="54"/>
        <v>0</v>
      </c>
      <c r="AE73" s="18">
        <f t="shared" ca="1" si="54"/>
        <v>0</v>
      </c>
      <c r="AF73" s="18">
        <f t="shared" ca="1" si="54"/>
        <v>0</v>
      </c>
      <c r="AG73" s="18">
        <f t="shared" ca="1" si="54"/>
        <v>0</v>
      </c>
      <c r="AH73" s="18">
        <f t="shared" ca="1" si="54"/>
        <v>0</v>
      </c>
      <c r="AI73" s="18">
        <f t="shared" ca="1" si="54"/>
        <v>0</v>
      </c>
      <c r="AJ73" s="18">
        <f t="shared" ca="1" si="54"/>
        <v>0</v>
      </c>
      <c r="AK73" s="18">
        <f t="shared" ca="1" si="51"/>
        <v>0</v>
      </c>
      <c r="AL73" s="18">
        <f t="shared" ca="1" si="51"/>
        <v>0</v>
      </c>
      <c r="AM73" s="18">
        <f t="shared" ca="1" si="51"/>
        <v>0</v>
      </c>
      <c r="AN73" s="18">
        <f t="shared" ca="1" si="51"/>
        <v>0</v>
      </c>
      <c r="AO73" s="18">
        <f t="shared" ca="1" si="51"/>
        <v>0</v>
      </c>
      <c r="AP73" s="18">
        <f t="shared" ca="1" si="51"/>
        <v>0</v>
      </c>
      <c r="AQ73" s="18">
        <f t="shared" ca="1" si="51"/>
        <v>0</v>
      </c>
      <c r="AR73" s="18">
        <f t="shared" ca="1" si="51"/>
        <v>0</v>
      </c>
      <c r="AS73" s="18">
        <f t="shared" ca="1" si="51"/>
        <v>0</v>
      </c>
      <c r="AT73" s="18">
        <f t="shared" ca="1" si="51"/>
        <v>0</v>
      </c>
      <c r="AU73" s="18">
        <f t="shared" ca="1" si="51"/>
        <v>0</v>
      </c>
      <c r="AV73" s="18">
        <f t="shared" ca="1" si="51"/>
        <v>0</v>
      </c>
      <c r="AW73" s="18">
        <f t="shared" ca="1" si="51"/>
        <v>0</v>
      </c>
      <c r="AX73" s="18">
        <f t="shared" ca="1" si="51"/>
        <v>0</v>
      </c>
      <c r="AY73" s="18">
        <f t="shared" ca="1" si="51"/>
        <v>0</v>
      </c>
      <c r="AZ73" s="18">
        <f t="shared" ca="1" si="55"/>
        <v>0</v>
      </c>
      <c r="BA73" s="18">
        <f t="shared" ca="1" si="55"/>
        <v>0</v>
      </c>
      <c r="BB73" s="18">
        <f t="shared" ca="1" si="55"/>
        <v>0</v>
      </c>
      <c r="BC73" s="18">
        <f t="shared" ca="1" si="55"/>
        <v>0</v>
      </c>
      <c r="BD73" s="18">
        <f t="shared" ca="1" si="55"/>
        <v>16815625.259992506</v>
      </c>
      <c r="BE73" s="18">
        <f t="shared" ca="1" si="55"/>
        <v>123426554.00000113</v>
      </c>
      <c r="BF73" s="18">
        <f t="shared" ca="1" si="55"/>
        <v>0</v>
      </c>
      <c r="BG73" s="18">
        <f t="shared" ca="1" si="55"/>
        <v>0</v>
      </c>
      <c r="BH73" s="18">
        <f t="shared" ca="1" si="55"/>
        <v>0</v>
      </c>
      <c r="BI73" s="18">
        <f t="shared" ca="1" si="55"/>
        <v>0</v>
      </c>
      <c r="BJ73" s="18">
        <f t="shared" ca="1" si="55"/>
        <v>0</v>
      </c>
      <c r="BK73" s="18">
        <f t="shared" ca="1" si="55"/>
        <v>0</v>
      </c>
      <c r="BL73" s="18">
        <f t="shared" ca="1" si="55"/>
        <v>0</v>
      </c>
      <c r="BM73" s="18">
        <f t="shared" ca="1" si="55"/>
        <v>0</v>
      </c>
      <c r="BN73" s="18">
        <f t="shared" ca="1" si="55"/>
        <v>0</v>
      </c>
      <c r="BO73" s="18">
        <f t="shared" ca="1" si="55"/>
        <v>0</v>
      </c>
      <c r="BP73" s="18">
        <f t="shared" ca="1" si="52"/>
        <v>0</v>
      </c>
      <c r="BQ73" s="18">
        <f t="shared" ca="1" si="52"/>
        <v>0</v>
      </c>
      <c r="BR73" s="18">
        <f t="shared" ca="1" si="52"/>
        <v>0</v>
      </c>
      <c r="BS73" s="18">
        <f t="shared" ca="1" si="52"/>
        <v>0</v>
      </c>
      <c r="BT73" s="18">
        <f t="shared" ca="1" si="52"/>
        <v>0</v>
      </c>
      <c r="BU73" s="18">
        <f t="shared" ca="1" si="52"/>
        <v>0</v>
      </c>
      <c r="BV73" s="18">
        <f t="shared" ca="1" si="52"/>
        <v>0</v>
      </c>
      <c r="BW73" s="18">
        <f t="shared" ca="1" si="52"/>
        <v>0</v>
      </c>
      <c r="BX73" s="18">
        <f t="shared" ca="1" si="52"/>
        <v>0</v>
      </c>
      <c r="BY73" s="18">
        <f t="shared" ca="1" si="52"/>
        <v>0</v>
      </c>
      <c r="BZ73" s="18">
        <f t="shared" ca="1" si="52"/>
        <v>0</v>
      </c>
      <c r="CA73" s="18">
        <f t="shared" ca="1" si="52"/>
        <v>0</v>
      </c>
      <c r="CB73" s="18">
        <f t="shared" ca="1" si="52"/>
        <v>0</v>
      </c>
      <c r="CC73" s="18">
        <f t="shared" ca="1" si="56"/>
        <v>0</v>
      </c>
      <c r="CD73" s="18">
        <f t="shared" ca="1" si="56"/>
        <v>0</v>
      </c>
      <c r="CE73" s="18">
        <f t="shared" ca="1" si="56"/>
        <v>0</v>
      </c>
      <c r="CF73" s="18">
        <f t="shared" ca="1" si="56"/>
        <v>0</v>
      </c>
      <c r="CG73" s="18">
        <f t="shared" ca="1" si="56"/>
        <v>0</v>
      </c>
      <c r="CH73" s="18">
        <f t="shared" ca="1" si="56"/>
        <v>0</v>
      </c>
      <c r="CI73" s="19">
        <f t="shared" ca="1" si="25"/>
        <v>723974208.05000424</v>
      </c>
      <c r="CJ73" s="18">
        <f t="shared" ca="1" si="48"/>
        <v>83751.25</v>
      </c>
      <c r="CK73" s="18">
        <f t="shared" ca="1" si="48"/>
        <v>535447.92999999993</v>
      </c>
      <c r="CL73" s="19">
        <f t="shared" ca="1" si="26"/>
        <v>165231418.37</v>
      </c>
      <c r="CM73" s="18">
        <f t="shared" ca="1" si="49"/>
        <v>839851.8</v>
      </c>
      <c r="CN73" s="18">
        <f t="shared" ca="1" si="49"/>
        <v>164391566.56999999</v>
      </c>
      <c r="CO73" s="19">
        <f t="shared" ca="1" si="27"/>
        <v>558123590.50000429</v>
      </c>
      <c r="CP73" s="18">
        <f t="shared" ca="1" si="57"/>
        <v>1951309.7199999997</v>
      </c>
      <c r="CQ73" s="18">
        <f t="shared" ca="1" si="57"/>
        <v>556172280.78000426</v>
      </c>
      <c r="CR73" s="18">
        <f t="shared" ca="1" si="57"/>
        <v>3107155.6600017045</v>
      </c>
      <c r="CS73" s="18">
        <f t="shared" ca="1" si="57"/>
        <v>0</v>
      </c>
      <c r="CT73" s="18">
        <f t="shared" ca="1" si="57"/>
        <v>0</v>
      </c>
      <c r="CU73" s="19">
        <f t="shared" ca="1" si="50"/>
        <v>867323542.96999967</v>
      </c>
    </row>
    <row r="74" spans="1:230" ht="12.75" customHeight="1">
      <c r="A74" s="57" t="s">
        <v>283</v>
      </c>
      <c r="B74" s="17">
        <v>3017</v>
      </c>
      <c r="C74" s="58" t="s">
        <v>255</v>
      </c>
      <c r="D74" s="19">
        <f t="shared" ca="1" si="24"/>
        <v>0</v>
      </c>
      <c r="E74" s="18">
        <f t="shared" ca="1" si="53"/>
        <v>0</v>
      </c>
      <c r="F74" s="18">
        <f t="shared" ca="1" si="53"/>
        <v>0</v>
      </c>
      <c r="G74" s="18">
        <f t="shared" ca="1" si="53"/>
        <v>0</v>
      </c>
      <c r="H74" s="18">
        <f t="shared" ca="1" si="53"/>
        <v>0</v>
      </c>
      <c r="I74" s="18">
        <f t="shared" ca="1" si="53"/>
        <v>0</v>
      </c>
      <c r="J74" s="18">
        <f t="shared" ca="1" si="53"/>
        <v>0</v>
      </c>
      <c r="K74" s="18">
        <f t="shared" ca="1" si="53"/>
        <v>0</v>
      </c>
      <c r="L74" s="18">
        <f t="shared" ca="1" si="53"/>
        <v>0</v>
      </c>
      <c r="M74" s="18">
        <f t="shared" ca="1" si="53"/>
        <v>0</v>
      </c>
      <c r="N74" s="18">
        <f t="shared" ca="1" si="53"/>
        <v>0</v>
      </c>
      <c r="O74" s="18">
        <f t="shared" ca="1" si="53"/>
        <v>0</v>
      </c>
      <c r="P74" s="18">
        <f t="shared" ca="1" si="53"/>
        <v>0</v>
      </c>
      <c r="Q74" s="18">
        <f t="shared" ca="1" si="53"/>
        <v>0</v>
      </c>
      <c r="R74" s="18">
        <f t="shared" ca="1" si="53"/>
        <v>0</v>
      </c>
      <c r="S74" s="18">
        <f t="shared" ca="1" si="53"/>
        <v>0</v>
      </c>
      <c r="T74" s="18">
        <f t="shared" ca="1" si="58"/>
        <v>0</v>
      </c>
      <c r="U74" s="18">
        <f t="shared" ca="1" si="54"/>
        <v>0</v>
      </c>
      <c r="V74" s="18">
        <f t="shared" ca="1" si="54"/>
        <v>0</v>
      </c>
      <c r="W74" s="18">
        <f t="shared" ca="1" si="54"/>
        <v>0</v>
      </c>
      <c r="X74" s="18">
        <f t="shared" ca="1" si="54"/>
        <v>0</v>
      </c>
      <c r="Y74" s="18">
        <f t="shared" ca="1" si="54"/>
        <v>0</v>
      </c>
      <c r="Z74" s="18">
        <f t="shared" ca="1" si="54"/>
        <v>0</v>
      </c>
      <c r="AA74" s="18">
        <f t="shared" ca="1" si="54"/>
        <v>0</v>
      </c>
      <c r="AB74" s="18">
        <f t="shared" ca="1" si="54"/>
        <v>0</v>
      </c>
      <c r="AC74" s="18">
        <f t="shared" ca="1" si="54"/>
        <v>0</v>
      </c>
      <c r="AD74" s="18">
        <f t="shared" ca="1" si="54"/>
        <v>0</v>
      </c>
      <c r="AE74" s="18">
        <f t="shared" ca="1" si="54"/>
        <v>0</v>
      </c>
      <c r="AF74" s="18">
        <f t="shared" ca="1" si="54"/>
        <v>0</v>
      </c>
      <c r="AG74" s="18">
        <f t="shared" ca="1" si="54"/>
        <v>0</v>
      </c>
      <c r="AH74" s="18">
        <f t="shared" ca="1" si="54"/>
        <v>0</v>
      </c>
      <c r="AI74" s="18">
        <f t="shared" ca="1" si="54"/>
        <v>0</v>
      </c>
      <c r="AJ74" s="18">
        <f t="shared" ca="1" si="54"/>
        <v>0</v>
      </c>
      <c r="AK74" s="18">
        <f t="shared" ca="1" si="51"/>
        <v>0</v>
      </c>
      <c r="AL74" s="18">
        <f t="shared" ca="1" si="51"/>
        <v>0</v>
      </c>
      <c r="AM74" s="18">
        <f t="shared" ca="1" si="51"/>
        <v>0</v>
      </c>
      <c r="AN74" s="18">
        <f t="shared" ca="1" si="51"/>
        <v>0</v>
      </c>
      <c r="AO74" s="18">
        <f t="shared" ca="1" si="51"/>
        <v>0</v>
      </c>
      <c r="AP74" s="18">
        <f t="shared" ca="1" si="51"/>
        <v>0</v>
      </c>
      <c r="AQ74" s="18">
        <f t="shared" ca="1" si="51"/>
        <v>0</v>
      </c>
      <c r="AR74" s="18">
        <f t="shared" ca="1" si="51"/>
        <v>0</v>
      </c>
      <c r="AS74" s="18">
        <f t="shared" ca="1" si="51"/>
        <v>0</v>
      </c>
      <c r="AT74" s="18">
        <f t="shared" ca="1" si="51"/>
        <v>0</v>
      </c>
      <c r="AU74" s="18">
        <f t="shared" ca="1" si="51"/>
        <v>0</v>
      </c>
      <c r="AV74" s="18">
        <f t="shared" ca="1" si="51"/>
        <v>0</v>
      </c>
      <c r="AW74" s="18">
        <f t="shared" ca="1" si="51"/>
        <v>0</v>
      </c>
      <c r="AX74" s="18">
        <f t="shared" ca="1" si="51"/>
        <v>0</v>
      </c>
      <c r="AY74" s="18">
        <f t="shared" ca="1" si="51"/>
        <v>0</v>
      </c>
      <c r="AZ74" s="18">
        <f t="shared" ca="1" si="55"/>
        <v>0</v>
      </c>
      <c r="BA74" s="18">
        <f t="shared" ca="1" si="55"/>
        <v>0</v>
      </c>
      <c r="BB74" s="18">
        <f t="shared" ca="1" si="55"/>
        <v>0</v>
      </c>
      <c r="BC74" s="18">
        <f t="shared" ca="1" si="55"/>
        <v>0</v>
      </c>
      <c r="BD74" s="18">
        <f t="shared" ca="1" si="55"/>
        <v>606928947.94999504</v>
      </c>
      <c r="BE74" s="18">
        <f t="shared" ca="1" si="55"/>
        <v>86287007.280000359</v>
      </c>
      <c r="BF74" s="18">
        <f t="shared" ca="1" si="55"/>
        <v>0</v>
      </c>
      <c r="BG74" s="18">
        <f t="shared" ca="1" si="55"/>
        <v>0</v>
      </c>
      <c r="BH74" s="18">
        <f t="shared" ca="1" si="55"/>
        <v>0</v>
      </c>
      <c r="BI74" s="18">
        <f t="shared" ca="1" si="55"/>
        <v>0</v>
      </c>
      <c r="BJ74" s="18">
        <f t="shared" ca="1" si="55"/>
        <v>0</v>
      </c>
      <c r="BK74" s="18">
        <f t="shared" ca="1" si="55"/>
        <v>0</v>
      </c>
      <c r="BL74" s="18">
        <f t="shared" ca="1" si="55"/>
        <v>0</v>
      </c>
      <c r="BM74" s="18">
        <f t="shared" ca="1" si="55"/>
        <v>0</v>
      </c>
      <c r="BN74" s="18">
        <f t="shared" ca="1" si="55"/>
        <v>0</v>
      </c>
      <c r="BO74" s="18">
        <f t="shared" ca="1" si="55"/>
        <v>0</v>
      </c>
      <c r="BP74" s="18">
        <f t="shared" ca="1" si="52"/>
        <v>0</v>
      </c>
      <c r="BQ74" s="18">
        <f t="shared" ca="1" si="52"/>
        <v>0</v>
      </c>
      <c r="BR74" s="18">
        <f t="shared" ca="1" si="52"/>
        <v>0</v>
      </c>
      <c r="BS74" s="18">
        <f t="shared" ca="1" si="52"/>
        <v>0</v>
      </c>
      <c r="BT74" s="18">
        <f t="shared" ca="1" si="52"/>
        <v>0</v>
      </c>
      <c r="BU74" s="18">
        <f t="shared" ca="1" si="52"/>
        <v>0</v>
      </c>
      <c r="BV74" s="18">
        <f t="shared" ca="1" si="52"/>
        <v>0</v>
      </c>
      <c r="BW74" s="18">
        <f t="shared" ca="1" si="52"/>
        <v>0</v>
      </c>
      <c r="BX74" s="18">
        <f t="shared" ca="1" si="52"/>
        <v>0</v>
      </c>
      <c r="BY74" s="18">
        <f t="shared" ca="1" si="52"/>
        <v>0</v>
      </c>
      <c r="BZ74" s="18">
        <f t="shared" ca="1" si="52"/>
        <v>0</v>
      </c>
      <c r="CA74" s="18">
        <f t="shared" ca="1" si="52"/>
        <v>0</v>
      </c>
      <c r="CB74" s="18">
        <f t="shared" ca="1" si="52"/>
        <v>0</v>
      </c>
      <c r="CC74" s="18">
        <f t="shared" ca="1" si="56"/>
        <v>0</v>
      </c>
      <c r="CD74" s="18">
        <f t="shared" ca="1" si="56"/>
        <v>0</v>
      </c>
      <c r="CE74" s="18">
        <f t="shared" ca="1" si="56"/>
        <v>0</v>
      </c>
      <c r="CF74" s="18">
        <f t="shared" ca="1" si="56"/>
        <v>0</v>
      </c>
      <c r="CG74" s="18">
        <f t="shared" ca="1" si="56"/>
        <v>0</v>
      </c>
      <c r="CH74" s="18">
        <f t="shared" ca="1" si="56"/>
        <v>0</v>
      </c>
      <c r="CI74" s="19">
        <f t="shared" ca="1" si="25"/>
        <v>2531136.9899999998</v>
      </c>
      <c r="CJ74" s="18">
        <f t="shared" ca="1" si="48"/>
        <v>0</v>
      </c>
      <c r="CK74" s="18">
        <f t="shared" ca="1" si="48"/>
        <v>0</v>
      </c>
      <c r="CL74" s="19">
        <f t="shared" ca="1" si="26"/>
        <v>2531136.9899999998</v>
      </c>
      <c r="CM74" s="18">
        <f t="shared" ca="1" si="49"/>
        <v>109149.56999999999</v>
      </c>
      <c r="CN74" s="18">
        <f t="shared" ca="1" si="49"/>
        <v>2421987.42</v>
      </c>
      <c r="CO74" s="19">
        <f t="shared" ca="1" si="27"/>
        <v>0</v>
      </c>
      <c r="CP74" s="18">
        <f t="shared" ca="1" si="57"/>
        <v>0</v>
      </c>
      <c r="CQ74" s="18">
        <f t="shared" ca="1" si="57"/>
        <v>0</v>
      </c>
      <c r="CR74" s="18">
        <f t="shared" ca="1" si="57"/>
        <v>0</v>
      </c>
      <c r="CS74" s="18">
        <f t="shared" ca="1" si="57"/>
        <v>0</v>
      </c>
      <c r="CT74" s="18">
        <f t="shared" ca="1" si="57"/>
        <v>0</v>
      </c>
      <c r="CU74" s="19">
        <f t="shared" ca="1" si="50"/>
        <v>695747092.21999538</v>
      </c>
    </row>
    <row r="75" spans="1:230" ht="12.75" customHeight="1">
      <c r="A75" s="57" t="s">
        <v>285</v>
      </c>
      <c r="B75" s="17">
        <v>3018</v>
      </c>
      <c r="C75" s="58" t="s">
        <v>255</v>
      </c>
      <c r="D75" s="19">
        <f t="shared" ca="1" si="24"/>
        <v>0</v>
      </c>
      <c r="E75" s="18">
        <f t="shared" ca="1" si="53"/>
        <v>0</v>
      </c>
      <c r="F75" s="18">
        <f t="shared" ca="1" si="53"/>
        <v>0</v>
      </c>
      <c r="G75" s="18">
        <f t="shared" ca="1" si="53"/>
        <v>0</v>
      </c>
      <c r="H75" s="18">
        <f t="shared" ca="1" si="53"/>
        <v>0</v>
      </c>
      <c r="I75" s="18">
        <f t="shared" ca="1" si="53"/>
        <v>0</v>
      </c>
      <c r="J75" s="18">
        <f t="shared" ca="1" si="53"/>
        <v>0</v>
      </c>
      <c r="K75" s="18">
        <f t="shared" ca="1" si="53"/>
        <v>0</v>
      </c>
      <c r="L75" s="18">
        <f t="shared" ca="1" si="53"/>
        <v>0</v>
      </c>
      <c r="M75" s="18">
        <f t="shared" ca="1" si="53"/>
        <v>0</v>
      </c>
      <c r="N75" s="18">
        <f t="shared" ca="1" si="53"/>
        <v>0</v>
      </c>
      <c r="O75" s="18">
        <f t="shared" ca="1" si="53"/>
        <v>0</v>
      </c>
      <c r="P75" s="18">
        <f t="shared" ca="1" si="53"/>
        <v>0</v>
      </c>
      <c r="Q75" s="18">
        <f t="shared" ca="1" si="53"/>
        <v>0</v>
      </c>
      <c r="R75" s="18">
        <f t="shared" ca="1" si="53"/>
        <v>0</v>
      </c>
      <c r="S75" s="18">
        <f t="shared" ca="1" si="53"/>
        <v>0</v>
      </c>
      <c r="T75" s="18">
        <f t="shared" ca="1" si="58"/>
        <v>0</v>
      </c>
      <c r="U75" s="18">
        <f t="shared" ca="1" si="54"/>
        <v>0</v>
      </c>
      <c r="V75" s="18">
        <f t="shared" ca="1" si="54"/>
        <v>0</v>
      </c>
      <c r="W75" s="18">
        <f t="shared" ca="1" si="54"/>
        <v>0</v>
      </c>
      <c r="X75" s="18">
        <f t="shared" ca="1" si="54"/>
        <v>0</v>
      </c>
      <c r="Y75" s="18">
        <f t="shared" ca="1" si="54"/>
        <v>0</v>
      </c>
      <c r="Z75" s="18">
        <f t="shared" ca="1" si="54"/>
        <v>0</v>
      </c>
      <c r="AA75" s="18">
        <f t="shared" ca="1" si="54"/>
        <v>0</v>
      </c>
      <c r="AB75" s="18">
        <f t="shared" ca="1" si="54"/>
        <v>0</v>
      </c>
      <c r="AC75" s="18">
        <f t="shared" ca="1" si="54"/>
        <v>0</v>
      </c>
      <c r="AD75" s="18">
        <f t="shared" ca="1" si="54"/>
        <v>0</v>
      </c>
      <c r="AE75" s="18">
        <f t="shared" ca="1" si="54"/>
        <v>0</v>
      </c>
      <c r="AF75" s="18">
        <f t="shared" ca="1" si="54"/>
        <v>0</v>
      </c>
      <c r="AG75" s="18">
        <f t="shared" ca="1" si="54"/>
        <v>0</v>
      </c>
      <c r="AH75" s="18">
        <f t="shared" ca="1" si="54"/>
        <v>0</v>
      </c>
      <c r="AI75" s="18">
        <f t="shared" ca="1" si="54"/>
        <v>0</v>
      </c>
      <c r="AJ75" s="18">
        <f t="shared" ca="1" si="54"/>
        <v>0</v>
      </c>
      <c r="AK75" s="18">
        <f t="shared" ca="1" si="51"/>
        <v>0</v>
      </c>
      <c r="AL75" s="18">
        <f t="shared" ca="1" si="51"/>
        <v>0</v>
      </c>
      <c r="AM75" s="18">
        <f t="shared" ca="1" si="51"/>
        <v>0</v>
      </c>
      <c r="AN75" s="18">
        <f t="shared" ca="1" si="51"/>
        <v>0</v>
      </c>
      <c r="AO75" s="18">
        <f t="shared" ca="1" si="51"/>
        <v>0</v>
      </c>
      <c r="AP75" s="18">
        <f t="shared" ca="1" si="51"/>
        <v>0</v>
      </c>
      <c r="AQ75" s="18">
        <f t="shared" ca="1" si="51"/>
        <v>0</v>
      </c>
      <c r="AR75" s="18">
        <f t="shared" ca="1" si="51"/>
        <v>0</v>
      </c>
      <c r="AS75" s="18">
        <f t="shared" ca="1" si="51"/>
        <v>0</v>
      </c>
      <c r="AT75" s="18">
        <f t="shared" ca="1" si="51"/>
        <v>0</v>
      </c>
      <c r="AU75" s="18">
        <f t="shared" ca="1" si="51"/>
        <v>0</v>
      </c>
      <c r="AV75" s="18">
        <f t="shared" ca="1" si="51"/>
        <v>0</v>
      </c>
      <c r="AW75" s="18">
        <f t="shared" ca="1" si="51"/>
        <v>0</v>
      </c>
      <c r="AX75" s="18">
        <f t="shared" ca="1" si="51"/>
        <v>0</v>
      </c>
      <c r="AY75" s="18">
        <f t="shared" ca="1" si="51"/>
        <v>0</v>
      </c>
      <c r="AZ75" s="18">
        <f t="shared" ca="1" si="55"/>
        <v>0</v>
      </c>
      <c r="BA75" s="18">
        <f t="shared" ca="1" si="55"/>
        <v>0</v>
      </c>
      <c r="BB75" s="18">
        <f t="shared" ca="1" si="55"/>
        <v>0</v>
      </c>
      <c r="BC75" s="18">
        <f t="shared" ca="1" si="55"/>
        <v>0</v>
      </c>
      <c r="BD75" s="18">
        <f t="shared" ca="1" si="55"/>
        <v>7857741.1400000006</v>
      </c>
      <c r="BE75" s="18">
        <f t="shared" ca="1" si="55"/>
        <v>0</v>
      </c>
      <c r="BF75" s="18">
        <f t="shared" ca="1" si="55"/>
        <v>0</v>
      </c>
      <c r="BG75" s="18">
        <f t="shared" ca="1" si="55"/>
        <v>0</v>
      </c>
      <c r="BH75" s="18">
        <f t="shared" ca="1" si="55"/>
        <v>0</v>
      </c>
      <c r="BI75" s="18">
        <f t="shared" ca="1" si="55"/>
        <v>0</v>
      </c>
      <c r="BJ75" s="18">
        <f t="shared" ca="1" si="55"/>
        <v>0</v>
      </c>
      <c r="BK75" s="18">
        <f t="shared" ca="1" si="55"/>
        <v>0</v>
      </c>
      <c r="BL75" s="18">
        <f t="shared" ca="1" si="55"/>
        <v>0</v>
      </c>
      <c r="BM75" s="18">
        <f t="shared" ca="1" si="55"/>
        <v>0</v>
      </c>
      <c r="BN75" s="18">
        <f t="shared" ca="1" si="55"/>
        <v>0</v>
      </c>
      <c r="BO75" s="18">
        <f t="shared" ca="1" si="55"/>
        <v>0</v>
      </c>
      <c r="BP75" s="18">
        <f t="shared" ca="1" si="52"/>
        <v>0</v>
      </c>
      <c r="BQ75" s="18">
        <f t="shared" ca="1" si="52"/>
        <v>0</v>
      </c>
      <c r="BR75" s="18">
        <f t="shared" ca="1" si="52"/>
        <v>0</v>
      </c>
      <c r="BS75" s="18">
        <f t="shared" ca="1" si="52"/>
        <v>0</v>
      </c>
      <c r="BT75" s="18">
        <f t="shared" ca="1" si="52"/>
        <v>0</v>
      </c>
      <c r="BU75" s="18">
        <f t="shared" ca="1" si="52"/>
        <v>0</v>
      </c>
      <c r="BV75" s="18">
        <f t="shared" ca="1" si="52"/>
        <v>0</v>
      </c>
      <c r="BW75" s="18">
        <f t="shared" ca="1" si="52"/>
        <v>0</v>
      </c>
      <c r="BX75" s="18">
        <f t="shared" ca="1" si="52"/>
        <v>0</v>
      </c>
      <c r="BY75" s="18">
        <f t="shared" ca="1" si="52"/>
        <v>0</v>
      </c>
      <c r="BZ75" s="18">
        <f t="shared" ca="1" si="52"/>
        <v>0</v>
      </c>
      <c r="CA75" s="18">
        <f t="shared" ca="1" si="52"/>
        <v>0</v>
      </c>
      <c r="CB75" s="18">
        <f t="shared" ca="1" si="52"/>
        <v>0</v>
      </c>
      <c r="CC75" s="18">
        <f t="shared" ca="1" si="56"/>
        <v>0</v>
      </c>
      <c r="CD75" s="18">
        <f t="shared" ca="1" si="56"/>
        <v>0</v>
      </c>
      <c r="CE75" s="18">
        <f t="shared" ca="1" si="56"/>
        <v>0</v>
      </c>
      <c r="CF75" s="18">
        <f t="shared" ca="1" si="56"/>
        <v>0</v>
      </c>
      <c r="CG75" s="18">
        <f t="shared" ca="1" si="56"/>
        <v>0</v>
      </c>
      <c r="CH75" s="18">
        <f t="shared" ca="1" si="56"/>
        <v>0</v>
      </c>
      <c r="CI75" s="19">
        <f t="shared" ca="1" si="25"/>
        <v>0</v>
      </c>
      <c r="CJ75" s="18">
        <f t="shared" ca="1" si="48"/>
        <v>0</v>
      </c>
      <c r="CK75" s="18">
        <f t="shared" ca="1" si="48"/>
        <v>0</v>
      </c>
      <c r="CL75" s="19">
        <f t="shared" ca="1" si="26"/>
        <v>0</v>
      </c>
      <c r="CM75" s="18">
        <f t="shared" ca="1" si="49"/>
        <v>0</v>
      </c>
      <c r="CN75" s="18">
        <f t="shared" ca="1" si="49"/>
        <v>0</v>
      </c>
      <c r="CO75" s="19">
        <f t="shared" ca="1" si="27"/>
        <v>0</v>
      </c>
      <c r="CP75" s="18">
        <f t="shared" ca="1" si="57"/>
        <v>0</v>
      </c>
      <c r="CQ75" s="18">
        <f t="shared" ca="1" si="57"/>
        <v>0</v>
      </c>
      <c r="CR75" s="18">
        <f t="shared" ca="1" si="57"/>
        <v>0</v>
      </c>
      <c r="CS75" s="18">
        <f t="shared" ca="1" si="57"/>
        <v>0</v>
      </c>
      <c r="CT75" s="18">
        <f t="shared" ca="1" si="57"/>
        <v>0</v>
      </c>
      <c r="CU75" s="19">
        <f t="shared" ca="1" si="50"/>
        <v>7857741.1400000006</v>
      </c>
    </row>
    <row r="76" spans="1:230" ht="12.75" customHeight="1">
      <c r="A76" s="59" t="s">
        <v>287</v>
      </c>
      <c r="B76" s="48">
        <v>9000</v>
      </c>
      <c r="C76" s="58" t="s">
        <v>288</v>
      </c>
      <c r="D76" s="49">
        <f t="shared" ref="D76:BO76" ca="1" si="59">SUMIF($C$7:$C$75,"HD",D$7:D$75)</f>
        <v>29780490366.99625</v>
      </c>
      <c r="E76" s="49">
        <f t="shared" ca="1" si="59"/>
        <v>6014804070.8941851</v>
      </c>
      <c r="F76" s="49">
        <f t="shared" ca="1" si="59"/>
        <v>11570338189.306894</v>
      </c>
      <c r="G76" s="49">
        <f t="shared" ca="1" si="59"/>
        <v>12195348106.795172</v>
      </c>
      <c r="H76" s="49">
        <f t="shared" ca="1" si="59"/>
        <v>2875974478.3022037</v>
      </c>
      <c r="I76" s="49">
        <f t="shared" ca="1" si="59"/>
        <v>3545115836.9499722</v>
      </c>
      <c r="J76" s="49">
        <f t="shared" ca="1" si="59"/>
        <v>30807610.429999992</v>
      </c>
      <c r="K76" s="49">
        <f t="shared" ca="1" si="59"/>
        <v>195706460.10250044</v>
      </c>
      <c r="L76" s="49">
        <f t="shared" ca="1" si="59"/>
        <v>101306732.73159435</v>
      </c>
      <c r="M76" s="49">
        <f t="shared" ca="1" si="59"/>
        <v>49334497.839999996</v>
      </c>
      <c r="N76" s="49">
        <f t="shared" ca="1" si="59"/>
        <v>470085.57</v>
      </c>
      <c r="O76" s="49">
        <f t="shared" ca="1" si="59"/>
        <v>4556372398.949913</v>
      </c>
      <c r="P76" s="49">
        <f t="shared" ca="1" si="59"/>
        <v>15201578.01</v>
      </c>
      <c r="Q76" s="49">
        <f t="shared" ca="1" si="59"/>
        <v>2975511919.6729288</v>
      </c>
      <c r="R76" s="49">
        <f t="shared" ca="1" si="59"/>
        <v>0</v>
      </c>
      <c r="S76" s="49">
        <f t="shared" ca="1" si="59"/>
        <v>0</v>
      </c>
      <c r="T76" s="49">
        <f t="shared" ca="1" si="59"/>
        <v>74530561042.059326</v>
      </c>
      <c r="U76" s="49">
        <f t="shared" ca="1" si="59"/>
        <v>1562401828.7615952</v>
      </c>
      <c r="V76" s="49">
        <f t="shared" ca="1" si="59"/>
        <v>5189575649.169651</v>
      </c>
      <c r="W76" s="49">
        <f t="shared" ca="1" si="59"/>
        <v>57118436187.337051</v>
      </c>
      <c r="X76" s="49">
        <f t="shared" ca="1" si="59"/>
        <v>72582786.68999882</v>
      </c>
      <c r="Y76" s="49">
        <f t="shared" ca="1" si="59"/>
        <v>2475791416.2089705</v>
      </c>
      <c r="Z76" s="49">
        <f t="shared" ca="1" si="59"/>
        <v>2777640775.7289934</v>
      </c>
      <c r="AA76" s="49">
        <f t="shared" ca="1" si="59"/>
        <v>873119.1</v>
      </c>
      <c r="AB76" s="49">
        <f t="shared" ca="1" si="59"/>
        <v>15325425.690000001</v>
      </c>
      <c r="AC76" s="49">
        <f t="shared" ca="1" si="59"/>
        <v>191258452.00252575</v>
      </c>
      <c r="AD76" s="49">
        <f t="shared" ca="1" si="59"/>
        <v>1148016983.6621354</v>
      </c>
      <c r="AE76" s="49">
        <f t="shared" ca="1" si="59"/>
        <v>11229550.58</v>
      </c>
      <c r="AF76" s="49">
        <f t="shared" ca="1" si="59"/>
        <v>171111366.68009987</v>
      </c>
      <c r="AG76" s="49">
        <f t="shared" ca="1" si="59"/>
        <v>820692572.90339994</v>
      </c>
      <c r="AH76" s="49">
        <f t="shared" ca="1" si="59"/>
        <v>543139391.68942189</v>
      </c>
      <c r="AI76" s="49">
        <f t="shared" ca="1" si="59"/>
        <v>135284531.76999998</v>
      </c>
      <c r="AJ76" s="49">
        <f t="shared" ca="1" si="59"/>
        <v>85829778.981700018</v>
      </c>
      <c r="AK76" s="49">
        <f t="shared" ca="1" si="59"/>
        <v>9961615.4999999888</v>
      </c>
      <c r="AL76" s="49">
        <f t="shared" ca="1" si="59"/>
        <v>0</v>
      </c>
      <c r="AM76" s="49">
        <f t="shared" ca="1" si="59"/>
        <v>1281377243.7900994</v>
      </c>
      <c r="AN76" s="49">
        <f t="shared" ca="1" si="59"/>
        <v>12749877.23</v>
      </c>
      <c r="AO76" s="49">
        <f t="shared" ca="1" si="59"/>
        <v>393367174.68000001</v>
      </c>
      <c r="AP76" s="49">
        <f t="shared" ca="1" si="59"/>
        <v>279592174.23740005</v>
      </c>
      <c r="AQ76" s="49">
        <f t="shared" ca="1" si="59"/>
        <v>0</v>
      </c>
      <c r="AR76" s="49">
        <f t="shared" ca="1" si="59"/>
        <v>0</v>
      </c>
      <c r="AS76" s="49">
        <f t="shared" ca="1" si="59"/>
        <v>0</v>
      </c>
      <c r="AT76" s="49">
        <f t="shared" ca="1" si="59"/>
        <v>7544188536.6583462</v>
      </c>
      <c r="AU76" s="49">
        <f t="shared" ca="1" si="59"/>
        <v>998067551.69251549</v>
      </c>
      <c r="AV76" s="49">
        <f t="shared" ca="1" si="59"/>
        <v>247612244.95353737</v>
      </c>
      <c r="AW76" s="49">
        <f t="shared" ca="1" si="59"/>
        <v>0</v>
      </c>
      <c r="AX76" s="49">
        <f t="shared" ca="1" si="59"/>
        <v>155163975.38640437</v>
      </c>
      <c r="AY76" s="49">
        <f t="shared" ca="1" si="59"/>
        <v>0</v>
      </c>
      <c r="AZ76" s="49">
        <f t="shared" ca="1" si="59"/>
        <v>0</v>
      </c>
      <c r="BA76" s="49">
        <f t="shared" ca="1" si="59"/>
        <v>0</v>
      </c>
      <c r="BB76" s="49">
        <f t="shared" ca="1" si="59"/>
        <v>62527802.539999999</v>
      </c>
      <c r="BC76" s="49">
        <f t="shared" ca="1" si="59"/>
        <v>3778804.2</v>
      </c>
      <c r="BD76" s="49">
        <f t="shared" ca="1" si="59"/>
        <v>5676145912.4248018</v>
      </c>
      <c r="BE76" s="49">
        <f t="shared" ca="1" si="59"/>
        <v>30096080.374285735</v>
      </c>
      <c r="BF76" s="49">
        <f t="shared" ca="1" si="59"/>
        <v>0</v>
      </c>
      <c r="BG76" s="49">
        <f t="shared" ca="1" si="59"/>
        <v>0</v>
      </c>
      <c r="BH76" s="49">
        <f t="shared" ca="1" si="59"/>
        <v>1118470.3799999999</v>
      </c>
      <c r="BI76" s="49">
        <f t="shared" ca="1" si="59"/>
        <v>713610246.9054755</v>
      </c>
      <c r="BJ76" s="49">
        <f t="shared" ca="1" si="59"/>
        <v>312695226.85545909</v>
      </c>
      <c r="BK76" s="49">
        <f t="shared" ca="1" si="59"/>
        <v>0</v>
      </c>
      <c r="BL76" s="49">
        <f t="shared" ca="1" si="59"/>
        <v>23044535.543652374</v>
      </c>
      <c r="BM76" s="49">
        <f t="shared" ca="1" si="59"/>
        <v>1013159383.1646034</v>
      </c>
      <c r="BN76" s="49">
        <f t="shared" ca="1" si="59"/>
        <v>1514536072.080853</v>
      </c>
      <c r="BO76" s="49">
        <f t="shared" ca="1" si="59"/>
        <v>0</v>
      </c>
      <c r="BP76" s="49">
        <f t="shared" ref="BP76:CU76" ca="1" si="60">SUMIF($C$7:$C$75,"HD",BP$7:BP$75)</f>
        <v>5309380719.2373886</v>
      </c>
      <c r="BQ76" s="49">
        <f t="shared" ca="1" si="60"/>
        <v>540380179.07411098</v>
      </c>
      <c r="BR76" s="49">
        <f t="shared" ca="1" si="60"/>
        <v>2759785385.9077325</v>
      </c>
      <c r="BS76" s="49">
        <f t="shared" ca="1" si="60"/>
        <v>5436008711.2937059</v>
      </c>
      <c r="BT76" s="49">
        <f t="shared" ca="1" si="60"/>
        <v>0</v>
      </c>
      <c r="BU76" s="49">
        <f t="shared" ca="1" si="60"/>
        <v>204761.7</v>
      </c>
      <c r="BV76" s="49">
        <f t="shared" ca="1" si="60"/>
        <v>934805704.94000006</v>
      </c>
      <c r="BW76" s="49">
        <f t="shared" ca="1" si="60"/>
        <v>39126428.550000049</v>
      </c>
      <c r="BX76" s="49">
        <f t="shared" ca="1" si="60"/>
        <v>0</v>
      </c>
      <c r="BY76" s="49">
        <f t="shared" ca="1" si="60"/>
        <v>248527669.91</v>
      </c>
      <c r="BZ76" s="49">
        <f t="shared" ca="1" si="60"/>
        <v>423708326.69999993</v>
      </c>
      <c r="CA76" s="49">
        <f t="shared" ca="1" si="60"/>
        <v>8014563292.6699495</v>
      </c>
      <c r="CB76" s="49">
        <f t="shared" ca="1" si="60"/>
        <v>70434756.539999992</v>
      </c>
      <c r="CC76" s="49">
        <f t="shared" ca="1" si="60"/>
        <v>3995146104.5300012</v>
      </c>
      <c r="CD76" s="49">
        <f t="shared" ca="1" si="60"/>
        <v>23115241.999999996</v>
      </c>
      <c r="CE76" s="49">
        <f t="shared" ca="1" si="60"/>
        <v>703102.85</v>
      </c>
      <c r="CF76" s="49">
        <f t="shared" ca="1" si="60"/>
        <v>117096425.25</v>
      </c>
      <c r="CG76" s="49">
        <f t="shared" ca="1" si="60"/>
        <v>595244582.35999978</v>
      </c>
      <c r="CH76" s="49">
        <f t="shared" ca="1" si="60"/>
        <v>168960368.83047602</v>
      </c>
      <c r="CI76" s="49">
        <f t="shared" ca="1" si="60"/>
        <v>42728578495.606796</v>
      </c>
      <c r="CJ76" s="49">
        <f t="shared" ca="1" si="60"/>
        <v>155536494.81499952</v>
      </c>
      <c r="CK76" s="49">
        <f t="shared" ca="1" si="60"/>
        <v>1018594205.3868043</v>
      </c>
      <c r="CL76" s="49">
        <f t="shared" ca="1" si="60"/>
        <v>11724924996.26074</v>
      </c>
      <c r="CM76" s="49">
        <f t="shared" ca="1" si="60"/>
        <v>886925664.935184</v>
      </c>
      <c r="CN76" s="49">
        <f t="shared" ca="1" si="60"/>
        <v>10837999331.325558</v>
      </c>
      <c r="CO76" s="49">
        <f t="shared" ca="1" si="60"/>
        <v>29829522799.144234</v>
      </c>
      <c r="CP76" s="49">
        <f t="shared" ca="1" si="60"/>
        <v>6410586222.5714817</v>
      </c>
      <c r="CQ76" s="49">
        <f t="shared" ca="1" si="60"/>
        <v>23418936576.572762</v>
      </c>
      <c r="CR76" s="49">
        <f t="shared" ca="1" si="60"/>
        <v>1659722734.1545284</v>
      </c>
      <c r="CS76" s="49">
        <f t="shared" ca="1" si="60"/>
        <v>961805204.71000004</v>
      </c>
      <c r="CT76" s="49">
        <f t="shared" ca="1" si="60"/>
        <v>987160.3899999999</v>
      </c>
      <c r="CU76" s="49">
        <f t="shared" ca="1" si="60"/>
        <v>285277121110.37238</v>
      </c>
    </row>
    <row r="77" spans="1:230">
      <c r="A77" s="59" t="s">
        <v>290</v>
      </c>
      <c r="B77" s="48">
        <v>9001</v>
      </c>
      <c r="C77" s="58" t="s">
        <v>291</v>
      </c>
      <c r="D77" s="49">
        <f t="shared" ref="D77:BO77" ca="1" si="61">SUMIF($C$7:$C$75,"H",D$7:D$75)+SUMIF($C$7:$C$75,"E",D$7:D$75)</f>
        <v>0</v>
      </c>
      <c r="E77" s="49">
        <f t="shared" ca="1" si="61"/>
        <v>0</v>
      </c>
      <c r="F77" s="49">
        <f t="shared" ca="1" si="61"/>
        <v>0</v>
      </c>
      <c r="G77" s="49">
        <f t="shared" ca="1" si="61"/>
        <v>0</v>
      </c>
      <c r="H77" s="49">
        <f t="shared" ca="1" si="61"/>
        <v>0</v>
      </c>
      <c r="I77" s="49">
        <f t="shared" ca="1" si="61"/>
        <v>0</v>
      </c>
      <c r="J77" s="49">
        <f t="shared" ca="1" si="61"/>
        <v>0</v>
      </c>
      <c r="K77" s="49">
        <f t="shared" ca="1" si="61"/>
        <v>0</v>
      </c>
      <c r="L77" s="49">
        <f t="shared" ca="1" si="61"/>
        <v>0</v>
      </c>
      <c r="M77" s="49">
        <f t="shared" ca="1" si="61"/>
        <v>0</v>
      </c>
      <c r="N77" s="49">
        <f t="shared" ca="1" si="61"/>
        <v>0</v>
      </c>
      <c r="O77" s="49">
        <f t="shared" ca="1" si="61"/>
        <v>0</v>
      </c>
      <c r="P77" s="49">
        <f t="shared" ca="1" si="61"/>
        <v>0</v>
      </c>
      <c r="Q77" s="49">
        <f t="shared" ca="1" si="61"/>
        <v>0</v>
      </c>
      <c r="R77" s="49">
        <f t="shared" ca="1" si="61"/>
        <v>0</v>
      </c>
      <c r="S77" s="49">
        <f t="shared" ca="1" si="61"/>
        <v>0</v>
      </c>
      <c r="T77" s="49">
        <f t="shared" ca="1" si="61"/>
        <v>0</v>
      </c>
      <c r="U77" s="49">
        <f t="shared" ca="1" si="61"/>
        <v>0</v>
      </c>
      <c r="V77" s="49">
        <f t="shared" ca="1" si="61"/>
        <v>0</v>
      </c>
      <c r="W77" s="49">
        <f t="shared" ca="1" si="61"/>
        <v>0</v>
      </c>
      <c r="X77" s="49">
        <f t="shared" ca="1" si="61"/>
        <v>0</v>
      </c>
      <c r="Y77" s="49">
        <f t="shared" ca="1" si="61"/>
        <v>0</v>
      </c>
      <c r="Z77" s="49">
        <f t="shared" ca="1" si="61"/>
        <v>0</v>
      </c>
      <c r="AA77" s="49">
        <f t="shared" ca="1" si="61"/>
        <v>0</v>
      </c>
      <c r="AB77" s="49">
        <f t="shared" ca="1" si="61"/>
        <v>0</v>
      </c>
      <c r="AC77" s="49">
        <f t="shared" ca="1" si="61"/>
        <v>0</v>
      </c>
      <c r="AD77" s="49">
        <f t="shared" ca="1" si="61"/>
        <v>0</v>
      </c>
      <c r="AE77" s="49">
        <f t="shared" ca="1" si="61"/>
        <v>0</v>
      </c>
      <c r="AF77" s="49">
        <f t="shared" ca="1" si="61"/>
        <v>0</v>
      </c>
      <c r="AG77" s="49">
        <f t="shared" ca="1" si="61"/>
        <v>0</v>
      </c>
      <c r="AH77" s="49">
        <f t="shared" ca="1" si="61"/>
        <v>0</v>
      </c>
      <c r="AI77" s="49">
        <f t="shared" ca="1" si="61"/>
        <v>0</v>
      </c>
      <c r="AJ77" s="49">
        <f t="shared" ca="1" si="61"/>
        <v>0</v>
      </c>
      <c r="AK77" s="49">
        <f t="shared" ca="1" si="61"/>
        <v>0</v>
      </c>
      <c r="AL77" s="49">
        <f t="shared" ca="1" si="61"/>
        <v>0</v>
      </c>
      <c r="AM77" s="49">
        <f t="shared" ca="1" si="61"/>
        <v>0</v>
      </c>
      <c r="AN77" s="49">
        <f t="shared" ca="1" si="61"/>
        <v>0</v>
      </c>
      <c r="AO77" s="49">
        <f t="shared" ca="1" si="61"/>
        <v>0</v>
      </c>
      <c r="AP77" s="49">
        <f t="shared" ca="1" si="61"/>
        <v>0</v>
      </c>
      <c r="AQ77" s="49">
        <f t="shared" ca="1" si="61"/>
        <v>0</v>
      </c>
      <c r="AR77" s="49">
        <f t="shared" ca="1" si="61"/>
        <v>0</v>
      </c>
      <c r="AS77" s="49">
        <f t="shared" ca="1" si="61"/>
        <v>0</v>
      </c>
      <c r="AT77" s="49">
        <f t="shared" ca="1" si="61"/>
        <v>0</v>
      </c>
      <c r="AU77" s="49">
        <f t="shared" ca="1" si="61"/>
        <v>0</v>
      </c>
      <c r="AV77" s="49">
        <f t="shared" ca="1" si="61"/>
        <v>0</v>
      </c>
      <c r="AW77" s="49">
        <f t="shared" ca="1" si="61"/>
        <v>0</v>
      </c>
      <c r="AX77" s="49">
        <f t="shared" ca="1" si="61"/>
        <v>0</v>
      </c>
      <c r="AY77" s="49">
        <f t="shared" ca="1" si="61"/>
        <v>0</v>
      </c>
      <c r="AZ77" s="49">
        <f t="shared" ca="1" si="61"/>
        <v>0</v>
      </c>
      <c r="BA77" s="49">
        <f t="shared" ca="1" si="61"/>
        <v>0</v>
      </c>
      <c r="BB77" s="49">
        <f t="shared" ca="1" si="61"/>
        <v>0</v>
      </c>
      <c r="BC77" s="49">
        <f t="shared" ca="1" si="61"/>
        <v>0</v>
      </c>
      <c r="BD77" s="49">
        <f t="shared" ca="1" si="61"/>
        <v>1490104936.4841602</v>
      </c>
      <c r="BE77" s="49">
        <f t="shared" ca="1" si="61"/>
        <v>349087837.93000156</v>
      </c>
      <c r="BF77" s="49">
        <f t="shared" ca="1" si="61"/>
        <v>0</v>
      </c>
      <c r="BG77" s="49">
        <f t="shared" ca="1" si="61"/>
        <v>0</v>
      </c>
      <c r="BH77" s="49">
        <f t="shared" ca="1" si="61"/>
        <v>0</v>
      </c>
      <c r="BI77" s="49">
        <f t="shared" ca="1" si="61"/>
        <v>0</v>
      </c>
      <c r="BJ77" s="49">
        <f t="shared" ca="1" si="61"/>
        <v>0</v>
      </c>
      <c r="BK77" s="49">
        <f t="shared" ca="1" si="61"/>
        <v>0</v>
      </c>
      <c r="BL77" s="49">
        <f t="shared" ca="1" si="61"/>
        <v>0</v>
      </c>
      <c r="BM77" s="49">
        <f t="shared" ca="1" si="61"/>
        <v>0</v>
      </c>
      <c r="BN77" s="49">
        <f t="shared" ca="1" si="61"/>
        <v>0</v>
      </c>
      <c r="BO77" s="49">
        <f t="shared" ca="1" si="61"/>
        <v>0</v>
      </c>
      <c r="BP77" s="49">
        <f t="shared" ref="BP77:CU77" ca="1" si="62">SUMIF($C$7:$C$75,"H",BP$7:BP$75)+SUMIF($C$7:$C$75,"E",BP$7:BP$75)</f>
        <v>0</v>
      </c>
      <c r="BQ77" s="49">
        <f t="shared" ca="1" si="62"/>
        <v>0</v>
      </c>
      <c r="BR77" s="49">
        <f t="shared" ca="1" si="62"/>
        <v>0</v>
      </c>
      <c r="BS77" s="49">
        <f t="shared" ca="1" si="62"/>
        <v>0</v>
      </c>
      <c r="BT77" s="49">
        <f t="shared" ca="1" si="62"/>
        <v>0</v>
      </c>
      <c r="BU77" s="49">
        <f t="shared" ca="1" si="62"/>
        <v>0</v>
      </c>
      <c r="BV77" s="49">
        <f t="shared" ca="1" si="62"/>
        <v>0</v>
      </c>
      <c r="BW77" s="49">
        <f t="shared" ca="1" si="62"/>
        <v>0</v>
      </c>
      <c r="BX77" s="49">
        <f t="shared" ca="1" si="62"/>
        <v>0</v>
      </c>
      <c r="BY77" s="49">
        <f t="shared" ca="1" si="62"/>
        <v>0</v>
      </c>
      <c r="BZ77" s="49">
        <f t="shared" ca="1" si="62"/>
        <v>0</v>
      </c>
      <c r="CA77" s="49">
        <f t="shared" ca="1" si="62"/>
        <v>0</v>
      </c>
      <c r="CB77" s="49">
        <f t="shared" ca="1" si="62"/>
        <v>0</v>
      </c>
      <c r="CC77" s="49">
        <f t="shared" ca="1" si="62"/>
        <v>0</v>
      </c>
      <c r="CD77" s="49">
        <f t="shared" ca="1" si="62"/>
        <v>0</v>
      </c>
      <c r="CE77" s="49">
        <f t="shared" ca="1" si="62"/>
        <v>0</v>
      </c>
      <c r="CF77" s="49">
        <f t="shared" ca="1" si="62"/>
        <v>0</v>
      </c>
      <c r="CG77" s="49">
        <f t="shared" ca="1" si="62"/>
        <v>0</v>
      </c>
      <c r="CH77" s="49">
        <f t="shared" ca="1" si="62"/>
        <v>363.48571428571427</v>
      </c>
      <c r="CI77" s="49">
        <f t="shared" ca="1" si="62"/>
        <v>1473209619.0464983</v>
      </c>
      <c r="CJ77" s="49">
        <f t="shared" ca="1" si="62"/>
        <v>105471.52</v>
      </c>
      <c r="CK77" s="49">
        <f t="shared" ca="1" si="62"/>
        <v>133452426.82999448</v>
      </c>
      <c r="CL77" s="49">
        <f t="shared" ca="1" si="62"/>
        <v>635164480.66999948</v>
      </c>
      <c r="CM77" s="49">
        <f t="shared" ca="1" si="62"/>
        <v>44853796.139999993</v>
      </c>
      <c r="CN77" s="49">
        <f t="shared" ca="1" si="62"/>
        <v>590310684.52999949</v>
      </c>
      <c r="CO77" s="49">
        <f t="shared" ca="1" si="62"/>
        <v>704487240.02650428</v>
      </c>
      <c r="CP77" s="49">
        <f t="shared" ca="1" si="62"/>
        <v>16967878.530000009</v>
      </c>
      <c r="CQ77" s="49">
        <f t="shared" ca="1" si="62"/>
        <v>687519361.49650419</v>
      </c>
      <c r="CR77" s="49">
        <f t="shared" ca="1" si="62"/>
        <v>72955380.429941893</v>
      </c>
      <c r="CS77" s="49">
        <f t="shared" ca="1" si="62"/>
        <v>0</v>
      </c>
      <c r="CT77" s="49">
        <f t="shared" ca="1" si="62"/>
        <v>0</v>
      </c>
      <c r="CU77" s="49">
        <f t="shared" ca="1" si="62"/>
        <v>3385358137.3763161</v>
      </c>
    </row>
    <row r="78" spans="1:230" s="35" customFormat="1">
      <c r="A78" s="59" t="s">
        <v>293</v>
      </c>
      <c r="B78" s="48">
        <v>9003</v>
      </c>
      <c r="C78" s="58" t="s">
        <v>294</v>
      </c>
      <c r="D78" s="49">
        <f t="shared" ref="D78:I78" ca="1" si="63">D76+D77</f>
        <v>29780490366.99625</v>
      </c>
      <c r="E78" s="49">
        <f t="shared" ca="1" si="63"/>
        <v>6014804070.8941851</v>
      </c>
      <c r="F78" s="49">
        <f t="shared" ca="1" si="63"/>
        <v>11570338189.306894</v>
      </c>
      <c r="G78" s="49">
        <f t="shared" ca="1" si="63"/>
        <v>12195348106.795172</v>
      </c>
      <c r="H78" s="49">
        <f t="shared" ca="1" si="63"/>
        <v>2875974478.3022037</v>
      </c>
      <c r="I78" s="49">
        <f t="shared" ca="1" si="63"/>
        <v>3545115836.9499722</v>
      </c>
      <c r="J78" s="49">
        <f ca="1">J76+J77</f>
        <v>30807610.429999992</v>
      </c>
      <c r="K78" s="49">
        <f ca="1">K76+K77</f>
        <v>195706460.10250044</v>
      </c>
      <c r="L78" s="49">
        <f t="shared" ref="L78:BU78" ca="1" si="64">L76+L77</f>
        <v>101306732.73159435</v>
      </c>
      <c r="M78" s="49">
        <f t="shared" ca="1" si="64"/>
        <v>49334497.839999996</v>
      </c>
      <c r="N78" s="49">
        <f t="shared" ca="1" si="64"/>
        <v>470085.57</v>
      </c>
      <c r="O78" s="49">
        <f t="shared" ca="1" si="64"/>
        <v>4556372398.949913</v>
      </c>
      <c r="P78" s="49">
        <f t="shared" ca="1" si="64"/>
        <v>15201578.01</v>
      </c>
      <c r="Q78" s="49">
        <f t="shared" ca="1" si="64"/>
        <v>2975511919.6729288</v>
      </c>
      <c r="R78" s="49">
        <f t="shared" ca="1" si="64"/>
        <v>0</v>
      </c>
      <c r="S78" s="49">
        <f t="shared" ca="1" si="64"/>
        <v>0</v>
      </c>
      <c r="T78" s="49">
        <f t="shared" ca="1" si="64"/>
        <v>74530561042.059326</v>
      </c>
      <c r="U78" s="49">
        <f t="shared" ca="1" si="64"/>
        <v>1562401828.7615952</v>
      </c>
      <c r="V78" s="49">
        <f t="shared" ca="1" si="64"/>
        <v>5189575649.169651</v>
      </c>
      <c r="W78" s="49">
        <f t="shared" ca="1" si="64"/>
        <v>57118436187.337051</v>
      </c>
      <c r="X78" s="49">
        <f t="shared" ca="1" si="64"/>
        <v>72582786.68999882</v>
      </c>
      <c r="Y78" s="49">
        <f t="shared" ca="1" si="64"/>
        <v>2475791416.2089705</v>
      </c>
      <c r="Z78" s="49">
        <f t="shared" ca="1" si="64"/>
        <v>2777640775.7289934</v>
      </c>
      <c r="AA78" s="49">
        <f t="shared" ca="1" si="64"/>
        <v>873119.1</v>
      </c>
      <c r="AB78" s="49">
        <f t="shared" ca="1" si="64"/>
        <v>15325425.690000001</v>
      </c>
      <c r="AC78" s="49">
        <f t="shared" ca="1" si="64"/>
        <v>191258452.00252575</v>
      </c>
      <c r="AD78" s="49">
        <f t="shared" ca="1" si="64"/>
        <v>1148016983.6621354</v>
      </c>
      <c r="AE78" s="49">
        <f t="shared" ca="1" si="64"/>
        <v>11229550.58</v>
      </c>
      <c r="AF78" s="49">
        <f t="shared" ca="1" si="64"/>
        <v>171111366.68009987</v>
      </c>
      <c r="AG78" s="49">
        <f t="shared" ca="1" si="64"/>
        <v>820692572.90339994</v>
      </c>
      <c r="AH78" s="49">
        <f t="shared" ca="1" si="64"/>
        <v>543139391.68942189</v>
      </c>
      <c r="AI78" s="49">
        <f t="shared" ca="1" si="64"/>
        <v>135284531.76999998</v>
      </c>
      <c r="AJ78" s="49">
        <f t="shared" ca="1" si="64"/>
        <v>85829778.981700018</v>
      </c>
      <c r="AK78" s="49">
        <f t="shared" ca="1" si="64"/>
        <v>9961615.4999999888</v>
      </c>
      <c r="AL78" s="49">
        <f t="shared" ca="1" si="64"/>
        <v>0</v>
      </c>
      <c r="AM78" s="49">
        <f t="shared" ca="1" si="64"/>
        <v>1281377243.7900994</v>
      </c>
      <c r="AN78" s="49">
        <f t="shared" ca="1" si="64"/>
        <v>12749877.23</v>
      </c>
      <c r="AO78" s="49">
        <f t="shared" ca="1" si="64"/>
        <v>393367174.68000001</v>
      </c>
      <c r="AP78" s="49">
        <f t="shared" ca="1" si="64"/>
        <v>279592174.23740005</v>
      </c>
      <c r="AQ78" s="49">
        <f t="shared" ca="1" si="64"/>
        <v>0</v>
      </c>
      <c r="AR78" s="49">
        <f t="shared" ca="1" si="64"/>
        <v>0</v>
      </c>
      <c r="AS78" s="49">
        <f t="shared" ca="1" si="64"/>
        <v>0</v>
      </c>
      <c r="AT78" s="49">
        <f t="shared" ca="1" si="64"/>
        <v>7544188536.6583462</v>
      </c>
      <c r="AU78" s="49">
        <f t="shared" ca="1" si="64"/>
        <v>998067551.69251549</v>
      </c>
      <c r="AV78" s="49">
        <f t="shared" ca="1" si="64"/>
        <v>247612244.95353737</v>
      </c>
      <c r="AW78" s="49">
        <f t="shared" ca="1" si="64"/>
        <v>0</v>
      </c>
      <c r="AX78" s="49">
        <f t="shared" ca="1" si="64"/>
        <v>155163975.38640437</v>
      </c>
      <c r="AY78" s="49">
        <f t="shared" ca="1" si="64"/>
        <v>0</v>
      </c>
      <c r="AZ78" s="49">
        <f t="shared" ca="1" si="64"/>
        <v>0</v>
      </c>
      <c r="BA78" s="49">
        <f t="shared" ca="1" si="64"/>
        <v>0</v>
      </c>
      <c r="BB78" s="49">
        <f t="shared" ca="1" si="64"/>
        <v>62527802.539999999</v>
      </c>
      <c r="BC78" s="49">
        <f t="shared" ca="1" si="64"/>
        <v>3778804.2</v>
      </c>
      <c r="BD78" s="49">
        <f t="shared" ca="1" si="64"/>
        <v>7166250848.9089622</v>
      </c>
      <c r="BE78" s="49">
        <f t="shared" ca="1" si="64"/>
        <v>379183918.30428731</v>
      </c>
      <c r="BF78" s="49">
        <f t="shared" ca="1" si="64"/>
        <v>0</v>
      </c>
      <c r="BG78" s="49">
        <f t="shared" ca="1" si="64"/>
        <v>0</v>
      </c>
      <c r="BH78" s="49">
        <f t="shared" ca="1" si="64"/>
        <v>1118470.3799999999</v>
      </c>
      <c r="BI78" s="49">
        <f t="shared" ca="1" si="64"/>
        <v>713610246.9054755</v>
      </c>
      <c r="BJ78" s="49">
        <f t="shared" ca="1" si="64"/>
        <v>312695226.85545909</v>
      </c>
      <c r="BK78" s="49">
        <f t="shared" ca="1" si="64"/>
        <v>0</v>
      </c>
      <c r="BL78" s="49">
        <f t="shared" ca="1" si="64"/>
        <v>23044535.543652374</v>
      </c>
      <c r="BM78" s="49">
        <f t="shared" ca="1" si="64"/>
        <v>1013159383.1646034</v>
      </c>
      <c r="BN78" s="49">
        <f t="shared" ca="1" si="64"/>
        <v>1514536072.080853</v>
      </c>
      <c r="BO78" s="49">
        <f t="shared" ca="1" si="64"/>
        <v>0</v>
      </c>
      <c r="BP78" s="49">
        <f t="shared" ca="1" si="64"/>
        <v>5309380719.2373886</v>
      </c>
      <c r="BQ78" s="49">
        <f t="shared" ca="1" si="64"/>
        <v>540380179.07411098</v>
      </c>
      <c r="BR78" s="49">
        <f t="shared" ca="1" si="64"/>
        <v>2759785385.9077325</v>
      </c>
      <c r="BS78" s="49">
        <f t="shared" ca="1" si="64"/>
        <v>5436008711.2937059</v>
      </c>
      <c r="BT78" s="49">
        <f t="shared" ca="1" si="64"/>
        <v>0</v>
      </c>
      <c r="BU78" s="49">
        <f t="shared" ca="1" si="64"/>
        <v>204761.7</v>
      </c>
      <c r="BV78" s="49">
        <f ca="1">BV76+BV77</f>
        <v>934805704.94000006</v>
      </c>
      <c r="BW78" s="49">
        <f ca="1">BW76+BW77</f>
        <v>39126428.550000049</v>
      </c>
      <c r="BX78" s="49">
        <f ca="1">BX76+BX77</f>
        <v>0</v>
      </c>
      <c r="BY78" s="49">
        <f ca="1">BY76+BY77</f>
        <v>248527669.91</v>
      </c>
      <c r="BZ78" s="49">
        <f t="shared" ref="BZ78:CP78" ca="1" si="65">BZ76+BZ77</f>
        <v>423708326.69999993</v>
      </c>
      <c r="CA78" s="49">
        <f t="shared" ca="1" si="65"/>
        <v>8014563292.6699495</v>
      </c>
      <c r="CB78" s="49">
        <f t="shared" ca="1" si="65"/>
        <v>70434756.539999992</v>
      </c>
      <c r="CC78" s="49">
        <f t="shared" ca="1" si="65"/>
        <v>3995146104.5300012</v>
      </c>
      <c r="CD78" s="49">
        <f t="shared" ca="1" si="65"/>
        <v>23115241.999999996</v>
      </c>
      <c r="CE78" s="49">
        <f t="shared" ca="1" si="65"/>
        <v>703102.85</v>
      </c>
      <c r="CF78" s="49">
        <f t="shared" ca="1" si="65"/>
        <v>117096425.25</v>
      </c>
      <c r="CG78" s="49">
        <f t="shared" ca="1" si="65"/>
        <v>595244582.35999978</v>
      </c>
      <c r="CH78" s="49">
        <f t="shared" ca="1" si="65"/>
        <v>168960732.3161903</v>
      </c>
      <c r="CI78" s="49">
        <f t="shared" ca="1" si="65"/>
        <v>44201788114.653297</v>
      </c>
      <c r="CJ78" s="49">
        <f t="shared" ca="1" si="65"/>
        <v>155641966.33499953</v>
      </c>
      <c r="CK78" s="49">
        <f t="shared" ca="1" si="65"/>
        <v>1152046632.2167988</v>
      </c>
      <c r="CL78" s="49">
        <f t="shared" ca="1" si="65"/>
        <v>12360089476.93074</v>
      </c>
      <c r="CM78" s="49">
        <f t="shared" ca="1" si="65"/>
        <v>931779461.07518399</v>
      </c>
      <c r="CN78" s="49">
        <f t="shared" ca="1" si="65"/>
        <v>11428310015.855556</v>
      </c>
      <c r="CO78" s="49">
        <f t="shared" ca="1" si="65"/>
        <v>30534010039.170738</v>
      </c>
      <c r="CP78" s="49">
        <f t="shared" ca="1" si="65"/>
        <v>6427554101.1014814</v>
      </c>
      <c r="CQ78" s="49">
        <f ca="1">CQ76+CQ77</f>
        <v>24106455938.069267</v>
      </c>
      <c r="CR78" s="49">
        <f ca="1">CR76+CR77</f>
        <v>1732678114.5844703</v>
      </c>
      <c r="CS78" s="49">
        <f ca="1">CS76+CS77</f>
        <v>961805204.71000004</v>
      </c>
      <c r="CT78" s="49">
        <f ca="1">CT76+CT77</f>
        <v>987160.3899999999</v>
      </c>
      <c r="CU78" s="49">
        <f ca="1">CU76+CU77</f>
        <v>288662479247.74872</v>
      </c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</row>
    <row r="79" spans="1:230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0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4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2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5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5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5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5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15"/>
        <v>0</v>
      </c>
      <c r="E54" s="18">
        <f t="shared" ca="1" si="15"/>
        <v>0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0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5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5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5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19"/>
        <v>0</v>
      </c>
      <c r="E56" s="18">
        <f t="shared" ca="1" si="19"/>
        <v>1435740714.8800159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1435740714.8800159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19"/>
        <v>0</v>
      </c>
      <c r="E57" s="18">
        <f t="shared" ca="1" si="19"/>
        <v>285164.51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285164.51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19"/>
        <v>0</v>
      </c>
      <c r="E58" s="18">
        <f t="shared" ca="1" si="19"/>
        <v>113937282.91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113937282.91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19"/>
        <v>0</v>
      </c>
      <c r="E59" s="18">
        <f t="shared" ca="1" si="19"/>
        <v>96398171.159999192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96398171.159999192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19"/>
        <v>0.1</v>
      </c>
      <c r="E60" s="18">
        <f t="shared" ca="1" si="19"/>
        <v>4465849191.9945068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4465849192.0945072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19"/>
        <v>0</v>
      </c>
      <c r="E61" s="18">
        <f t="shared" ca="1" si="19"/>
        <v>400491290.77999997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400491290.77999997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19"/>
        <v>0</v>
      </c>
      <c r="E62" s="18">
        <f t="shared" ca="1" si="19"/>
        <v>3807607860.8800006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3807607860.8800006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19"/>
        <v>99645115.54000029</v>
      </c>
      <c r="E63" s="18">
        <f t="shared" ca="1" si="19"/>
        <v>4709301254.1042461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4808946369.6442461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19"/>
        <v>0</v>
      </c>
      <c r="E64" s="18">
        <f t="shared" ca="1" si="19"/>
        <v>552411211.90995586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552411211.90995586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19"/>
        <v>0</v>
      </c>
      <c r="E65" s="18">
        <f t="shared" ca="1" si="19"/>
        <v>5080212955.1999998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5080212955.1999998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19"/>
        <v>0</v>
      </c>
      <c r="E66" s="18">
        <f t="shared" ca="1" si="19"/>
        <v>54683217.399999999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54683217.399999999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19"/>
        <v>0</v>
      </c>
      <c r="E67" s="18">
        <f t="shared" ca="1" si="19"/>
        <v>1000890246.9128101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1000890246.9128101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19"/>
        <v>0</v>
      </c>
      <c r="E68" s="18">
        <f t="shared" ca="1" si="19"/>
        <v>2648495088.7499871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2648495088.7499871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19"/>
        <v>0</v>
      </c>
      <c r="E69" s="18">
        <f t="shared" ca="1" si="19"/>
        <v>1188393595.4071643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1188393595.4071643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19"/>
        <v>0</v>
      </c>
      <c r="E70" s="18">
        <f t="shared" ca="1" si="19"/>
        <v>3555557557.52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3555557557.52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45658936.480000019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45658936.480000019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23"/>
        <v>0</v>
      </c>
      <c r="E72" s="18">
        <f t="shared" ca="1" si="23"/>
        <v>193331441.07999995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193331441.07999995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23"/>
        <v>0</v>
      </c>
      <c r="E73" s="18">
        <f t="shared" ca="1" si="23"/>
        <v>309828244.26000684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309828244.26000684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23"/>
        <v>0</v>
      </c>
      <c r="E74" s="18">
        <f t="shared" ca="1" si="23"/>
        <v>2317314089.4267898</v>
      </c>
      <c r="F74" s="18">
        <f t="shared" ca="1" si="23"/>
        <v>0</v>
      </c>
      <c r="G74" s="18">
        <f t="shared" ca="1" si="23"/>
        <v>0</v>
      </c>
      <c r="H74" s="18">
        <f t="shared" ca="1" si="23"/>
        <v>0</v>
      </c>
      <c r="I74" s="18">
        <f t="shared" ca="1" si="23"/>
        <v>0</v>
      </c>
      <c r="J74" s="18">
        <f t="shared" ca="1" si="23"/>
        <v>0</v>
      </c>
      <c r="K74" s="19">
        <f t="shared" ca="1" si="11"/>
        <v>0</v>
      </c>
      <c r="L74" s="18">
        <f t="shared" ca="1" si="20"/>
        <v>0</v>
      </c>
      <c r="M74" s="18">
        <f t="shared" ca="1" si="20"/>
        <v>0</v>
      </c>
      <c r="N74" s="19">
        <f t="shared" ca="1" si="12"/>
        <v>0</v>
      </c>
      <c r="O74" s="18">
        <f t="shared" ca="1" si="21"/>
        <v>0</v>
      </c>
      <c r="P74" s="18">
        <f t="shared" ca="1" si="21"/>
        <v>0</v>
      </c>
      <c r="Q74" s="19">
        <f t="shared" ca="1" si="13"/>
        <v>0</v>
      </c>
      <c r="R74" s="18">
        <f t="shared" ca="1" si="22"/>
        <v>0</v>
      </c>
      <c r="S74" s="18">
        <f t="shared" ca="1" si="22"/>
        <v>0</v>
      </c>
      <c r="T74" s="18">
        <f t="shared" ca="1" si="22"/>
        <v>0</v>
      </c>
      <c r="U74" s="19">
        <f t="shared" ca="1" si="14"/>
        <v>2317314089.4267898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23"/>
        <v>0</v>
      </c>
      <c r="E75" s="18">
        <f t="shared" ca="1" si="23"/>
        <v>7471998346.5333328</v>
      </c>
      <c r="F75" s="18">
        <f t="shared" ca="1" si="23"/>
        <v>0</v>
      </c>
      <c r="G75" s="18">
        <f t="shared" ca="1" si="23"/>
        <v>0</v>
      </c>
      <c r="H75" s="18">
        <f t="shared" ca="1" si="23"/>
        <v>0</v>
      </c>
      <c r="I75" s="18">
        <f t="shared" ca="1" si="23"/>
        <v>0</v>
      </c>
      <c r="J75" s="18">
        <f t="shared" ca="1" si="23"/>
        <v>0</v>
      </c>
      <c r="K75" s="19">
        <f t="shared" ca="1" si="11"/>
        <v>0</v>
      </c>
      <c r="L75" s="18">
        <f t="shared" ca="1" si="20"/>
        <v>0</v>
      </c>
      <c r="M75" s="18">
        <f t="shared" ca="1" si="20"/>
        <v>0</v>
      </c>
      <c r="N75" s="19">
        <f t="shared" ca="1" si="12"/>
        <v>0</v>
      </c>
      <c r="O75" s="18">
        <f t="shared" ca="1" si="21"/>
        <v>0</v>
      </c>
      <c r="P75" s="18">
        <f t="shared" ca="1" si="21"/>
        <v>0</v>
      </c>
      <c r="Q75" s="19">
        <f t="shared" ca="1" si="13"/>
        <v>0</v>
      </c>
      <c r="R75" s="18">
        <f t="shared" ca="1" si="22"/>
        <v>0</v>
      </c>
      <c r="S75" s="18">
        <f t="shared" ca="1" si="22"/>
        <v>0</v>
      </c>
      <c r="T75" s="18">
        <f t="shared" ca="1" si="22"/>
        <v>0</v>
      </c>
      <c r="U75" s="19">
        <f t="shared" ca="1" si="14"/>
        <v>7471998346.5333328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U76" ca="1" si="24">SUMIF($C$7:$C$75,"HD",D$7:D$75)</f>
        <v>0</v>
      </c>
      <c r="E76" s="49">
        <f t="shared" ca="1" si="24"/>
        <v>0</v>
      </c>
      <c r="F76" s="49">
        <f t="shared" ca="1" si="24"/>
        <v>0</v>
      </c>
      <c r="G76" s="49">
        <f t="shared" ca="1" si="24"/>
        <v>0</v>
      </c>
      <c r="H76" s="49">
        <f t="shared" ca="1" si="24"/>
        <v>0</v>
      </c>
      <c r="I76" s="49">
        <f t="shared" ca="1" si="24"/>
        <v>0</v>
      </c>
      <c r="J76" s="49">
        <f t="shared" ca="1" si="24"/>
        <v>0</v>
      </c>
      <c r="K76" s="49">
        <f t="shared" ca="1" si="24"/>
        <v>0</v>
      </c>
      <c r="L76" s="49">
        <f t="shared" ca="1" si="24"/>
        <v>0</v>
      </c>
      <c r="M76" s="49">
        <f t="shared" ca="1" si="24"/>
        <v>0</v>
      </c>
      <c r="N76" s="49">
        <f t="shared" ca="1" si="24"/>
        <v>0</v>
      </c>
      <c r="O76" s="49">
        <f t="shared" ca="1" si="24"/>
        <v>0</v>
      </c>
      <c r="P76" s="49">
        <f t="shared" ca="1" si="24"/>
        <v>0</v>
      </c>
      <c r="Q76" s="49">
        <f t="shared" ca="1" si="24"/>
        <v>0</v>
      </c>
      <c r="R76" s="49">
        <f t="shared" ca="1" si="24"/>
        <v>0</v>
      </c>
      <c r="S76" s="49">
        <f t="shared" ca="1" si="24"/>
        <v>0</v>
      </c>
      <c r="T76" s="49">
        <f t="shared" ca="1" si="24"/>
        <v>0</v>
      </c>
      <c r="U76" s="49">
        <f t="shared" ca="1" si="24"/>
        <v>0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U77" ca="1" si="25">SUMIF($C$7:$C$75,"H",D$7:D$75)+SUMIF($C$7:$C$75,"E",D$7:D$75)</f>
        <v>99645115.640000284</v>
      </c>
      <c r="E77" s="49">
        <f t="shared" ca="1" si="25"/>
        <v>39448385862.098824</v>
      </c>
      <c r="F77" s="49">
        <f t="shared" ca="1" si="25"/>
        <v>0</v>
      </c>
      <c r="G77" s="49">
        <f t="shared" ca="1" si="25"/>
        <v>0</v>
      </c>
      <c r="H77" s="49">
        <f t="shared" ca="1" si="25"/>
        <v>0</v>
      </c>
      <c r="I77" s="49">
        <f t="shared" ca="1" si="25"/>
        <v>0</v>
      </c>
      <c r="J77" s="49">
        <f t="shared" ca="1" si="25"/>
        <v>0</v>
      </c>
      <c r="K77" s="49">
        <f t="shared" ca="1" si="25"/>
        <v>0</v>
      </c>
      <c r="L77" s="49">
        <f t="shared" ca="1" si="25"/>
        <v>0</v>
      </c>
      <c r="M77" s="49">
        <f t="shared" ca="1" si="25"/>
        <v>0</v>
      </c>
      <c r="N77" s="49">
        <f t="shared" ca="1" si="25"/>
        <v>0</v>
      </c>
      <c r="O77" s="49">
        <f t="shared" ca="1" si="25"/>
        <v>0</v>
      </c>
      <c r="P77" s="49">
        <f t="shared" ca="1" si="25"/>
        <v>0</v>
      </c>
      <c r="Q77" s="49">
        <f t="shared" ca="1" si="25"/>
        <v>0</v>
      </c>
      <c r="R77" s="49">
        <f t="shared" ca="1" si="25"/>
        <v>0</v>
      </c>
      <c r="S77" s="49">
        <f t="shared" ca="1" si="25"/>
        <v>0</v>
      </c>
      <c r="T77" s="49">
        <f t="shared" ca="1" si="25"/>
        <v>0</v>
      </c>
      <c r="U77" s="49">
        <f t="shared" ca="1" si="25"/>
        <v>39548030977.738823</v>
      </c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U78" ca="1" si="26">D76+D77</f>
        <v>99645115.640000284</v>
      </c>
      <c r="E78" s="49">
        <f t="shared" ca="1" si="26"/>
        <v>39448385862.098824</v>
      </c>
      <c r="F78" s="49">
        <f t="shared" ca="1" si="26"/>
        <v>0</v>
      </c>
      <c r="G78" s="49">
        <f t="shared" ca="1" si="26"/>
        <v>0</v>
      </c>
      <c r="H78" s="49">
        <f t="shared" ca="1" si="26"/>
        <v>0</v>
      </c>
      <c r="I78" s="49">
        <f t="shared" ca="1" si="26"/>
        <v>0</v>
      </c>
      <c r="J78" s="49">
        <f t="shared" ca="1" si="26"/>
        <v>0</v>
      </c>
      <c r="K78" s="49">
        <f t="shared" ca="1" si="26"/>
        <v>0</v>
      </c>
      <c r="L78" s="49">
        <f t="shared" ca="1" si="26"/>
        <v>0</v>
      </c>
      <c r="M78" s="49">
        <f t="shared" ca="1" si="26"/>
        <v>0</v>
      </c>
      <c r="N78" s="49">
        <f t="shared" ca="1" si="26"/>
        <v>0</v>
      </c>
      <c r="O78" s="49">
        <f t="shared" ca="1" si="26"/>
        <v>0</v>
      </c>
      <c r="P78" s="49">
        <f t="shared" ca="1" si="26"/>
        <v>0</v>
      </c>
      <c r="Q78" s="49">
        <f t="shared" ca="1" si="26"/>
        <v>0</v>
      </c>
      <c r="R78" s="49">
        <f t="shared" ca="1" si="26"/>
        <v>0</v>
      </c>
      <c r="S78" s="49">
        <f t="shared" ca="1" si="26"/>
        <v>0</v>
      </c>
      <c r="T78" s="49">
        <f t="shared" ca="1" si="26"/>
        <v>0</v>
      </c>
      <c r="U78" s="49">
        <f t="shared" ca="1" si="26"/>
        <v>39548030977.738823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112804.96</v>
      </c>
      <c r="E7" s="18">
        <f t="shared" ca="1" si="0"/>
        <v>0</v>
      </c>
      <c r="F7" s="18">
        <f t="shared" ca="1" si="0"/>
        <v>0</v>
      </c>
      <c r="G7" s="18">
        <f t="shared" ca="1" si="0"/>
        <v>58808821.400000006</v>
      </c>
      <c r="H7" s="18">
        <f t="shared" ca="1" si="0"/>
        <v>0</v>
      </c>
      <c r="I7" s="19">
        <f ca="1">+SUM(D7:H7)</f>
        <v>58921626.360000007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6218857.7400000002</v>
      </c>
      <c r="E8" s="18">
        <f t="shared" ca="1" si="0"/>
        <v>300988.71000000002</v>
      </c>
      <c r="F8" s="18">
        <f t="shared" ca="1" si="0"/>
        <v>0</v>
      </c>
      <c r="G8" s="18">
        <f t="shared" ca="1" si="0"/>
        <v>201845132.91999999</v>
      </c>
      <c r="H8" s="18">
        <f t="shared" ca="1" si="0"/>
        <v>0</v>
      </c>
      <c r="I8" s="19">
        <f t="shared" ref="I8:I18" ca="1" si="1">+SUM(D8:H8)</f>
        <v>208364979.36999997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994133.15</v>
      </c>
      <c r="E9" s="18">
        <f t="shared" ca="1" si="0"/>
        <v>2609956.17</v>
      </c>
      <c r="F9" s="18">
        <f t="shared" ca="1" si="0"/>
        <v>23279227.459999997</v>
      </c>
      <c r="G9" s="18">
        <f t="shared" ca="1" si="0"/>
        <v>131455079.50999999</v>
      </c>
      <c r="H9" s="18">
        <f t="shared" ca="1" si="0"/>
        <v>0</v>
      </c>
      <c r="I9" s="19">
        <f t="shared" ca="1" si="1"/>
        <v>158338396.28999999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14250939.970000001</v>
      </c>
      <c r="E10" s="18">
        <f t="shared" ca="1" si="0"/>
        <v>24209847.220000401</v>
      </c>
      <c r="F10" s="18">
        <f t="shared" ca="1" si="0"/>
        <v>7938498.7800000003</v>
      </c>
      <c r="G10" s="18">
        <f t="shared" ca="1" si="0"/>
        <v>396529553.84947896</v>
      </c>
      <c r="H10" s="18">
        <f t="shared" ca="1" si="0"/>
        <v>0</v>
      </c>
      <c r="I10" s="19">
        <f t="shared" ca="1" si="1"/>
        <v>442928839.81947935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1676202.74</v>
      </c>
      <c r="E11" s="18">
        <f t="shared" ca="1" si="0"/>
        <v>344260.97</v>
      </c>
      <c r="F11" s="18">
        <f t="shared" ca="1" si="0"/>
        <v>0</v>
      </c>
      <c r="G11" s="18">
        <f t="shared" ca="1" si="0"/>
        <v>23512398.0803</v>
      </c>
      <c r="H11" s="18">
        <f t="shared" ca="1" si="0"/>
        <v>0</v>
      </c>
      <c r="I11" s="19">
        <f t="shared" ca="1" si="1"/>
        <v>25532861.7903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22442862.91</v>
      </c>
      <c r="H13" s="18">
        <f t="shared" ca="1" si="0"/>
        <v>0</v>
      </c>
      <c r="I13" s="19">
        <f t="shared" ca="1" si="1"/>
        <v>22442862.91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14970.85</v>
      </c>
      <c r="E14" s="18">
        <f t="shared" ca="1" si="0"/>
        <v>149837.6</v>
      </c>
      <c r="F14" s="18">
        <f t="shared" ca="1" si="0"/>
        <v>0</v>
      </c>
      <c r="G14" s="18">
        <f t="shared" ca="1" si="0"/>
        <v>171863432</v>
      </c>
      <c r="H14" s="18">
        <f t="shared" ca="1" si="0"/>
        <v>0</v>
      </c>
      <c r="I14" s="19">
        <f t="shared" ca="1" si="1"/>
        <v>172028240.44999999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6858254.3799998723</v>
      </c>
      <c r="H15" s="18">
        <f t="shared" ca="1" si="0"/>
        <v>29483527.124285739</v>
      </c>
      <c r="I15" s="19">
        <f t="shared" ca="1" si="1"/>
        <v>36341781.504285611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17213351</v>
      </c>
      <c r="H17" s="18">
        <f t="shared" ca="1" si="0"/>
        <v>0</v>
      </c>
      <c r="I17" s="19">
        <f t="shared" ca="1" si="1"/>
        <v>17213351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327946.73</v>
      </c>
      <c r="G18" s="18">
        <f t="shared" ca="1" si="0"/>
        <v>11802144.979999999</v>
      </c>
      <c r="H18" s="18">
        <f t="shared" ca="1" si="0"/>
        <v>0</v>
      </c>
      <c r="I18" s="19">
        <f t="shared" ca="1" si="1"/>
        <v>12130091.709999999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95543.03</v>
      </c>
      <c r="F20" s="18">
        <f t="shared" ca="1" si="0"/>
        <v>2228133.52</v>
      </c>
      <c r="G20" s="18">
        <f t="shared" ca="1" si="0"/>
        <v>177761668.71000001</v>
      </c>
      <c r="H20" s="18">
        <f t="shared" ca="1" si="0"/>
        <v>19037.060000000001</v>
      </c>
      <c r="I20" s="19">
        <f t="shared" ca="1" si="2"/>
        <v>180104382.32000002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147447.57</v>
      </c>
      <c r="G21" s="18">
        <f t="shared" ca="1" si="0"/>
        <v>5050627.18</v>
      </c>
      <c r="H21" s="18">
        <f t="shared" ca="1" si="0"/>
        <v>0</v>
      </c>
      <c r="I21" s="19">
        <f t="shared" ca="1" si="2"/>
        <v>5198074.75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15505509.960000001</v>
      </c>
      <c r="H22" s="18">
        <f t="shared" ca="1" si="0"/>
        <v>0.01</v>
      </c>
      <c r="I22" s="19">
        <f t="shared" ca="1" si="2"/>
        <v>15505509.970000001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95699.13</v>
      </c>
      <c r="E23" s="18">
        <f t="shared" ca="1" si="3"/>
        <v>287679.25</v>
      </c>
      <c r="F23" s="18">
        <f t="shared" ca="1" si="3"/>
        <v>21754019.259999998</v>
      </c>
      <c r="G23" s="18">
        <f t="shared" ca="1" si="3"/>
        <v>2817152460.4699993</v>
      </c>
      <c r="H23" s="18">
        <f t="shared" ca="1" si="3"/>
        <v>0</v>
      </c>
      <c r="I23" s="19">
        <f t="shared" ca="1" si="2"/>
        <v>2839289858.1099992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4860556.9000000004</v>
      </c>
      <c r="F24" s="18">
        <f t="shared" ca="1" si="3"/>
        <v>0</v>
      </c>
      <c r="G24" s="18">
        <f t="shared" ca="1" si="3"/>
        <v>393739135.41000003</v>
      </c>
      <c r="H24" s="18">
        <f t="shared" ca="1" si="3"/>
        <v>408000.27</v>
      </c>
      <c r="I24" s="19">
        <f t="shared" ca="1" si="2"/>
        <v>399007692.57999998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62225.81</v>
      </c>
      <c r="E25" s="18">
        <f t="shared" ca="1" si="3"/>
        <v>0</v>
      </c>
      <c r="F25" s="18">
        <f t="shared" ca="1" si="3"/>
        <v>0</v>
      </c>
      <c r="G25" s="18">
        <f t="shared" ca="1" si="3"/>
        <v>20659345.739989303</v>
      </c>
      <c r="H25" s="18">
        <f t="shared" ca="1" si="3"/>
        <v>0</v>
      </c>
      <c r="I25" s="19">
        <f t="shared" ca="1" si="2"/>
        <v>20721571.549989302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2330533.2636649995</v>
      </c>
      <c r="H26" s="18">
        <f t="shared" ca="1" si="3"/>
        <v>0</v>
      </c>
      <c r="I26" s="19">
        <f t="shared" ref="I26:I37" ca="1" si="4">+SUM(D26:H26)</f>
        <v>2330533.2636649995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2250</v>
      </c>
      <c r="F27" s="18">
        <f t="shared" ca="1" si="3"/>
        <v>40202.800000000003</v>
      </c>
      <c r="G27" s="18">
        <f t="shared" ca="1" si="3"/>
        <v>97068896.120000005</v>
      </c>
      <c r="H27" s="18">
        <f t="shared" ca="1" si="3"/>
        <v>0</v>
      </c>
      <c r="I27" s="19">
        <f t="shared" ca="1" si="4"/>
        <v>97111348.920000002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-3453.99</v>
      </c>
      <c r="E28" s="18">
        <f t="shared" ca="1" si="3"/>
        <v>0</v>
      </c>
      <c r="F28" s="18">
        <f t="shared" ca="1" si="3"/>
        <v>0</v>
      </c>
      <c r="G28" s="18">
        <f t="shared" ca="1" si="3"/>
        <v>356850952.38999999</v>
      </c>
      <c r="H28" s="18">
        <f t="shared" ca="1" si="3"/>
        <v>5501.91</v>
      </c>
      <c r="I28" s="19">
        <f t="shared" ca="1" si="4"/>
        <v>356853000.31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6627.95</v>
      </c>
      <c r="E29" s="18">
        <f t="shared" ca="1" si="3"/>
        <v>0</v>
      </c>
      <c r="F29" s="18">
        <f t="shared" ca="1" si="3"/>
        <v>59639.8</v>
      </c>
      <c r="G29" s="18">
        <f t="shared" ca="1" si="3"/>
        <v>875675.46</v>
      </c>
      <c r="H29" s="18">
        <f t="shared" ca="1" si="3"/>
        <v>-3352.21</v>
      </c>
      <c r="I29" s="19">
        <f t="shared" ca="1" si="4"/>
        <v>938591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268690.86</v>
      </c>
      <c r="E30" s="18">
        <f t="shared" ca="1" si="3"/>
        <v>114520.60999999999</v>
      </c>
      <c r="F30" s="18">
        <f t="shared" ca="1" si="3"/>
        <v>0</v>
      </c>
      <c r="G30" s="18">
        <f t="shared" ca="1" si="3"/>
        <v>31772939.395</v>
      </c>
      <c r="H30" s="18">
        <f t="shared" ca="1" si="3"/>
        <v>0</v>
      </c>
      <c r="I30" s="19">
        <f t="shared" ca="1" si="4"/>
        <v>32156150.864999998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30412486.159999996</v>
      </c>
      <c r="H31" s="18">
        <f t="shared" ca="1" si="3"/>
        <v>0</v>
      </c>
      <c r="I31" s="19">
        <f t="shared" ca="1" si="4"/>
        <v>30412486.159999996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1538714.77</v>
      </c>
      <c r="F32" s="18">
        <f t="shared" ca="1" si="3"/>
        <v>0</v>
      </c>
      <c r="G32" s="18">
        <f t="shared" ca="1" si="3"/>
        <v>36633916.940035</v>
      </c>
      <c r="H32" s="18">
        <f t="shared" ca="1" si="3"/>
        <v>0</v>
      </c>
      <c r="I32" s="19">
        <f t="shared" ca="1" si="4"/>
        <v>38172631.710035004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3884506.2599999923</v>
      </c>
      <c r="E33" s="18">
        <f t="shared" ca="1" si="3"/>
        <v>9781248.1499992795</v>
      </c>
      <c r="F33" s="18">
        <f t="shared" ca="1" si="3"/>
        <v>0</v>
      </c>
      <c r="G33" s="18">
        <f t="shared" ca="1" si="3"/>
        <v>49134808.089994259</v>
      </c>
      <c r="H33" s="18">
        <f t="shared" ca="1" si="3"/>
        <v>0</v>
      </c>
      <c r="I33" s="19">
        <f t="shared" ca="1" si="4"/>
        <v>62800562.499993533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3662465.8899999498</v>
      </c>
      <c r="H34" s="18">
        <f t="shared" ca="1" si="3"/>
        <v>0</v>
      </c>
      <c r="I34" s="19">
        <f t="shared" ca="1" si="4"/>
        <v>3662465.8899999498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34355708.290000007</v>
      </c>
      <c r="H35" s="18">
        <f t="shared" ca="1" si="3"/>
        <v>0</v>
      </c>
      <c r="I35" s="19">
        <f t="shared" ca="1" si="4"/>
        <v>34355708.290000007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3225405</v>
      </c>
      <c r="E36" s="18">
        <f t="shared" ca="1" si="3"/>
        <v>9225230</v>
      </c>
      <c r="F36" s="18">
        <f t="shared" ca="1" si="3"/>
        <v>0</v>
      </c>
      <c r="G36" s="18">
        <f t="shared" ca="1" si="3"/>
        <v>22155150.799999997</v>
      </c>
      <c r="H36" s="18">
        <f t="shared" ca="1" si="3"/>
        <v>0</v>
      </c>
      <c r="I36" s="19">
        <f t="shared" ca="1" si="4"/>
        <v>34605785.799999997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3425.26</v>
      </c>
      <c r="F38" s="18">
        <f t="shared" ca="1" si="3"/>
        <v>0</v>
      </c>
      <c r="G38" s="18">
        <f t="shared" ca="1" si="3"/>
        <v>33047204.610000003</v>
      </c>
      <c r="H38" s="18">
        <f t="shared" ca="1" si="3"/>
        <v>-3578758.2</v>
      </c>
      <c r="I38" s="19">
        <f t="shared" ref="I38:I47" ca="1" si="5">+SUM(D38:H38)</f>
        <v>29471871.670000006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23900615.829999998</v>
      </c>
      <c r="H39" s="18">
        <f t="shared" ca="1" si="6"/>
        <v>0</v>
      </c>
      <c r="I39" s="19">
        <f t="shared" ca="1" si="5"/>
        <v>23900615.829999998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2513544.7963479999</v>
      </c>
      <c r="H40" s="18">
        <f t="shared" ca="1" si="6"/>
        <v>0</v>
      </c>
      <c r="I40" s="19">
        <f t="shared" ca="1" si="5"/>
        <v>2513544.7963479999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8582344.4800000004</v>
      </c>
      <c r="F41" s="18">
        <f t="shared" ca="1" si="6"/>
        <v>0</v>
      </c>
      <c r="G41" s="18">
        <f t="shared" ca="1" si="6"/>
        <v>3561765.09</v>
      </c>
      <c r="H41" s="18">
        <f t="shared" ca="1" si="6"/>
        <v>0</v>
      </c>
      <c r="I41" s="19">
        <f t="shared" ca="1" si="5"/>
        <v>12144109.57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403764.08</v>
      </c>
      <c r="H42" s="18">
        <f t="shared" ca="1" si="6"/>
        <v>0</v>
      </c>
      <c r="I42" s="19">
        <f t="shared" ca="1" si="5"/>
        <v>403764.08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104183957.34000203</v>
      </c>
      <c r="H43" s="18">
        <f t="shared" ca="1" si="6"/>
        <v>0</v>
      </c>
      <c r="I43" s="19">
        <f t="shared" ref="I43" ca="1" si="7">+SUM(D43:H43)</f>
        <v>104183957.34000203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15632294.919996032</v>
      </c>
      <c r="H44" s="18">
        <f t="shared" ca="1" si="6"/>
        <v>0</v>
      </c>
      <c r="I44" s="19">
        <f t="shared" ca="1" si="5"/>
        <v>15632294.919996032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10065586.799999146</v>
      </c>
      <c r="F45" s="18">
        <f t="shared" ca="1" si="6"/>
        <v>0</v>
      </c>
      <c r="G45" s="18">
        <f t="shared" ca="1" si="6"/>
        <v>6365348.8999996372</v>
      </c>
      <c r="H45" s="18">
        <f t="shared" ca="1" si="6"/>
        <v>0</v>
      </c>
      <c r="I45" s="19">
        <f t="shared" ca="1" si="5"/>
        <v>16430935.699998783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225715</v>
      </c>
      <c r="F46" s="18">
        <f t="shared" ca="1" si="6"/>
        <v>79509415.849999994</v>
      </c>
      <c r="G46" s="18">
        <f t="shared" ca="1" si="6"/>
        <v>7879557.5199999996</v>
      </c>
      <c r="H46" s="18">
        <f t="shared" ca="1" si="6"/>
        <v>0</v>
      </c>
      <c r="I46" s="19">
        <f t="shared" ca="1" si="5"/>
        <v>87614688.36999999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13832.319999999996</v>
      </c>
      <c r="H47" s="18">
        <f t="shared" ca="1" si="6"/>
        <v>0</v>
      </c>
      <c r="I47" s="19">
        <f t="shared" ca="1" si="5"/>
        <v>13832.319999999996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225844561.5</v>
      </c>
      <c r="H48" s="18">
        <f t="shared" ca="1" si="6"/>
        <v>0</v>
      </c>
      <c r="I48" s="19">
        <f t="shared" ref="I48:I58" ca="1" si="8">+SUM(D48:H48)</f>
        <v>225844561.5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11533090.919999709</v>
      </c>
      <c r="H49" s="18">
        <f t="shared" ca="1" si="6"/>
        <v>0</v>
      </c>
      <c r="I49" s="19">
        <f t="shared" ca="1" si="8"/>
        <v>11533090.919999709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16079763.85</v>
      </c>
      <c r="H50" s="18">
        <f t="shared" ca="1" si="6"/>
        <v>0</v>
      </c>
      <c r="I50" s="19">
        <f t="shared" ca="1" si="8"/>
        <v>16079763.85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185081.77000000002</v>
      </c>
      <c r="F52" s="18">
        <f t="shared" ca="1" si="6"/>
        <v>0</v>
      </c>
      <c r="G52" s="18">
        <f t="shared" ca="1" si="6"/>
        <v>49309500.039993048</v>
      </c>
      <c r="H52" s="18">
        <f t="shared" ca="1" si="6"/>
        <v>554713.24</v>
      </c>
      <c r="I52" s="19">
        <f t="shared" ca="1" si="8"/>
        <v>50049295.049993053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34619965.359999999</v>
      </c>
      <c r="H53" s="18">
        <f t="shared" ca="1" si="6"/>
        <v>0</v>
      </c>
      <c r="I53" s="19">
        <f t="shared" ref="I53:I54" ca="1" si="9">+SUM(D53:H53)</f>
        <v>34619965.359999999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3803834.05</v>
      </c>
      <c r="H54" s="18">
        <f t="shared" ca="1" si="6"/>
        <v>3207411.17</v>
      </c>
      <c r="I54" s="19">
        <f t="shared" ca="1" si="9"/>
        <v>7011245.2199999997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H70" ca="1" si="10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0"/>
        <v>0</v>
      </c>
      <c r="F55" s="18">
        <f t="shared" ca="1" si="10"/>
        <v>0</v>
      </c>
      <c r="G55" s="18">
        <f t="shared" ca="1" si="10"/>
        <v>0</v>
      </c>
      <c r="H55" s="18">
        <f t="shared" ca="1" si="10"/>
        <v>0</v>
      </c>
      <c r="I55" s="19">
        <f t="shared" ca="1" si="8"/>
        <v>0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10"/>
        <v>0</v>
      </c>
      <c r="E56" s="18">
        <f t="shared" ca="1" si="10"/>
        <v>0</v>
      </c>
      <c r="F56" s="18">
        <f t="shared" ca="1" si="10"/>
        <v>0</v>
      </c>
      <c r="G56" s="18">
        <f t="shared" ca="1" si="10"/>
        <v>5412345.4699999997</v>
      </c>
      <c r="H56" s="18">
        <f t="shared" ca="1" si="10"/>
        <v>0</v>
      </c>
      <c r="I56" s="19">
        <f t="shared" ca="1" si="8"/>
        <v>5412345.4699999997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10"/>
        <v>0</v>
      </c>
      <c r="E57" s="18">
        <f t="shared" ca="1" si="10"/>
        <v>0</v>
      </c>
      <c r="F57" s="18">
        <f t="shared" ca="1" si="10"/>
        <v>0</v>
      </c>
      <c r="G57" s="18">
        <f t="shared" ca="1" si="10"/>
        <v>1090158.0000000449</v>
      </c>
      <c r="H57" s="18">
        <f t="shared" ca="1" si="10"/>
        <v>0</v>
      </c>
      <c r="I57" s="19">
        <f t="shared" ca="1" si="8"/>
        <v>1090158.0000000449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10"/>
        <v>0</v>
      </c>
      <c r="E58" s="18">
        <f t="shared" ca="1" si="10"/>
        <v>0</v>
      </c>
      <c r="F58" s="18">
        <f t="shared" ca="1" si="10"/>
        <v>0</v>
      </c>
      <c r="G58" s="18">
        <f t="shared" ca="1" si="10"/>
        <v>430259.3</v>
      </c>
      <c r="H58" s="18">
        <f t="shared" ca="1" si="10"/>
        <v>0</v>
      </c>
      <c r="I58" s="19">
        <f t="shared" ca="1" si="8"/>
        <v>430259.3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10"/>
        <v>0</v>
      </c>
      <c r="E59" s="18">
        <f t="shared" ca="1" si="10"/>
        <v>0</v>
      </c>
      <c r="F59" s="18">
        <f t="shared" ca="1" si="10"/>
        <v>0</v>
      </c>
      <c r="G59" s="18">
        <f t="shared" ca="1" si="10"/>
        <v>669802.55999999878</v>
      </c>
      <c r="H59" s="18">
        <f t="shared" ca="1" si="10"/>
        <v>926919.95999999961</v>
      </c>
      <c r="I59" s="19">
        <f t="shared" ref="I59" ca="1" si="11">+SUM(D59:H59)</f>
        <v>1596722.5199999984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10"/>
        <v>0</v>
      </c>
      <c r="E60" s="18">
        <f t="shared" ca="1" si="10"/>
        <v>0</v>
      </c>
      <c r="F60" s="18">
        <f t="shared" ca="1" si="10"/>
        <v>0</v>
      </c>
      <c r="G60" s="18">
        <f t="shared" ca="1" si="10"/>
        <v>0</v>
      </c>
      <c r="H60" s="18">
        <f t="shared" ca="1" si="10"/>
        <v>0</v>
      </c>
      <c r="I60" s="19">
        <f t="shared" ref="I60:I75" ca="1" si="12">+SUM(D60:H60)</f>
        <v>0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10"/>
        <v>0</v>
      </c>
      <c r="E61" s="18">
        <f t="shared" ca="1" si="10"/>
        <v>0</v>
      </c>
      <c r="F61" s="18">
        <f t="shared" ca="1" si="10"/>
        <v>0</v>
      </c>
      <c r="G61" s="18">
        <f t="shared" ca="1" si="10"/>
        <v>1064593.6099999999</v>
      </c>
      <c r="H61" s="18">
        <f t="shared" ca="1" si="10"/>
        <v>0</v>
      </c>
      <c r="I61" s="19">
        <f t="shared" ca="1" si="12"/>
        <v>1064593.6099999999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10"/>
        <v>0</v>
      </c>
      <c r="E62" s="18">
        <f t="shared" ca="1" si="10"/>
        <v>0</v>
      </c>
      <c r="F62" s="18">
        <f t="shared" ca="1" si="10"/>
        <v>0</v>
      </c>
      <c r="G62" s="18">
        <f t="shared" ca="1" si="10"/>
        <v>249131.52000000002</v>
      </c>
      <c r="H62" s="18">
        <f t="shared" ca="1" si="10"/>
        <v>2389392.19</v>
      </c>
      <c r="I62" s="19">
        <f t="shared" ca="1" si="12"/>
        <v>2638523.71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10"/>
        <v>0</v>
      </c>
      <c r="E63" s="18">
        <f t="shared" ca="1" si="10"/>
        <v>0</v>
      </c>
      <c r="F63" s="18">
        <f t="shared" ca="1" si="10"/>
        <v>0</v>
      </c>
      <c r="G63" s="18">
        <f t="shared" ca="1" si="10"/>
        <v>1152641.7700001041</v>
      </c>
      <c r="H63" s="18">
        <f t="shared" ca="1" si="10"/>
        <v>0</v>
      </c>
      <c r="I63" s="19">
        <f t="shared" ca="1" si="12"/>
        <v>1152641.7700001041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10"/>
        <v>0</v>
      </c>
      <c r="E64" s="18">
        <f t="shared" ca="1" si="10"/>
        <v>0</v>
      </c>
      <c r="F64" s="18">
        <f t="shared" ca="1" si="10"/>
        <v>0</v>
      </c>
      <c r="G64" s="18">
        <f t="shared" ca="1" si="10"/>
        <v>62055539.199982509</v>
      </c>
      <c r="H64" s="18">
        <f t="shared" ca="1" si="10"/>
        <v>0</v>
      </c>
      <c r="I64" s="19">
        <f t="shared" ca="1" si="12"/>
        <v>62055539.199982509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10"/>
        <v>0</v>
      </c>
      <c r="E65" s="18">
        <f t="shared" ca="1" si="10"/>
        <v>0</v>
      </c>
      <c r="F65" s="18">
        <f t="shared" ca="1" si="10"/>
        <v>0</v>
      </c>
      <c r="G65" s="18">
        <f t="shared" ca="1" si="10"/>
        <v>103931546.5</v>
      </c>
      <c r="H65" s="18">
        <f t="shared" ca="1" si="10"/>
        <v>0</v>
      </c>
      <c r="I65" s="19">
        <f t="shared" ca="1" si="12"/>
        <v>103931546.5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10"/>
        <v>0</v>
      </c>
      <c r="E66" s="18">
        <f t="shared" ca="1" si="10"/>
        <v>0</v>
      </c>
      <c r="F66" s="18">
        <f t="shared" ca="1" si="10"/>
        <v>0</v>
      </c>
      <c r="G66" s="18">
        <f t="shared" ca="1" si="10"/>
        <v>629847.21</v>
      </c>
      <c r="H66" s="18">
        <f t="shared" ca="1" si="10"/>
        <v>0</v>
      </c>
      <c r="I66" s="19">
        <f t="shared" ca="1" si="12"/>
        <v>629847.21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10"/>
        <v>0</v>
      </c>
      <c r="E67" s="18">
        <f t="shared" ca="1" si="10"/>
        <v>0</v>
      </c>
      <c r="F67" s="18">
        <f t="shared" ca="1" si="10"/>
        <v>0</v>
      </c>
      <c r="G67" s="18">
        <f t="shared" ca="1" si="10"/>
        <v>36808914.07</v>
      </c>
      <c r="H67" s="18">
        <f t="shared" ca="1" si="10"/>
        <v>0</v>
      </c>
      <c r="I67" s="19">
        <f t="shared" ca="1" si="12"/>
        <v>36808914.07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10"/>
        <v>0</v>
      </c>
      <c r="E68" s="18">
        <f t="shared" ca="1" si="10"/>
        <v>0</v>
      </c>
      <c r="F68" s="18">
        <f t="shared" ca="1" si="10"/>
        <v>0</v>
      </c>
      <c r="G68" s="18">
        <f t="shared" ca="1" si="10"/>
        <v>165906907.15999976</v>
      </c>
      <c r="H68" s="18">
        <f t="shared" ca="1" si="10"/>
        <v>136057964.50000006</v>
      </c>
      <c r="I68" s="19">
        <f t="shared" ca="1" si="12"/>
        <v>301964871.65999985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10"/>
        <v>0</v>
      </c>
      <c r="E69" s="18">
        <f t="shared" ca="1" si="10"/>
        <v>0</v>
      </c>
      <c r="F69" s="18">
        <f t="shared" ca="1" si="10"/>
        <v>0</v>
      </c>
      <c r="G69" s="18">
        <f t="shared" ca="1" si="10"/>
        <v>416765254.44419014</v>
      </c>
      <c r="H69" s="18">
        <f t="shared" ca="1" si="10"/>
        <v>0</v>
      </c>
      <c r="I69" s="19">
        <f t="shared" ca="1" si="12"/>
        <v>416765254.44419014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10"/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3475.41</v>
      </c>
      <c r="H70" s="18">
        <f t="shared" ca="1" si="10"/>
        <v>0</v>
      </c>
      <c r="I70" s="19">
        <f t="shared" ca="1" si="12"/>
        <v>3475.41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H75" ca="1" si="1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3"/>
        <v>0</v>
      </c>
      <c r="F71" s="18">
        <f t="shared" ca="1" si="13"/>
        <v>0</v>
      </c>
      <c r="G71" s="18">
        <f t="shared" ca="1" si="13"/>
        <v>525827.80000000005</v>
      </c>
      <c r="H71" s="18">
        <f t="shared" ca="1" si="13"/>
        <v>0</v>
      </c>
      <c r="I71" s="19">
        <f t="shared" ca="1" si="12"/>
        <v>525827.80000000005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3"/>
        <v>0</v>
      </c>
      <c r="E72" s="18">
        <f t="shared" ca="1" si="13"/>
        <v>0</v>
      </c>
      <c r="F72" s="18">
        <f t="shared" ca="1" si="13"/>
        <v>0</v>
      </c>
      <c r="G72" s="18">
        <f t="shared" ca="1" si="13"/>
        <v>61806378.110000029</v>
      </c>
      <c r="H72" s="18">
        <f t="shared" ca="1" si="13"/>
        <v>0</v>
      </c>
      <c r="I72" s="19">
        <f t="shared" ca="1" si="12"/>
        <v>61806378.110000029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3"/>
        <v>0</v>
      </c>
      <c r="E73" s="18">
        <f t="shared" ca="1" si="13"/>
        <v>0</v>
      </c>
      <c r="F73" s="18">
        <f t="shared" ca="1" si="13"/>
        <v>0</v>
      </c>
      <c r="G73" s="18">
        <f t="shared" ca="1" si="13"/>
        <v>16815625.259992506</v>
      </c>
      <c r="H73" s="18">
        <f t="shared" ca="1" si="13"/>
        <v>123426554.00000113</v>
      </c>
      <c r="I73" s="19">
        <f t="shared" ca="1" si="12"/>
        <v>140242179.25999364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3"/>
        <v>0</v>
      </c>
      <c r="E74" s="18">
        <f t="shared" ca="1" si="13"/>
        <v>0</v>
      </c>
      <c r="F74" s="18">
        <f t="shared" ca="1" si="13"/>
        <v>0</v>
      </c>
      <c r="G74" s="18">
        <f t="shared" ca="1" si="13"/>
        <v>606928947.94999504</v>
      </c>
      <c r="H74" s="18">
        <f t="shared" ca="1" si="13"/>
        <v>86287007.280000359</v>
      </c>
      <c r="I74" s="19">
        <f t="shared" ca="1" si="12"/>
        <v>693215955.22999537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3"/>
        <v>0</v>
      </c>
      <c r="E75" s="18">
        <f t="shared" ca="1" si="13"/>
        <v>0</v>
      </c>
      <c r="F75" s="18">
        <f t="shared" ca="1" si="13"/>
        <v>0</v>
      </c>
      <c r="G75" s="18">
        <f t="shared" ca="1" si="13"/>
        <v>7857741.1400000006</v>
      </c>
      <c r="H75" s="18">
        <f t="shared" ca="1" si="13"/>
        <v>0</v>
      </c>
      <c r="I75" s="19">
        <f t="shared" ca="1" si="12"/>
        <v>7857741.1400000006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I76" ca="1" si="14">SUMIF($C$7:$C$75,"HD",D$7:D$75)</f>
        <v>30807610.429999992</v>
      </c>
      <c r="E76" s="49">
        <f t="shared" ca="1" si="14"/>
        <v>72582786.68999882</v>
      </c>
      <c r="F76" s="49">
        <f t="shared" ca="1" si="14"/>
        <v>135284531.76999998</v>
      </c>
      <c r="G76" s="49">
        <f t="shared" ca="1" si="14"/>
        <v>5676145912.4248018</v>
      </c>
      <c r="H76" s="49">
        <f t="shared" ca="1" si="14"/>
        <v>30096080.374285735</v>
      </c>
      <c r="I76" s="49">
        <f t="shared" ca="1" si="14"/>
        <v>5944916921.689086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I77" ca="1" si="15">SUMIF($C$7:$C$75,"H",D$7:D$75)+SUMIF($C$7:$C$75,"E",D$7:D$75)</f>
        <v>0</v>
      </c>
      <c r="E77" s="49">
        <f t="shared" ca="1" si="15"/>
        <v>0</v>
      </c>
      <c r="F77" s="49">
        <f t="shared" ca="1" si="15"/>
        <v>0</v>
      </c>
      <c r="G77" s="49">
        <f t="shared" ca="1" si="15"/>
        <v>1490104936.4841602</v>
      </c>
      <c r="H77" s="49">
        <f t="shared" ca="1" si="15"/>
        <v>349087837.93000156</v>
      </c>
      <c r="I77" s="49">
        <f t="shared" ca="1" si="15"/>
        <v>1839192774.4141619</v>
      </c>
      <c r="J77" s="3"/>
      <c r="K77" s="3"/>
      <c r="L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I78" ca="1" si="16">D76+D77</f>
        <v>30807610.429999992</v>
      </c>
      <c r="E78" s="49">
        <f t="shared" ca="1" si="16"/>
        <v>72582786.68999882</v>
      </c>
      <c r="F78" s="49">
        <f t="shared" ca="1" si="16"/>
        <v>135284531.76999998</v>
      </c>
      <c r="G78" s="49">
        <f t="shared" ca="1" si="16"/>
        <v>7166250848.9089622</v>
      </c>
      <c r="H78" s="49">
        <f t="shared" ca="1" si="16"/>
        <v>379183918.30428731</v>
      </c>
      <c r="I78" s="49">
        <f t="shared" ca="1" si="16"/>
        <v>7784109696.1032476</v>
      </c>
      <c r="J78" s="3"/>
      <c r="K78" s="3"/>
      <c r="L78" s="3"/>
      <c r="M78" s="3"/>
      <c r="N78" s="3"/>
      <c r="O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3848312.05</v>
      </c>
      <c r="O7" s="19">
        <f ca="1">+D7+E7+N7</f>
        <v>3848312.05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126330885.67999999</v>
      </c>
      <c r="E8" s="19">
        <f t="shared" ref="E8:E23" ca="1" si="1">F8+G8+H8+K8</f>
        <v>1549686934.8399999</v>
      </c>
      <c r="F8" s="18">
        <f t="shared" ca="1" si="0"/>
        <v>1926378.0999999996</v>
      </c>
      <c r="G8" s="18">
        <f t="shared" ca="1" si="0"/>
        <v>2317999.58</v>
      </c>
      <c r="H8" s="19">
        <f t="shared" ref="H8:H23" ca="1" si="2">+I8+J8</f>
        <v>208048985.05999997</v>
      </c>
      <c r="I8" s="18">
        <f t="shared" ca="1" si="0"/>
        <v>12889244.559999997</v>
      </c>
      <c r="J8" s="18">
        <f t="shared" ca="1" si="0"/>
        <v>195159740.49999997</v>
      </c>
      <c r="K8" s="19">
        <f t="shared" ref="K8:K23" ca="1" si="3">+L8+M8</f>
        <v>1337393572.0999999</v>
      </c>
      <c r="L8" s="18">
        <f t="shared" ca="1" si="0"/>
        <v>278437967.04999989</v>
      </c>
      <c r="M8" s="18">
        <f t="shared" ca="1" si="0"/>
        <v>1058955605.05</v>
      </c>
      <c r="N8" s="18">
        <f t="shared" ca="1" si="0"/>
        <v>41542685.370000005</v>
      </c>
      <c r="O8" s="19">
        <f t="shared" ref="O8:O23" ca="1" si="4">+D8+E8+N8</f>
        <v>1717560505.8899999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16905016928.620003</v>
      </c>
      <c r="F9" s="18">
        <f t="shared" ca="1" si="0"/>
        <v>0</v>
      </c>
      <c r="G9" s="18">
        <f t="shared" ca="1" si="0"/>
        <v>13955603.459999988</v>
      </c>
      <c r="H9" s="19">
        <f t="shared" ca="1" si="2"/>
        <v>3950830122.4747438</v>
      </c>
      <c r="I9" s="18">
        <f t="shared" ca="1" si="0"/>
        <v>209136711.98999959</v>
      </c>
      <c r="J9" s="18">
        <f t="shared" ca="1" si="0"/>
        <v>3741693410.4847441</v>
      </c>
      <c r="K9" s="19">
        <f t="shared" ca="1" si="3"/>
        <v>12940231202.685259</v>
      </c>
      <c r="L9" s="18">
        <f t="shared" ca="1" si="0"/>
        <v>3254975793.5399985</v>
      </c>
      <c r="M9" s="18">
        <f t="shared" ca="1" si="0"/>
        <v>9685255409.1452599</v>
      </c>
      <c r="N9" s="18">
        <f t="shared" ca="1" si="0"/>
        <v>79405133.930000007</v>
      </c>
      <c r="O9" s="19">
        <f t="shared" ca="1" si="4"/>
        <v>16984422062.550003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3602581.4899998698</v>
      </c>
      <c r="E10" s="19">
        <f t="shared" ca="1" si="1"/>
        <v>3458983097.7888103</v>
      </c>
      <c r="F10" s="18">
        <f t="shared" ca="1" si="0"/>
        <v>317208.65000009997</v>
      </c>
      <c r="G10" s="18">
        <f t="shared" ca="1" si="0"/>
        <v>5095899.3900001002</v>
      </c>
      <c r="H10" s="19">
        <f t="shared" ca="1" si="2"/>
        <v>1072097153.0394609</v>
      </c>
      <c r="I10" s="18">
        <f t="shared" ca="1" si="0"/>
        <v>433665416.35968351</v>
      </c>
      <c r="J10" s="18">
        <f t="shared" ca="1" si="0"/>
        <v>638431736.67977738</v>
      </c>
      <c r="K10" s="19">
        <f t="shared" ca="1" si="3"/>
        <v>2381472836.7093492</v>
      </c>
      <c r="L10" s="18">
        <f t="shared" ca="1" si="0"/>
        <v>957915042.02851272</v>
      </c>
      <c r="M10" s="18">
        <f t="shared" ca="1" si="0"/>
        <v>1423557794.6808364</v>
      </c>
      <c r="N10" s="18">
        <f t="shared" ca="1" si="0"/>
        <v>27676427.300000802</v>
      </c>
      <c r="O10" s="19">
        <f t="shared" ca="1" si="4"/>
        <v>3490262106.5788107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929.07</v>
      </c>
      <c r="E11" s="19">
        <f t="shared" ca="1" si="1"/>
        <v>547751356.26999998</v>
      </c>
      <c r="F11" s="18">
        <f t="shared" ca="1" si="0"/>
        <v>0</v>
      </c>
      <c r="G11" s="18">
        <f t="shared" ca="1" si="0"/>
        <v>403162130.89999998</v>
      </c>
      <c r="H11" s="19">
        <f t="shared" ca="1" si="2"/>
        <v>10487367.029999999</v>
      </c>
      <c r="I11" s="18">
        <f t="shared" ca="1" si="0"/>
        <v>0</v>
      </c>
      <c r="J11" s="18">
        <f t="shared" ca="1" si="0"/>
        <v>10487367.029999999</v>
      </c>
      <c r="K11" s="19">
        <f t="shared" ca="1" si="3"/>
        <v>134101858.34</v>
      </c>
      <c r="L11" s="18">
        <f t="shared" ca="1" si="0"/>
        <v>0</v>
      </c>
      <c r="M11" s="18">
        <f t="shared" ca="1" si="0"/>
        <v>134101858.34</v>
      </c>
      <c r="N11" s="18">
        <f t="shared" ca="1" si="0"/>
        <v>7382650.0166999996</v>
      </c>
      <c r="O11" s="19">
        <f t="shared" ca="1" si="4"/>
        <v>555134935.35670006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1178742.0599999998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1179129.0999999999</v>
      </c>
      <c r="L13" s="18">
        <f t="shared" ca="1" si="0"/>
        <v>0</v>
      </c>
      <c r="M13" s="18">
        <f t="shared" ca="1" si="0"/>
        <v>1179129.0999999999</v>
      </c>
      <c r="N13" s="18">
        <f t="shared" ca="1" si="0"/>
        <v>13579327.209999999</v>
      </c>
      <c r="O13" s="19">
        <f t="shared" ca="1" si="4"/>
        <v>14758069.27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132423.99</v>
      </c>
      <c r="E14" s="19">
        <f t="shared" ca="1" si="1"/>
        <v>2447186623.0900002</v>
      </c>
      <c r="F14" s="18">
        <f t="shared" ca="1" si="0"/>
        <v>7375902.0199999996</v>
      </c>
      <c r="G14" s="18">
        <f t="shared" ca="1" si="0"/>
        <v>801720.82</v>
      </c>
      <c r="H14" s="19">
        <f t="shared" ca="1" si="2"/>
        <v>1872816559.49</v>
      </c>
      <c r="I14" s="18">
        <f t="shared" ca="1" si="0"/>
        <v>50798554.490000002</v>
      </c>
      <c r="J14" s="18">
        <f t="shared" ca="1" si="0"/>
        <v>1822018005</v>
      </c>
      <c r="K14" s="19">
        <f t="shared" ca="1" si="3"/>
        <v>566192440.75999999</v>
      </c>
      <c r="L14" s="18">
        <f t="shared" ca="1" si="0"/>
        <v>330263389.56</v>
      </c>
      <c r="M14" s="18">
        <f t="shared" ca="1" si="0"/>
        <v>235929051.19999999</v>
      </c>
      <c r="N14" s="18">
        <f t="shared" ca="1" si="0"/>
        <v>41816922.270000003</v>
      </c>
      <c r="O14" s="19">
        <f t="shared" ca="1" si="4"/>
        <v>2489135969.3499999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194637</v>
      </c>
      <c r="O17" s="19">
        <f t="shared" ca="1" si="4"/>
        <v>194637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5215557.74</v>
      </c>
      <c r="O18" s="19">
        <f t="shared" ca="1" si="4"/>
        <v>5215557.74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661779.35999999987</v>
      </c>
      <c r="E20" s="19">
        <f t="shared" ca="1" si="1"/>
        <v>485777663.67999995</v>
      </c>
      <c r="F20" s="18">
        <f t="shared" ca="1" si="0"/>
        <v>3191956.1099999994</v>
      </c>
      <c r="G20" s="18">
        <f t="shared" ca="1" si="0"/>
        <v>0</v>
      </c>
      <c r="H20" s="19">
        <f t="shared" ca="1" si="2"/>
        <v>46878496.809999987</v>
      </c>
      <c r="I20" s="18">
        <f t="shared" ca="1" si="0"/>
        <v>7464141.9800000004</v>
      </c>
      <c r="J20" s="18">
        <f t="shared" ca="1" si="0"/>
        <v>39414354.829999991</v>
      </c>
      <c r="K20" s="19">
        <f t="shared" ca="1" si="3"/>
        <v>435707210.75999993</v>
      </c>
      <c r="L20" s="18">
        <f t="shared" ca="1" si="0"/>
        <v>18511963.07</v>
      </c>
      <c r="M20" s="18">
        <f t="shared" ca="1" si="0"/>
        <v>417195247.68999994</v>
      </c>
      <c r="N20" s="18">
        <f t="shared" ca="1" si="0"/>
        <v>11037258.479999999</v>
      </c>
      <c r="O20" s="19">
        <f t="shared" ca="1" si="4"/>
        <v>497476701.51999998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23720853.949999999</v>
      </c>
      <c r="F21" s="18">
        <f t="shared" ca="1" si="0"/>
        <v>0</v>
      </c>
      <c r="G21" s="18">
        <f t="shared" ca="1" si="0"/>
        <v>0</v>
      </c>
      <c r="H21" s="19">
        <f t="shared" ca="1" si="2"/>
        <v>23600849.949999999</v>
      </c>
      <c r="I21" s="18">
        <f t="shared" ca="1" si="0"/>
        <v>23600849.949999999</v>
      </c>
      <c r="J21" s="18">
        <f t="shared" ca="1" si="0"/>
        <v>0</v>
      </c>
      <c r="K21" s="19">
        <f t="shared" ca="1" si="3"/>
        <v>120004</v>
      </c>
      <c r="L21" s="18">
        <f t="shared" ca="1" si="0"/>
        <v>120004</v>
      </c>
      <c r="M21" s="18">
        <f t="shared" ca="1" si="0"/>
        <v>0</v>
      </c>
      <c r="N21" s="18">
        <f t="shared" ca="1" si="0"/>
        <v>18398404.129999999</v>
      </c>
      <c r="O21" s="19">
        <f t="shared" ca="1" si="4"/>
        <v>42119258.079999998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812988992.37</v>
      </c>
      <c r="F22" s="18">
        <f t="shared" ca="1" si="0"/>
        <v>67020</v>
      </c>
      <c r="G22" s="18">
        <f t="shared" ca="1" si="0"/>
        <v>1778838.26</v>
      </c>
      <c r="H22" s="19">
        <f t="shared" ca="1" si="2"/>
        <v>132919109.65000001</v>
      </c>
      <c r="I22" s="18">
        <f t="shared" ca="1" si="0"/>
        <v>4116194.75</v>
      </c>
      <c r="J22" s="18">
        <f t="shared" ca="1" si="0"/>
        <v>128802914.90000001</v>
      </c>
      <c r="K22" s="19">
        <f t="shared" ca="1" si="3"/>
        <v>678224024.46000004</v>
      </c>
      <c r="L22" s="18">
        <f t="shared" ca="1" si="0"/>
        <v>271269101.96999997</v>
      </c>
      <c r="M22" s="18">
        <f t="shared" ca="1" si="0"/>
        <v>406954922.49000001</v>
      </c>
      <c r="N22" s="18">
        <f t="shared" ca="1" si="0"/>
        <v>1845829.03</v>
      </c>
      <c r="O22" s="19">
        <f t="shared" ca="1" si="4"/>
        <v>814834821.39999998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1825718219.7600002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92838749</v>
      </c>
      <c r="G23" s="18">
        <f t="shared" ca="1" si="6"/>
        <v>4237094.84</v>
      </c>
      <c r="H23" s="19">
        <f t="shared" ca="1" si="2"/>
        <v>773409497.49000001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34392294.810000002</v>
      </c>
      <c r="J23" s="18">
        <f t="shared" ca="1" si="7"/>
        <v>739017202.67999995</v>
      </c>
      <c r="K23" s="19">
        <f t="shared" ca="1" si="3"/>
        <v>955232878.43000019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69529933.909999996</v>
      </c>
      <c r="M23" s="18">
        <f t="shared" ca="1" si="8"/>
        <v>885702944.52000022</v>
      </c>
      <c r="N23" s="18">
        <f t="shared" ca="1" si="8"/>
        <v>23164174.789999999</v>
      </c>
      <c r="O23" s="19">
        <f t="shared" ca="1" si="4"/>
        <v>1848882394.5500002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325860013.52500015</v>
      </c>
      <c r="F24" s="18">
        <f t="shared" ca="1" si="6"/>
        <v>3669407.3699999969</v>
      </c>
      <c r="G24" s="18">
        <f t="shared" ca="1" si="6"/>
        <v>194636.14</v>
      </c>
      <c r="H24" s="19">
        <f ca="1">+I24+J24</f>
        <v>95309933.465000167</v>
      </c>
      <c r="I24" s="18">
        <f t="shared" ca="1" si="7"/>
        <v>30642812.300000183</v>
      </c>
      <c r="J24" s="18">
        <f t="shared" ca="1" si="7"/>
        <v>64667121.164999984</v>
      </c>
      <c r="K24" s="19">
        <f ca="1">+L24+M24</f>
        <v>226686036.55000001</v>
      </c>
      <c r="L24" s="18">
        <f t="shared" ca="1" si="8"/>
        <v>155987253.43000001</v>
      </c>
      <c r="M24" s="18">
        <f t="shared" ca="1" si="8"/>
        <v>70698783.120000005</v>
      </c>
      <c r="N24" s="18">
        <f t="shared" ca="1" si="8"/>
        <v>69316090.019999996</v>
      </c>
      <c r="O24" s="19">
        <f ca="1">+D24+E24+N24</f>
        <v>395176103.54500014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2823668.93</v>
      </c>
      <c r="E25" s="19">
        <f ca="1">F25+G25+H25+K25</f>
        <v>29979589.52</v>
      </c>
      <c r="F25" s="18">
        <f t="shared" ca="1" si="6"/>
        <v>0</v>
      </c>
      <c r="G25" s="18">
        <f t="shared" ca="1" si="6"/>
        <v>0</v>
      </c>
      <c r="H25" s="19">
        <f ca="1">+I25+J25</f>
        <v>29979589.52</v>
      </c>
      <c r="I25" s="18">
        <f t="shared" ca="1" si="7"/>
        <v>0</v>
      </c>
      <c r="J25" s="18">
        <f t="shared" ca="1" si="7"/>
        <v>29979589.52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763101.58000000101</v>
      </c>
      <c r="O25" s="19">
        <f ca="1">+D25+E25+N25</f>
        <v>33566360.030000001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521477.22</v>
      </c>
      <c r="E26" s="19">
        <f t="shared" ref="E26:E75" ca="1" si="9">F26+G26+H26+K26</f>
        <v>142882056.88</v>
      </c>
      <c r="F26" s="18">
        <f t="shared" ca="1" si="6"/>
        <v>0</v>
      </c>
      <c r="G26" s="18">
        <f t="shared" ca="1" si="6"/>
        <v>11608853.740000002</v>
      </c>
      <c r="H26" s="19">
        <f t="shared" ref="H26:H75" ca="1" si="10">+I26+J26</f>
        <v>124132486.41000001</v>
      </c>
      <c r="I26" s="18">
        <f t="shared" ca="1" si="7"/>
        <v>523073.77</v>
      </c>
      <c r="J26" s="18">
        <f t="shared" ca="1" si="7"/>
        <v>123609412.64000002</v>
      </c>
      <c r="K26" s="19">
        <f t="shared" ref="K26:K75" ca="1" si="11">+L26+M26</f>
        <v>7140716.7299999995</v>
      </c>
      <c r="L26" s="18">
        <f t="shared" ca="1" si="8"/>
        <v>199231.03999999998</v>
      </c>
      <c r="M26" s="18">
        <f t="shared" ca="1" si="8"/>
        <v>6941485.6899999995</v>
      </c>
      <c r="N26" s="18">
        <f t="shared" ca="1" si="8"/>
        <v>634541.21863499994</v>
      </c>
      <c r="O26" s="19">
        <f t="shared" ref="O26:O75" ca="1" si="12">+D26+E26+N26</f>
        <v>144038075.31863499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2560083972.3299999</v>
      </c>
      <c r="F27" s="18">
        <f t="shared" ca="1" si="6"/>
        <v>497291.30000002327</v>
      </c>
      <c r="G27" s="18">
        <f t="shared" ca="1" si="6"/>
        <v>425321.52999999997</v>
      </c>
      <c r="H27" s="19">
        <f t="shared" ca="1" si="10"/>
        <v>446999887.4500913</v>
      </c>
      <c r="I27" s="18">
        <f t="shared" ca="1" si="7"/>
        <v>12071676.630000001</v>
      </c>
      <c r="J27" s="18">
        <f t="shared" ca="1" si="7"/>
        <v>434928210.82009131</v>
      </c>
      <c r="K27" s="19">
        <f t="shared" ca="1" si="11"/>
        <v>2112161472.0499086</v>
      </c>
      <c r="L27" s="18">
        <f t="shared" ca="1" si="8"/>
        <v>400808565.9599725</v>
      </c>
      <c r="M27" s="18">
        <f t="shared" ca="1" si="8"/>
        <v>1711352906.0899363</v>
      </c>
      <c r="N27" s="18">
        <f t="shared" ca="1" si="8"/>
        <v>4582687.7900000252</v>
      </c>
      <c r="O27" s="19">
        <f t="shared" ca="1" si="12"/>
        <v>2564666660.1199999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178768038.97999996</v>
      </c>
      <c r="F28" s="18">
        <f t="shared" ca="1" si="6"/>
        <v>0</v>
      </c>
      <c r="G28" s="18">
        <f t="shared" ca="1" si="6"/>
        <v>0</v>
      </c>
      <c r="H28" s="19">
        <f t="shared" ca="1" si="10"/>
        <v>9513992.6300000008</v>
      </c>
      <c r="I28" s="18">
        <f t="shared" ca="1" si="7"/>
        <v>42391.969999999994</v>
      </c>
      <c r="J28" s="18">
        <f t="shared" ca="1" si="7"/>
        <v>9471600.6600000001</v>
      </c>
      <c r="K28" s="19">
        <f t="shared" ca="1" si="11"/>
        <v>169254046.34999996</v>
      </c>
      <c r="L28" s="18">
        <f t="shared" ca="1" si="8"/>
        <v>0</v>
      </c>
      <c r="M28" s="18">
        <f t="shared" ca="1" si="8"/>
        <v>169254046.34999996</v>
      </c>
      <c r="N28" s="18">
        <f t="shared" ca="1" si="8"/>
        <v>1193289.03</v>
      </c>
      <c r="O28" s="19">
        <f t="shared" ca="1" si="12"/>
        <v>179961328.00999996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1651578.91</v>
      </c>
      <c r="O29" s="19">
        <f t="shared" ca="1" si="12"/>
        <v>1651578.91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172413422.59</v>
      </c>
      <c r="F30" s="18">
        <f t="shared" ca="1" si="6"/>
        <v>678342.65</v>
      </c>
      <c r="G30" s="18">
        <f t="shared" ca="1" si="6"/>
        <v>66548100.969999999</v>
      </c>
      <c r="H30" s="19">
        <f t="shared" ca="1" si="10"/>
        <v>55078669</v>
      </c>
      <c r="I30" s="18">
        <f t="shared" ca="1" si="7"/>
        <v>810895.04</v>
      </c>
      <c r="J30" s="18">
        <f t="shared" ca="1" si="7"/>
        <v>54267773.960000001</v>
      </c>
      <c r="K30" s="19">
        <f t="shared" ca="1" si="11"/>
        <v>50108309.969999999</v>
      </c>
      <c r="L30" s="18">
        <f t="shared" ca="1" si="8"/>
        <v>8731488.6099999994</v>
      </c>
      <c r="M30" s="18">
        <f t="shared" ca="1" si="8"/>
        <v>41376821.359999999</v>
      </c>
      <c r="N30" s="18">
        <f t="shared" ca="1" si="8"/>
        <v>5688365.9199999999</v>
      </c>
      <c r="O30" s="19">
        <f t="shared" ca="1" si="12"/>
        <v>178101788.50999999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76383909.069999993</v>
      </c>
      <c r="F31" s="18">
        <f t="shared" ca="1" si="6"/>
        <v>0</v>
      </c>
      <c r="G31" s="18">
        <f t="shared" ca="1" si="6"/>
        <v>0</v>
      </c>
      <c r="H31" s="19">
        <f t="shared" ca="1" si="10"/>
        <v>76383909.069999993</v>
      </c>
      <c r="I31" s="18">
        <f t="shared" ca="1" si="7"/>
        <v>0</v>
      </c>
      <c r="J31" s="18">
        <f t="shared" ca="1" si="7"/>
        <v>76383909.069999993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76383909.069999993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2824840.3800000004</v>
      </c>
      <c r="E32" s="19">
        <f t="shared" ca="1" si="9"/>
        <v>407274815.38000005</v>
      </c>
      <c r="F32" s="18">
        <f t="shared" ca="1" si="6"/>
        <v>2322317.02</v>
      </c>
      <c r="G32" s="18">
        <f t="shared" ca="1" si="6"/>
        <v>82948862.810004056</v>
      </c>
      <c r="H32" s="19">
        <f t="shared" ca="1" si="10"/>
        <v>321424115.77000004</v>
      </c>
      <c r="I32" s="18">
        <f t="shared" ca="1" si="7"/>
        <v>11297883.18</v>
      </c>
      <c r="J32" s="18">
        <f t="shared" ca="1" si="7"/>
        <v>310126232.59000003</v>
      </c>
      <c r="K32" s="19">
        <f t="shared" ca="1" si="11"/>
        <v>579519.779996</v>
      </c>
      <c r="L32" s="18">
        <f t="shared" ca="1" si="8"/>
        <v>363159.49999600003</v>
      </c>
      <c r="M32" s="18">
        <f t="shared" ca="1" si="8"/>
        <v>216360.28000000003</v>
      </c>
      <c r="N32" s="18">
        <f t="shared" ca="1" si="8"/>
        <v>51267929.25</v>
      </c>
      <c r="O32" s="19">
        <f t="shared" ca="1" si="12"/>
        <v>461367585.01000005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7555587.6000000015</v>
      </c>
      <c r="E33" s="19">
        <f t="shared" ca="1" si="9"/>
        <v>266753724.86999947</v>
      </c>
      <c r="F33" s="18">
        <f t="shared" ca="1" si="6"/>
        <v>39299723.379999392</v>
      </c>
      <c r="G33" s="18">
        <f t="shared" ca="1" si="6"/>
        <v>4078651.8200000008</v>
      </c>
      <c r="H33" s="19">
        <f t="shared" ca="1" si="10"/>
        <v>223375349.67000008</v>
      </c>
      <c r="I33" s="18">
        <f t="shared" ca="1" si="7"/>
        <v>7030349.3299999982</v>
      </c>
      <c r="J33" s="18">
        <f t="shared" ca="1" si="7"/>
        <v>216345000.34000009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5876256.2700000042</v>
      </c>
      <c r="O33" s="19">
        <f t="shared" ca="1" si="12"/>
        <v>280185568.73999947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15663888.660000334</v>
      </c>
      <c r="O34" s="19">
        <f t="shared" ca="1" si="12"/>
        <v>15663888.660000334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1226075.9099999999</v>
      </c>
      <c r="E35" s="19">
        <f t="shared" ca="1" si="9"/>
        <v>120656458.36</v>
      </c>
      <c r="F35" s="18">
        <f t="shared" ca="1" si="6"/>
        <v>189512.5</v>
      </c>
      <c r="G35" s="18">
        <f t="shared" ca="1" si="6"/>
        <v>120466945.86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28326665.010000002</v>
      </c>
      <c r="O35" s="19">
        <f t="shared" ca="1" si="12"/>
        <v>150209199.28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442170441.8900001</v>
      </c>
      <c r="F36" s="18">
        <f t="shared" ca="1" si="6"/>
        <v>0</v>
      </c>
      <c r="G36" s="18">
        <f t="shared" ca="1" si="6"/>
        <v>233655115.71000001</v>
      </c>
      <c r="H36" s="19">
        <f t="shared" ca="1" si="10"/>
        <v>208515326.18000007</v>
      </c>
      <c r="I36" s="18">
        <f t="shared" ca="1" si="7"/>
        <v>0</v>
      </c>
      <c r="J36" s="18">
        <f t="shared" ca="1" si="7"/>
        <v>208515326.18000007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12454697.6</v>
      </c>
      <c r="O36" s="19">
        <f t="shared" ca="1" si="12"/>
        <v>454625139.49000013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83496871.420018703</v>
      </c>
      <c r="F38" s="18">
        <f t="shared" ca="1" si="6"/>
        <v>14229.97</v>
      </c>
      <c r="G38" s="18">
        <f t="shared" ca="1" si="6"/>
        <v>0</v>
      </c>
      <c r="H38" s="19">
        <f t="shared" ca="1" si="10"/>
        <v>63390316.2099998</v>
      </c>
      <c r="I38" s="18">
        <f t="shared" ca="1" si="7"/>
        <v>18232410.990000099</v>
      </c>
      <c r="J38" s="18">
        <f t="shared" ca="1" si="7"/>
        <v>45157905.219999701</v>
      </c>
      <c r="K38" s="19">
        <f t="shared" ca="1" si="11"/>
        <v>20092325.240018897</v>
      </c>
      <c r="L38" s="18">
        <f t="shared" ca="1" si="8"/>
        <v>0</v>
      </c>
      <c r="M38" s="18">
        <f t="shared" ca="1" si="8"/>
        <v>20092325.240018897</v>
      </c>
      <c r="N38" s="18">
        <f t="shared" ca="1" si="8"/>
        <v>1292870.23</v>
      </c>
      <c r="O38" s="19">
        <f t="shared" ca="1" si="12"/>
        <v>84789741.650018707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110865586.51000001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110865586.51000001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1837326.09</v>
      </c>
      <c r="J39" s="18">
        <f t="shared" ca="1" si="14"/>
        <v>109028260.42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1215750.54</v>
      </c>
      <c r="O39" s="19">
        <f t="shared" ca="1" si="12"/>
        <v>112081337.05000001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2117.38</v>
      </c>
      <c r="E40" s="19">
        <f t="shared" ca="1" si="9"/>
        <v>77389550.829999998</v>
      </c>
      <c r="F40" s="18">
        <f t="shared" ca="1" si="13"/>
        <v>0</v>
      </c>
      <c r="G40" s="18">
        <f t="shared" ca="1" si="13"/>
        <v>0</v>
      </c>
      <c r="H40" s="19">
        <f t="shared" ca="1" si="10"/>
        <v>77389550.829999998</v>
      </c>
      <c r="I40" s="18">
        <f t="shared" ca="1" si="14"/>
        <v>0</v>
      </c>
      <c r="J40" s="18">
        <f t="shared" ca="1" si="14"/>
        <v>77389550.829999998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21875435.339191999</v>
      </c>
      <c r="O40" s="19">
        <f t="shared" ca="1" si="12"/>
        <v>99267103.549191996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42017162.950000018</v>
      </c>
      <c r="F44" s="18">
        <f t="shared" ca="1" si="13"/>
        <v>0</v>
      </c>
      <c r="G44" s="18">
        <f t="shared" ca="1" si="13"/>
        <v>1145262.1600000001</v>
      </c>
      <c r="H44" s="19">
        <f t="shared" ca="1" si="10"/>
        <v>40871900.790000014</v>
      </c>
      <c r="I44" s="18">
        <f t="shared" ca="1" si="14"/>
        <v>1106420.8799999999</v>
      </c>
      <c r="J44" s="18">
        <f t="shared" ca="1" si="14"/>
        <v>39765479.910000011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1837756.7800000124</v>
      </c>
      <c r="O44" s="19">
        <f t="shared" ca="1" si="12"/>
        <v>43854919.730000034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337920</v>
      </c>
      <c r="E46" s="19">
        <f t="shared" ca="1" si="9"/>
        <v>19683919.899999999</v>
      </c>
      <c r="F46" s="18">
        <f t="shared" ca="1" si="13"/>
        <v>0</v>
      </c>
      <c r="G46" s="18">
        <f t="shared" ca="1" si="13"/>
        <v>19683919.899999999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11508774.119999999</v>
      </c>
      <c r="O46" s="19">
        <f t="shared" ca="1" si="12"/>
        <v>31530614.019999996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7577890.9299999997</v>
      </c>
      <c r="F47" s="18">
        <f t="shared" ca="1" si="13"/>
        <v>0</v>
      </c>
      <c r="G47" s="18">
        <f t="shared" ca="1" si="13"/>
        <v>6082602.9100000439</v>
      </c>
      <c r="H47" s="19">
        <f t="shared" ca="1" si="10"/>
        <v>1495288.0199999558</v>
      </c>
      <c r="I47" s="18">
        <f t="shared" ca="1" si="14"/>
        <v>0</v>
      </c>
      <c r="J47" s="18">
        <f t="shared" ca="1" si="14"/>
        <v>1495288.0199999558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90701.209999999963</v>
      </c>
      <c r="O47" s="19">
        <f t="shared" ca="1" si="12"/>
        <v>7668592.1399999997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84502178.129999995</v>
      </c>
      <c r="F48" s="18">
        <f t="shared" ca="1" si="13"/>
        <v>0</v>
      </c>
      <c r="G48" s="18">
        <f t="shared" ca="1" si="13"/>
        <v>38811041.079999998</v>
      </c>
      <c r="H48" s="19">
        <f t="shared" ca="1" si="10"/>
        <v>45691137.050000004</v>
      </c>
      <c r="I48" s="18">
        <f t="shared" ca="1" si="14"/>
        <v>706111.63</v>
      </c>
      <c r="J48" s="18">
        <f t="shared" ca="1" si="14"/>
        <v>44985025.420000002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11371315.719999999</v>
      </c>
      <c r="O48" s="19">
        <f t="shared" ca="1" si="12"/>
        <v>95873493.849999994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61499908.510000065</v>
      </c>
      <c r="F49" s="18">
        <f t="shared" ca="1" si="13"/>
        <v>1595</v>
      </c>
      <c r="G49" s="18">
        <f t="shared" ca="1" si="13"/>
        <v>1356435.95</v>
      </c>
      <c r="H49" s="19">
        <f t="shared" ca="1" si="10"/>
        <v>60141877.560000062</v>
      </c>
      <c r="I49" s="18">
        <f t="shared" ca="1" si="14"/>
        <v>0</v>
      </c>
      <c r="J49" s="18">
        <f t="shared" ca="1" si="14"/>
        <v>60141877.560000062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4211528.8899999978</v>
      </c>
      <c r="O49" s="19">
        <f t="shared" ca="1" si="12"/>
        <v>65711437.400000066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15165383.029999999</v>
      </c>
      <c r="F50" s="18">
        <f t="shared" ca="1" si="13"/>
        <v>0</v>
      </c>
      <c r="G50" s="18">
        <f t="shared" ca="1" si="13"/>
        <v>0</v>
      </c>
      <c r="H50" s="19">
        <f t="shared" ca="1" si="10"/>
        <v>15165383.029999999</v>
      </c>
      <c r="I50" s="18">
        <f t="shared" ca="1" si="14"/>
        <v>0</v>
      </c>
      <c r="J50" s="18">
        <f t="shared" ca="1" si="14"/>
        <v>15165383.029999999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20725179.109999999</v>
      </c>
      <c r="O50" s="19">
        <f t="shared" ca="1" si="12"/>
        <v>35890562.140000001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163550</v>
      </c>
      <c r="F51" s="18">
        <f t="shared" ca="1" si="13"/>
        <v>0</v>
      </c>
      <c r="G51" s="18">
        <f t="shared" ca="1" si="13"/>
        <v>163550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1112239715.1300001</v>
      </c>
      <c r="O51" s="19">
        <f t="shared" ca="1" si="12"/>
        <v>1112403265.1300001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77296.390000000014</v>
      </c>
      <c r="O52" s="19">
        <f t="shared" ca="1" si="12"/>
        <v>77296.390000000014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8">
        <f t="shared" ca="1" si="15"/>
        <v>0</v>
      </c>
      <c r="O53" s="19">
        <f t="shared" ca="1" si="12"/>
        <v>0</v>
      </c>
      <c r="P53" s="35"/>
      <c r="Q53" s="35"/>
      <c r="R53" s="35"/>
      <c r="S53" s="35"/>
      <c r="T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22939953.23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22939953.23</v>
      </c>
      <c r="P54" s="35"/>
      <c r="Q54" s="35"/>
      <c r="R54" s="35"/>
      <c r="S54" s="35"/>
      <c r="T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9">
        <f t="shared" ca="1" si="9"/>
        <v>9444980637.5729523</v>
      </c>
      <c r="F55" s="18">
        <f t="shared" ref="F55:G75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3146861.7450000001</v>
      </c>
      <c r="G55" s="18">
        <f t="shared" ca="1" si="16"/>
        <v>75996.256799999406</v>
      </c>
      <c r="H55" s="19">
        <f t="shared" ca="1" si="10"/>
        <v>1628112564.4414468</v>
      </c>
      <c r="I55" s="18">
        <f t="shared" ref="I55:J75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26560904.235500418</v>
      </c>
      <c r="J55" s="18">
        <f t="shared" ca="1" si="17"/>
        <v>1601551660.2059464</v>
      </c>
      <c r="K55" s="19">
        <f t="shared" ca="1" si="11"/>
        <v>7813645215.1297054</v>
      </c>
      <c r="L55" s="18">
        <f t="shared" ref="L55:N75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663473328.90300131</v>
      </c>
      <c r="M55" s="18">
        <f t="shared" ca="1" si="18"/>
        <v>7150171886.2267036</v>
      </c>
      <c r="N55" s="18">
        <f t="shared" ca="1" si="18"/>
        <v>750000.12000000046</v>
      </c>
      <c r="O55" s="19">
        <f t="shared" ca="1" si="12"/>
        <v>9445730637.6929531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363.48571428571427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363.48571428571427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9">
        <f t="shared" ca="1" si="9"/>
        <v>435342070.54999387</v>
      </c>
      <c r="F57" s="18">
        <f t="shared" ca="1" si="16"/>
        <v>21720.270000000008</v>
      </c>
      <c r="G57" s="18">
        <f t="shared" ca="1" si="16"/>
        <v>132916978.89999448</v>
      </c>
      <c r="H57" s="19">
        <f t="shared" ca="1" si="10"/>
        <v>169527680.43999949</v>
      </c>
      <c r="I57" s="18">
        <f t="shared" ca="1" si="17"/>
        <v>718553.75000000047</v>
      </c>
      <c r="J57" s="18">
        <f t="shared" ca="1" si="17"/>
        <v>168809126.68999949</v>
      </c>
      <c r="K57" s="19">
        <f t="shared" ca="1" si="11"/>
        <v>132875690.93999991</v>
      </c>
      <c r="L57" s="18">
        <f t="shared" ca="1" si="18"/>
        <v>15016568.71000001</v>
      </c>
      <c r="M57" s="18">
        <f t="shared" ca="1" si="18"/>
        <v>117859122.2299999</v>
      </c>
      <c r="N57" s="18">
        <f t="shared" ca="1" si="18"/>
        <v>69848224.769940183</v>
      </c>
      <c r="O57" s="19">
        <f t="shared" ca="1" si="12"/>
        <v>505190295.31993407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8">
        <f t="shared" ca="1" si="18"/>
        <v>0</v>
      </c>
      <c r="O58" s="19">
        <f t="shared" ca="1" si="12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9">
        <f t="shared" ca="1" si="9"/>
        <v>13490795.316499999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13490795.316499999</v>
      </c>
      <c r="L60" s="18">
        <f t="shared" ca="1" si="18"/>
        <v>0.1</v>
      </c>
      <c r="M60" s="18">
        <f t="shared" ca="1" si="18"/>
        <v>13490795.216499999</v>
      </c>
      <c r="N60" s="18">
        <f t="shared" ca="1" si="18"/>
        <v>0</v>
      </c>
      <c r="O60" s="19">
        <f t="shared" ca="1" si="12"/>
        <v>13490795.316499999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9">
        <f t="shared" ca="1" si="9"/>
        <v>8642587.7699999996</v>
      </c>
      <c r="F64" s="18">
        <f t="shared" ca="1" si="16"/>
        <v>0</v>
      </c>
      <c r="G64" s="18">
        <f t="shared" ca="1" si="16"/>
        <v>0</v>
      </c>
      <c r="H64" s="19">
        <f t="shared" ca="1" si="10"/>
        <v>8642587.7699999996</v>
      </c>
      <c r="I64" s="18">
        <f t="shared" ca="1" si="17"/>
        <v>8642587.7699999996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8642587.7699999996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9">
        <f t="shared" ca="1" si="9"/>
        <v>208565513.56</v>
      </c>
      <c r="F68" s="18">
        <f t="shared" ca="1" si="16"/>
        <v>0</v>
      </c>
      <c r="G68" s="18">
        <f t="shared" ca="1" si="16"/>
        <v>0</v>
      </c>
      <c r="H68" s="19">
        <f t="shared" ca="1" si="10"/>
        <v>208565513.56</v>
      </c>
      <c r="I68" s="18">
        <f t="shared" ca="1" si="17"/>
        <v>30956701.280000001</v>
      </c>
      <c r="J68" s="18">
        <f t="shared" ca="1" si="17"/>
        <v>177608812.28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208565513.56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9">
        <f t="shared" ca="1" si="9"/>
        <v>7975720.9200000046</v>
      </c>
      <c r="F69" s="18">
        <f t="shared" ca="1" si="16"/>
        <v>0</v>
      </c>
      <c r="G69" s="18">
        <f t="shared" ca="1" si="16"/>
        <v>0</v>
      </c>
      <c r="H69" s="19">
        <f t="shared" ca="1" si="10"/>
        <v>7978557.650000005</v>
      </c>
      <c r="I69" s="18">
        <f t="shared" ca="1" si="17"/>
        <v>45694.97</v>
      </c>
      <c r="J69" s="18">
        <f t="shared" ca="1" si="17"/>
        <v>7932862.6800000053</v>
      </c>
      <c r="K69" s="19">
        <f t="shared" ca="1" si="11"/>
        <v>-2836.73</v>
      </c>
      <c r="L69" s="18">
        <f t="shared" ca="1" si="18"/>
        <v>0</v>
      </c>
      <c r="M69" s="18">
        <f t="shared" ca="1" si="18"/>
        <v>-2836.73</v>
      </c>
      <c r="N69" s="18">
        <f t="shared" ca="1" si="18"/>
        <v>0</v>
      </c>
      <c r="O69" s="19">
        <f t="shared" ca="1" si="12"/>
        <v>7975720.9200000046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9">
        <f t="shared" ca="1" si="9"/>
        <v>14863219.099999979</v>
      </c>
      <c r="F70" s="18">
        <f t="shared" ca="1" si="16"/>
        <v>0</v>
      </c>
      <c r="G70" s="18">
        <f t="shared" ca="1" si="16"/>
        <v>0</v>
      </c>
      <c r="H70" s="19">
        <f t="shared" ca="1" si="10"/>
        <v>14863219.099999979</v>
      </c>
      <c r="I70" s="18">
        <f t="shared" ca="1" si="17"/>
        <v>3541257</v>
      </c>
      <c r="J70" s="18">
        <f t="shared" ca="1" si="17"/>
        <v>11321962.099999979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14863219.099999979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8">
        <f t="shared" ca="1" si="18"/>
        <v>0</v>
      </c>
      <c r="O71" s="19">
        <f t="shared" ca="1" si="12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9">
        <f t="shared" ca="1" si="9"/>
        <v>57824366.790000021</v>
      </c>
      <c r="F72" s="18">
        <f t="shared" ca="1" si="16"/>
        <v>0</v>
      </c>
      <c r="G72" s="18">
        <f t="shared" ca="1" si="16"/>
        <v>0</v>
      </c>
      <c r="H72" s="19">
        <f t="shared" ca="1" si="10"/>
        <v>57824366.790000021</v>
      </c>
      <c r="I72" s="18">
        <f t="shared" ca="1" si="17"/>
        <v>0</v>
      </c>
      <c r="J72" s="18">
        <f t="shared" ca="1" si="17"/>
        <v>57824366.790000021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57824366.790000021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9">
        <f t="shared" ca="1" si="9"/>
        <v>723974208.05000424</v>
      </c>
      <c r="F73" s="18">
        <f t="shared" ca="1" si="16"/>
        <v>83751.25</v>
      </c>
      <c r="G73" s="18">
        <f t="shared" ca="1" si="16"/>
        <v>535447.92999999993</v>
      </c>
      <c r="H73" s="19">
        <f t="shared" ca="1" si="10"/>
        <v>165231418.37</v>
      </c>
      <c r="I73" s="18">
        <f t="shared" ca="1" si="17"/>
        <v>839851.8</v>
      </c>
      <c r="J73" s="18">
        <f t="shared" ca="1" si="17"/>
        <v>164391566.56999999</v>
      </c>
      <c r="K73" s="19">
        <f t="shared" ca="1" si="11"/>
        <v>558123590.50000429</v>
      </c>
      <c r="L73" s="18">
        <f t="shared" ca="1" si="18"/>
        <v>1951309.7199999997</v>
      </c>
      <c r="M73" s="18">
        <f t="shared" ca="1" si="18"/>
        <v>556172280.78000426</v>
      </c>
      <c r="N73" s="18">
        <f t="shared" ca="1" si="18"/>
        <v>3107155.6600017045</v>
      </c>
      <c r="O73" s="19">
        <f t="shared" ca="1" si="12"/>
        <v>727081363.710006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9">
        <f t="shared" ca="1" si="9"/>
        <v>2531136.9899999998</v>
      </c>
      <c r="F74" s="18">
        <f t="shared" ca="1" si="16"/>
        <v>0</v>
      </c>
      <c r="G74" s="18">
        <f t="shared" ca="1" si="16"/>
        <v>0</v>
      </c>
      <c r="H74" s="19">
        <f t="shared" ca="1" si="10"/>
        <v>2531136.9899999998</v>
      </c>
      <c r="I74" s="18">
        <f t="shared" ca="1" si="17"/>
        <v>109149.56999999999</v>
      </c>
      <c r="J74" s="18">
        <f t="shared" ca="1" si="17"/>
        <v>2421987.42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8">
        <f t="shared" ca="1" si="18"/>
        <v>0</v>
      </c>
      <c r="O74" s="19">
        <f t="shared" ca="1" si="12"/>
        <v>2531136.9899999998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9">
        <f t="shared" ca="1" si="9"/>
        <v>0</v>
      </c>
      <c r="F75" s="18">
        <f t="shared" ca="1" si="16"/>
        <v>0</v>
      </c>
      <c r="G75" s="18">
        <f t="shared" ca="1" si="16"/>
        <v>0</v>
      </c>
      <c r="H75" s="19">
        <f t="shared" ca="1" si="10"/>
        <v>0</v>
      </c>
      <c r="I75" s="18">
        <f t="shared" ca="1" si="17"/>
        <v>0</v>
      </c>
      <c r="J75" s="18">
        <f t="shared" ca="1" si="17"/>
        <v>0</v>
      </c>
      <c r="K75" s="19">
        <f t="shared" ca="1" si="11"/>
        <v>0</v>
      </c>
      <c r="L75" s="18">
        <f t="shared" ca="1" si="18"/>
        <v>0</v>
      </c>
      <c r="M75" s="18">
        <f t="shared" ca="1" si="18"/>
        <v>0</v>
      </c>
      <c r="N75" s="18">
        <f t="shared" ca="1" si="18"/>
        <v>0</v>
      </c>
      <c r="O75" s="19">
        <f t="shared" ca="1" si="12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O76" ca="1" si="19">SUMIF($C$7:$C$75,"HD",D$7:D$75)</f>
        <v>168960368.83047602</v>
      </c>
      <c r="E76" s="49">
        <f t="shared" ca="1" si="19"/>
        <v>42728578495.606796</v>
      </c>
      <c r="F76" s="49">
        <f t="shared" ca="1" si="19"/>
        <v>155536494.81499952</v>
      </c>
      <c r="G76" s="49">
        <f t="shared" ca="1" si="19"/>
        <v>1018594205.3868043</v>
      </c>
      <c r="H76" s="49">
        <f t="shared" ca="1" si="19"/>
        <v>11724924996.26074</v>
      </c>
      <c r="I76" s="49">
        <f t="shared" ca="1" si="19"/>
        <v>886925664.935184</v>
      </c>
      <c r="J76" s="49">
        <f t="shared" ca="1" si="19"/>
        <v>10837999331.325558</v>
      </c>
      <c r="K76" s="49">
        <f t="shared" ca="1" si="19"/>
        <v>29829522799.144234</v>
      </c>
      <c r="L76" s="49">
        <f t="shared" ca="1" si="19"/>
        <v>6410586222.5714817</v>
      </c>
      <c r="M76" s="49">
        <f t="shared" ca="1" si="19"/>
        <v>23418936576.572762</v>
      </c>
      <c r="N76" s="49">
        <f t="shared" ca="1" si="19"/>
        <v>1659722734.1545284</v>
      </c>
      <c r="O76" s="49">
        <f t="shared" ca="1" si="19"/>
        <v>44557261598.591789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O77" ca="1" si="20">SUMIF($C$7:$C$75,"H",D$7:D$75)+SUMIF($C$7:$C$75,"E",D$7:D$75)</f>
        <v>363.48571428571427</v>
      </c>
      <c r="E77" s="49">
        <f t="shared" ca="1" si="20"/>
        <v>1473209619.0464983</v>
      </c>
      <c r="F77" s="49">
        <f t="shared" ca="1" si="20"/>
        <v>105471.52</v>
      </c>
      <c r="G77" s="49">
        <f t="shared" ca="1" si="20"/>
        <v>133452426.82999448</v>
      </c>
      <c r="H77" s="49">
        <f t="shared" ca="1" si="20"/>
        <v>635164480.66999948</v>
      </c>
      <c r="I77" s="49">
        <f t="shared" ca="1" si="20"/>
        <v>44853796.139999993</v>
      </c>
      <c r="J77" s="49">
        <f t="shared" ca="1" si="20"/>
        <v>590310684.52999949</v>
      </c>
      <c r="K77" s="49">
        <f t="shared" ca="1" si="20"/>
        <v>704487240.02650428</v>
      </c>
      <c r="L77" s="49">
        <f t="shared" ca="1" si="20"/>
        <v>16967878.530000009</v>
      </c>
      <c r="M77" s="49">
        <f t="shared" ca="1" si="20"/>
        <v>687519361.49650419</v>
      </c>
      <c r="N77" s="49">
        <f t="shared" ca="1" si="20"/>
        <v>72955380.429941893</v>
      </c>
      <c r="O77" s="49">
        <f t="shared" ca="1" si="20"/>
        <v>1546165362.9621544</v>
      </c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O78" ca="1" si="21">D76+D77</f>
        <v>168960732.3161903</v>
      </c>
      <c r="E78" s="49">
        <f t="shared" ca="1" si="21"/>
        <v>44201788114.653297</v>
      </c>
      <c r="F78" s="49">
        <f t="shared" ca="1" si="21"/>
        <v>155641966.33499953</v>
      </c>
      <c r="G78" s="49">
        <f t="shared" ca="1" si="21"/>
        <v>1152046632.2167988</v>
      </c>
      <c r="H78" s="49">
        <f t="shared" ca="1" si="21"/>
        <v>12360089476.93074</v>
      </c>
      <c r="I78" s="49">
        <f t="shared" ca="1" si="21"/>
        <v>931779461.07518399</v>
      </c>
      <c r="J78" s="49">
        <f t="shared" ca="1" si="21"/>
        <v>11428310015.855556</v>
      </c>
      <c r="K78" s="49">
        <f t="shared" ca="1" si="21"/>
        <v>30534010039.170738</v>
      </c>
      <c r="L78" s="49">
        <f t="shared" ca="1" si="21"/>
        <v>6427554101.1014814</v>
      </c>
      <c r="M78" s="49">
        <f t="shared" ca="1" si="21"/>
        <v>24106455938.069267</v>
      </c>
      <c r="N78" s="49">
        <f t="shared" ca="1" si="21"/>
        <v>1732678114.5844703</v>
      </c>
      <c r="O78" s="49">
        <f t="shared" ca="1" si="21"/>
        <v>46103426961.55394</v>
      </c>
      <c r="P78" s="3"/>
      <c r="Q78" s="3"/>
      <c r="R78" s="3"/>
      <c r="S78" s="3"/>
      <c r="T78" s="3"/>
      <c r="U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4017877040.7399998</v>
      </c>
      <c r="E8" s="18">
        <f t="shared" ca="1" si="0"/>
        <v>0</v>
      </c>
      <c r="F8" s="19">
        <f t="shared" ca="1" si="1"/>
        <v>4017877040.7399998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5671246325.75</v>
      </c>
      <c r="E9" s="18">
        <f t="shared" ca="1" si="0"/>
        <v>0</v>
      </c>
      <c r="F9" s="19">
        <f t="shared" ca="1" si="1"/>
        <v>5671246325.75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7622772032.47999</v>
      </c>
      <c r="E10" s="18">
        <f t="shared" ca="1" si="0"/>
        <v>0</v>
      </c>
      <c r="F10" s="19">
        <f t="shared" ca="1" si="1"/>
        <v>7622772032.47999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420239677.98540002</v>
      </c>
      <c r="E11" s="18">
        <f t="shared" ca="1" si="0"/>
        <v>0</v>
      </c>
      <c r="F11" s="19">
        <f t="shared" ca="1" si="1"/>
        <v>420239677.98540002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1376368022.3299999</v>
      </c>
      <c r="E13" s="18">
        <f t="shared" ca="1" si="0"/>
        <v>0</v>
      </c>
      <c r="F13" s="19">
        <f t="shared" ca="1" si="1"/>
        <v>1376368022.3299999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4579767811.6499996</v>
      </c>
      <c r="E14" s="18">
        <f t="shared" ca="1" si="0"/>
        <v>0</v>
      </c>
      <c r="F14" s="19">
        <f t="shared" ca="1" si="1"/>
        <v>4579767811.6499996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214745416.11000001</v>
      </c>
      <c r="E17" s="18">
        <f t="shared" ca="1" si="0"/>
        <v>0</v>
      </c>
      <c r="F17" s="19">
        <f t="shared" ca="1" si="1"/>
        <v>214745416.11000001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1385505979.9300003</v>
      </c>
      <c r="E20" s="18">
        <f t="shared" ca="1" si="0"/>
        <v>0</v>
      </c>
      <c r="F20" s="19">
        <f t="shared" ca="1" si="1"/>
        <v>1385505979.9300003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168754681.38</v>
      </c>
      <c r="E21" s="18">
        <f t="shared" ca="1" si="0"/>
        <v>0</v>
      </c>
      <c r="F21" s="19">
        <f t="shared" ca="1" si="1"/>
        <v>168754681.38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990803049.86999989</v>
      </c>
      <c r="E22" s="18">
        <f t="shared" ca="1" si="0"/>
        <v>0</v>
      </c>
      <c r="F22" s="19">
        <f t="shared" ca="1" si="1"/>
        <v>990803049.86999989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4959252981.4599991</v>
      </c>
      <c r="E23" s="18">
        <f t="shared" ca="1" si="2"/>
        <v>0</v>
      </c>
      <c r="F23" s="19">
        <f t="shared" ca="1" si="1"/>
        <v>4959252981.4599991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8090296654.96</v>
      </c>
      <c r="E24" s="18">
        <f t="shared" ca="1" si="2"/>
        <v>0</v>
      </c>
      <c r="F24" s="19">
        <f ca="1">+SUM(D24:E24)</f>
        <v>8090296654.96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571720120.05999506</v>
      </c>
      <c r="E25" s="18">
        <f t="shared" ca="1" si="2"/>
        <v>0</v>
      </c>
      <c r="F25" s="19">
        <f ca="1">+SUM(D25:E25)</f>
        <v>571720120.05999506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478530425.19050008</v>
      </c>
      <c r="E26" s="18">
        <f t="shared" ca="1" si="2"/>
        <v>0</v>
      </c>
      <c r="F26" s="19">
        <f t="shared" ref="F26:F47" ca="1" si="3">+SUM(D26:E26)</f>
        <v>478530425.19050008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619688060.92999995</v>
      </c>
      <c r="E27" s="18">
        <f t="shared" ca="1" si="2"/>
        <v>0</v>
      </c>
      <c r="F27" s="19">
        <f t="shared" ca="1" si="3"/>
        <v>619688060.92999995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1739493446.1300001</v>
      </c>
      <c r="E28" s="18">
        <f t="shared" ca="1" si="2"/>
        <v>0</v>
      </c>
      <c r="F28" s="19">
        <f t="shared" ca="1" si="3"/>
        <v>1739493446.1300001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313858883.25</v>
      </c>
      <c r="E29" s="18">
        <f t="shared" ca="1" si="2"/>
        <v>0</v>
      </c>
      <c r="F29" s="19">
        <f t="shared" ca="1" si="3"/>
        <v>313858883.25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1518009486.3181999</v>
      </c>
      <c r="E30" s="18">
        <f t="shared" ca="1" si="2"/>
        <v>0</v>
      </c>
      <c r="F30" s="19">
        <f t="shared" ca="1" si="3"/>
        <v>1518009486.3181999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29350845.669999998</v>
      </c>
      <c r="E31" s="18">
        <f t="shared" ca="1" si="2"/>
        <v>0</v>
      </c>
      <c r="F31" s="19">
        <f t="shared" ca="1" si="3"/>
        <v>29350845.669999998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3552052410.3099999</v>
      </c>
      <c r="E32" s="18">
        <f t="shared" ca="1" si="2"/>
        <v>0</v>
      </c>
      <c r="F32" s="19">
        <f t="shared" ca="1" si="3"/>
        <v>3552052410.3099999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986160584.64000654</v>
      </c>
      <c r="E33" s="18">
        <f t="shared" ca="1" si="2"/>
        <v>0</v>
      </c>
      <c r="F33" s="19">
        <f t="shared" ca="1" si="3"/>
        <v>986160584.64000654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416945433.69996589</v>
      </c>
      <c r="E34" s="18">
        <f t="shared" ca="1" si="2"/>
        <v>0</v>
      </c>
      <c r="F34" s="19">
        <f t="shared" ca="1" si="3"/>
        <v>416945433.69996589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57892197.939999998</v>
      </c>
      <c r="E35" s="18">
        <f t="shared" ca="1" si="2"/>
        <v>0</v>
      </c>
      <c r="F35" s="19">
        <f t="shared" ca="1" si="3"/>
        <v>57892197.939999998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483191753.75999987</v>
      </c>
      <c r="E36" s="18">
        <f t="shared" ca="1" si="2"/>
        <v>0</v>
      </c>
      <c r="F36" s="19">
        <f t="shared" ca="1" si="3"/>
        <v>483191753.75999987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1002500296.37</v>
      </c>
      <c r="E38" s="18">
        <f t="shared" ca="1" si="2"/>
        <v>0</v>
      </c>
      <c r="F38" s="19">
        <f t="shared" ca="1" si="3"/>
        <v>1002500296.37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238519819.21000001</v>
      </c>
      <c r="E39" s="18">
        <f t="shared" ca="1" si="4"/>
        <v>0</v>
      </c>
      <c r="F39" s="19">
        <f t="shared" ca="1" si="3"/>
        <v>238519819.21000001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16917682.030000001</v>
      </c>
      <c r="E40" s="18">
        <f t="shared" ca="1" si="4"/>
        <v>0</v>
      </c>
      <c r="F40" s="19">
        <f t="shared" ca="1" si="3"/>
        <v>16917682.030000001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516090148.08999997</v>
      </c>
      <c r="E41" s="18">
        <f t="shared" ca="1" si="4"/>
        <v>0</v>
      </c>
      <c r="F41" s="19">
        <f t="shared" ca="1" si="3"/>
        <v>516090148.08999997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47170920.149999999</v>
      </c>
      <c r="E42" s="18">
        <f t="shared" ca="1" si="4"/>
        <v>0</v>
      </c>
      <c r="F42" s="19">
        <f t="shared" ca="1" si="3"/>
        <v>47170920.149999999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77015740.160000011</v>
      </c>
      <c r="E43" s="18">
        <f t="shared" ca="1" si="4"/>
        <v>0</v>
      </c>
      <c r="F43" s="19">
        <f t="shared" ref="F43" ca="1" si="5">+SUM(D43:E43)</f>
        <v>77015740.160000011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476257925.80002558</v>
      </c>
      <c r="E44" s="18">
        <f t="shared" ca="1" si="4"/>
        <v>0</v>
      </c>
      <c r="F44" s="19">
        <f t="shared" ca="1" si="3"/>
        <v>476257925.80002558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744213048.2099632</v>
      </c>
      <c r="E45" s="18">
        <f t="shared" ca="1" si="4"/>
        <v>0</v>
      </c>
      <c r="F45" s="19">
        <f t="shared" ca="1" si="3"/>
        <v>744213048.2099632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66704991.630000003</v>
      </c>
      <c r="E46" s="18">
        <f t="shared" ca="1" si="4"/>
        <v>0</v>
      </c>
      <c r="F46" s="19">
        <f t="shared" ca="1" si="3"/>
        <v>66704991.630000003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868175.62000000046</v>
      </c>
      <c r="E47" s="18">
        <f t="shared" ca="1" si="4"/>
        <v>0</v>
      </c>
      <c r="F47" s="19">
        <f t="shared" ca="1" si="3"/>
        <v>868175.62000000046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1065893438.8130001</v>
      </c>
      <c r="E48" s="18">
        <f t="shared" ca="1" si="4"/>
        <v>0</v>
      </c>
      <c r="F48" s="19">
        <f t="shared" ref="F48:F58" ca="1" si="6">+SUM(D48:E48)</f>
        <v>1065893438.8130001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953391493.87999785</v>
      </c>
      <c r="E49" s="18">
        <f t="shared" ca="1" si="4"/>
        <v>0</v>
      </c>
      <c r="F49" s="19">
        <f t="shared" ca="1" si="6"/>
        <v>953391493.87999785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1403753434.1099999</v>
      </c>
      <c r="E50" s="18">
        <f t="shared" ca="1" si="4"/>
        <v>0</v>
      </c>
      <c r="F50" s="19">
        <f t="shared" ca="1" si="6"/>
        <v>1403753434.1099999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241394320.47999996</v>
      </c>
      <c r="E52" s="18">
        <f t="shared" ca="1" si="4"/>
        <v>0</v>
      </c>
      <c r="F52" s="19">
        <f t="shared" ca="1" si="6"/>
        <v>241394320.47999996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3221430.24</v>
      </c>
      <c r="E53" s="18">
        <f t="shared" ca="1" si="4"/>
        <v>0</v>
      </c>
      <c r="F53" s="19">
        <f t="shared" ref="F53:F54" ca="1" si="7">+SUM(D53:E53)</f>
        <v>3221430.24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9">
        <f t="shared" ca="1" si="7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9">
        <f t="shared" ca="1" si="6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9">
        <f t="shared" ca="1" si="6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9">
        <f t="shared" ref="F59" ca="1" si="9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9">
        <f t="shared" ref="F60:F75" ca="1" si="10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9">
        <f t="shared" ca="1" si="10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9">
        <f t="shared" ca="1" si="10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9">
        <f t="shared" ca="1" si="10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9">
        <f t="shared" ca="1" si="10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9">
        <f t="shared" ca="1" si="10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9">
        <f t="shared" ca="1" si="10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9">
        <f t="shared" ca="1" si="10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9">
        <f t="shared" ca="1" si="10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9">
        <f t="shared" ca="1" si="10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9">
        <f t="shared" ca="1" si="10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8"/>
        <v>0</v>
      </c>
      <c r="E71" s="18">
        <f t="shared" ca="1" si="8"/>
        <v>0</v>
      </c>
      <c r="F71" s="19">
        <f t="shared" ca="1" si="10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8"/>
        <v>0</v>
      </c>
      <c r="E72" s="18">
        <f t="shared" ca="1" si="8"/>
        <v>0</v>
      </c>
      <c r="F72" s="19">
        <f t="shared" ca="1" si="10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0</v>
      </c>
      <c r="F73" s="19">
        <f t="shared" ca="1" si="10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0</v>
      </c>
      <c r="F74" s="19">
        <f t="shared" ca="1" si="10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0</v>
      </c>
      <c r="F75" s="19">
        <f t="shared" ca="1" si="10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57118436187.337051</v>
      </c>
      <c r="E76" s="49">
        <f ca="1">SUMIF($C$7:$C$75,"HD",E$7:E$75)</f>
        <v>0</v>
      </c>
      <c r="F76" s="49">
        <f ca="1">SUMIF($C$7:$C$75,"HD",F$7:F$75)</f>
        <v>57118436187.337051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57118436187.337051</v>
      </c>
      <c r="E78" s="49">
        <f ca="1">E76+E77</f>
        <v>0</v>
      </c>
      <c r="F78" s="49">
        <f ca="1">F76+F77</f>
        <v>57118436187.337051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4017877040.7399998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5671246325.75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7622772032.47999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420239677.98540002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1376368022.3299999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4579767811.6499996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214745416.11000001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1385505979.9300003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168754681.38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990803049.86999989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4959252981.4599991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8090296654.96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571720120.05999506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478530425.19050008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619688060.92999995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1739493446.1300001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313858883.25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1518009486.3181999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29350845.669999998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3552052410.3099999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986160584.64000654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416945433.69996589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57892197.939999998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483191753.75999987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1002500296.37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238519819.21000001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16917682.030000001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516090148.08999997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47170920.149999999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77015740.160000011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476257925.80002558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744213048.2099632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66704991.630000003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868175.62000000046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1065893438.8130001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953391493.87999785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1403753434.1099999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241394320.47999996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3221430.24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57118436187.337051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57118436187.337051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0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90553956.120000005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5140807.57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454743909.95999998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871306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592336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7057528.5299999993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2561840.6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231671809.87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433403.09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2076043.4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10935712.34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2239817.17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12235950.2634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6980546.5800000001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-9065742.1899999995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820692572.90339994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820692572.90339994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333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8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207277762.09999999</v>
      </c>
      <c r="E8" s="18">
        <f t="shared" ca="1" si="0"/>
        <v>0</v>
      </c>
      <c r="F8" s="18">
        <f t="shared" ca="1" si="0"/>
        <v>0</v>
      </c>
      <c r="G8" s="19">
        <f t="shared" ca="1" si="1"/>
        <v>207277762.09999999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145254142.99000001</v>
      </c>
      <c r="E9" s="18">
        <f t="shared" ca="1" si="0"/>
        <v>0</v>
      </c>
      <c r="F9" s="18">
        <f t="shared" ca="1" si="0"/>
        <v>0</v>
      </c>
      <c r="G9" s="19">
        <f t="shared" ca="1" si="1"/>
        <v>145254142.99000001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798312839.3500011</v>
      </c>
      <c r="E10" s="18">
        <f t="shared" ca="1" si="0"/>
        <v>0</v>
      </c>
      <c r="F10" s="18">
        <f t="shared" ca="1" si="0"/>
        <v>0</v>
      </c>
      <c r="G10" s="19">
        <f t="shared" ca="1" si="1"/>
        <v>798312839.3500011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2084223.89</v>
      </c>
      <c r="E11" s="18">
        <f t="shared" ca="1" si="0"/>
        <v>0</v>
      </c>
      <c r="F11" s="18">
        <f t="shared" ca="1" si="0"/>
        <v>0</v>
      </c>
      <c r="G11" s="19">
        <f t="shared" ca="1" si="1"/>
        <v>2084223.89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7177419.7600000007</v>
      </c>
      <c r="E13" s="18">
        <f t="shared" ca="1" si="0"/>
        <v>0</v>
      </c>
      <c r="F13" s="18">
        <f t="shared" ca="1" si="0"/>
        <v>0</v>
      </c>
      <c r="G13" s="19">
        <f t="shared" ca="1" si="1"/>
        <v>7177419.7600000007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88987242.530000001</v>
      </c>
      <c r="E14" s="18">
        <f t="shared" ca="1" si="0"/>
        <v>0</v>
      </c>
      <c r="F14" s="18">
        <f t="shared" ca="1" si="0"/>
        <v>0</v>
      </c>
      <c r="G14" s="19">
        <f t="shared" ca="1" si="1"/>
        <v>88987242.530000001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111055491</v>
      </c>
      <c r="E17" s="18">
        <f t="shared" ca="1" si="0"/>
        <v>0</v>
      </c>
      <c r="F17" s="18">
        <f t="shared" ca="1" si="0"/>
        <v>0</v>
      </c>
      <c r="G17" s="19">
        <f t="shared" ca="1" si="1"/>
        <v>111055491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1943919.28</v>
      </c>
      <c r="E18" s="18">
        <f t="shared" ca="1" si="0"/>
        <v>0</v>
      </c>
      <c r="F18" s="18">
        <f t="shared" ca="1" si="0"/>
        <v>0</v>
      </c>
      <c r="G18" s="19">
        <f t="shared" ca="1" si="1"/>
        <v>1943919.28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90000906.210000008</v>
      </c>
      <c r="E20" s="18">
        <f t="shared" ca="1" si="0"/>
        <v>0</v>
      </c>
      <c r="F20" s="18">
        <f t="shared" ca="1" si="0"/>
        <v>0</v>
      </c>
      <c r="G20" s="19">
        <f t="shared" ca="1" si="1"/>
        <v>90000906.210000008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232974.75</v>
      </c>
      <c r="E21" s="18">
        <f t="shared" ca="1" si="0"/>
        <v>0</v>
      </c>
      <c r="F21" s="18">
        <f t="shared" ca="1" si="0"/>
        <v>0</v>
      </c>
      <c r="G21" s="19">
        <f t="shared" ca="1" si="1"/>
        <v>232974.75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28594181.5</v>
      </c>
      <c r="E22" s="18">
        <f t="shared" ca="1" si="0"/>
        <v>0</v>
      </c>
      <c r="F22" s="18">
        <f t="shared" ca="1" si="0"/>
        <v>0</v>
      </c>
      <c r="G22" s="19">
        <f t="shared" ca="1" si="1"/>
        <v>28594181.5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394685927.53000003</v>
      </c>
      <c r="E23" s="18">
        <f t="shared" ca="1" si="2"/>
        <v>0</v>
      </c>
      <c r="F23" s="18">
        <f t="shared" ca="1" si="2"/>
        <v>0</v>
      </c>
      <c r="G23" s="19">
        <f t="shared" ca="1" si="1"/>
        <v>394685927.53000003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100040821.63000001</v>
      </c>
      <c r="E24" s="18">
        <f t="shared" ca="1" si="2"/>
        <v>0</v>
      </c>
      <c r="F24" s="18">
        <f t="shared" ca="1" si="2"/>
        <v>0</v>
      </c>
      <c r="G24" s="19">
        <f t="shared" ca="1" si="1"/>
        <v>100040821.63000001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27459187.260000002</v>
      </c>
      <c r="E25" s="18">
        <f t="shared" ca="1" si="2"/>
        <v>0</v>
      </c>
      <c r="F25" s="18">
        <f t="shared" ca="1" si="2"/>
        <v>0</v>
      </c>
      <c r="G25" s="19">
        <f t="shared" ca="1" si="1"/>
        <v>27459187.260000002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3284285.07</v>
      </c>
      <c r="E26" s="18">
        <f t="shared" ca="1" si="2"/>
        <v>0</v>
      </c>
      <c r="F26" s="18">
        <f t="shared" ca="1" si="2"/>
        <v>0</v>
      </c>
      <c r="G26" s="19">
        <f t="shared" ca="1" si="1"/>
        <v>3284285.07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108878823.23</v>
      </c>
      <c r="E27" s="18">
        <f t="shared" ca="1" si="2"/>
        <v>0</v>
      </c>
      <c r="F27" s="18">
        <f t="shared" ca="1" si="2"/>
        <v>0</v>
      </c>
      <c r="G27" s="19">
        <f t="shared" ca="1" si="1"/>
        <v>108878823.23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429186.29</v>
      </c>
      <c r="E28" s="18">
        <f t="shared" ca="1" si="2"/>
        <v>0</v>
      </c>
      <c r="F28" s="18">
        <f t="shared" ca="1" si="2"/>
        <v>0</v>
      </c>
      <c r="G28" s="19">
        <f t="shared" ca="1" si="1"/>
        <v>429186.29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3073.31</v>
      </c>
      <c r="E29" s="18">
        <f t="shared" ca="1" si="2"/>
        <v>0</v>
      </c>
      <c r="F29" s="18">
        <f t="shared" ca="1" si="2"/>
        <v>0</v>
      </c>
      <c r="G29" s="19">
        <f t="shared" ca="1" si="1"/>
        <v>3073.31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47841012.568099998</v>
      </c>
      <c r="E30" s="18">
        <f t="shared" ca="1" si="2"/>
        <v>0</v>
      </c>
      <c r="F30" s="18">
        <f t="shared" ca="1" si="2"/>
        <v>0</v>
      </c>
      <c r="G30" s="19">
        <f t="shared" ca="1" si="1"/>
        <v>47841012.568099998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1584750.9299999997</v>
      </c>
      <c r="E31" s="18">
        <f t="shared" ca="1" si="2"/>
        <v>0</v>
      </c>
      <c r="F31" s="18">
        <f t="shared" ca="1" si="2"/>
        <v>0</v>
      </c>
      <c r="G31" s="19">
        <f t="shared" ca="1" si="1"/>
        <v>1584750.9299999997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75762109.908800989</v>
      </c>
      <c r="E32" s="18">
        <f t="shared" ca="1" si="2"/>
        <v>0</v>
      </c>
      <c r="F32" s="18">
        <f t="shared" ca="1" si="2"/>
        <v>0</v>
      </c>
      <c r="G32" s="19">
        <f t="shared" ca="1" si="1"/>
        <v>75762109.908800989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98785.849999999991</v>
      </c>
      <c r="E33" s="18">
        <f t="shared" ca="1" si="2"/>
        <v>0</v>
      </c>
      <c r="F33" s="18">
        <f t="shared" ca="1" si="2"/>
        <v>0</v>
      </c>
      <c r="G33" s="19">
        <f t="shared" ca="1" si="1"/>
        <v>98785.849999999991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22357.66</v>
      </c>
      <c r="E34" s="18">
        <f t="shared" ca="1" si="2"/>
        <v>0</v>
      </c>
      <c r="F34" s="18">
        <f t="shared" ca="1" si="2"/>
        <v>0</v>
      </c>
      <c r="G34" s="19">
        <f t="shared" ca="1" si="1"/>
        <v>22357.66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16973386.260000002</v>
      </c>
      <c r="E35" s="18">
        <f t="shared" ca="1" si="2"/>
        <v>0</v>
      </c>
      <c r="F35" s="18">
        <f t="shared" ca="1" si="2"/>
        <v>0</v>
      </c>
      <c r="G35" s="19">
        <f t="shared" ca="1" si="1"/>
        <v>16973386.260000002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21848</v>
      </c>
      <c r="E36" s="18">
        <f t="shared" ca="1" si="2"/>
        <v>0</v>
      </c>
      <c r="F36" s="18">
        <f t="shared" ca="1" si="2"/>
        <v>0</v>
      </c>
      <c r="G36" s="19">
        <f t="shared" ca="1" si="1"/>
        <v>21848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699141553.16000009</v>
      </c>
      <c r="E37" s="18">
        <f t="shared" ca="1" si="2"/>
        <v>0</v>
      </c>
      <c r="F37" s="18">
        <f t="shared" ca="1" si="2"/>
        <v>0</v>
      </c>
      <c r="G37" s="19">
        <f t="shared" ca="1" si="1"/>
        <v>699141553.16000009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9779214.7699999996</v>
      </c>
      <c r="E38" s="18">
        <f t="shared" ca="1" si="2"/>
        <v>0</v>
      </c>
      <c r="F38" s="18">
        <f t="shared" ca="1" si="2"/>
        <v>0</v>
      </c>
      <c r="G38" s="19">
        <f t="shared" ca="1" si="1"/>
        <v>9779214.7699999996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3227078.0660270001</v>
      </c>
      <c r="E40" s="18">
        <f t="shared" ca="1" si="3"/>
        <v>0</v>
      </c>
      <c r="F40" s="18">
        <f t="shared" ca="1" si="3"/>
        <v>0</v>
      </c>
      <c r="G40" s="19">
        <f t="shared" ca="1" si="1"/>
        <v>3227078.0660270001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155220.97</v>
      </c>
      <c r="E43" s="18">
        <f t="shared" ca="1" si="3"/>
        <v>0</v>
      </c>
      <c r="F43" s="18">
        <f t="shared" ca="1" si="3"/>
        <v>0</v>
      </c>
      <c r="G43" s="19">
        <f t="shared" ca="1" si="1"/>
        <v>155220.97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5004678.0999999996</v>
      </c>
      <c r="E46" s="18">
        <f t="shared" ca="1" si="3"/>
        <v>0</v>
      </c>
      <c r="F46" s="18">
        <f t="shared" ca="1" si="3"/>
        <v>0</v>
      </c>
      <c r="G46" s="19">
        <f t="shared" ca="1" si="1"/>
        <v>5004678.0999999996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140674.12</v>
      </c>
      <c r="E49" s="18">
        <f t="shared" ca="1" si="3"/>
        <v>0</v>
      </c>
      <c r="F49" s="18">
        <f t="shared" ca="1" si="3"/>
        <v>0</v>
      </c>
      <c r="G49" s="19">
        <f t="shared" ca="1" si="1"/>
        <v>140674.12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53983.350000000006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53983.350000000006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ref="G53:G54" ca="1" si="4">+SUM(D53:F53)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F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9">
        <f t="shared" ref="G59" ca="1" si="6">+SUM(D59:F59)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9">
        <f t="shared" ref="G60:G75" ca="1" si="7">+SUM(D60:F60)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8">
        <f t="shared" ca="1" si="5"/>
        <v>0</v>
      </c>
      <c r="G75" s="19">
        <f t="shared" ca="1" si="7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2975511919.6729288</v>
      </c>
      <c r="E76" s="49">
        <f ca="1">SUMIF($C$7:$C$75,"HD",E$7:E$75)</f>
        <v>0</v>
      </c>
      <c r="F76" s="49">
        <f ca="1">SUMIF($C$7:$C$75,"HD",F$7:F$75)</f>
        <v>0</v>
      </c>
      <c r="G76" s="49">
        <f ca="1">SUMIF($C$7:$C$75,"HD",G$7:G$75)</f>
        <v>2975511919.6729288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2975511919.6729288</v>
      </c>
      <c r="E78" s="49">
        <f ca="1">E76+E77</f>
        <v>0</v>
      </c>
      <c r="F78" s="49">
        <f ca="1">F76+F77</f>
        <v>0</v>
      </c>
      <c r="G78" s="49">
        <f ca="1">G76+G77</f>
        <v>2975511919.6729288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108480639.2</v>
      </c>
      <c r="E7" s="18">
        <f t="shared" ca="1" si="0"/>
        <v>0</v>
      </c>
      <c r="F7" s="19">
        <f t="shared" ref="F7:F58" ca="1" si="1">+SUM(D7:E7)</f>
        <v>108480639.2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278226745.05000001</v>
      </c>
      <c r="E8" s="18">
        <f t="shared" ca="1" si="0"/>
        <v>0</v>
      </c>
      <c r="F8" s="19">
        <f t="shared" ca="1" si="1"/>
        <v>278226745.05000001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215164502.55000001</v>
      </c>
      <c r="E9" s="18">
        <f t="shared" ca="1" si="0"/>
        <v>0</v>
      </c>
      <c r="F9" s="19">
        <f t="shared" ca="1" si="1"/>
        <v>215164502.55000001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625996955.87000096</v>
      </c>
      <c r="E10" s="18">
        <f t="shared" ca="1" si="0"/>
        <v>42696.67</v>
      </c>
      <c r="F10" s="19">
        <f t="shared" ca="1" si="1"/>
        <v>626039652.54000092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10676701.088</v>
      </c>
      <c r="E11" s="18">
        <f t="shared" ca="1" si="0"/>
        <v>0</v>
      </c>
      <c r="F11" s="19">
        <f t="shared" ca="1" si="1"/>
        <v>10676701.088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68400940.709999993</v>
      </c>
      <c r="E13" s="18">
        <f t="shared" ca="1" si="0"/>
        <v>0</v>
      </c>
      <c r="F13" s="19">
        <f t="shared" ca="1" si="1"/>
        <v>68400940.709999993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345869158.75</v>
      </c>
      <c r="E14" s="18">
        <f t="shared" ca="1" si="0"/>
        <v>0</v>
      </c>
      <c r="F14" s="19">
        <f t="shared" ca="1" si="1"/>
        <v>345869158.75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60988663</v>
      </c>
      <c r="E17" s="18">
        <f t="shared" ca="1" si="0"/>
        <v>0</v>
      </c>
      <c r="F17" s="19">
        <f t="shared" ca="1" si="1"/>
        <v>60988663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40335274.07</v>
      </c>
      <c r="E18" s="18">
        <f t="shared" ca="1" si="0"/>
        <v>0</v>
      </c>
      <c r="F18" s="19">
        <f t="shared" ca="1" si="1"/>
        <v>40335274.07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149694072.47999999</v>
      </c>
      <c r="E20" s="18">
        <f t="shared" ca="1" si="0"/>
        <v>154592.4</v>
      </c>
      <c r="F20" s="19">
        <f t="shared" ca="1" si="1"/>
        <v>149848664.88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7865011.9900000002</v>
      </c>
      <c r="E21" s="18">
        <f t="shared" ca="1" si="0"/>
        <v>0</v>
      </c>
      <c r="F21" s="19">
        <f t="shared" ca="1" si="1"/>
        <v>7865011.9900000002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40981843.740000002</v>
      </c>
      <c r="E22" s="18">
        <f t="shared" ca="1" si="0"/>
        <v>0</v>
      </c>
      <c r="F22" s="19">
        <f t="shared" ca="1" si="1"/>
        <v>40981843.740000002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149398229.43000001</v>
      </c>
      <c r="E23" s="18">
        <f t="shared" ca="1" si="2"/>
        <v>4998.8099999999995</v>
      </c>
      <c r="F23" s="19">
        <f t="shared" ca="1" si="1"/>
        <v>149403228.24000001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877731708.72000003</v>
      </c>
      <c r="E24" s="18">
        <f t="shared" ca="1" si="2"/>
        <v>0</v>
      </c>
      <c r="F24" s="19">
        <f t="shared" ca="1" si="1"/>
        <v>877731708.72000003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33870541.410000101</v>
      </c>
      <c r="E25" s="18">
        <f t="shared" ca="1" si="2"/>
        <v>0</v>
      </c>
      <c r="F25" s="19">
        <f t="shared" ca="1" si="1"/>
        <v>33870541.410000101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23837806.527454004</v>
      </c>
      <c r="E26" s="18">
        <f t="shared" ca="1" si="2"/>
        <v>0</v>
      </c>
      <c r="F26" s="19">
        <f t="shared" ca="1" si="1"/>
        <v>23837806.527454004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180229886.36000001</v>
      </c>
      <c r="E27" s="18">
        <f t="shared" ca="1" si="2"/>
        <v>0</v>
      </c>
      <c r="F27" s="19">
        <f t="shared" ca="1" si="1"/>
        <v>180229886.36000001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11190807.970000001</v>
      </c>
      <c r="E28" s="18">
        <f t="shared" ca="1" si="2"/>
        <v>7157615.9100000001</v>
      </c>
      <c r="F28" s="19">
        <f t="shared" ca="1" si="1"/>
        <v>18348423.880000003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8589896.3699999992</v>
      </c>
      <c r="E29" s="18">
        <f t="shared" ca="1" si="2"/>
        <v>0</v>
      </c>
      <c r="F29" s="19">
        <f t="shared" ca="1" si="1"/>
        <v>8589896.3699999992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365550014.58660001</v>
      </c>
      <c r="E30" s="18">
        <f t="shared" ca="1" si="2"/>
        <v>0</v>
      </c>
      <c r="F30" s="19">
        <f t="shared" ca="1" si="1"/>
        <v>365550014.58660001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5798927.5500000007</v>
      </c>
      <c r="E31" s="18">
        <f t="shared" ca="1" si="2"/>
        <v>0</v>
      </c>
      <c r="F31" s="19">
        <f t="shared" ca="1" si="1"/>
        <v>5798927.5500000007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188816461.58109897</v>
      </c>
      <c r="E32" s="18">
        <f t="shared" ca="1" si="2"/>
        <v>0</v>
      </c>
      <c r="F32" s="19">
        <f t="shared" ca="1" si="1"/>
        <v>188816461.58109897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244836489.22000036</v>
      </c>
      <c r="E33" s="18">
        <f t="shared" ca="1" si="2"/>
        <v>0</v>
      </c>
      <c r="F33" s="19">
        <f t="shared" ca="1" si="1"/>
        <v>244836489.22000036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9856216.0699999891</v>
      </c>
      <c r="E34" s="18">
        <f t="shared" ca="1" si="2"/>
        <v>7361192.6499999994</v>
      </c>
      <c r="F34" s="19">
        <f t="shared" ca="1" si="1"/>
        <v>17217408.719999988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167676097.31999999</v>
      </c>
      <c r="E35" s="18">
        <f t="shared" ca="1" si="2"/>
        <v>0</v>
      </c>
      <c r="F35" s="19">
        <f t="shared" ca="1" si="1"/>
        <v>167676097.31999999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27347562.73</v>
      </c>
      <c r="E36" s="18">
        <f t="shared" ca="1" si="2"/>
        <v>0</v>
      </c>
      <c r="F36" s="19">
        <f t="shared" ca="1" si="1"/>
        <v>27347562.73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118860890.31999999</v>
      </c>
      <c r="E38" s="18">
        <f t="shared" ca="1" si="2"/>
        <v>480481.57</v>
      </c>
      <c r="F38" s="19">
        <f t="shared" ca="1" si="1"/>
        <v>119341371.88999999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69094217.136760011</v>
      </c>
      <c r="E40" s="18">
        <f t="shared" ca="1" si="3"/>
        <v>0</v>
      </c>
      <c r="F40" s="19">
        <f t="shared" ca="1" si="1"/>
        <v>69094217.136760011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27018605.870000001</v>
      </c>
      <c r="E41" s="18">
        <f t="shared" ca="1" si="3"/>
        <v>0</v>
      </c>
      <c r="F41" s="19">
        <f t="shared" ca="1" si="1"/>
        <v>27018605.870000001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9138.83</v>
      </c>
      <c r="E42" s="18">
        <f t="shared" ca="1" si="3"/>
        <v>0</v>
      </c>
      <c r="F42" s="19">
        <f t="shared" ca="1" si="1"/>
        <v>9138.83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1648633.8199999996</v>
      </c>
      <c r="E43" s="18">
        <f t="shared" ca="1" si="3"/>
        <v>0</v>
      </c>
      <c r="F43" s="19">
        <f t="shared" ca="1" si="1"/>
        <v>1648633.8199999996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3980419.3399999836</v>
      </c>
      <c r="E44" s="18">
        <f t="shared" ca="1" si="3"/>
        <v>0</v>
      </c>
      <c r="F44" s="19">
        <f t="shared" ca="1" si="1"/>
        <v>3980419.3399999836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20681827.07</v>
      </c>
      <c r="E46" s="18">
        <f t="shared" ca="1" si="3"/>
        <v>0</v>
      </c>
      <c r="F46" s="19">
        <f t="shared" ca="1" si="1"/>
        <v>20681827.07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211966.7</v>
      </c>
      <c r="E47" s="18">
        <f t="shared" ca="1" si="3"/>
        <v>0</v>
      </c>
      <c r="F47" s="19">
        <f t="shared" ca="1" si="1"/>
        <v>211966.7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85552.36</v>
      </c>
      <c r="E49" s="18">
        <f t="shared" ca="1" si="3"/>
        <v>0</v>
      </c>
      <c r="F49" s="19">
        <f t="shared" ca="1" si="1"/>
        <v>85552.36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64523579.700000003</v>
      </c>
      <c r="E50" s="18">
        <f t="shared" ca="1" si="3"/>
        <v>0</v>
      </c>
      <c r="F50" s="19">
        <f t="shared" ca="1" si="1"/>
        <v>64523579.700000003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2846039.9400000004</v>
      </c>
      <c r="E52" s="18">
        <f t="shared" ca="1" si="3"/>
        <v>0</v>
      </c>
      <c r="F52" s="19">
        <f t="shared" ca="1" si="1"/>
        <v>2846039.9400000004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373.52</v>
      </c>
      <c r="E53" s="18">
        <f t="shared" ca="1" si="3"/>
        <v>0</v>
      </c>
      <c r="F53" s="19">
        <f t="shared" ref="F53:F54" ca="1" si="4">+SUM(D53:E53)</f>
        <v>373.52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9">
        <f t="shared" ref="F59" ca="1" si="6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9">
        <f t="shared" ref="F60:F75" ca="1" si="7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9">
        <f t="shared" ca="1" si="7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4556372398.949913</v>
      </c>
      <c r="E76" s="49">
        <f ca="1">SUMIF($C$7:$C$75,"HD",E$7:E$75)</f>
        <v>15201578.01</v>
      </c>
      <c r="F76" s="49">
        <f ca="1">SUMIF($C$7:$C$75,"HD",F$7:F$75)</f>
        <v>4571573976.9599133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4556372398.949913</v>
      </c>
      <c r="E78" s="49">
        <f ca="1">E76+E77</f>
        <v>15201578.01</v>
      </c>
      <c r="F78" s="49">
        <f ca="1">F76+F77</f>
        <v>4571573976.9599133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289674162.38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289674162.38</v>
      </c>
      <c r="H7" s="18">
        <f t="shared" ca="1" si="0"/>
        <v>0</v>
      </c>
      <c r="I7" s="18">
        <f t="shared" ca="1" si="0"/>
        <v>10570972.67</v>
      </c>
      <c r="J7" s="18">
        <f t="shared" ca="1" si="0"/>
        <v>2081939.5099999998</v>
      </c>
      <c r="K7" s="18">
        <f t="shared" ca="1" si="0"/>
        <v>-717973.85000000009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301609100.70999998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3589472666.4699993</v>
      </c>
      <c r="E8" s="18">
        <f t="shared" ca="1" si="0"/>
        <v>397244469.26029497</v>
      </c>
      <c r="F8" s="18">
        <f t="shared" ca="1" si="0"/>
        <v>1873935751.2599699</v>
      </c>
      <c r="G8" s="18">
        <f t="shared" ca="1" si="0"/>
        <v>1318292445.949734</v>
      </c>
      <c r="H8" s="18">
        <f t="shared" ca="1" si="0"/>
        <v>360234021.85000002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3949706688.3199992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1724407247.3399997</v>
      </c>
      <c r="E9" s="18">
        <f t="shared" ca="1" si="0"/>
        <v>653739866.60999966</v>
      </c>
      <c r="F9" s="18">
        <f t="shared" ca="1" si="0"/>
        <v>877743270.24000013</v>
      </c>
      <c r="G9" s="18">
        <f t="shared" ca="1" si="0"/>
        <v>192924110.48999977</v>
      </c>
      <c r="H9" s="18">
        <f t="shared" ca="1" si="0"/>
        <v>288749956.76999998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2013157204.1099997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5488123724.1471672</v>
      </c>
      <c r="E10" s="18">
        <f t="shared" ca="1" si="0"/>
        <v>948966112.10857701</v>
      </c>
      <c r="F10" s="18">
        <f t="shared" ca="1" si="0"/>
        <v>2333410824.5584593</v>
      </c>
      <c r="G10" s="18">
        <f t="shared" ca="1" si="0"/>
        <v>2205746787.4801316</v>
      </c>
      <c r="H10" s="18">
        <f t="shared" ca="1" si="0"/>
        <v>332092475.869968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5820216200.0171356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27956366.698600002</v>
      </c>
      <c r="E11" s="18">
        <f t="shared" ca="1" si="0"/>
        <v>15337382.648800001</v>
      </c>
      <c r="F11" s="18">
        <f t="shared" ca="1" si="0"/>
        <v>10952074.3829</v>
      </c>
      <c r="G11" s="18">
        <f t="shared" ca="1" si="0"/>
        <v>1666909.6669000001</v>
      </c>
      <c r="H11" s="18">
        <f t="shared" ca="1" si="0"/>
        <v>105946859.40000001</v>
      </c>
      <c r="I11" s="18">
        <f t="shared" ca="1" si="0"/>
        <v>53701803.725100003</v>
      </c>
      <c r="J11" s="18">
        <f t="shared" ca="1" si="0"/>
        <v>702522.17299999995</v>
      </c>
      <c r="K11" s="18">
        <f t="shared" ca="1" si="0"/>
        <v>1319951.6953</v>
      </c>
      <c r="L11" s="18">
        <f t="shared" ca="1" si="0"/>
        <v>0</v>
      </c>
      <c r="M11" s="18">
        <f t="shared" ca="1" si="0"/>
        <v>442974.1875</v>
      </c>
      <c r="N11" s="18">
        <f t="shared" ca="1" si="0"/>
        <v>0</v>
      </c>
      <c r="O11" s="19">
        <f t="shared" ca="1" si="2"/>
        <v>190070477.87950003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237318863.94</v>
      </c>
      <c r="E13" s="18">
        <f t="shared" ca="1" si="0"/>
        <v>37155471.299999997</v>
      </c>
      <c r="F13" s="18">
        <f t="shared" ca="1" si="0"/>
        <v>127191632.21000001</v>
      </c>
      <c r="G13" s="18">
        <f t="shared" ca="1" si="0"/>
        <v>72971760.430000007</v>
      </c>
      <c r="H13" s="18">
        <f t="shared" ca="1" si="0"/>
        <v>28082583.260000002</v>
      </c>
      <c r="I13" s="18">
        <f t="shared" ca="1" si="0"/>
        <v>0</v>
      </c>
      <c r="J13" s="18">
        <f t="shared" ca="1" si="0"/>
        <v>3995471.3600000003</v>
      </c>
      <c r="K13" s="18">
        <f t="shared" ca="1" si="0"/>
        <v>1463099.47</v>
      </c>
      <c r="L13" s="18">
        <f t="shared" ca="1" si="0"/>
        <v>0</v>
      </c>
      <c r="M13" s="18">
        <f t="shared" ca="1" si="0"/>
        <v>1534126.48</v>
      </c>
      <c r="N13" s="18">
        <f t="shared" ca="1" si="0"/>
        <v>0</v>
      </c>
      <c r="O13" s="19">
        <f t="shared" ca="1" si="2"/>
        <v>272394144.50999999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3821769091.5199981</v>
      </c>
      <c r="E14" s="18">
        <f t="shared" ca="1" si="0"/>
        <v>233390701.7700001</v>
      </c>
      <c r="F14" s="18">
        <f t="shared" ca="1" si="0"/>
        <v>274651468.12839067</v>
      </c>
      <c r="G14" s="18">
        <f t="shared" ca="1" si="0"/>
        <v>3313726921.6216073</v>
      </c>
      <c r="H14" s="18">
        <f t="shared" ca="1" si="0"/>
        <v>238242651.36000001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4060011742.8799982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89009531</v>
      </c>
      <c r="E17" s="18">
        <f t="shared" ca="1" si="0"/>
        <v>3026122</v>
      </c>
      <c r="F17" s="18">
        <f t="shared" ca="1" si="0"/>
        <v>36617263</v>
      </c>
      <c r="G17" s="18">
        <f t="shared" ca="1" si="0"/>
        <v>49366146</v>
      </c>
      <c r="H17" s="18">
        <f t="shared" ca="1" si="0"/>
        <v>4536929</v>
      </c>
      <c r="I17" s="18">
        <f t="shared" ca="1" si="0"/>
        <v>223428036</v>
      </c>
      <c r="J17" s="18">
        <f t="shared" ca="1" si="0"/>
        <v>16712884</v>
      </c>
      <c r="K17" s="18">
        <f t="shared" ca="1" si="0"/>
        <v>25827504</v>
      </c>
      <c r="L17" s="18">
        <f t="shared" ca="1" si="0"/>
        <v>0</v>
      </c>
      <c r="M17" s="18">
        <f t="shared" ca="1" si="0"/>
        <v>15387817</v>
      </c>
      <c r="N17" s="18">
        <f t="shared" ca="1" si="0"/>
        <v>0</v>
      </c>
      <c r="O17" s="19">
        <f t="shared" ca="1" si="2"/>
        <v>374902701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100105132.75099999</v>
      </c>
      <c r="E18" s="18">
        <f t="shared" ca="1" si="0"/>
        <v>584114.01</v>
      </c>
      <c r="F18" s="18">
        <f t="shared" ca="1" si="0"/>
        <v>64177845.899300002</v>
      </c>
      <c r="G18" s="18">
        <f t="shared" ca="1" si="0"/>
        <v>35343172.841699995</v>
      </c>
      <c r="H18" s="18">
        <f t="shared" ca="1" si="0"/>
        <v>69351.520000000004</v>
      </c>
      <c r="I18" s="18">
        <f t="shared" ca="1" si="0"/>
        <v>185793855.84</v>
      </c>
      <c r="J18" s="18">
        <f t="shared" ca="1" si="0"/>
        <v>10894482.369999999</v>
      </c>
      <c r="K18" s="18">
        <f t="shared" ca="1" si="0"/>
        <v>45664.86</v>
      </c>
      <c r="L18" s="18">
        <f t="shared" ca="1" si="0"/>
        <v>0</v>
      </c>
      <c r="M18" s="18">
        <f t="shared" ca="1" si="0"/>
        <v>13508765.42</v>
      </c>
      <c r="N18" s="18">
        <f t="shared" ca="1" si="0"/>
        <v>0</v>
      </c>
      <c r="O18" s="19">
        <f t="shared" ca="1" si="2"/>
        <v>310417252.76100004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2567986428.5699997</v>
      </c>
      <c r="E20" s="18">
        <f t="shared" ca="1" si="0"/>
        <v>536672142.60999978</v>
      </c>
      <c r="F20" s="18">
        <f t="shared" ca="1" si="0"/>
        <v>637538473.00000012</v>
      </c>
      <c r="G20" s="18">
        <f t="shared" ca="1" si="0"/>
        <v>1393775812.96</v>
      </c>
      <c r="H20" s="18">
        <f t="shared" ca="1" si="0"/>
        <v>114203293.37000002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2682189721.9399996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151598307</v>
      </c>
      <c r="E21" s="18">
        <f t="shared" ca="1" si="0"/>
        <v>34382509.369999997</v>
      </c>
      <c r="F21" s="18">
        <f t="shared" ca="1" si="0"/>
        <v>73889907.989999995</v>
      </c>
      <c r="G21" s="18">
        <f t="shared" ca="1" si="0"/>
        <v>43325889.640000015</v>
      </c>
      <c r="H21" s="18">
        <f t="shared" ca="1" si="0"/>
        <v>20540387.079999998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172138694.07999998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297460388.31999999</v>
      </c>
      <c r="E22" s="18">
        <f t="shared" ca="1" si="0"/>
        <v>63540699.149999991</v>
      </c>
      <c r="F22" s="18">
        <f t="shared" ca="1" si="0"/>
        <v>121432312.90000001</v>
      </c>
      <c r="G22" s="18">
        <f t="shared" ca="1" si="0"/>
        <v>112487376.27</v>
      </c>
      <c r="H22" s="18">
        <f t="shared" ca="1" si="0"/>
        <v>38921502.600000001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336381890.92000002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4314881583.1900005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1707410653.8399999</v>
      </c>
      <c r="F23" s="18">
        <f t="shared" ca="1" si="4"/>
        <v>1522998106.5600004</v>
      </c>
      <c r="G23" s="18">
        <f t="shared" ca="1" si="4"/>
        <v>1084472822.79</v>
      </c>
      <c r="H23" s="18">
        <f t="shared" ca="1" si="4"/>
        <v>892696570.52999997</v>
      </c>
      <c r="I23" s="18">
        <f t="shared" ca="1" si="4"/>
        <v>3105018201.8600001</v>
      </c>
      <c r="J23" s="18">
        <f t="shared" ca="1" si="4"/>
        <v>674144394.69000006</v>
      </c>
      <c r="K23" s="18">
        <f t="shared" ca="1" si="4"/>
        <v>-83.74</v>
      </c>
      <c r="L23" s="18">
        <f t="shared" ca="1" si="4"/>
        <v>0</v>
      </c>
      <c r="M23" s="18">
        <f t="shared" ca="1" si="4"/>
        <v>15253.11</v>
      </c>
      <c r="N23" s="18">
        <f t="shared" ca="1" si="4"/>
        <v>0</v>
      </c>
      <c r="O23" s="19">
        <f t="shared" ca="1" si="3"/>
        <v>8986755919.6399994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1842276890.48</v>
      </c>
      <c r="E24" s="18">
        <f t="shared" ca="1" si="4"/>
        <v>378918358.9600001</v>
      </c>
      <c r="F24" s="18">
        <f t="shared" ca="1" si="4"/>
        <v>768950045.40207577</v>
      </c>
      <c r="G24" s="18">
        <f t="shared" ca="1" si="4"/>
        <v>694408486.11792433</v>
      </c>
      <c r="H24" s="18">
        <f t="shared" ca="1" si="4"/>
        <v>219734598.16999999</v>
      </c>
      <c r="I24" s="18">
        <f t="shared" ca="1" si="4"/>
        <v>93529.3</v>
      </c>
      <c r="J24" s="18">
        <f t="shared" ca="1" si="4"/>
        <v>4966.83</v>
      </c>
      <c r="K24" s="18">
        <f t="shared" ca="1" si="4"/>
        <v>8302.08</v>
      </c>
      <c r="L24" s="18">
        <f t="shared" ca="1" si="4"/>
        <v>0</v>
      </c>
      <c r="M24" s="18">
        <f t="shared" ca="1" si="4"/>
        <v>1673.71</v>
      </c>
      <c r="N24" s="18">
        <f t="shared" ca="1" si="4"/>
        <v>0</v>
      </c>
      <c r="O24" s="19">
        <f t="shared" ca="1" si="3"/>
        <v>2062119960.5700002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445558156.43998808</v>
      </c>
      <c r="E25" s="18">
        <f t="shared" ca="1" si="4"/>
        <v>42135473.2399996</v>
      </c>
      <c r="F25" s="18">
        <f t="shared" ca="1" si="4"/>
        <v>301714447.70998859</v>
      </c>
      <c r="G25" s="18">
        <f t="shared" ca="1" si="4"/>
        <v>101708235.48999989</v>
      </c>
      <c r="H25" s="18">
        <f t="shared" ca="1" si="4"/>
        <v>59503918.530001998</v>
      </c>
      <c r="I25" s="18">
        <f t="shared" ca="1" si="4"/>
        <v>353369834.19999301</v>
      </c>
      <c r="J25" s="18">
        <f t="shared" ca="1" si="4"/>
        <v>19849312.879999664</v>
      </c>
      <c r="K25" s="18">
        <f t="shared" ca="1" si="4"/>
        <v>15165011.850000098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893446233.89998281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5" ca="1" si="5">+E26+F26+G26</f>
        <v>14588787.246653</v>
      </c>
      <c r="E26" s="18">
        <f t="shared" ca="1" si="4"/>
        <v>6940576.7288849987</v>
      </c>
      <c r="F26" s="18">
        <f t="shared" ca="1" si="4"/>
        <v>3816611.9317540005</v>
      </c>
      <c r="G26" s="18">
        <f t="shared" ca="1" si="4"/>
        <v>3831598.5860140002</v>
      </c>
      <c r="H26" s="18">
        <f t="shared" ca="1" si="4"/>
        <v>7087575.04</v>
      </c>
      <c r="I26" s="18">
        <f t="shared" ca="1" si="4"/>
        <v>50064743.090000004</v>
      </c>
      <c r="J26" s="18">
        <f t="shared" ca="1" si="4"/>
        <v>3665245.11</v>
      </c>
      <c r="K26" s="18">
        <f t="shared" ca="1" si="4"/>
        <v>4157071.46</v>
      </c>
      <c r="L26" s="18">
        <f t="shared" ca="1" si="4"/>
        <v>0</v>
      </c>
      <c r="M26" s="18">
        <f t="shared" ca="1" si="4"/>
        <v>1126318.5599999998</v>
      </c>
      <c r="N26" s="18">
        <f t="shared" ca="1" si="4"/>
        <v>0</v>
      </c>
      <c r="O26" s="19">
        <f t="shared" ref="O26:O37" ca="1" si="6">D26+SUM(H26:N26)</f>
        <v>80689740.506653011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1373123244.1900001</v>
      </c>
      <c r="E27" s="18">
        <f t="shared" ca="1" si="4"/>
        <v>158478156.70000005</v>
      </c>
      <c r="F27" s="18">
        <f t="shared" ca="1" si="4"/>
        <v>1002788130.5489998</v>
      </c>
      <c r="G27" s="18">
        <f t="shared" ca="1" si="4"/>
        <v>211856956.94100013</v>
      </c>
      <c r="H27" s="18">
        <f t="shared" ca="1" si="4"/>
        <v>57345190.340000004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1430468434.53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358205293.3051278</v>
      </c>
      <c r="E28" s="18">
        <f t="shared" ca="1" si="4"/>
        <v>76107020.499922693</v>
      </c>
      <c r="F28" s="18">
        <f t="shared" ca="1" si="4"/>
        <v>93799660.868507117</v>
      </c>
      <c r="G28" s="18">
        <f t="shared" ca="1" si="4"/>
        <v>188298611.93669799</v>
      </c>
      <c r="H28" s="18">
        <f t="shared" ca="1" si="4"/>
        <v>113383963.45</v>
      </c>
      <c r="I28" s="18">
        <f t="shared" ca="1" si="4"/>
        <v>527731288.46000004</v>
      </c>
      <c r="J28" s="18">
        <f t="shared" ca="1" si="4"/>
        <v>5401105.1600000001</v>
      </c>
      <c r="K28" s="18">
        <f t="shared" ca="1" si="4"/>
        <v>4837513.49</v>
      </c>
      <c r="L28" s="18">
        <f t="shared" ca="1" si="4"/>
        <v>0</v>
      </c>
      <c r="M28" s="18">
        <f t="shared" ca="1" si="4"/>
        <v>4952603.54</v>
      </c>
      <c r="N28" s="18">
        <f t="shared" ca="1" si="4"/>
        <v>0</v>
      </c>
      <c r="O28" s="19">
        <f t="shared" ca="1" si="6"/>
        <v>1014511767.4051278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104834904.28</v>
      </c>
      <c r="E29" s="18">
        <f t="shared" ca="1" si="4"/>
        <v>12857273.450000001</v>
      </c>
      <c r="F29" s="18">
        <f t="shared" ca="1" si="4"/>
        <v>65922430.399999999</v>
      </c>
      <c r="G29" s="18">
        <f t="shared" ca="1" si="4"/>
        <v>26055200.43</v>
      </c>
      <c r="H29" s="18">
        <f t="shared" ca="1" si="4"/>
        <v>3436218.31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108271122.59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562010803.46319997</v>
      </c>
      <c r="E30" s="18">
        <f t="shared" ca="1" si="4"/>
        <v>46828441.808065273</v>
      </c>
      <c r="F30" s="18">
        <f t="shared" ca="1" si="4"/>
        <v>381001234.43909615</v>
      </c>
      <c r="G30" s="18">
        <f t="shared" ca="1" si="4"/>
        <v>134181127.21603857</v>
      </c>
      <c r="H30" s="18">
        <f t="shared" ca="1" si="4"/>
        <v>124401019.98999999</v>
      </c>
      <c r="I30" s="18">
        <f t="shared" ca="1" si="4"/>
        <v>750255318.34899998</v>
      </c>
      <c r="J30" s="18">
        <f t="shared" ca="1" si="4"/>
        <v>62036723.553300001</v>
      </c>
      <c r="K30" s="18">
        <f t="shared" ca="1" si="4"/>
        <v>123223325.84100001</v>
      </c>
      <c r="L30" s="18">
        <f t="shared" ca="1" si="4"/>
        <v>0</v>
      </c>
      <c r="M30" s="18">
        <f t="shared" ca="1" si="4"/>
        <v>59843723.610799998</v>
      </c>
      <c r="N30" s="18">
        <f t="shared" ca="1" si="4"/>
        <v>0</v>
      </c>
      <c r="O30" s="19">
        <f t="shared" ca="1" si="6"/>
        <v>1681770914.8073001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25894250.439999998</v>
      </c>
      <c r="E31" s="18">
        <f t="shared" ca="1" si="4"/>
        <v>3069246.0900000003</v>
      </c>
      <c r="F31" s="18">
        <f t="shared" ca="1" si="4"/>
        <v>8535461.8200000003</v>
      </c>
      <c r="G31" s="18">
        <f t="shared" ca="1" si="4"/>
        <v>14289542.529999997</v>
      </c>
      <c r="H31" s="18">
        <f t="shared" ca="1" si="4"/>
        <v>10875347.890000001</v>
      </c>
      <c r="I31" s="18">
        <f t="shared" ca="1" si="4"/>
        <v>75873282.519999996</v>
      </c>
      <c r="J31" s="18">
        <f t="shared" ca="1" si="4"/>
        <v>4093579.86</v>
      </c>
      <c r="K31" s="18">
        <f t="shared" ca="1" si="4"/>
        <v>6052354.870000001</v>
      </c>
      <c r="L31" s="18">
        <f t="shared" ca="1" si="4"/>
        <v>0</v>
      </c>
      <c r="M31" s="18">
        <f t="shared" ca="1" si="4"/>
        <v>2989036.8400000003</v>
      </c>
      <c r="N31" s="18">
        <f t="shared" ca="1" si="4"/>
        <v>0</v>
      </c>
      <c r="O31" s="19">
        <f t="shared" ca="1" si="6"/>
        <v>125777852.42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524722359.17480302</v>
      </c>
      <c r="E32" s="18">
        <f t="shared" ca="1" si="4"/>
        <v>76837984.099933997</v>
      </c>
      <c r="F32" s="18">
        <f t="shared" ca="1" si="4"/>
        <v>134484236.85744199</v>
      </c>
      <c r="G32" s="18">
        <f t="shared" ca="1" si="4"/>
        <v>313400138.21742702</v>
      </c>
      <c r="H32" s="18">
        <f t="shared" ca="1" si="4"/>
        <v>94588440.280000001</v>
      </c>
      <c r="I32" s="18">
        <f t="shared" ca="1" si="4"/>
        <v>838549266.96425891</v>
      </c>
      <c r="J32" s="18">
        <f t="shared" ca="1" si="4"/>
        <v>57506746.726621002</v>
      </c>
      <c r="K32" s="18">
        <f t="shared" ca="1" si="4"/>
        <v>40626082.557240002</v>
      </c>
      <c r="L32" s="18">
        <f t="shared" ca="1" si="4"/>
        <v>0</v>
      </c>
      <c r="M32" s="18">
        <f t="shared" ca="1" si="4"/>
        <v>35243452.857302003</v>
      </c>
      <c r="N32" s="18">
        <f t="shared" ca="1" si="4"/>
        <v>0</v>
      </c>
      <c r="O32" s="19">
        <f t="shared" ca="1" si="6"/>
        <v>1591236348.560225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359007356.17973804</v>
      </c>
      <c r="E33" s="18">
        <f t="shared" ca="1" si="4"/>
        <v>198002657.41973966</v>
      </c>
      <c r="F33" s="18">
        <f t="shared" ca="1" si="4"/>
        <v>60206980.149999917</v>
      </c>
      <c r="G33" s="18">
        <f t="shared" ca="1" si="4"/>
        <v>100797718.60999843</v>
      </c>
      <c r="H33" s="18">
        <f t="shared" ca="1" si="4"/>
        <v>128649298.30999923</v>
      </c>
      <c r="I33" s="18">
        <f t="shared" ca="1" si="4"/>
        <v>511868611.65999234</v>
      </c>
      <c r="J33" s="18">
        <f t="shared" ca="1" si="4"/>
        <v>60758837.620021723</v>
      </c>
      <c r="K33" s="18">
        <f t="shared" ca="1" si="4"/>
        <v>13230617.449997244</v>
      </c>
      <c r="L33" s="18">
        <f t="shared" ca="1" si="4"/>
        <v>0</v>
      </c>
      <c r="M33" s="18">
        <f t="shared" ca="1" si="4"/>
        <v>10079048.570001384</v>
      </c>
      <c r="N33" s="18">
        <f t="shared" ca="1" si="4"/>
        <v>0</v>
      </c>
      <c r="O33" s="19">
        <f t="shared" ca="1" si="6"/>
        <v>1083593769.7897499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18122225.910000708</v>
      </c>
      <c r="E34" s="18">
        <f t="shared" ca="1" si="4"/>
        <v>13144753.100000679</v>
      </c>
      <c r="F34" s="18">
        <f t="shared" ca="1" si="4"/>
        <v>1009950.3199999997</v>
      </c>
      <c r="G34" s="18">
        <f t="shared" ca="1" si="4"/>
        <v>3967522.4900000296</v>
      </c>
      <c r="H34" s="18">
        <f t="shared" ca="1" si="4"/>
        <v>41865289.620001763</v>
      </c>
      <c r="I34" s="18">
        <f t="shared" ca="1" si="4"/>
        <v>22285307.090000015</v>
      </c>
      <c r="J34" s="18">
        <f t="shared" ca="1" si="4"/>
        <v>367324.87000000244</v>
      </c>
      <c r="K34" s="18">
        <f t="shared" ca="1" si="4"/>
        <v>573704.04999999132</v>
      </c>
      <c r="L34" s="18">
        <f t="shared" ca="1" si="4"/>
        <v>0</v>
      </c>
      <c r="M34" s="18">
        <f t="shared" ca="1" si="4"/>
        <v>619247.54000000283</v>
      </c>
      <c r="N34" s="18">
        <f t="shared" ca="1" si="4"/>
        <v>0</v>
      </c>
      <c r="O34" s="19">
        <f t="shared" ca="1" si="6"/>
        <v>83833099.080002487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100247908.69</v>
      </c>
      <c r="E35" s="18">
        <f t="shared" ca="1" si="4"/>
        <v>18069897.620000001</v>
      </c>
      <c r="F35" s="18">
        <f t="shared" ca="1" si="4"/>
        <v>82178011.069999993</v>
      </c>
      <c r="G35" s="18">
        <f t="shared" ca="1" si="4"/>
        <v>0</v>
      </c>
      <c r="H35" s="18">
        <f t="shared" ca="1" si="4"/>
        <v>9666440.2799999993</v>
      </c>
      <c r="I35" s="18">
        <f t="shared" ca="1" si="4"/>
        <v>331692253.69</v>
      </c>
      <c r="J35" s="18">
        <f t="shared" ca="1" si="4"/>
        <v>11976804.580000002</v>
      </c>
      <c r="K35" s="18">
        <f t="shared" ca="1" si="4"/>
        <v>3765008.88</v>
      </c>
      <c r="L35" s="18">
        <f t="shared" ca="1" si="4"/>
        <v>0</v>
      </c>
      <c r="M35" s="18">
        <f t="shared" ca="1" si="4"/>
        <v>2561429.3899999992</v>
      </c>
      <c r="N35" s="18">
        <f t="shared" ca="1" si="4"/>
        <v>0</v>
      </c>
      <c r="O35" s="19">
        <f t="shared" ca="1" si="6"/>
        <v>459909845.50999993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37435082.629999995</v>
      </c>
      <c r="E36" s="18">
        <f t="shared" ca="1" si="4"/>
        <v>7997892</v>
      </c>
      <c r="F36" s="18">
        <f t="shared" ca="1" si="4"/>
        <v>14247263.629999995</v>
      </c>
      <c r="G36" s="18">
        <f t="shared" ca="1" si="4"/>
        <v>15189927</v>
      </c>
      <c r="H36" s="18">
        <f t="shared" ca="1" si="4"/>
        <v>19238330.43</v>
      </c>
      <c r="I36" s="18">
        <f t="shared" ca="1" si="4"/>
        <v>46193512</v>
      </c>
      <c r="J36" s="18">
        <f t="shared" ca="1" si="4"/>
        <v>4694288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107561213.06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872382114.38998008</v>
      </c>
      <c r="E38" s="18">
        <f t="shared" ca="1" si="4"/>
        <v>130875612.01996598</v>
      </c>
      <c r="F38" s="18">
        <f t="shared" ca="1" si="4"/>
        <v>537340016.78001404</v>
      </c>
      <c r="G38" s="18">
        <f t="shared" ca="1" si="4"/>
        <v>204166485.59</v>
      </c>
      <c r="H38" s="18">
        <f t="shared" ca="1" si="4"/>
        <v>26786065.969999999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899168180.35998011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123164483.11000001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107219444.96000001</v>
      </c>
      <c r="F39" s="18">
        <f t="shared" ca="1" si="8"/>
        <v>15945038.15</v>
      </c>
      <c r="G39" s="18">
        <f t="shared" ca="1" si="8"/>
        <v>0</v>
      </c>
      <c r="H39" s="18">
        <f t="shared" ca="1" si="8"/>
        <v>89204341.939999998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212368825.05000001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38490134.710000001</v>
      </c>
      <c r="E40" s="18">
        <f t="shared" ca="1" si="8"/>
        <v>4868944.78</v>
      </c>
      <c r="F40" s="18">
        <f t="shared" ca="1" si="8"/>
        <v>24189810.800000001</v>
      </c>
      <c r="G40" s="18">
        <f t="shared" ca="1" si="8"/>
        <v>9431379.129999999</v>
      </c>
      <c r="H40" s="18">
        <f t="shared" ca="1" si="8"/>
        <v>34930970.00999999</v>
      </c>
      <c r="I40" s="18">
        <f t="shared" ca="1" si="8"/>
        <v>94507536.490000039</v>
      </c>
      <c r="J40" s="18">
        <f t="shared" ca="1" si="8"/>
        <v>4264804.0395729998</v>
      </c>
      <c r="K40" s="18">
        <f t="shared" ca="1" si="8"/>
        <v>0</v>
      </c>
      <c r="L40" s="18">
        <f t="shared" ca="1" si="8"/>
        <v>0</v>
      </c>
      <c r="M40" s="18">
        <f t="shared" ca="1" si="8"/>
        <v>3785837.910801</v>
      </c>
      <c r="N40" s="18">
        <f t="shared" ca="1" si="8"/>
        <v>0</v>
      </c>
      <c r="O40" s="19">
        <f t="shared" ca="1" si="7"/>
        <v>175979283.16037405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14176097.800000001</v>
      </c>
      <c r="E41" s="18">
        <f t="shared" ca="1" si="8"/>
        <v>2127916.81</v>
      </c>
      <c r="F41" s="18">
        <f t="shared" ca="1" si="8"/>
        <v>5983795.1400000006</v>
      </c>
      <c r="G41" s="18">
        <f t="shared" ca="1" si="8"/>
        <v>6064385.8499999996</v>
      </c>
      <c r="H41" s="18">
        <f t="shared" ca="1" si="8"/>
        <v>1818893.42</v>
      </c>
      <c r="I41" s="18">
        <f t="shared" ca="1" si="8"/>
        <v>36847086.060000002</v>
      </c>
      <c r="J41" s="18">
        <f t="shared" ca="1" si="8"/>
        <v>1423989.3499999999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54266066.63000001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15767787.759999815</v>
      </c>
      <c r="E43" s="18">
        <f t="shared" ca="1" si="8"/>
        <v>8762964.789999906</v>
      </c>
      <c r="F43" s="18">
        <f t="shared" ca="1" si="8"/>
        <v>311572.88</v>
      </c>
      <c r="G43" s="18">
        <f t="shared" ca="1" si="8"/>
        <v>6693250.0899999086</v>
      </c>
      <c r="H43" s="18">
        <f t="shared" ca="1" si="8"/>
        <v>9341199.8600000218</v>
      </c>
      <c r="I43" s="18">
        <f t="shared" ca="1" si="8"/>
        <v>83154164.709999993</v>
      </c>
      <c r="J43" s="18">
        <f t="shared" ca="1" si="8"/>
        <v>6061868.7899999972</v>
      </c>
      <c r="K43" s="18">
        <f t="shared" ca="1" si="8"/>
        <v>1042092.5200000005</v>
      </c>
      <c r="L43" s="18">
        <f t="shared" ca="1" si="8"/>
        <v>0</v>
      </c>
      <c r="M43" s="18">
        <f t="shared" ca="1" si="8"/>
        <v>775282.0099999978</v>
      </c>
      <c r="N43" s="18">
        <f t="shared" ca="1" si="8"/>
        <v>0</v>
      </c>
      <c r="O43" s="19">
        <f t="shared" ref="O43" ca="1" si="9">D43+SUM(H43:N43)</f>
        <v>116142395.64999981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10809970.650000028</v>
      </c>
      <c r="E44" s="18">
        <f t="shared" ca="1" si="8"/>
        <v>8655138.5200000294</v>
      </c>
      <c r="F44" s="18">
        <f t="shared" ca="1" si="8"/>
        <v>0</v>
      </c>
      <c r="G44" s="18">
        <f t="shared" ca="1" si="8"/>
        <v>2154832.129999999</v>
      </c>
      <c r="H44" s="18">
        <f t="shared" ca="1" si="8"/>
        <v>21469008.230000045</v>
      </c>
      <c r="I44" s="18">
        <f t="shared" ca="1" si="8"/>
        <v>22161730.450000208</v>
      </c>
      <c r="J44" s="18">
        <f t="shared" ca="1" si="8"/>
        <v>1187961.6199999903</v>
      </c>
      <c r="K44" s="18">
        <f t="shared" ca="1" si="8"/>
        <v>1056082.3900000057</v>
      </c>
      <c r="L44" s="18">
        <f t="shared" ca="1" si="8"/>
        <v>0</v>
      </c>
      <c r="M44" s="18">
        <f t="shared" ca="1" si="8"/>
        <v>1015677.8200000072</v>
      </c>
      <c r="N44" s="18">
        <f t="shared" ca="1" si="8"/>
        <v>0</v>
      </c>
      <c r="O44" s="19">
        <f t="shared" ca="1" si="7"/>
        <v>57700431.160000287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23651436.109999932</v>
      </c>
      <c r="E45" s="18">
        <f t="shared" ca="1" si="8"/>
        <v>5876101.0999999437</v>
      </c>
      <c r="F45" s="18">
        <f t="shared" ca="1" si="8"/>
        <v>10868235.460000029</v>
      </c>
      <c r="G45" s="18">
        <f t="shared" ca="1" si="8"/>
        <v>6907099.5499999607</v>
      </c>
      <c r="H45" s="18">
        <f t="shared" ca="1" si="8"/>
        <v>16067952.170000359</v>
      </c>
      <c r="I45" s="18">
        <f t="shared" ca="1" si="8"/>
        <v>64396893.410001211</v>
      </c>
      <c r="J45" s="18">
        <f t="shared" ca="1" si="8"/>
        <v>34183345.70000004</v>
      </c>
      <c r="K45" s="18">
        <f t="shared" ca="1" si="8"/>
        <v>310102.90000000101</v>
      </c>
      <c r="L45" s="18">
        <f t="shared" ca="1" si="8"/>
        <v>0</v>
      </c>
      <c r="M45" s="18">
        <f t="shared" ca="1" si="8"/>
        <v>305381.09000000102</v>
      </c>
      <c r="N45" s="18">
        <f t="shared" ca="1" si="8"/>
        <v>0</v>
      </c>
      <c r="O45" s="19">
        <f t="shared" ca="1" si="7"/>
        <v>138915111.38000154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21568755.689999998</v>
      </c>
      <c r="E46" s="18">
        <f t="shared" ca="1" si="8"/>
        <v>88285.21</v>
      </c>
      <c r="F46" s="18">
        <f t="shared" ca="1" si="8"/>
        <v>12507670.789999999</v>
      </c>
      <c r="G46" s="18">
        <f t="shared" ca="1" si="8"/>
        <v>8972799.6899999995</v>
      </c>
      <c r="H46" s="18">
        <f t="shared" ca="1" si="8"/>
        <v>655820.6</v>
      </c>
      <c r="I46" s="18">
        <f t="shared" ca="1" si="8"/>
        <v>58088586.939999998</v>
      </c>
      <c r="J46" s="18">
        <f t="shared" ca="1" si="8"/>
        <v>2460293.36</v>
      </c>
      <c r="K46" s="18">
        <f t="shared" ca="1" si="8"/>
        <v>467554.08</v>
      </c>
      <c r="L46" s="18">
        <f t="shared" ca="1" si="8"/>
        <v>0</v>
      </c>
      <c r="M46" s="18">
        <f t="shared" ca="1" si="8"/>
        <v>466622.26</v>
      </c>
      <c r="N46" s="18">
        <f t="shared" ca="1" si="8"/>
        <v>0</v>
      </c>
      <c r="O46" s="19">
        <f t="shared" ca="1" si="7"/>
        <v>83707632.929999992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6232186.8499999996</v>
      </c>
      <c r="E47" s="18">
        <f t="shared" ca="1" si="8"/>
        <v>1587943.42</v>
      </c>
      <c r="F47" s="18">
        <f t="shared" ca="1" si="8"/>
        <v>1631.0700000000002</v>
      </c>
      <c r="G47" s="18">
        <f t="shared" ca="1" si="8"/>
        <v>4642612.3599999994</v>
      </c>
      <c r="H47" s="18">
        <f t="shared" ca="1" si="8"/>
        <v>145137.15000000002</v>
      </c>
      <c r="I47" s="18">
        <f t="shared" ca="1" si="8"/>
        <v>22644569.079999998</v>
      </c>
      <c r="J47" s="18">
        <f t="shared" ca="1" si="8"/>
        <v>2971128.53</v>
      </c>
      <c r="K47" s="18">
        <f t="shared" ca="1" si="8"/>
        <v>6434.84</v>
      </c>
      <c r="L47" s="18">
        <f t="shared" ca="1" si="8"/>
        <v>0</v>
      </c>
      <c r="M47" s="18">
        <f t="shared" ca="1" si="8"/>
        <v>6434.84</v>
      </c>
      <c r="N47" s="18">
        <f t="shared" ca="1" si="8"/>
        <v>0</v>
      </c>
      <c r="O47" s="19">
        <f t="shared" ca="1" si="7"/>
        <v>32005891.289999999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35.15</v>
      </c>
      <c r="E48" s="18">
        <f t="shared" ca="1" si="8"/>
        <v>35.15</v>
      </c>
      <c r="F48" s="18">
        <f t="shared" ca="1" si="8"/>
        <v>0</v>
      </c>
      <c r="G48" s="18">
        <f t="shared" ca="1" si="8"/>
        <v>0</v>
      </c>
      <c r="H48" s="18">
        <f t="shared" ca="1" si="8"/>
        <v>4618.01</v>
      </c>
      <c r="I48" s="18">
        <f t="shared" ca="1" si="8"/>
        <v>146.88</v>
      </c>
      <c r="J48" s="18">
        <f t="shared" ca="1" si="8"/>
        <v>1</v>
      </c>
      <c r="K48" s="18">
        <f t="shared" ca="1" si="8"/>
        <v>3</v>
      </c>
      <c r="L48" s="18">
        <f t="shared" ca="1" si="8"/>
        <v>0</v>
      </c>
      <c r="M48" s="18">
        <f t="shared" ca="1" si="8"/>
        <v>1</v>
      </c>
      <c r="N48" s="18">
        <f t="shared" ca="1" si="8"/>
        <v>0</v>
      </c>
      <c r="O48" s="19">
        <f t="shared" ref="O48:O58" ca="1" si="10">D48+SUM(H48:N48)</f>
        <v>4805.04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26053130.279999975</v>
      </c>
      <c r="E49" s="18">
        <f t="shared" ca="1" si="8"/>
        <v>15908336.009999977</v>
      </c>
      <c r="F49" s="18">
        <f t="shared" ca="1" si="8"/>
        <v>1030321.5</v>
      </c>
      <c r="G49" s="18">
        <f t="shared" ca="1" si="8"/>
        <v>9114472.7699999996</v>
      </c>
      <c r="H49" s="18">
        <f t="shared" ca="1" si="8"/>
        <v>6085725.9599999674</v>
      </c>
      <c r="I49" s="18">
        <f t="shared" ca="1" si="8"/>
        <v>40257543.020000115</v>
      </c>
      <c r="J49" s="18">
        <f t="shared" ca="1" si="8"/>
        <v>5991909.2599999979</v>
      </c>
      <c r="K49" s="18">
        <f t="shared" ca="1" si="8"/>
        <v>3848874.7100000046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82237183.230000049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7267757.9600000009</v>
      </c>
      <c r="E50" s="18">
        <f t="shared" ca="1" si="8"/>
        <v>4980013.1100000003</v>
      </c>
      <c r="F50" s="18">
        <f t="shared" ca="1" si="8"/>
        <v>593330.12</v>
      </c>
      <c r="G50" s="18">
        <f t="shared" ca="1" si="8"/>
        <v>1694414.73</v>
      </c>
      <c r="H50" s="18">
        <f t="shared" ca="1" si="8"/>
        <v>12650466.41</v>
      </c>
      <c r="I50" s="18">
        <f t="shared" ca="1" si="8"/>
        <v>35581379.539999999</v>
      </c>
      <c r="J50" s="18">
        <f t="shared" ca="1" si="8"/>
        <v>425209.16</v>
      </c>
      <c r="K50" s="18">
        <f t="shared" ca="1" si="8"/>
        <v>1198023.01</v>
      </c>
      <c r="L50" s="18">
        <f t="shared" ca="1" si="8"/>
        <v>0</v>
      </c>
      <c r="M50" s="18">
        <f t="shared" ca="1" si="8"/>
        <v>400997.05</v>
      </c>
      <c r="N50" s="18">
        <f t="shared" ca="1" si="8"/>
        <v>0</v>
      </c>
      <c r="O50" s="19">
        <f t="shared" ca="1" si="10"/>
        <v>57523833.129999995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112549231.90000042</v>
      </c>
      <c r="E52" s="18">
        <f t="shared" ca="1" si="8"/>
        <v>52984398.660000443</v>
      </c>
      <c r="F52" s="18">
        <f t="shared" ca="1" si="8"/>
        <v>45817842.419999994</v>
      </c>
      <c r="G52" s="18">
        <f t="shared" ca="1" si="8"/>
        <v>13746990.82</v>
      </c>
      <c r="H52" s="18">
        <f t="shared" ca="1" si="8"/>
        <v>11397989.829999998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123947221.73000042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9">
        <f t="shared" ca="1" si="5"/>
        <v>42586488.880000003</v>
      </c>
      <c r="E53" s="18">
        <f t="shared" ca="1" si="8"/>
        <v>30959.96</v>
      </c>
      <c r="F53" s="18">
        <f t="shared" ca="1" si="8"/>
        <v>42555528.920000002</v>
      </c>
      <c r="G53" s="18">
        <f t="shared" ca="1" si="8"/>
        <v>0</v>
      </c>
      <c r="H53" s="18">
        <f t="shared" ca="1" si="8"/>
        <v>465434.14</v>
      </c>
      <c r="I53" s="18">
        <f t="shared" ca="1" si="8"/>
        <v>59082.66</v>
      </c>
      <c r="J53" s="18">
        <f t="shared" ca="1" si="8"/>
        <v>210411.59</v>
      </c>
      <c r="K53" s="18">
        <f t="shared" ca="1" si="8"/>
        <v>105922.54</v>
      </c>
      <c r="L53" s="18">
        <f t="shared" ca="1" si="8"/>
        <v>0</v>
      </c>
      <c r="M53" s="18">
        <f t="shared" ca="1" si="8"/>
        <v>102270.59</v>
      </c>
      <c r="N53" s="18">
        <f t="shared" ca="1" si="8"/>
        <v>0</v>
      </c>
      <c r="O53" s="19">
        <f t="shared" ref="O53:O54" ca="1" si="11">D53+SUM(H53:N53)</f>
        <v>43529610.400000006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1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9">
        <f t="shared" ca="1" si="5"/>
        <v>0</v>
      </c>
      <c r="E55" s="18">
        <f t="shared" ref="E55:N70" ca="1" si="1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2"/>
        <v>0</v>
      </c>
      <c r="G55" s="18">
        <f t="shared" ca="1" si="12"/>
        <v>0</v>
      </c>
      <c r="H55" s="18">
        <f t="shared" ca="1" si="12"/>
        <v>0</v>
      </c>
      <c r="I55" s="18">
        <f t="shared" ca="1" si="12"/>
        <v>0</v>
      </c>
      <c r="J55" s="18">
        <f t="shared" ca="1" si="12"/>
        <v>0</v>
      </c>
      <c r="K55" s="18">
        <f t="shared" ca="1" si="12"/>
        <v>0</v>
      </c>
      <c r="L55" s="18">
        <f t="shared" ca="1" si="12"/>
        <v>0</v>
      </c>
      <c r="M55" s="18">
        <f t="shared" ca="1" si="12"/>
        <v>0</v>
      </c>
      <c r="N55" s="18">
        <f t="shared" ca="1" si="12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9">
        <f t="shared" ca="1" si="5"/>
        <v>0</v>
      </c>
      <c r="E56" s="18">
        <f t="shared" ca="1" si="12"/>
        <v>0</v>
      </c>
      <c r="F56" s="18">
        <f t="shared" ca="1" si="12"/>
        <v>0</v>
      </c>
      <c r="G56" s="18">
        <f t="shared" ca="1" si="12"/>
        <v>0</v>
      </c>
      <c r="H56" s="18">
        <f t="shared" ca="1" si="12"/>
        <v>0</v>
      </c>
      <c r="I56" s="18">
        <f t="shared" ca="1" si="12"/>
        <v>0</v>
      </c>
      <c r="J56" s="18">
        <f t="shared" ca="1" si="12"/>
        <v>0</v>
      </c>
      <c r="K56" s="18">
        <f t="shared" ca="1" si="12"/>
        <v>0</v>
      </c>
      <c r="L56" s="18">
        <f t="shared" ca="1" si="12"/>
        <v>0</v>
      </c>
      <c r="M56" s="18">
        <f t="shared" ca="1" si="12"/>
        <v>0</v>
      </c>
      <c r="N56" s="18">
        <f t="shared" ca="1" si="12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9">
        <f t="shared" ca="1" si="5"/>
        <v>0</v>
      </c>
      <c r="E57" s="18">
        <f t="shared" ca="1" si="12"/>
        <v>0</v>
      </c>
      <c r="F57" s="18">
        <f t="shared" ca="1" si="12"/>
        <v>0</v>
      </c>
      <c r="G57" s="18">
        <f t="shared" ca="1" si="12"/>
        <v>0</v>
      </c>
      <c r="H57" s="18">
        <f t="shared" ca="1" si="12"/>
        <v>0</v>
      </c>
      <c r="I57" s="18">
        <f t="shared" ca="1" si="12"/>
        <v>0</v>
      </c>
      <c r="J57" s="18">
        <f t="shared" ca="1" si="12"/>
        <v>0</v>
      </c>
      <c r="K57" s="18">
        <f t="shared" ca="1" si="12"/>
        <v>0</v>
      </c>
      <c r="L57" s="18">
        <f t="shared" ca="1" si="12"/>
        <v>0</v>
      </c>
      <c r="M57" s="18">
        <f t="shared" ca="1" si="12"/>
        <v>0</v>
      </c>
      <c r="N57" s="18">
        <f t="shared" ca="1" si="12"/>
        <v>0</v>
      </c>
      <c r="O57" s="19">
        <f t="shared" ca="1" si="10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9">
        <f t="shared" ca="1" si="5"/>
        <v>0</v>
      </c>
      <c r="E58" s="18">
        <f t="shared" ca="1" si="12"/>
        <v>0</v>
      </c>
      <c r="F58" s="18">
        <f t="shared" ca="1" si="12"/>
        <v>0</v>
      </c>
      <c r="G58" s="18">
        <f t="shared" ca="1" si="12"/>
        <v>0</v>
      </c>
      <c r="H58" s="18">
        <f t="shared" ca="1" si="12"/>
        <v>0</v>
      </c>
      <c r="I58" s="18">
        <f t="shared" ca="1" si="12"/>
        <v>0</v>
      </c>
      <c r="J58" s="18">
        <f t="shared" ca="1" si="12"/>
        <v>0</v>
      </c>
      <c r="K58" s="18">
        <f t="shared" ca="1" si="12"/>
        <v>0</v>
      </c>
      <c r="L58" s="18">
        <f t="shared" ca="1" si="12"/>
        <v>0</v>
      </c>
      <c r="M58" s="18">
        <f t="shared" ca="1" si="12"/>
        <v>0</v>
      </c>
      <c r="N58" s="18">
        <f t="shared" ca="1" si="12"/>
        <v>0</v>
      </c>
      <c r="O58" s="19">
        <f t="shared" ca="1" si="10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9">
        <f t="shared" ca="1" si="5"/>
        <v>0</v>
      </c>
      <c r="E59" s="18">
        <f t="shared" ca="1" si="12"/>
        <v>0</v>
      </c>
      <c r="F59" s="18">
        <f t="shared" ca="1" si="12"/>
        <v>0</v>
      </c>
      <c r="G59" s="18">
        <f t="shared" ca="1" si="12"/>
        <v>0</v>
      </c>
      <c r="H59" s="18">
        <f t="shared" ca="1" si="12"/>
        <v>0</v>
      </c>
      <c r="I59" s="18">
        <f t="shared" ca="1" si="12"/>
        <v>0</v>
      </c>
      <c r="J59" s="18">
        <f t="shared" ca="1" si="12"/>
        <v>0</v>
      </c>
      <c r="K59" s="18">
        <f t="shared" ca="1" si="12"/>
        <v>0</v>
      </c>
      <c r="L59" s="18">
        <f t="shared" ca="1" si="12"/>
        <v>0</v>
      </c>
      <c r="M59" s="18">
        <f t="shared" ca="1" si="12"/>
        <v>0</v>
      </c>
      <c r="N59" s="18">
        <f t="shared" ca="1" si="12"/>
        <v>0</v>
      </c>
      <c r="O59" s="19">
        <f t="shared" ref="O59" ca="1" si="13">D59+SUM(H59:N59)</f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9">
        <f t="shared" ca="1" si="5"/>
        <v>0</v>
      </c>
      <c r="E60" s="18">
        <f t="shared" ca="1" si="12"/>
        <v>0</v>
      </c>
      <c r="F60" s="18">
        <f t="shared" ca="1" si="12"/>
        <v>0</v>
      </c>
      <c r="G60" s="18">
        <f t="shared" ca="1" si="12"/>
        <v>0</v>
      </c>
      <c r="H60" s="18">
        <f t="shared" ca="1" si="12"/>
        <v>0</v>
      </c>
      <c r="I60" s="18">
        <f t="shared" ca="1" si="12"/>
        <v>0</v>
      </c>
      <c r="J60" s="18">
        <f t="shared" ca="1" si="12"/>
        <v>0</v>
      </c>
      <c r="K60" s="18">
        <f t="shared" ca="1" si="12"/>
        <v>0</v>
      </c>
      <c r="L60" s="18">
        <f t="shared" ca="1" si="12"/>
        <v>0</v>
      </c>
      <c r="M60" s="18">
        <f t="shared" ca="1" si="12"/>
        <v>0</v>
      </c>
      <c r="N60" s="18">
        <f t="shared" ca="1" si="12"/>
        <v>0</v>
      </c>
      <c r="O60" s="19">
        <f t="shared" ref="O60:O75" ca="1" si="14">D60+SUM(H60:N60)</f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9">
        <f t="shared" ca="1" si="5"/>
        <v>0</v>
      </c>
      <c r="E61" s="18">
        <f t="shared" ca="1" si="12"/>
        <v>0</v>
      </c>
      <c r="F61" s="18">
        <f t="shared" ca="1" si="12"/>
        <v>0</v>
      </c>
      <c r="G61" s="18">
        <f t="shared" ca="1" si="12"/>
        <v>0</v>
      </c>
      <c r="H61" s="18">
        <f t="shared" ca="1" si="12"/>
        <v>0</v>
      </c>
      <c r="I61" s="18">
        <f t="shared" ca="1" si="12"/>
        <v>0</v>
      </c>
      <c r="J61" s="18">
        <f t="shared" ca="1" si="12"/>
        <v>0</v>
      </c>
      <c r="K61" s="18">
        <f t="shared" ca="1" si="12"/>
        <v>0</v>
      </c>
      <c r="L61" s="18">
        <f t="shared" ca="1" si="12"/>
        <v>0</v>
      </c>
      <c r="M61" s="18">
        <f t="shared" ca="1" si="12"/>
        <v>0</v>
      </c>
      <c r="N61" s="18">
        <f t="shared" ca="1" si="12"/>
        <v>0</v>
      </c>
      <c r="O61" s="19">
        <f t="shared" ca="1" si="14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9">
        <f t="shared" ca="1" si="5"/>
        <v>0</v>
      </c>
      <c r="E62" s="18">
        <f t="shared" ca="1" si="12"/>
        <v>0</v>
      </c>
      <c r="F62" s="18">
        <f t="shared" ca="1" si="12"/>
        <v>0</v>
      </c>
      <c r="G62" s="18">
        <f t="shared" ca="1" si="12"/>
        <v>0</v>
      </c>
      <c r="H62" s="18">
        <f t="shared" ca="1" si="12"/>
        <v>0</v>
      </c>
      <c r="I62" s="18">
        <f t="shared" ca="1" si="12"/>
        <v>0</v>
      </c>
      <c r="J62" s="18">
        <f t="shared" ca="1" si="12"/>
        <v>0</v>
      </c>
      <c r="K62" s="18">
        <f t="shared" ca="1" si="12"/>
        <v>0</v>
      </c>
      <c r="L62" s="18">
        <f t="shared" ca="1" si="12"/>
        <v>0</v>
      </c>
      <c r="M62" s="18">
        <f t="shared" ca="1" si="12"/>
        <v>0</v>
      </c>
      <c r="N62" s="18">
        <f t="shared" ca="1" si="12"/>
        <v>0</v>
      </c>
      <c r="O62" s="19">
        <f t="shared" ca="1" si="14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9">
        <f t="shared" ca="1" si="5"/>
        <v>0</v>
      </c>
      <c r="E63" s="18">
        <f t="shared" ca="1" si="12"/>
        <v>0</v>
      </c>
      <c r="F63" s="18">
        <f t="shared" ca="1" si="12"/>
        <v>0</v>
      </c>
      <c r="G63" s="18">
        <f t="shared" ca="1" si="12"/>
        <v>0</v>
      </c>
      <c r="H63" s="18">
        <f t="shared" ca="1" si="12"/>
        <v>0</v>
      </c>
      <c r="I63" s="18">
        <f t="shared" ca="1" si="12"/>
        <v>0</v>
      </c>
      <c r="J63" s="18">
        <f t="shared" ca="1" si="12"/>
        <v>0</v>
      </c>
      <c r="K63" s="18">
        <f t="shared" ca="1" si="12"/>
        <v>0</v>
      </c>
      <c r="L63" s="18">
        <f t="shared" ca="1" si="12"/>
        <v>0</v>
      </c>
      <c r="M63" s="18">
        <f t="shared" ca="1" si="12"/>
        <v>0</v>
      </c>
      <c r="N63" s="18">
        <f t="shared" ca="1" si="12"/>
        <v>0</v>
      </c>
      <c r="O63" s="19">
        <f t="shared" ca="1" si="14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9">
        <f t="shared" ca="1" si="5"/>
        <v>0</v>
      </c>
      <c r="E64" s="18">
        <f t="shared" ca="1" si="12"/>
        <v>0</v>
      </c>
      <c r="F64" s="18">
        <f t="shared" ca="1" si="12"/>
        <v>0</v>
      </c>
      <c r="G64" s="18">
        <f t="shared" ca="1" si="12"/>
        <v>0</v>
      </c>
      <c r="H64" s="18">
        <f t="shared" ca="1" si="12"/>
        <v>0</v>
      </c>
      <c r="I64" s="18">
        <f t="shared" ca="1" si="12"/>
        <v>0</v>
      </c>
      <c r="J64" s="18">
        <f t="shared" ca="1" si="12"/>
        <v>0</v>
      </c>
      <c r="K64" s="18">
        <f t="shared" ca="1" si="12"/>
        <v>0</v>
      </c>
      <c r="L64" s="18">
        <f t="shared" ca="1" si="12"/>
        <v>0</v>
      </c>
      <c r="M64" s="18">
        <f t="shared" ca="1" si="12"/>
        <v>0</v>
      </c>
      <c r="N64" s="18">
        <f t="shared" ca="1" si="12"/>
        <v>0</v>
      </c>
      <c r="O64" s="19">
        <f t="shared" ca="1" si="14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9">
        <f t="shared" ca="1" si="5"/>
        <v>0</v>
      </c>
      <c r="E65" s="18">
        <f t="shared" ca="1" si="12"/>
        <v>0</v>
      </c>
      <c r="F65" s="18">
        <f t="shared" ca="1" si="12"/>
        <v>0</v>
      </c>
      <c r="G65" s="18">
        <f t="shared" ca="1" si="12"/>
        <v>0</v>
      </c>
      <c r="H65" s="18">
        <f t="shared" ca="1" si="12"/>
        <v>0</v>
      </c>
      <c r="I65" s="18">
        <f t="shared" ca="1" si="12"/>
        <v>0</v>
      </c>
      <c r="J65" s="18">
        <f t="shared" ca="1" si="12"/>
        <v>0</v>
      </c>
      <c r="K65" s="18">
        <f t="shared" ca="1" si="12"/>
        <v>0</v>
      </c>
      <c r="L65" s="18">
        <f t="shared" ca="1" si="12"/>
        <v>0</v>
      </c>
      <c r="M65" s="18">
        <f t="shared" ca="1" si="12"/>
        <v>0</v>
      </c>
      <c r="N65" s="18">
        <f t="shared" ca="1" si="12"/>
        <v>0</v>
      </c>
      <c r="O65" s="19">
        <f t="shared" ca="1" si="14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9">
        <f t="shared" ca="1" si="5"/>
        <v>0</v>
      </c>
      <c r="E66" s="18">
        <f t="shared" ca="1" si="12"/>
        <v>0</v>
      </c>
      <c r="F66" s="18">
        <f t="shared" ca="1" si="12"/>
        <v>0</v>
      </c>
      <c r="G66" s="18">
        <f t="shared" ca="1" si="12"/>
        <v>0</v>
      </c>
      <c r="H66" s="18">
        <f t="shared" ca="1" si="12"/>
        <v>0</v>
      </c>
      <c r="I66" s="18">
        <f t="shared" ca="1" si="12"/>
        <v>0</v>
      </c>
      <c r="J66" s="18">
        <f t="shared" ca="1" si="12"/>
        <v>0</v>
      </c>
      <c r="K66" s="18">
        <f t="shared" ca="1" si="12"/>
        <v>0</v>
      </c>
      <c r="L66" s="18">
        <f t="shared" ca="1" si="12"/>
        <v>0</v>
      </c>
      <c r="M66" s="18">
        <f t="shared" ca="1" si="12"/>
        <v>0</v>
      </c>
      <c r="N66" s="18">
        <f t="shared" ca="1" si="12"/>
        <v>0</v>
      </c>
      <c r="O66" s="19">
        <f t="shared" ca="1" si="14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9">
        <f t="shared" ca="1" si="5"/>
        <v>0</v>
      </c>
      <c r="E67" s="18">
        <f t="shared" ca="1" si="12"/>
        <v>0</v>
      </c>
      <c r="F67" s="18">
        <f t="shared" ca="1" si="12"/>
        <v>0</v>
      </c>
      <c r="G67" s="18">
        <f t="shared" ca="1" si="12"/>
        <v>0</v>
      </c>
      <c r="H67" s="18">
        <f t="shared" ca="1" si="12"/>
        <v>0</v>
      </c>
      <c r="I67" s="18">
        <f t="shared" ca="1" si="12"/>
        <v>0</v>
      </c>
      <c r="J67" s="18">
        <f t="shared" ca="1" si="12"/>
        <v>0</v>
      </c>
      <c r="K67" s="18">
        <f t="shared" ca="1" si="12"/>
        <v>0</v>
      </c>
      <c r="L67" s="18">
        <f t="shared" ca="1" si="12"/>
        <v>0</v>
      </c>
      <c r="M67" s="18">
        <f t="shared" ca="1" si="12"/>
        <v>0</v>
      </c>
      <c r="N67" s="18">
        <f t="shared" ca="1" si="12"/>
        <v>0</v>
      </c>
      <c r="O67" s="19">
        <f t="shared" ca="1" si="14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9">
        <f t="shared" ca="1" si="5"/>
        <v>0</v>
      </c>
      <c r="E68" s="18">
        <f t="shared" ca="1" si="12"/>
        <v>0</v>
      </c>
      <c r="F68" s="18">
        <f t="shared" ca="1" si="12"/>
        <v>0</v>
      </c>
      <c r="G68" s="18">
        <f t="shared" ca="1" si="12"/>
        <v>0</v>
      </c>
      <c r="H68" s="18">
        <f t="shared" ca="1" si="12"/>
        <v>0</v>
      </c>
      <c r="I68" s="18">
        <f t="shared" ca="1" si="12"/>
        <v>0</v>
      </c>
      <c r="J68" s="18">
        <f t="shared" ca="1" si="12"/>
        <v>0</v>
      </c>
      <c r="K68" s="18">
        <f t="shared" ca="1" si="12"/>
        <v>0</v>
      </c>
      <c r="L68" s="18">
        <f t="shared" ca="1" si="12"/>
        <v>0</v>
      </c>
      <c r="M68" s="18">
        <f t="shared" ca="1" si="12"/>
        <v>0</v>
      </c>
      <c r="N68" s="18">
        <f t="shared" ca="1" si="12"/>
        <v>0</v>
      </c>
      <c r="O68" s="19">
        <f t="shared" ca="1" si="14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9">
        <f t="shared" ca="1" si="5"/>
        <v>0</v>
      </c>
      <c r="E69" s="18">
        <f t="shared" ca="1" si="12"/>
        <v>0</v>
      </c>
      <c r="F69" s="18">
        <f t="shared" ca="1" si="12"/>
        <v>0</v>
      </c>
      <c r="G69" s="18">
        <f t="shared" ca="1" si="12"/>
        <v>0</v>
      </c>
      <c r="H69" s="18">
        <f t="shared" ca="1" si="12"/>
        <v>0</v>
      </c>
      <c r="I69" s="18">
        <f t="shared" ca="1" si="12"/>
        <v>0</v>
      </c>
      <c r="J69" s="18">
        <f t="shared" ca="1" si="12"/>
        <v>0</v>
      </c>
      <c r="K69" s="18">
        <f t="shared" ca="1" si="12"/>
        <v>0</v>
      </c>
      <c r="L69" s="18">
        <f t="shared" ca="1" si="12"/>
        <v>0</v>
      </c>
      <c r="M69" s="18">
        <f t="shared" ca="1" si="12"/>
        <v>0</v>
      </c>
      <c r="N69" s="18">
        <f t="shared" ca="1" si="12"/>
        <v>0</v>
      </c>
      <c r="O69" s="19">
        <f t="shared" ca="1" si="14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9">
        <f t="shared" ca="1" si="5"/>
        <v>0</v>
      </c>
      <c r="E70" s="18">
        <f t="shared" ca="1" si="12"/>
        <v>0</v>
      </c>
      <c r="F70" s="18">
        <f t="shared" ca="1" si="12"/>
        <v>0</v>
      </c>
      <c r="G70" s="18">
        <f t="shared" ca="1" si="12"/>
        <v>0</v>
      </c>
      <c r="H70" s="18">
        <f t="shared" ca="1" si="12"/>
        <v>0</v>
      </c>
      <c r="I70" s="18">
        <f t="shared" ca="1" si="12"/>
        <v>0</v>
      </c>
      <c r="J70" s="18">
        <f t="shared" ca="1" si="12"/>
        <v>0</v>
      </c>
      <c r="K70" s="18">
        <f t="shared" ca="1" si="12"/>
        <v>0</v>
      </c>
      <c r="L70" s="18">
        <f t="shared" ca="1" si="12"/>
        <v>0</v>
      </c>
      <c r="M70" s="18">
        <f t="shared" ca="1" si="12"/>
        <v>0</v>
      </c>
      <c r="N70" s="18">
        <f t="shared" ca="1" si="12"/>
        <v>0</v>
      </c>
      <c r="O70" s="19">
        <f t="shared" ca="1" si="14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9">
        <f t="shared" ca="1" si="5"/>
        <v>0</v>
      </c>
      <c r="E71" s="18">
        <f t="shared" ref="E71:N75" ca="1" si="1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5"/>
        <v>0</v>
      </c>
      <c r="G71" s="18">
        <f t="shared" ca="1" si="15"/>
        <v>0</v>
      </c>
      <c r="H71" s="18">
        <f t="shared" ca="1" si="15"/>
        <v>0</v>
      </c>
      <c r="I71" s="18">
        <f t="shared" ca="1" si="15"/>
        <v>0</v>
      </c>
      <c r="J71" s="18">
        <f t="shared" ca="1" si="15"/>
        <v>0</v>
      </c>
      <c r="K71" s="18">
        <f t="shared" ca="1" si="15"/>
        <v>0</v>
      </c>
      <c r="L71" s="18">
        <f t="shared" ca="1" si="15"/>
        <v>0</v>
      </c>
      <c r="M71" s="18">
        <f t="shared" ca="1" si="15"/>
        <v>0</v>
      </c>
      <c r="N71" s="18">
        <f t="shared" ca="1" si="15"/>
        <v>0</v>
      </c>
      <c r="O71" s="19">
        <f t="shared" ca="1" si="14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9">
        <f t="shared" ca="1" si="5"/>
        <v>0</v>
      </c>
      <c r="E72" s="18">
        <f t="shared" ca="1" si="15"/>
        <v>0</v>
      </c>
      <c r="F72" s="18">
        <f t="shared" ca="1" si="15"/>
        <v>0</v>
      </c>
      <c r="G72" s="18">
        <f t="shared" ca="1" si="15"/>
        <v>0</v>
      </c>
      <c r="H72" s="18">
        <f t="shared" ca="1" si="15"/>
        <v>0</v>
      </c>
      <c r="I72" s="18">
        <f t="shared" ca="1" si="15"/>
        <v>0</v>
      </c>
      <c r="J72" s="18">
        <f t="shared" ca="1" si="15"/>
        <v>0</v>
      </c>
      <c r="K72" s="18">
        <f t="shared" ca="1" si="15"/>
        <v>0</v>
      </c>
      <c r="L72" s="18">
        <f t="shared" ca="1" si="15"/>
        <v>0</v>
      </c>
      <c r="M72" s="18">
        <f t="shared" ca="1" si="15"/>
        <v>0</v>
      </c>
      <c r="N72" s="18">
        <f t="shared" ca="1" si="15"/>
        <v>0</v>
      </c>
      <c r="O72" s="19">
        <f t="shared" ca="1" si="14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9">
        <f t="shared" ca="1" si="5"/>
        <v>0</v>
      </c>
      <c r="E73" s="18">
        <f t="shared" ca="1" si="15"/>
        <v>0</v>
      </c>
      <c r="F73" s="18">
        <f t="shared" ca="1" si="15"/>
        <v>0</v>
      </c>
      <c r="G73" s="18">
        <f t="shared" ca="1" si="15"/>
        <v>0</v>
      </c>
      <c r="H73" s="18">
        <f t="shared" ca="1" si="15"/>
        <v>0</v>
      </c>
      <c r="I73" s="18">
        <f t="shared" ca="1" si="15"/>
        <v>0</v>
      </c>
      <c r="J73" s="18">
        <f t="shared" ca="1" si="15"/>
        <v>0</v>
      </c>
      <c r="K73" s="18">
        <f t="shared" ca="1" si="15"/>
        <v>0</v>
      </c>
      <c r="L73" s="18">
        <f t="shared" ca="1" si="15"/>
        <v>0</v>
      </c>
      <c r="M73" s="18">
        <f t="shared" ca="1" si="15"/>
        <v>0</v>
      </c>
      <c r="N73" s="18">
        <f t="shared" ca="1" si="15"/>
        <v>0</v>
      </c>
      <c r="O73" s="19">
        <f t="shared" ca="1" si="14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9">
        <f t="shared" ca="1" si="5"/>
        <v>0</v>
      </c>
      <c r="E74" s="18">
        <f t="shared" ca="1" si="15"/>
        <v>0</v>
      </c>
      <c r="F74" s="18">
        <f t="shared" ca="1" si="15"/>
        <v>0</v>
      </c>
      <c r="G74" s="18">
        <f t="shared" ca="1" si="15"/>
        <v>0</v>
      </c>
      <c r="H74" s="18">
        <f t="shared" ca="1" si="15"/>
        <v>0</v>
      </c>
      <c r="I74" s="18">
        <f t="shared" ca="1" si="15"/>
        <v>0</v>
      </c>
      <c r="J74" s="18">
        <f t="shared" ca="1" si="15"/>
        <v>0</v>
      </c>
      <c r="K74" s="18">
        <f t="shared" ca="1" si="15"/>
        <v>0</v>
      </c>
      <c r="L74" s="18">
        <f t="shared" ca="1" si="15"/>
        <v>0</v>
      </c>
      <c r="M74" s="18">
        <f t="shared" ca="1" si="15"/>
        <v>0</v>
      </c>
      <c r="N74" s="18">
        <f t="shared" ca="1" si="15"/>
        <v>0</v>
      </c>
      <c r="O74" s="19">
        <f t="shared" ca="1" si="14"/>
        <v>0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9">
        <f t="shared" ca="1" si="5"/>
        <v>0</v>
      </c>
      <c r="E75" s="18">
        <f t="shared" ca="1" si="15"/>
        <v>0</v>
      </c>
      <c r="F75" s="18">
        <f t="shared" ca="1" si="15"/>
        <v>0</v>
      </c>
      <c r="G75" s="18">
        <f t="shared" ca="1" si="15"/>
        <v>0</v>
      </c>
      <c r="H75" s="18">
        <f t="shared" ca="1" si="15"/>
        <v>0</v>
      </c>
      <c r="I75" s="18">
        <f t="shared" ca="1" si="15"/>
        <v>0</v>
      </c>
      <c r="J75" s="18">
        <f t="shared" ca="1" si="15"/>
        <v>0</v>
      </c>
      <c r="K75" s="18">
        <f t="shared" ca="1" si="15"/>
        <v>0</v>
      </c>
      <c r="L75" s="18">
        <f t="shared" ca="1" si="15"/>
        <v>0</v>
      </c>
      <c r="M75" s="18">
        <f t="shared" ca="1" si="15"/>
        <v>0</v>
      </c>
      <c r="N75" s="18">
        <f t="shared" ca="1" si="15"/>
        <v>0</v>
      </c>
      <c r="O75" s="19">
        <f t="shared" ca="1" si="14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O76" ca="1" si="16">SUMIF($C$7:$C$75,"HD",D$7:D$75)</f>
        <v>29780490366.99625</v>
      </c>
      <c r="E76" s="49">
        <f t="shared" ca="1" si="16"/>
        <v>6014804070.8941851</v>
      </c>
      <c r="F76" s="49">
        <f t="shared" ca="1" si="16"/>
        <v>11570338189.306894</v>
      </c>
      <c r="G76" s="49">
        <f t="shared" ca="1" si="16"/>
        <v>12195348106.795172</v>
      </c>
      <c r="H76" s="49">
        <f t="shared" ca="1" si="16"/>
        <v>3545115836.9499722</v>
      </c>
      <c r="I76" s="49">
        <f t="shared" ca="1" si="16"/>
        <v>7544188536.6583462</v>
      </c>
      <c r="J76" s="49">
        <f t="shared" ca="1" si="16"/>
        <v>998067551.69251549</v>
      </c>
      <c r="K76" s="49">
        <f t="shared" ca="1" si="16"/>
        <v>247612244.95353737</v>
      </c>
      <c r="L76" s="49">
        <f t="shared" ca="1" si="16"/>
        <v>0</v>
      </c>
      <c r="M76" s="49">
        <f t="shared" ca="1" si="16"/>
        <v>155163975.38640437</v>
      </c>
      <c r="N76" s="49">
        <f t="shared" ca="1" si="16"/>
        <v>0</v>
      </c>
      <c r="O76" s="49">
        <f t="shared" ca="1" si="16"/>
        <v>42270638512.637032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O77" ca="1" si="17">SUMIF($C$7:$C$75,"H",D$7:D$75)+SUMIF($C$7:$C$75,"E",D$7:D$75)</f>
        <v>0</v>
      </c>
      <c r="E77" s="49">
        <f t="shared" ca="1" si="17"/>
        <v>0</v>
      </c>
      <c r="F77" s="49">
        <f t="shared" ca="1" si="17"/>
        <v>0</v>
      </c>
      <c r="G77" s="49">
        <f t="shared" ca="1" si="17"/>
        <v>0</v>
      </c>
      <c r="H77" s="49">
        <f t="shared" ca="1" si="17"/>
        <v>0</v>
      </c>
      <c r="I77" s="49">
        <f t="shared" ca="1" si="17"/>
        <v>0</v>
      </c>
      <c r="J77" s="49">
        <f t="shared" ca="1" si="17"/>
        <v>0</v>
      </c>
      <c r="K77" s="49">
        <f t="shared" ca="1" si="17"/>
        <v>0</v>
      </c>
      <c r="L77" s="49">
        <f t="shared" ca="1" si="17"/>
        <v>0</v>
      </c>
      <c r="M77" s="49">
        <f t="shared" ca="1" si="17"/>
        <v>0</v>
      </c>
      <c r="N77" s="49">
        <f t="shared" ca="1" si="17"/>
        <v>0</v>
      </c>
      <c r="O77" s="49">
        <f t="shared" ca="1" si="17"/>
        <v>0</v>
      </c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O78" ca="1" si="18">D76+D77</f>
        <v>29780490366.99625</v>
      </c>
      <c r="E78" s="49">
        <f t="shared" ca="1" si="18"/>
        <v>6014804070.8941851</v>
      </c>
      <c r="F78" s="49">
        <f t="shared" ca="1" si="18"/>
        <v>11570338189.306894</v>
      </c>
      <c r="G78" s="49">
        <f t="shared" ca="1" si="18"/>
        <v>12195348106.795172</v>
      </c>
      <c r="H78" s="49">
        <f t="shared" ca="1" si="18"/>
        <v>3545115836.9499722</v>
      </c>
      <c r="I78" s="49">
        <f t="shared" ca="1" si="18"/>
        <v>7544188536.6583462</v>
      </c>
      <c r="J78" s="49">
        <f t="shared" ca="1" si="18"/>
        <v>998067551.69251549</v>
      </c>
      <c r="K78" s="49">
        <f t="shared" ca="1" si="18"/>
        <v>247612244.95353737</v>
      </c>
      <c r="L78" s="49">
        <f t="shared" ca="1" si="18"/>
        <v>0</v>
      </c>
      <c r="M78" s="49">
        <f t="shared" ca="1" si="18"/>
        <v>155163975.38640437</v>
      </c>
      <c r="N78" s="49">
        <f t="shared" ca="1" si="18"/>
        <v>0</v>
      </c>
      <c r="O78" s="49">
        <f t="shared" ca="1" si="18"/>
        <v>42270638512.637032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240930898.35999998</v>
      </c>
      <c r="G7" s="18">
        <f t="shared" ca="1" si="0"/>
        <v>2898096.6099999994</v>
      </c>
      <c r="H7" s="18">
        <f t="shared" ca="1" si="0"/>
        <v>188978672.03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8" ca="1" si="1">+SUM(D7:T7)</f>
        <v>432807667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25090518.649999999</v>
      </c>
      <c r="E8" s="18">
        <f t="shared" ca="1" si="0"/>
        <v>153347094.60000002</v>
      </c>
      <c r="F8" s="18">
        <f t="shared" ca="1" si="0"/>
        <v>861363737.88999999</v>
      </c>
      <c r="G8" s="18">
        <f t="shared" ca="1" si="0"/>
        <v>46036879.210000001</v>
      </c>
      <c r="H8" s="18">
        <f t="shared" ca="1" si="0"/>
        <v>33889087.32</v>
      </c>
      <c r="I8" s="18">
        <f t="shared" ca="1" si="0"/>
        <v>152802847.92000002</v>
      </c>
      <c r="J8" s="18">
        <f t="shared" ca="1" si="0"/>
        <v>357487.82999999996</v>
      </c>
      <c r="K8" s="18">
        <f t="shared" ca="1" si="0"/>
        <v>0</v>
      </c>
      <c r="L8" s="18">
        <f t="shared" ca="1" si="0"/>
        <v>0</v>
      </c>
      <c r="M8" s="18">
        <f t="shared" ca="1" si="0"/>
        <v>5018408.74</v>
      </c>
      <c r="N8" s="18">
        <f t="shared" ca="1" si="0"/>
        <v>264214205.83000001</v>
      </c>
      <c r="O8" s="18">
        <f t="shared" ca="1" si="0"/>
        <v>587311.07999999996</v>
      </c>
      <c r="P8" s="18">
        <f t="shared" ca="1" si="0"/>
        <v>43288832.630000003</v>
      </c>
      <c r="Q8" s="18">
        <f t="shared" ca="1" si="0"/>
        <v>359577.11</v>
      </c>
      <c r="R8" s="18">
        <f t="shared" ca="1" si="0"/>
        <v>0</v>
      </c>
      <c r="S8" s="18">
        <f t="shared" ca="1" si="0"/>
        <v>1639263.6</v>
      </c>
      <c r="T8" s="18">
        <f t="shared" ca="1" si="0"/>
        <v>5196034.83</v>
      </c>
      <c r="U8" s="19">
        <f t="shared" ca="1" si="1"/>
        <v>1593191287.2399995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1493487.7</v>
      </c>
      <c r="E9" s="18">
        <f t="shared" ca="1" si="0"/>
        <v>25889551.379999999</v>
      </c>
      <c r="F9" s="18">
        <f t="shared" ca="1" si="0"/>
        <v>225238866.38999999</v>
      </c>
      <c r="G9" s="18">
        <f t="shared" ca="1" si="0"/>
        <v>42692718.999999993</v>
      </c>
      <c r="H9" s="18">
        <f t="shared" ca="1" si="0"/>
        <v>49942101.499999993</v>
      </c>
      <c r="I9" s="18">
        <f t="shared" ca="1" si="0"/>
        <v>85871371.890000001</v>
      </c>
      <c r="J9" s="18">
        <f t="shared" ca="1" si="0"/>
        <v>336460.28</v>
      </c>
      <c r="K9" s="18">
        <f t="shared" ca="1" si="0"/>
        <v>0</v>
      </c>
      <c r="L9" s="18">
        <f t="shared" ca="1" si="0"/>
        <v>0</v>
      </c>
      <c r="M9" s="18">
        <f t="shared" ca="1" si="0"/>
        <v>5341276.2</v>
      </c>
      <c r="N9" s="18">
        <f t="shared" ca="1" si="0"/>
        <v>120743911.18000001</v>
      </c>
      <c r="O9" s="18">
        <f t="shared" ca="1" si="0"/>
        <v>560317.43999999994</v>
      </c>
      <c r="P9" s="18">
        <f t="shared" ca="1" si="0"/>
        <v>26696300.07</v>
      </c>
      <c r="Q9" s="18">
        <f t="shared" ca="1" si="0"/>
        <v>0</v>
      </c>
      <c r="R9" s="18">
        <f t="shared" ca="1" si="0"/>
        <v>0</v>
      </c>
      <c r="S9" s="18">
        <f t="shared" ca="1" si="0"/>
        <v>561116.43000000005</v>
      </c>
      <c r="T9" s="18">
        <f t="shared" ca="1" si="0"/>
        <v>4817632.0900000008</v>
      </c>
      <c r="U9" s="19">
        <f t="shared" ca="1" si="1"/>
        <v>590185111.55000007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45116707.590018697</v>
      </c>
      <c r="E10" s="18">
        <f t="shared" ca="1" si="0"/>
        <v>74255884.059991211</v>
      </c>
      <c r="F10" s="18">
        <f t="shared" ca="1" si="0"/>
        <v>548833779.55996704</v>
      </c>
      <c r="G10" s="18">
        <f t="shared" ca="1" si="0"/>
        <v>40554350.979999997</v>
      </c>
      <c r="H10" s="18">
        <f t="shared" ca="1" si="0"/>
        <v>298006545.01999998</v>
      </c>
      <c r="I10" s="18">
        <f t="shared" ca="1" si="0"/>
        <v>157964333.44999599</v>
      </c>
      <c r="J10" s="18">
        <f t="shared" ca="1" si="0"/>
        <v>938095.51</v>
      </c>
      <c r="K10" s="18">
        <f t="shared" ca="1" si="0"/>
        <v>0</v>
      </c>
      <c r="L10" s="18">
        <f t="shared" ca="1" si="0"/>
        <v>123200665.11</v>
      </c>
      <c r="M10" s="18">
        <f t="shared" ca="1" si="0"/>
        <v>21022307.84</v>
      </c>
      <c r="N10" s="18">
        <f t="shared" ca="1" si="0"/>
        <v>547118649.65999997</v>
      </c>
      <c r="O10" s="18">
        <f t="shared" ca="1" si="0"/>
        <v>1173943.24</v>
      </c>
      <c r="P10" s="18">
        <f t="shared" ca="1" si="0"/>
        <v>155427793.7999998</v>
      </c>
      <c r="Q10" s="18">
        <f t="shared" ca="1" si="0"/>
        <v>21599298.969999999</v>
      </c>
      <c r="R10" s="18">
        <f t="shared" ca="1" si="0"/>
        <v>0</v>
      </c>
      <c r="S10" s="18">
        <f t="shared" ca="1" si="0"/>
        <v>2508826.25</v>
      </c>
      <c r="T10" s="18">
        <f t="shared" ca="1" si="0"/>
        <v>15722445.419999991</v>
      </c>
      <c r="U10" s="19">
        <f t="shared" ca="1" si="1"/>
        <v>2053443626.4599724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45499.827499999999</v>
      </c>
      <c r="F11" s="18">
        <f t="shared" ca="1" si="0"/>
        <v>1870820.6070000001</v>
      </c>
      <c r="G11" s="18">
        <f t="shared" ca="1" si="0"/>
        <v>1720694.73</v>
      </c>
      <c r="H11" s="18">
        <f t="shared" ca="1" si="0"/>
        <v>809662.44</v>
      </c>
      <c r="I11" s="18">
        <f t="shared" ca="1" si="0"/>
        <v>2795671.2048999998</v>
      </c>
      <c r="J11" s="18">
        <f t="shared" ca="1" si="0"/>
        <v>355162.49</v>
      </c>
      <c r="K11" s="18">
        <f t="shared" ca="1" si="0"/>
        <v>0</v>
      </c>
      <c r="L11" s="18">
        <f t="shared" ca="1" si="0"/>
        <v>0</v>
      </c>
      <c r="M11" s="18">
        <f t="shared" ca="1" si="0"/>
        <v>4397110.5999999996</v>
      </c>
      <c r="N11" s="18">
        <f t="shared" ca="1" si="0"/>
        <v>177773858.78</v>
      </c>
      <c r="O11" s="18">
        <f t="shared" ca="1" si="0"/>
        <v>3148714.29</v>
      </c>
      <c r="P11" s="18">
        <f t="shared" ca="1" si="0"/>
        <v>34698432.380000003</v>
      </c>
      <c r="Q11" s="18">
        <f t="shared" ca="1" si="0"/>
        <v>0</v>
      </c>
      <c r="R11" s="18">
        <f t="shared" ca="1" si="0"/>
        <v>0</v>
      </c>
      <c r="S11" s="18">
        <f t="shared" ca="1" si="0"/>
        <v>14583197.789999999</v>
      </c>
      <c r="T11" s="18">
        <f t="shared" ca="1" si="0"/>
        <v>5182409.29</v>
      </c>
      <c r="U11" s="19">
        <f t="shared" ca="1" si="1"/>
        <v>247381234.42939997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396702.29</v>
      </c>
      <c r="E13" s="18">
        <f t="shared" ca="1" si="0"/>
        <v>2905530.1999999997</v>
      </c>
      <c r="F13" s="18">
        <f t="shared" ca="1" si="0"/>
        <v>49407075.850000001</v>
      </c>
      <c r="G13" s="18">
        <f t="shared" ca="1" si="0"/>
        <v>1119903.77</v>
      </c>
      <c r="H13" s="18">
        <f t="shared" ca="1" si="0"/>
        <v>88970484.670000002</v>
      </c>
      <c r="I13" s="18">
        <f t="shared" ca="1" si="0"/>
        <v>7809216.5899999999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150608913.37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28507804.399999999</v>
      </c>
      <c r="E14" s="18">
        <f t="shared" ca="1" si="0"/>
        <v>120055445.27</v>
      </c>
      <c r="F14" s="18">
        <f t="shared" ca="1" si="0"/>
        <v>425316045.58999997</v>
      </c>
      <c r="G14" s="18">
        <f t="shared" ca="1" si="0"/>
        <v>62591554.939999998</v>
      </c>
      <c r="H14" s="18">
        <f t="shared" ca="1" si="0"/>
        <v>157542840.50999999</v>
      </c>
      <c r="I14" s="18">
        <f t="shared" ca="1" si="0"/>
        <v>373044400.80000001</v>
      </c>
      <c r="J14" s="18">
        <f t="shared" ca="1" si="0"/>
        <v>20927.5</v>
      </c>
      <c r="K14" s="18">
        <f t="shared" ca="1" si="0"/>
        <v>0</v>
      </c>
      <c r="L14" s="18">
        <f t="shared" ca="1" si="0"/>
        <v>0</v>
      </c>
      <c r="M14" s="18">
        <f t="shared" ca="1" si="0"/>
        <v>2595412.41</v>
      </c>
      <c r="N14" s="18">
        <f t="shared" ca="1" si="0"/>
        <v>152240307.44999999</v>
      </c>
      <c r="O14" s="18">
        <f t="shared" ca="1" si="0"/>
        <v>178262.91</v>
      </c>
      <c r="P14" s="18">
        <f t="shared" ca="1" si="0"/>
        <v>16646662.82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985150.36</v>
      </c>
      <c r="U14" s="19">
        <f t="shared" ca="1" si="1"/>
        <v>1339760161.1000001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2900354.5300000533</v>
      </c>
      <c r="F15" s="18">
        <f t="shared" ca="1" si="0"/>
        <v>67565972.325238407</v>
      </c>
      <c r="G15" s="18">
        <f t="shared" ca="1" si="0"/>
        <v>0</v>
      </c>
      <c r="H15" s="18">
        <f t="shared" ca="1" si="0"/>
        <v>0</v>
      </c>
      <c r="I15" s="18">
        <f t="shared" ca="1" si="0"/>
        <v>1681249412.6619055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1751715739.517144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560078</v>
      </c>
      <c r="E17" s="18">
        <f t="shared" ca="1" si="0"/>
        <v>8762180</v>
      </c>
      <c r="F17" s="18">
        <f t="shared" ca="1" si="0"/>
        <v>56208329</v>
      </c>
      <c r="G17" s="18">
        <f t="shared" ca="1" si="0"/>
        <v>10181473</v>
      </c>
      <c r="H17" s="18">
        <f t="shared" ca="1" si="0"/>
        <v>208381070</v>
      </c>
      <c r="I17" s="18">
        <f t="shared" ca="1" si="0"/>
        <v>8771007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292864137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922395.78</v>
      </c>
      <c r="E18" s="18">
        <f t="shared" ca="1" si="0"/>
        <v>4438019.17</v>
      </c>
      <c r="F18" s="18">
        <f t="shared" ca="1" si="0"/>
        <v>76007343.640000001</v>
      </c>
      <c r="G18" s="18">
        <f t="shared" ca="1" si="0"/>
        <v>25048869.399999999</v>
      </c>
      <c r="H18" s="18">
        <f t="shared" ca="1" si="0"/>
        <v>103776832.36999999</v>
      </c>
      <c r="I18" s="18">
        <f t="shared" ca="1" si="0"/>
        <v>12061906.76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222255367.12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17550950.409999996</v>
      </c>
      <c r="E20" s="18">
        <f t="shared" ca="1" si="0"/>
        <v>159711774.47000003</v>
      </c>
      <c r="F20" s="18">
        <f t="shared" ca="1" si="0"/>
        <v>320999856.95999998</v>
      </c>
      <c r="G20" s="18">
        <f t="shared" ca="1" si="0"/>
        <v>40978617.990000002</v>
      </c>
      <c r="H20" s="18">
        <f t="shared" ca="1" si="0"/>
        <v>210230088.91999999</v>
      </c>
      <c r="I20" s="18">
        <f t="shared" ca="1" si="0"/>
        <v>63921874.730000004</v>
      </c>
      <c r="J20" s="18">
        <f t="shared" ca="1" si="0"/>
        <v>0</v>
      </c>
      <c r="K20" s="18">
        <f t="shared" ca="1" si="0"/>
        <v>0</v>
      </c>
      <c r="L20" s="18">
        <f t="shared" ca="1" si="0"/>
        <v>125005727.63</v>
      </c>
      <c r="M20" s="18">
        <f t="shared" ca="1" si="0"/>
        <v>3689374.4400000004</v>
      </c>
      <c r="N20" s="18">
        <f t="shared" ca="1" si="0"/>
        <v>66226198.380000003</v>
      </c>
      <c r="O20" s="18">
        <f t="shared" ca="1" si="0"/>
        <v>0</v>
      </c>
      <c r="P20" s="18">
        <f t="shared" ca="1" si="0"/>
        <v>30688861.359999999</v>
      </c>
      <c r="Q20" s="18">
        <f t="shared" ca="1" si="0"/>
        <v>0</v>
      </c>
      <c r="R20" s="18">
        <f t="shared" ca="1" si="0"/>
        <v>0</v>
      </c>
      <c r="S20" s="18">
        <f t="shared" ca="1" si="0"/>
        <v>5136720.41</v>
      </c>
      <c r="T20" s="18">
        <f t="shared" ca="1" si="0"/>
        <v>-42521.919999999998</v>
      </c>
      <c r="U20" s="19">
        <f t="shared" ca="1" si="1"/>
        <v>1044097523.7800001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939832.2</v>
      </c>
      <c r="E21" s="18">
        <f t="shared" ca="1" si="0"/>
        <v>211193.03</v>
      </c>
      <c r="F21" s="18">
        <f t="shared" ca="1" si="0"/>
        <v>5984846.4800000004</v>
      </c>
      <c r="G21" s="18">
        <f t="shared" ca="1" si="0"/>
        <v>3767496.56</v>
      </c>
      <c r="H21" s="18">
        <f t="shared" ca="1" si="0"/>
        <v>18837694.98</v>
      </c>
      <c r="I21" s="18">
        <f t="shared" ca="1" si="0"/>
        <v>7854606.3300000001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1661047.93</v>
      </c>
      <c r="N21" s="18">
        <f t="shared" ca="1" si="0"/>
        <v>4993261.24</v>
      </c>
      <c r="O21" s="18">
        <f t="shared" ca="1" si="0"/>
        <v>0</v>
      </c>
      <c r="P21" s="18">
        <f t="shared" ca="1" si="0"/>
        <v>1664876.13</v>
      </c>
      <c r="Q21" s="18">
        <f t="shared" ca="1" si="0"/>
        <v>0</v>
      </c>
      <c r="R21" s="18">
        <f t="shared" ca="1" si="0"/>
        <v>0</v>
      </c>
      <c r="S21" s="18">
        <f t="shared" ca="1" si="0"/>
        <v>5377474.0800000001</v>
      </c>
      <c r="T21" s="18">
        <f t="shared" ca="1" si="0"/>
        <v>0</v>
      </c>
      <c r="U21" s="19">
        <f t="shared" ca="1" si="1"/>
        <v>51292328.960000001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1442280.04</v>
      </c>
      <c r="F22" s="18">
        <f t="shared" ca="1" si="2"/>
        <v>30939515.73</v>
      </c>
      <c r="G22" s="18">
        <f t="shared" ca="1" si="2"/>
        <v>2652690.3199999998</v>
      </c>
      <c r="H22" s="18">
        <f t="shared" ca="1" si="2"/>
        <v>2667443.85</v>
      </c>
      <c r="I22" s="18">
        <f t="shared" ca="1" si="2"/>
        <v>14214176.190000001</v>
      </c>
      <c r="J22" s="18">
        <f t="shared" ca="1" si="2"/>
        <v>332407.14999999997</v>
      </c>
      <c r="K22" s="18">
        <f t="shared" ca="1" si="2"/>
        <v>0</v>
      </c>
      <c r="L22" s="18">
        <f t="shared" ca="1" si="2"/>
        <v>0</v>
      </c>
      <c r="M22" s="18">
        <f t="shared" ca="1" si="2"/>
        <v>3966255.69</v>
      </c>
      <c r="N22" s="18">
        <f t="shared" ca="1" si="2"/>
        <v>264436743.01000005</v>
      </c>
      <c r="O22" s="18">
        <f t="shared" ca="1" si="2"/>
        <v>3612023.2699999996</v>
      </c>
      <c r="P22" s="18">
        <f t="shared" ca="1" si="2"/>
        <v>34427944.82</v>
      </c>
      <c r="Q22" s="18">
        <f t="shared" ca="1" si="2"/>
        <v>0</v>
      </c>
      <c r="R22" s="18">
        <f t="shared" ca="1" si="2"/>
        <v>0</v>
      </c>
      <c r="S22" s="18">
        <f t="shared" ca="1" si="2"/>
        <v>703102.85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5023513.9099999992</v>
      </c>
      <c r="U22" s="19">
        <f t="shared" ca="1" si="1"/>
        <v>364418096.83000004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1832082.4200000002</v>
      </c>
      <c r="E23" s="18">
        <f t="shared" ca="1" si="2"/>
        <v>164026868.22</v>
      </c>
      <c r="F23" s="18">
        <f t="shared" ca="1" si="2"/>
        <v>534996418.84000003</v>
      </c>
      <c r="G23" s="18">
        <f t="shared" ca="1" si="2"/>
        <v>33174124.680000003</v>
      </c>
      <c r="H23" s="18">
        <f t="shared" ca="1" si="2"/>
        <v>475318768.39000005</v>
      </c>
      <c r="I23" s="18">
        <f t="shared" ca="1" si="2"/>
        <v>265844330.54999998</v>
      </c>
      <c r="J23" s="18">
        <f t="shared" ca="1" si="2"/>
        <v>33734320.359999999</v>
      </c>
      <c r="K23" s="18">
        <f t="shared" ca="1" si="2"/>
        <v>0</v>
      </c>
      <c r="L23" s="18">
        <f t="shared" ca="1" si="2"/>
        <v>0</v>
      </c>
      <c r="M23" s="18">
        <f t="shared" ca="1" si="2"/>
        <v>291730806.93000001</v>
      </c>
      <c r="N23" s="18">
        <f t="shared" ca="1" si="3"/>
        <v>3175517040.2500005</v>
      </c>
      <c r="O23" s="18">
        <f t="shared" ca="1" si="3"/>
        <v>45484987.999999993</v>
      </c>
      <c r="P23" s="18">
        <f t="shared" ca="1" si="3"/>
        <v>3263136373.77</v>
      </c>
      <c r="Q23" s="18">
        <f t="shared" ca="1" si="3"/>
        <v>58130.31</v>
      </c>
      <c r="R23" s="18">
        <f t="shared" ca="1" si="3"/>
        <v>0</v>
      </c>
      <c r="S23" s="18">
        <f t="shared" ca="1" si="3"/>
        <v>37408804.470000006</v>
      </c>
      <c r="T23" s="18">
        <f t="shared" ca="1" si="3"/>
        <v>499678349.22000003</v>
      </c>
      <c r="U23" s="19">
        <f t="shared" ca="1" si="1"/>
        <v>8821941406.4099998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52334.77</v>
      </c>
      <c r="E24" s="18">
        <f t="shared" ca="1" si="2"/>
        <v>72242838.040000007</v>
      </c>
      <c r="F24" s="18">
        <f t="shared" ca="1" si="2"/>
        <v>305872856.63</v>
      </c>
      <c r="G24" s="18">
        <f t="shared" ca="1" si="2"/>
        <v>36632626.149999999</v>
      </c>
      <c r="H24" s="18">
        <f t="shared" ca="1" si="2"/>
        <v>82600654.189999998</v>
      </c>
      <c r="I24" s="18">
        <f t="shared" ca="1" si="2"/>
        <v>96963761.549999997</v>
      </c>
      <c r="J24" s="18">
        <f t="shared" ca="1" si="2"/>
        <v>31542</v>
      </c>
      <c r="K24" s="18">
        <f t="shared" ca="1" si="2"/>
        <v>0</v>
      </c>
      <c r="L24" s="18">
        <f t="shared" ca="1" si="2"/>
        <v>0</v>
      </c>
      <c r="M24" s="18">
        <f t="shared" ca="1" si="2"/>
        <v>6282537.4000000004</v>
      </c>
      <c r="N24" s="18">
        <f t="shared" ca="1" si="3"/>
        <v>455695363.38999999</v>
      </c>
      <c r="O24" s="18">
        <f t="shared" ca="1" si="3"/>
        <v>735040.92</v>
      </c>
      <c r="P24" s="18">
        <f t="shared" ca="1" si="3"/>
        <v>38565846.539999999</v>
      </c>
      <c r="Q24" s="18">
        <f t="shared" ca="1" si="3"/>
        <v>0</v>
      </c>
      <c r="R24" s="18">
        <f t="shared" ca="1" si="3"/>
        <v>0</v>
      </c>
      <c r="S24" s="18">
        <f t="shared" ca="1" si="3"/>
        <v>1987153.72</v>
      </c>
      <c r="T24" s="18">
        <f t="shared" ca="1" si="3"/>
        <v>2099283.2999999998</v>
      </c>
      <c r="U24" s="19">
        <f t="shared" ca="1" si="1"/>
        <v>1099761838.5999999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3934712.6900002426</v>
      </c>
      <c r="E25" s="18">
        <f t="shared" ca="1" si="2"/>
        <v>3935594.2100000666</v>
      </c>
      <c r="F25" s="18">
        <f t="shared" ca="1" si="2"/>
        <v>89635816.899999812</v>
      </c>
      <c r="G25" s="18">
        <f t="shared" ca="1" si="2"/>
        <v>0</v>
      </c>
      <c r="H25" s="18">
        <f t="shared" ca="1" si="2"/>
        <v>30623479.629999992</v>
      </c>
      <c r="I25" s="18">
        <f t="shared" ca="1" si="2"/>
        <v>13617783.5400015</v>
      </c>
      <c r="J25" s="18">
        <f t="shared" ca="1" si="2"/>
        <v>1977233.830000056</v>
      </c>
      <c r="K25" s="18">
        <f t="shared" ca="1" si="2"/>
        <v>0</v>
      </c>
      <c r="L25" s="18">
        <f t="shared" ca="1" si="2"/>
        <v>0</v>
      </c>
      <c r="M25" s="18">
        <f t="shared" ca="1" si="2"/>
        <v>33577871.649999999</v>
      </c>
      <c r="N25" s="18">
        <f t="shared" ca="1" si="3"/>
        <v>1782047308.0899501</v>
      </c>
      <c r="O25" s="18">
        <f t="shared" ca="1" si="3"/>
        <v>2046752.63</v>
      </c>
      <c r="P25" s="18">
        <f t="shared" ca="1" si="3"/>
        <v>253204902.99000099</v>
      </c>
      <c r="Q25" s="18">
        <f t="shared" ca="1" si="3"/>
        <v>0</v>
      </c>
      <c r="R25" s="18">
        <f t="shared" ca="1" si="3"/>
        <v>0</v>
      </c>
      <c r="S25" s="18">
        <f t="shared" ca="1" si="3"/>
        <v>2902910.4699999997</v>
      </c>
      <c r="T25" s="18">
        <f t="shared" ca="1" si="3"/>
        <v>40510453.419999897</v>
      </c>
      <c r="U25" s="19">
        <f t="shared" ca="1" si="1"/>
        <v>2258014820.049953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531326.809182</v>
      </c>
      <c r="E26" s="18">
        <f t="shared" ca="1" si="2"/>
        <v>801276.04999999993</v>
      </c>
      <c r="F26" s="18">
        <f t="shared" ca="1" si="2"/>
        <v>12466804.142408</v>
      </c>
      <c r="G26" s="18">
        <f t="shared" ca="1" si="2"/>
        <v>665750.34</v>
      </c>
      <c r="H26" s="18">
        <f t="shared" ca="1" si="2"/>
        <v>7542449.9799999995</v>
      </c>
      <c r="I26" s="18">
        <f t="shared" ca="1" si="2"/>
        <v>7464734.8106850013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28006.489999999998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29500348.622274999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6655334.2000000002</v>
      </c>
      <c r="E27" s="18">
        <f t="shared" ca="1" si="2"/>
        <v>27281879.989999998</v>
      </c>
      <c r="F27" s="18">
        <f t="shared" ca="1" si="2"/>
        <v>287476294.10000002</v>
      </c>
      <c r="G27" s="18">
        <f t="shared" ca="1" si="2"/>
        <v>80064052.590000004</v>
      </c>
      <c r="H27" s="18">
        <f t="shared" ca="1" si="2"/>
        <v>160426337.44</v>
      </c>
      <c r="I27" s="18">
        <f t="shared" ca="1" si="2"/>
        <v>191872215.30000001</v>
      </c>
      <c r="J27" s="18">
        <f t="shared" ca="1" si="2"/>
        <v>498.76</v>
      </c>
      <c r="K27" s="18">
        <f t="shared" ca="1" si="2"/>
        <v>0</v>
      </c>
      <c r="L27" s="18">
        <f t="shared" ca="1" si="2"/>
        <v>0</v>
      </c>
      <c r="M27" s="18">
        <f t="shared" ca="1" si="2"/>
        <v>66477.850000000006</v>
      </c>
      <c r="N27" s="18">
        <f t="shared" ca="1" si="3"/>
        <v>12562614.41</v>
      </c>
      <c r="O27" s="18">
        <f t="shared" ca="1" si="3"/>
        <v>0</v>
      </c>
      <c r="P27" s="18">
        <f t="shared" ca="1" si="3"/>
        <v>5150133.88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771555838.51999986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3652192.31</v>
      </c>
      <c r="E28" s="18">
        <f t="shared" ca="1" si="2"/>
        <v>17612881.870000001</v>
      </c>
      <c r="F28" s="18">
        <f t="shared" ca="1" si="2"/>
        <v>229662072.40000004</v>
      </c>
      <c r="G28" s="18">
        <f t="shared" ca="1" si="2"/>
        <v>5148082.05</v>
      </c>
      <c r="H28" s="18">
        <f t="shared" ca="1" si="2"/>
        <v>119541312.98</v>
      </c>
      <c r="I28" s="18">
        <f t="shared" ca="1" si="2"/>
        <v>155766266.09999999</v>
      </c>
      <c r="J28" s="18">
        <f t="shared" ca="1" si="2"/>
        <v>281353.86</v>
      </c>
      <c r="K28" s="18">
        <f t="shared" ca="1" si="2"/>
        <v>0</v>
      </c>
      <c r="L28" s="18">
        <f t="shared" ca="1" si="2"/>
        <v>0</v>
      </c>
      <c r="M28" s="18">
        <f t="shared" ca="1" si="2"/>
        <v>6143304.1600000001</v>
      </c>
      <c r="N28" s="18">
        <f t="shared" ca="1" si="3"/>
        <v>173653554.12</v>
      </c>
      <c r="O28" s="18">
        <f t="shared" ca="1" si="3"/>
        <v>273343.61</v>
      </c>
      <c r="P28" s="18">
        <f t="shared" ca="1" si="3"/>
        <v>25296178.539999999</v>
      </c>
      <c r="Q28" s="18">
        <f t="shared" ca="1" si="3"/>
        <v>0</v>
      </c>
      <c r="R28" s="18">
        <f t="shared" ca="1" si="3"/>
        <v>0</v>
      </c>
      <c r="S28" s="18">
        <f t="shared" ca="1" si="3"/>
        <v>396133.67000000004</v>
      </c>
      <c r="T28" s="18">
        <f t="shared" ca="1" si="3"/>
        <v>4498923.0299999993</v>
      </c>
      <c r="U28" s="19">
        <f t="shared" ca="1" si="1"/>
        <v>741925598.69999993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39408.93</v>
      </c>
      <c r="E29" s="18">
        <f t="shared" ca="1" si="2"/>
        <v>367074.55</v>
      </c>
      <c r="F29" s="18">
        <f t="shared" ca="1" si="2"/>
        <v>3796573.2199999997</v>
      </c>
      <c r="G29" s="18">
        <f t="shared" ca="1" si="2"/>
        <v>63626.020000000004</v>
      </c>
      <c r="H29" s="18">
        <f t="shared" ca="1" si="2"/>
        <v>5925395.3700000001</v>
      </c>
      <c r="I29" s="18">
        <f t="shared" ca="1" si="2"/>
        <v>7474768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17666846.09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5848968.7383000003</v>
      </c>
      <c r="E30" s="18">
        <f t="shared" ca="1" si="2"/>
        <v>73881002.279500008</v>
      </c>
      <c r="F30" s="18">
        <f t="shared" ca="1" si="2"/>
        <v>254134232.79529998</v>
      </c>
      <c r="G30" s="18">
        <f t="shared" ca="1" si="2"/>
        <v>20792514.207400002</v>
      </c>
      <c r="H30" s="18">
        <f t="shared" ca="1" si="2"/>
        <v>136374877.5776</v>
      </c>
      <c r="I30" s="18">
        <f t="shared" ca="1" si="2"/>
        <v>94447304.8574</v>
      </c>
      <c r="J30" s="18">
        <f t="shared" ca="1" si="2"/>
        <v>326350.73</v>
      </c>
      <c r="K30" s="18">
        <f t="shared" ca="1" si="2"/>
        <v>0</v>
      </c>
      <c r="L30" s="18">
        <f t="shared" ca="1" si="2"/>
        <v>0</v>
      </c>
      <c r="M30" s="18">
        <f t="shared" ca="1" si="2"/>
        <v>11712250.629999999</v>
      </c>
      <c r="N30" s="18">
        <f t="shared" ca="1" si="3"/>
        <v>268827597.75999999</v>
      </c>
      <c r="O30" s="18">
        <f t="shared" ca="1" si="3"/>
        <v>11365564.17</v>
      </c>
      <c r="P30" s="18">
        <f t="shared" ca="1" si="3"/>
        <v>4098585.44</v>
      </c>
      <c r="Q30" s="18">
        <f t="shared" ca="1" si="3"/>
        <v>0</v>
      </c>
      <c r="R30" s="18">
        <f t="shared" ca="1" si="3"/>
        <v>703102.85</v>
      </c>
      <c r="S30" s="18">
        <f t="shared" ca="1" si="3"/>
        <v>42802081.869999997</v>
      </c>
      <c r="T30" s="18">
        <f t="shared" ca="1" si="3"/>
        <v>4980053.17</v>
      </c>
      <c r="U30" s="19">
        <f t="shared" ca="1" si="1"/>
        <v>930294487.07550001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906648.6</v>
      </c>
      <c r="E31" s="18">
        <f t="shared" ca="1" si="2"/>
        <v>11030605.799999999</v>
      </c>
      <c r="F31" s="18">
        <f t="shared" ca="1" si="2"/>
        <v>15468496.449999999</v>
      </c>
      <c r="G31" s="18">
        <f t="shared" ca="1" si="2"/>
        <v>137597.99</v>
      </c>
      <c r="H31" s="18">
        <f t="shared" ca="1" si="2"/>
        <v>18063234.770000003</v>
      </c>
      <c r="I31" s="18">
        <f t="shared" ca="1" si="2"/>
        <v>6995612.5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837462.17999999993</v>
      </c>
      <c r="N31" s="18">
        <f t="shared" ca="1" si="3"/>
        <v>29710218.02</v>
      </c>
      <c r="O31" s="18">
        <f t="shared" ca="1" si="3"/>
        <v>0</v>
      </c>
      <c r="P31" s="18">
        <f t="shared" ca="1" si="3"/>
        <v>1573348.47</v>
      </c>
      <c r="Q31" s="18">
        <f t="shared" ca="1" si="3"/>
        <v>0</v>
      </c>
      <c r="R31" s="18">
        <f t="shared" ca="1" si="3"/>
        <v>0</v>
      </c>
      <c r="S31" s="18">
        <f t="shared" ca="1" si="3"/>
        <v>14022</v>
      </c>
      <c r="T31" s="18">
        <f t="shared" ca="1" si="3"/>
        <v>0</v>
      </c>
      <c r="U31" s="19">
        <f t="shared" ca="1" si="1"/>
        <v>84737246.780000001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17631848.090140998</v>
      </c>
      <c r="E32" s="18">
        <f t="shared" ca="1" si="2"/>
        <v>60255842.345925003</v>
      </c>
      <c r="F32" s="18">
        <f t="shared" ca="1" si="2"/>
        <v>229075327.34850401</v>
      </c>
      <c r="G32" s="18">
        <f t="shared" ca="1" si="2"/>
        <v>58055790.876711003</v>
      </c>
      <c r="H32" s="18">
        <f t="shared" ca="1" si="2"/>
        <v>185879097.42013302</v>
      </c>
      <c r="I32" s="18">
        <f t="shared" ca="1" si="2"/>
        <v>138692158.399627</v>
      </c>
      <c r="J32" s="18">
        <f t="shared" ca="1" si="2"/>
        <v>341479.74</v>
      </c>
      <c r="K32" s="18">
        <f t="shared" ca="1" si="2"/>
        <v>0</v>
      </c>
      <c r="L32" s="18">
        <f t="shared" ca="1" si="2"/>
        <v>0</v>
      </c>
      <c r="M32" s="18">
        <f t="shared" ca="1" si="2"/>
        <v>5853316.3200000003</v>
      </c>
      <c r="N32" s="18">
        <f t="shared" ca="1" si="3"/>
        <v>137640659.25999999</v>
      </c>
      <c r="O32" s="18">
        <f t="shared" ca="1" si="3"/>
        <v>581774.98</v>
      </c>
      <c r="P32" s="18">
        <f t="shared" ca="1" si="3"/>
        <v>38480241.699999996</v>
      </c>
      <c r="Q32" s="18">
        <f t="shared" ca="1" si="3"/>
        <v>0</v>
      </c>
      <c r="R32" s="18">
        <f t="shared" ca="1" si="3"/>
        <v>0</v>
      </c>
      <c r="S32" s="18">
        <f t="shared" ca="1" si="3"/>
        <v>908611.71</v>
      </c>
      <c r="T32" s="18">
        <f t="shared" ca="1" si="3"/>
        <v>4995064.45</v>
      </c>
      <c r="U32" s="19">
        <f t="shared" ca="1" si="1"/>
        <v>878391212.64104116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4597768.7899997756</v>
      </c>
      <c r="E33" s="18">
        <f t="shared" ca="1" si="2"/>
        <v>31447478.230005346</v>
      </c>
      <c r="F33" s="18">
        <f t="shared" ca="1" si="2"/>
        <v>96026541.619999826</v>
      </c>
      <c r="G33" s="18">
        <f t="shared" ca="1" si="2"/>
        <v>727660.30000000016</v>
      </c>
      <c r="H33" s="18">
        <f t="shared" ca="1" si="2"/>
        <v>11859811.689999988</v>
      </c>
      <c r="I33" s="18">
        <f t="shared" ca="1" si="2"/>
        <v>18582114.28999988</v>
      </c>
      <c r="J33" s="18">
        <f t="shared" ca="1" si="2"/>
        <v>55270.810000000005</v>
      </c>
      <c r="K33" s="18">
        <f t="shared" ca="1" si="2"/>
        <v>0</v>
      </c>
      <c r="L33" s="18">
        <f t="shared" ca="1" si="2"/>
        <v>0</v>
      </c>
      <c r="M33" s="18">
        <f t="shared" ca="1" si="2"/>
        <v>12543785.85</v>
      </c>
      <c r="N33" s="18">
        <f t="shared" ca="1" si="3"/>
        <v>167716341.53999913</v>
      </c>
      <c r="O33" s="18">
        <f t="shared" ca="1" si="3"/>
        <v>0</v>
      </c>
      <c r="P33" s="18">
        <f t="shared" ca="1" si="3"/>
        <v>17860217.050000004</v>
      </c>
      <c r="Q33" s="18">
        <f t="shared" ca="1" si="3"/>
        <v>0</v>
      </c>
      <c r="R33" s="18">
        <f t="shared" ca="1" si="3"/>
        <v>0</v>
      </c>
      <c r="S33" s="18">
        <f t="shared" ca="1" si="3"/>
        <v>56817.29</v>
      </c>
      <c r="T33" s="18">
        <f t="shared" ca="1" si="3"/>
        <v>980839.74999999965</v>
      </c>
      <c r="U33" s="19">
        <f t="shared" ca="1" si="1"/>
        <v>362454647.21000397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572568.95000000403</v>
      </c>
      <c r="E34" s="18">
        <f t="shared" ca="1" si="2"/>
        <v>8158869.5299999742</v>
      </c>
      <c r="F34" s="18">
        <f t="shared" ca="1" si="2"/>
        <v>738354.16000000015</v>
      </c>
      <c r="G34" s="18">
        <f t="shared" ca="1" si="2"/>
        <v>0</v>
      </c>
      <c r="H34" s="18">
        <f t="shared" ca="1" si="2"/>
        <v>263644.84999999998</v>
      </c>
      <c r="I34" s="18">
        <f t="shared" ca="1" si="2"/>
        <v>1898463.5700000026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2611744.3999999994</v>
      </c>
      <c r="N34" s="18">
        <f t="shared" ca="1" si="3"/>
        <v>49626194.870000027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63869840.330000006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2639699.5299999998</v>
      </c>
      <c r="E35" s="18">
        <f t="shared" ca="1" si="2"/>
        <v>28710237.98</v>
      </c>
      <c r="F35" s="18">
        <f t="shared" ca="1" si="2"/>
        <v>13377753.120000001</v>
      </c>
      <c r="G35" s="18">
        <f t="shared" ca="1" si="2"/>
        <v>4291346.57</v>
      </c>
      <c r="H35" s="18">
        <f t="shared" ca="1" si="2"/>
        <v>3800276.77</v>
      </c>
      <c r="I35" s="18">
        <f t="shared" ca="1" si="2"/>
        <v>1789752000.5600002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1842571314.5300002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1587792.57</v>
      </c>
      <c r="E36" s="18">
        <f t="shared" ca="1" si="2"/>
        <v>6880901.4199999999</v>
      </c>
      <c r="F36" s="18">
        <f t="shared" ca="1" si="2"/>
        <v>5693631.54</v>
      </c>
      <c r="G36" s="18">
        <f t="shared" ca="1" si="2"/>
        <v>653236</v>
      </c>
      <c r="H36" s="18">
        <f t="shared" ca="1" si="2"/>
        <v>7427509</v>
      </c>
      <c r="I36" s="18">
        <f t="shared" ca="1" si="2"/>
        <v>7125696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29368766.530000001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7756098.5899999999</v>
      </c>
      <c r="E38" s="18">
        <f t="shared" ca="1" si="4"/>
        <v>31574531.149999999</v>
      </c>
      <c r="F38" s="18">
        <f t="shared" ca="1" si="4"/>
        <v>108227641.15000001</v>
      </c>
      <c r="G38" s="18">
        <f t="shared" ca="1" si="4"/>
        <v>2642400.27</v>
      </c>
      <c r="H38" s="18">
        <f t="shared" ca="1" si="4"/>
        <v>13845538.319999998</v>
      </c>
      <c r="I38" s="18">
        <f t="shared" ca="1" si="4"/>
        <v>29494240.300000001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481820.71</v>
      </c>
      <c r="N38" s="18">
        <f t="shared" ca="1" si="4"/>
        <v>20976035.52</v>
      </c>
      <c r="O38" s="18">
        <f t="shared" ca="1" si="4"/>
        <v>0</v>
      </c>
      <c r="P38" s="18">
        <f t="shared" ca="1" si="4"/>
        <v>263272.38</v>
      </c>
      <c r="Q38" s="18">
        <f t="shared" ca="1" si="4"/>
        <v>1070229.1199999999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216331807.51000002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7435045.0199999996</v>
      </c>
      <c r="E39" s="18">
        <f t="shared" ca="1" si="4"/>
        <v>13202488.689999999</v>
      </c>
      <c r="F39" s="18">
        <f t="shared" ca="1" si="4"/>
        <v>148612.94</v>
      </c>
      <c r="G39" s="18">
        <f t="shared" ca="1" si="4"/>
        <v>0</v>
      </c>
      <c r="H39" s="18">
        <f t="shared" ca="1" si="4"/>
        <v>0</v>
      </c>
      <c r="I39" s="18">
        <f t="shared" ca="1" si="4"/>
        <v>1907203.92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22693350.57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841435.42488399998</v>
      </c>
      <c r="E40" s="18">
        <f t="shared" ca="1" si="4"/>
        <v>11060449.989213999</v>
      </c>
      <c r="F40" s="18">
        <f t="shared" ca="1" si="4"/>
        <v>48843074.088974006</v>
      </c>
      <c r="G40" s="18">
        <f t="shared" ca="1" si="4"/>
        <v>16257563.370000003</v>
      </c>
      <c r="H40" s="18">
        <f t="shared" ca="1" si="4"/>
        <v>69627469.849999994</v>
      </c>
      <c r="I40" s="18">
        <f t="shared" ca="1" si="4"/>
        <v>7998298.3291880004</v>
      </c>
      <c r="J40" s="18">
        <f t="shared" ca="1" si="4"/>
        <v>20204.830000000002</v>
      </c>
      <c r="K40" s="18">
        <f t="shared" ca="1" si="4"/>
        <v>0</v>
      </c>
      <c r="L40" s="18">
        <f t="shared" ca="1" si="4"/>
        <v>0</v>
      </c>
      <c r="M40" s="18">
        <f t="shared" ca="1" si="4"/>
        <v>698562.45</v>
      </c>
      <c r="N40" s="18">
        <f t="shared" ca="1" si="5"/>
        <v>25071087.59</v>
      </c>
      <c r="O40" s="18">
        <f t="shared" ca="1" si="5"/>
        <v>0</v>
      </c>
      <c r="P40" s="18">
        <f t="shared" ca="1" si="5"/>
        <v>1016408.07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283618.05</v>
      </c>
      <c r="U40" s="19">
        <f t="shared" ca="1" si="1"/>
        <v>181718172.04225999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421990.07</v>
      </c>
      <c r="E41" s="18">
        <f t="shared" ca="1" si="4"/>
        <v>1100441.3</v>
      </c>
      <c r="F41" s="18">
        <f t="shared" ca="1" si="4"/>
        <v>2158221.21</v>
      </c>
      <c r="G41" s="18">
        <f t="shared" ca="1" si="4"/>
        <v>0</v>
      </c>
      <c r="H41" s="18">
        <f t="shared" ca="1" si="4"/>
        <v>2552535.12</v>
      </c>
      <c r="I41" s="18">
        <f t="shared" ca="1" si="4"/>
        <v>1633820.7000000002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7867008.4000000004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228604.98999999423</v>
      </c>
      <c r="E43" s="18">
        <f t="shared" ca="1" si="4"/>
        <v>431275.28000004462</v>
      </c>
      <c r="F43" s="18">
        <f t="shared" ca="1" si="4"/>
        <v>28205114.529999986</v>
      </c>
      <c r="G43" s="18">
        <f t="shared" ca="1" si="4"/>
        <v>0</v>
      </c>
      <c r="H43" s="18">
        <f t="shared" ca="1" si="4"/>
        <v>86512.439999999988</v>
      </c>
      <c r="I43" s="18">
        <f t="shared" ca="1" si="4"/>
        <v>14378286.170000004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236.15999999999997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43330029.57000003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1087195.0199999975</v>
      </c>
      <c r="E44" s="18">
        <f t="shared" ca="1" si="4"/>
        <v>563012.84999999544</v>
      </c>
      <c r="F44" s="18">
        <f t="shared" ca="1" si="4"/>
        <v>278115.84000000043</v>
      </c>
      <c r="G44" s="18">
        <f t="shared" ca="1" si="4"/>
        <v>0</v>
      </c>
      <c r="H44" s="18">
        <f t="shared" ca="1" si="4"/>
        <v>427.18</v>
      </c>
      <c r="I44" s="18">
        <f t="shared" ca="1" si="4"/>
        <v>914239.16999999771</v>
      </c>
      <c r="J44" s="18">
        <f t="shared" ca="1" si="4"/>
        <v>10365.91</v>
      </c>
      <c r="K44" s="18">
        <f t="shared" ca="1" si="4"/>
        <v>0</v>
      </c>
      <c r="L44" s="18">
        <f t="shared" ca="1" si="4"/>
        <v>0</v>
      </c>
      <c r="M44" s="18">
        <f t="shared" ca="1" si="4"/>
        <v>2655923.0900000008</v>
      </c>
      <c r="N44" s="18">
        <f t="shared" ca="1" si="5"/>
        <v>45094810.409999818</v>
      </c>
      <c r="O44" s="18">
        <f t="shared" ca="1" si="5"/>
        <v>0</v>
      </c>
      <c r="P44" s="18">
        <f t="shared" ca="1" si="5"/>
        <v>618853.04999999993</v>
      </c>
      <c r="Q44" s="18">
        <f t="shared" ca="1" si="5"/>
        <v>0</v>
      </c>
      <c r="R44" s="18">
        <f t="shared" ca="1" si="5"/>
        <v>0</v>
      </c>
      <c r="S44" s="18">
        <f t="shared" ca="1" si="5"/>
        <v>71280</v>
      </c>
      <c r="T44" s="18">
        <f t="shared" ca="1" si="5"/>
        <v>94698.099999999991</v>
      </c>
      <c r="U44" s="19">
        <f t="shared" ca="1" si="1"/>
        <v>51388920.619999811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865723.79000000691</v>
      </c>
      <c r="E45" s="18">
        <f t="shared" ca="1" si="4"/>
        <v>2270153.4499998381</v>
      </c>
      <c r="F45" s="18">
        <f t="shared" ca="1" si="4"/>
        <v>11851768.419999991</v>
      </c>
      <c r="G45" s="18">
        <f t="shared" ca="1" si="4"/>
        <v>0</v>
      </c>
      <c r="H45" s="18">
        <f t="shared" ca="1" si="4"/>
        <v>22050808.140000008</v>
      </c>
      <c r="I45" s="18">
        <f t="shared" ca="1" si="4"/>
        <v>1008705.7400000001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4695.2799999999988</v>
      </c>
      <c r="N45" s="18">
        <f t="shared" ca="1" si="5"/>
        <v>1420613.0400000019</v>
      </c>
      <c r="O45" s="18">
        <f t="shared" ca="1" si="5"/>
        <v>0</v>
      </c>
      <c r="P45" s="18">
        <f t="shared" ca="1" si="5"/>
        <v>-62434.59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100354.84999999998</v>
      </c>
      <c r="U45" s="19">
        <f t="shared" ca="1" si="1"/>
        <v>39510388.119999848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47980.53</v>
      </c>
      <c r="E46" s="18">
        <f t="shared" ca="1" si="4"/>
        <v>5279846.4000000004</v>
      </c>
      <c r="F46" s="18">
        <f t="shared" ca="1" si="4"/>
        <v>22038575.199999999</v>
      </c>
      <c r="G46" s="18">
        <f t="shared" ca="1" si="4"/>
        <v>354364.77</v>
      </c>
      <c r="H46" s="18">
        <f t="shared" ca="1" si="4"/>
        <v>40684063.829999998</v>
      </c>
      <c r="I46" s="18">
        <f t="shared" ca="1" si="4"/>
        <v>3946691.93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72351522.659999996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1876.4999999999998</v>
      </c>
      <c r="E47" s="18">
        <f t="shared" ca="1" si="4"/>
        <v>20022.689999999999</v>
      </c>
      <c r="F47" s="18">
        <f t="shared" ca="1" si="4"/>
        <v>93220.890000000043</v>
      </c>
      <c r="G47" s="18">
        <f t="shared" ca="1" si="4"/>
        <v>0</v>
      </c>
      <c r="H47" s="18">
        <f t="shared" ca="1" si="4"/>
        <v>120556.54000000001</v>
      </c>
      <c r="I47" s="18">
        <f t="shared" ca="1" si="4"/>
        <v>97294.51999999999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332971.14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1</v>
      </c>
      <c r="E48" s="18">
        <f t="shared" ca="1" si="4"/>
        <v>2</v>
      </c>
      <c r="F48" s="18">
        <f t="shared" ca="1" si="4"/>
        <v>1</v>
      </c>
      <c r="G48" s="18">
        <f t="shared" ca="1" si="4"/>
        <v>0</v>
      </c>
      <c r="H48" s="18">
        <f t="shared" ca="1" si="4"/>
        <v>0</v>
      </c>
      <c r="I48" s="18">
        <f t="shared" ca="1" si="4"/>
        <v>1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5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663211.44999999891</v>
      </c>
      <c r="E49" s="18">
        <f t="shared" ca="1" si="4"/>
        <v>9324814.4399999809</v>
      </c>
      <c r="F49" s="18">
        <f t="shared" ca="1" si="4"/>
        <v>36923270.379999876</v>
      </c>
      <c r="G49" s="18">
        <f t="shared" ca="1" si="4"/>
        <v>53553.159999999996</v>
      </c>
      <c r="H49" s="18">
        <f t="shared" ca="1" si="4"/>
        <v>364429.53</v>
      </c>
      <c r="I49" s="18">
        <f t="shared" ca="1" si="4"/>
        <v>1450912.17</v>
      </c>
      <c r="J49" s="18">
        <f t="shared" ca="1" si="4"/>
        <v>6352.54</v>
      </c>
      <c r="K49" s="18">
        <f t="shared" ca="1" si="4"/>
        <v>0</v>
      </c>
      <c r="L49" s="18">
        <f t="shared" ca="1" si="4"/>
        <v>321277.17000000004</v>
      </c>
      <c r="M49" s="18">
        <f t="shared" ca="1" si="4"/>
        <v>470486.64</v>
      </c>
      <c r="N49" s="18">
        <f t="shared" ca="1" si="5"/>
        <v>71254558.34999983</v>
      </c>
      <c r="O49" s="18">
        <f t="shared" ca="1" si="5"/>
        <v>686720</v>
      </c>
      <c r="P49" s="18">
        <f t="shared" ca="1" si="5"/>
        <v>2398017.9699999997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135997.76000000001</v>
      </c>
      <c r="U49" s="19">
        <f t="shared" ca="1" si="1"/>
        <v>124057164.05999969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314626.93</v>
      </c>
      <c r="E50" s="18">
        <f t="shared" ca="1" si="4"/>
        <v>860820.89</v>
      </c>
      <c r="F50" s="18">
        <f t="shared" ca="1" si="4"/>
        <v>622740.16</v>
      </c>
      <c r="G50" s="18">
        <f t="shared" ca="1" si="4"/>
        <v>0</v>
      </c>
      <c r="H50" s="18">
        <f t="shared" ca="1" si="4"/>
        <v>699332.61</v>
      </c>
      <c r="I50" s="18">
        <f t="shared" ca="1" si="4"/>
        <v>1709821.68</v>
      </c>
      <c r="J50" s="18">
        <f t="shared" ca="1" si="4"/>
        <v>914.42</v>
      </c>
      <c r="K50" s="18">
        <f t="shared" ca="1" si="4"/>
        <v>0</v>
      </c>
      <c r="L50" s="18">
        <f t="shared" ca="1" si="4"/>
        <v>0</v>
      </c>
      <c r="M50" s="18">
        <f t="shared" ca="1" si="4"/>
        <v>346087.31</v>
      </c>
      <c r="N50" s="18">
        <f t="shared" ca="1" si="5"/>
        <v>1924.36</v>
      </c>
      <c r="O50" s="18">
        <f t="shared" ca="1" si="5"/>
        <v>0</v>
      </c>
      <c r="P50" s="18">
        <f t="shared" ca="1" si="5"/>
        <v>6455.26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2283.2800000000002</v>
      </c>
      <c r="U50" s="19">
        <f t="shared" ca="1" si="1"/>
        <v>4565006.8999999994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4365983.8999998495</v>
      </c>
      <c r="F52" s="18">
        <f t="shared" ca="1" si="4"/>
        <v>60697919.899999999</v>
      </c>
      <c r="G52" s="18">
        <f t="shared" ca="1" si="4"/>
        <v>422543.22000000003</v>
      </c>
      <c r="H52" s="18">
        <f t="shared" ca="1" si="4"/>
        <v>2074338.68</v>
      </c>
      <c r="I52" s="18">
        <f t="shared" ca="1" si="4"/>
        <v>3410079.8199999984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70970865.519999847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533498.27</v>
      </c>
      <c r="E53" s="18">
        <f t="shared" ca="1" si="4"/>
        <v>7364983.54</v>
      </c>
      <c r="F53" s="18">
        <f t="shared" ca="1" si="4"/>
        <v>204181.88</v>
      </c>
      <c r="G53" s="18">
        <f t="shared" ca="1" si="4"/>
        <v>0</v>
      </c>
      <c r="H53" s="18">
        <f t="shared" ca="1" si="4"/>
        <v>0</v>
      </c>
      <c r="I53" s="18">
        <f t="shared" ca="1" si="4"/>
        <v>3201080.29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ref="U53:U54" ca="1" si="6">+SUM(D53:T53)</f>
        <v>11303743.98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ref="D54:S69" ca="1" si="7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7"/>
        <v>0</v>
      </c>
      <c r="F54" s="18">
        <f t="shared" ca="1" si="7"/>
        <v>0</v>
      </c>
      <c r="G54" s="18">
        <f t="shared" ca="1" si="7"/>
        <v>0</v>
      </c>
      <c r="H54" s="18">
        <f t="shared" ca="1" si="7"/>
        <v>0</v>
      </c>
      <c r="I54" s="18">
        <f t="shared" ca="1" si="7"/>
        <v>0</v>
      </c>
      <c r="J54" s="18">
        <f t="shared" ca="1" si="7"/>
        <v>0</v>
      </c>
      <c r="K54" s="18">
        <f t="shared" ca="1" si="7"/>
        <v>0</v>
      </c>
      <c r="L54" s="18">
        <f t="shared" ca="1" si="7"/>
        <v>0</v>
      </c>
      <c r="M54" s="18">
        <f t="shared" ca="1" si="7"/>
        <v>0</v>
      </c>
      <c r="N54" s="18">
        <f t="shared" ca="1" si="7"/>
        <v>0</v>
      </c>
      <c r="O54" s="18">
        <f t="shared" ca="1" si="7"/>
        <v>0</v>
      </c>
      <c r="P54" s="18">
        <f t="shared" ca="1" si="7"/>
        <v>0</v>
      </c>
      <c r="Q54" s="18">
        <f t="shared" ca="1" si="7"/>
        <v>0</v>
      </c>
      <c r="R54" s="18">
        <f t="shared" ca="1" si="7"/>
        <v>0</v>
      </c>
      <c r="S54" s="18">
        <f t="shared" ca="1" si="7"/>
        <v>0</v>
      </c>
      <c r="T54" s="18">
        <f t="shared" ref="N54:T69" ca="1" si="8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6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7"/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8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8">
        <f t="shared" ca="1" si="8"/>
        <v>0</v>
      </c>
      <c r="S56" s="18">
        <f t="shared" ca="1" si="8"/>
        <v>0</v>
      </c>
      <c r="T56" s="18">
        <f t="shared" ca="1" si="8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8">
        <f t="shared" ca="1" si="8"/>
        <v>0</v>
      </c>
      <c r="S57" s="18">
        <f t="shared" ca="1" si="8"/>
        <v>0</v>
      </c>
      <c r="T57" s="18">
        <f t="shared" ca="1" si="8"/>
        <v>0</v>
      </c>
      <c r="U57" s="19">
        <f t="shared" ca="1" si="1"/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8">
        <f t="shared" ca="1" si="8"/>
        <v>0</v>
      </c>
      <c r="S58" s="18">
        <f t="shared" ca="1" si="8"/>
        <v>0</v>
      </c>
      <c r="T58" s="18">
        <f t="shared" ca="1" si="8"/>
        <v>0</v>
      </c>
      <c r="U58" s="19">
        <f t="shared" ca="1" si="1"/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8">
        <f t="shared" ca="1" si="8"/>
        <v>0</v>
      </c>
      <c r="S59" s="18">
        <f t="shared" ca="1" si="8"/>
        <v>0</v>
      </c>
      <c r="T59" s="18">
        <f t="shared" ca="1" si="8"/>
        <v>0</v>
      </c>
      <c r="U59" s="19">
        <f t="shared" ref="U59" ca="1" si="9">+SUM(D59:T59)</f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8">
        <f t="shared" ca="1" si="8"/>
        <v>0</v>
      </c>
      <c r="S60" s="18">
        <f t="shared" ca="1" si="8"/>
        <v>0</v>
      </c>
      <c r="T60" s="18">
        <f t="shared" ca="1" si="8"/>
        <v>0</v>
      </c>
      <c r="U60" s="19">
        <f t="shared" ref="U60:U75" ca="1" si="10">+SUM(D60:T60)</f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8">
        <f t="shared" ca="1" si="8"/>
        <v>0</v>
      </c>
      <c r="S61" s="18">
        <f t="shared" ca="1" si="8"/>
        <v>0</v>
      </c>
      <c r="T61" s="18">
        <f t="shared" ca="1" si="8"/>
        <v>0</v>
      </c>
      <c r="U61" s="19">
        <f t="shared" ca="1" si="10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8">
        <f t="shared" ca="1" si="8"/>
        <v>0</v>
      </c>
      <c r="S62" s="18">
        <f t="shared" ca="1" si="8"/>
        <v>0</v>
      </c>
      <c r="T62" s="18">
        <f t="shared" ca="1" si="8"/>
        <v>0</v>
      </c>
      <c r="U62" s="19">
        <f t="shared" ca="1" si="10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8">
        <f t="shared" ca="1" si="8"/>
        <v>0</v>
      </c>
      <c r="S63" s="18">
        <f t="shared" ca="1" si="8"/>
        <v>0</v>
      </c>
      <c r="T63" s="18">
        <f t="shared" ca="1" si="8"/>
        <v>0</v>
      </c>
      <c r="U63" s="19">
        <f t="shared" ca="1" si="10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8">
        <f t="shared" ca="1" si="8"/>
        <v>0</v>
      </c>
      <c r="S64" s="18">
        <f t="shared" ca="1" si="8"/>
        <v>0</v>
      </c>
      <c r="T64" s="18">
        <f t="shared" ca="1" si="8"/>
        <v>0</v>
      </c>
      <c r="U64" s="19">
        <f t="shared" ca="1" si="10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8">
        <f t="shared" ca="1" si="8"/>
        <v>0</v>
      </c>
      <c r="S65" s="18">
        <f t="shared" ca="1" si="8"/>
        <v>0</v>
      </c>
      <c r="T65" s="18">
        <f t="shared" ca="1" si="8"/>
        <v>0</v>
      </c>
      <c r="U65" s="19">
        <f t="shared" ca="1" si="10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8">
        <f t="shared" ca="1" si="8"/>
        <v>0</v>
      </c>
      <c r="S66" s="18">
        <f t="shared" ca="1" si="8"/>
        <v>0</v>
      </c>
      <c r="T66" s="18">
        <f t="shared" ca="1" si="8"/>
        <v>0</v>
      </c>
      <c r="U66" s="19">
        <f t="shared" ca="1" si="10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8">
        <f t="shared" ca="1" si="8"/>
        <v>0</v>
      </c>
      <c r="S67" s="18">
        <f t="shared" ca="1" si="8"/>
        <v>0</v>
      </c>
      <c r="T67" s="18">
        <f t="shared" ca="1" si="8"/>
        <v>0</v>
      </c>
      <c r="U67" s="19">
        <f t="shared" ca="1" si="10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8">
        <f t="shared" ca="1" si="8"/>
        <v>0</v>
      </c>
      <c r="S68" s="18">
        <f t="shared" ca="1" si="8"/>
        <v>0</v>
      </c>
      <c r="T68" s="18">
        <f t="shared" ca="1" si="8"/>
        <v>0</v>
      </c>
      <c r="U68" s="19">
        <f t="shared" ca="1" si="10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8">
        <f t="shared" ca="1" si="8"/>
        <v>0</v>
      </c>
      <c r="S69" s="18">
        <f t="shared" ca="1" si="8"/>
        <v>0</v>
      </c>
      <c r="T69" s="18">
        <f t="shared" ca="1" si="8"/>
        <v>0</v>
      </c>
      <c r="U69" s="19">
        <f t="shared" ca="1" si="10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ref="D70:S75" ca="1" si="11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8">
        <f t="shared" ca="1" si="11"/>
        <v>0</v>
      </c>
      <c r="P70" s="18">
        <f t="shared" ca="1" si="11"/>
        <v>0</v>
      </c>
      <c r="Q70" s="18">
        <f t="shared" ca="1" si="11"/>
        <v>0</v>
      </c>
      <c r="R70" s="18">
        <f t="shared" ca="1" si="11"/>
        <v>0</v>
      </c>
      <c r="S70" s="18">
        <f t="shared" ca="1" si="11"/>
        <v>0</v>
      </c>
      <c r="T70" s="18">
        <f t="shared" ref="N70:T75" ca="1" si="12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10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11"/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2"/>
        <v>0</v>
      </c>
      <c r="O71" s="18">
        <f t="shared" ca="1" si="12"/>
        <v>0</v>
      </c>
      <c r="P71" s="18">
        <f t="shared" ca="1" si="12"/>
        <v>0</v>
      </c>
      <c r="Q71" s="18">
        <f t="shared" ca="1" si="12"/>
        <v>0</v>
      </c>
      <c r="R71" s="18">
        <f t="shared" ca="1" si="12"/>
        <v>0</v>
      </c>
      <c r="S71" s="18">
        <f t="shared" ca="1" si="12"/>
        <v>0</v>
      </c>
      <c r="T71" s="18">
        <f t="shared" ca="1" si="12"/>
        <v>0</v>
      </c>
      <c r="U71" s="19">
        <f t="shared" ca="1" si="10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2"/>
        <v>0</v>
      </c>
      <c r="O72" s="18">
        <f t="shared" ca="1" si="12"/>
        <v>0</v>
      </c>
      <c r="P72" s="18">
        <f t="shared" ca="1" si="12"/>
        <v>0</v>
      </c>
      <c r="Q72" s="18">
        <f t="shared" ca="1" si="12"/>
        <v>0</v>
      </c>
      <c r="R72" s="18">
        <f t="shared" ca="1" si="12"/>
        <v>0</v>
      </c>
      <c r="S72" s="18">
        <f t="shared" ca="1" si="12"/>
        <v>0</v>
      </c>
      <c r="T72" s="18">
        <f t="shared" ca="1" si="12"/>
        <v>0</v>
      </c>
      <c r="U72" s="19">
        <f t="shared" ca="1" si="10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2"/>
        <v>0</v>
      </c>
      <c r="O73" s="18">
        <f t="shared" ca="1" si="12"/>
        <v>0</v>
      </c>
      <c r="P73" s="18">
        <f t="shared" ca="1" si="12"/>
        <v>0</v>
      </c>
      <c r="Q73" s="18">
        <f t="shared" ca="1" si="12"/>
        <v>0</v>
      </c>
      <c r="R73" s="18">
        <f t="shared" ca="1" si="12"/>
        <v>0</v>
      </c>
      <c r="S73" s="18">
        <f t="shared" ca="1" si="12"/>
        <v>0</v>
      </c>
      <c r="T73" s="18">
        <f t="shared" ca="1" si="12"/>
        <v>0</v>
      </c>
      <c r="U73" s="19">
        <f t="shared" ca="1" si="10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2"/>
        <v>0</v>
      </c>
      <c r="O74" s="18">
        <f t="shared" ca="1" si="12"/>
        <v>0</v>
      </c>
      <c r="P74" s="18">
        <f t="shared" ca="1" si="12"/>
        <v>0</v>
      </c>
      <c r="Q74" s="18">
        <f t="shared" ca="1" si="12"/>
        <v>0</v>
      </c>
      <c r="R74" s="18">
        <f t="shared" ca="1" si="12"/>
        <v>0</v>
      </c>
      <c r="S74" s="18">
        <f t="shared" ca="1" si="12"/>
        <v>0</v>
      </c>
      <c r="T74" s="18">
        <f t="shared" ca="1" si="12"/>
        <v>0</v>
      </c>
      <c r="U74" s="19">
        <f t="shared" ca="1" si="10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8">
        <f t="shared" ca="1" si="11"/>
        <v>0</v>
      </c>
      <c r="L75" s="18">
        <f t="shared" ca="1" si="11"/>
        <v>0</v>
      </c>
      <c r="M75" s="18">
        <f t="shared" ca="1" si="11"/>
        <v>0</v>
      </c>
      <c r="N75" s="18">
        <f t="shared" ca="1" si="12"/>
        <v>0</v>
      </c>
      <c r="O75" s="18">
        <f t="shared" ca="1" si="12"/>
        <v>0</v>
      </c>
      <c r="P75" s="18">
        <f t="shared" ca="1" si="12"/>
        <v>0</v>
      </c>
      <c r="Q75" s="18">
        <f t="shared" ca="1" si="12"/>
        <v>0</v>
      </c>
      <c r="R75" s="18">
        <f t="shared" ca="1" si="12"/>
        <v>0</v>
      </c>
      <c r="S75" s="18">
        <f t="shared" ca="1" si="12"/>
        <v>0</v>
      </c>
      <c r="T75" s="18">
        <f t="shared" ca="1" si="12"/>
        <v>0</v>
      </c>
      <c r="U75" s="19">
        <f t="shared" ca="1" si="10"/>
        <v>0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U76" ca="1" si="13">SUMIF($C$7:$C$75,"HD",D$7:D$75)</f>
        <v>191258452.00252575</v>
      </c>
      <c r="E76" s="49">
        <f t="shared" ca="1" si="13"/>
        <v>1148016983.6621354</v>
      </c>
      <c r="F76" s="49">
        <f t="shared" ca="1" si="13"/>
        <v>5309380719.2373886</v>
      </c>
      <c r="G76" s="49">
        <f t="shared" ca="1" si="13"/>
        <v>540380179.07411098</v>
      </c>
      <c r="H76" s="49">
        <f t="shared" ca="1" si="13"/>
        <v>2759785385.9077325</v>
      </c>
      <c r="I76" s="49">
        <f t="shared" ca="1" si="13"/>
        <v>5436008711.2937059</v>
      </c>
      <c r="J76" s="49">
        <f t="shared" ca="1" si="13"/>
        <v>39126428.550000049</v>
      </c>
      <c r="K76" s="49">
        <f t="shared" ca="1" si="13"/>
        <v>0</v>
      </c>
      <c r="L76" s="49">
        <f t="shared" ca="1" si="13"/>
        <v>248527669.91</v>
      </c>
      <c r="M76" s="49">
        <f t="shared" ca="1" si="13"/>
        <v>423708326.69999993</v>
      </c>
      <c r="N76" s="49">
        <f t="shared" ca="1" si="13"/>
        <v>8014563292.6699495</v>
      </c>
      <c r="O76" s="49">
        <f t="shared" ca="1" si="13"/>
        <v>70434756.539999992</v>
      </c>
      <c r="P76" s="49">
        <f t="shared" ca="1" si="13"/>
        <v>3995146104.5300012</v>
      </c>
      <c r="Q76" s="49">
        <f t="shared" ca="1" si="13"/>
        <v>23115241.999999996</v>
      </c>
      <c r="R76" s="49">
        <f t="shared" ca="1" si="13"/>
        <v>703102.85</v>
      </c>
      <c r="S76" s="49">
        <f t="shared" ca="1" si="13"/>
        <v>117096425.25</v>
      </c>
      <c r="T76" s="49">
        <f t="shared" ca="1" si="13"/>
        <v>595244582.35999978</v>
      </c>
      <c r="U76" s="49">
        <f t="shared" ca="1" si="13"/>
        <v>28912496362.537548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U77" ca="1" si="14">SUMIF($C$7:$C$75,"H",D$7:D$75)+SUMIF($C$7:$C$75,"E",D$7:D$75)</f>
        <v>0</v>
      </c>
      <c r="E77" s="49">
        <f t="shared" ca="1" si="14"/>
        <v>0</v>
      </c>
      <c r="F77" s="49">
        <f t="shared" ca="1" si="14"/>
        <v>0</v>
      </c>
      <c r="G77" s="49">
        <f t="shared" ca="1" si="14"/>
        <v>0</v>
      </c>
      <c r="H77" s="49">
        <f t="shared" ca="1" si="14"/>
        <v>0</v>
      </c>
      <c r="I77" s="49">
        <f t="shared" ca="1" si="14"/>
        <v>0</v>
      </c>
      <c r="J77" s="49">
        <f t="shared" ca="1" si="14"/>
        <v>0</v>
      </c>
      <c r="K77" s="49">
        <f t="shared" ca="1" si="14"/>
        <v>0</v>
      </c>
      <c r="L77" s="49">
        <f t="shared" ca="1" si="14"/>
        <v>0</v>
      </c>
      <c r="M77" s="49">
        <f t="shared" ca="1" si="14"/>
        <v>0</v>
      </c>
      <c r="N77" s="49">
        <f t="shared" ca="1" si="14"/>
        <v>0</v>
      </c>
      <c r="O77" s="49">
        <f t="shared" ca="1" si="14"/>
        <v>0</v>
      </c>
      <c r="P77" s="49">
        <f t="shared" ca="1" si="14"/>
        <v>0</v>
      </c>
      <c r="Q77" s="49">
        <f t="shared" ca="1" si="14"/>
        <v>0</v>
      </c>
      <c r="R77" s="49">
        <f t="shared" ca="1" si="14"/>
        <v>0</v>
      </c>
      <c r="S77" s="49">
        <f t="shared" ca="1" si="14"/>
        <v>0</v>
      </c>
      <c r="T77" s="49">
        <f t="shared" ca="1" si="14"/>
        <v>0</v>
      </c>
      <c r="U77" s="49">
        <f t="shared" ca="1" si="14"/>
        <v>0</v>
      </c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U78" ca="1" si="15">D76+D77</f>
        <v>191258452.00252575</v>
      </c>
      <c r="E78" s="49">
        <f t="shared" ca="1" si="15"/>
        <v>1148016983.6621354</v>
      </c>
      <c r="F78" s="49">
        <f ca="1">F76+F77</f>
        <v>5309380719.2373886</v>
      </c>
      <c r="G78" s="49">
        <f ca="1">G76+G77</f>
        <v>540380179.07411098</v>
      </c>
      <c r="H78" s="49">
        <f ca="1">H76+H77</f>
        <v>2759785385.9077325</v>
      </c>
      <c r="I78" s="49">
        <f ca="1">I76+I77</f>
        <v>5436008711.2937059</v>
      </c>
      <c r="J78" s="49">
        <f ca="1">J76+J77</f>
        <v>39126428.550000049</v>
      </c>
      <c r="K78" s="49">
        <f t="shared" ca="1" si="15"/>
        <v>0</v>
      </c>
      <c r="L78" s="49">
        <f t="shared" ca="1" si="15"/>
        <v>248527669.91</v>
      </c>
      <c r="M78" s="49">
        <f t="shared" ca="1" si="15"/>
        <v>423708326.69999993</v>
      </c>
      <c r="N78" s="49">
        <f t="shared" ca="1" si="15"/>
        <v>8014563292.6699495</v>
      </c>
      <c r="O78" s="49">
        <f t="shared" ca="1" si="15"/>
        <v>70434756.539999992</v>
      </c>
      <c r="P78" s="49">
        <f t="shared" ca="1" si="15"/>
        <v>3995146104.5300012</v>
      </c>
      <c r="Q78" s="49">
        <f t="shared" ca="1" si="15"/>
        <v>23115241.999999996</v>
      </c>
      <c r="R78" s="49">
        <f t="shared" ca="1" si="15"/>
        <v>703102.85</v>
      </c>
      <c r="S78" s="49">
        <f t="shared" ca="1" si="15"/>
        <v>117096425.25</v>
      </c>
      <c r="T78" s="49">
        <f t="shared" ca="1" si="15"/>
        <v>595244582.35999978</v>
      </c>
      <c r="U78" s="49">
        <f t="shared" ca="1" si="15"/>
        <v>28912496362.537548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8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3414484926.5700002</v>
      </c>
      <c r="F8" s="18">
        <f t="shared" ca="1" si="0"/>
        <v>0</v>
      </c>
      <c r="G8" s="18">
        <f t="shared" ca="1" si="0"/>
        <v>463106112.25</v>
      </c>
      <c r="H8" s="19">
        <f t="shared" ca="1" si="1"/>
        <v>3877591038.8200002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4388333836.8400002</v>
      </c>
      <c r="F9" s="18">
        <f t="shared" ca="1" si="0"/>
        <v>126646228.66999999</v>
      </c>
      <c r="G9" s="18">
        <f t="shared" ca="1" si="0"/>
        <v>347866732.44999999</v>
      </c>
      <c r="H9" s="19">
        <f t="shared" ca="1" si="1"/>
        <v>4862846797.96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4264761174.1927605</v>
      </c>
      <c r="F10" s="18">
        <f t="shared" ca="1" si="0"/>
        <v>442505265.35000002</v>
      </c>
      <c r="G10" s="18">
        <f t="shared" ca="1" si="0"/>
        <v>1056635119.3298011</v>
      </c>
      <c r="H10" s="19">
        <f t="shared" ca="1" si="1"/>
        <v>5763901558.8725624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2658611852.7660999</v>
      </c>
      <c r="F11" s="18">
        <f t="shared" ca="1" si="0"/>
        <v>39132900.061099999</v>
      </c>
      <c r="G11" s="18">
        <f t="shared" ca="1" si="0"/>
        <v>66787399.729599997</v>
      </c>
      <c r="H11" s="19">
        <f t="shared" ca="1" si="1"/>
        <v>2764532152.5567999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2748121385.4281025</v>
      </c>
      <c r="F13" s="18">
        <f t="shared" ca="1" si="0"/>
        <v>4658143.3252791464</v>
      </c>
      <c r="G13" s="18">
        <f t="shared" ca="1" si="0"/>
        <v>47646485.239999995</v>
      </c>
      <c r="H13" s="19">
        <f t="shared" ca="1" si="1"/>
        <v>2800426013.9933815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4534029274.6599998</v>
      </c>
      <c r="F14" s="18">
        <f t="shared" ca="1" si="0"/>
        <v>46073889.649999999</v>
      </c>
      <c r="G14" s="18">
        <f t="shared" ca="1" si="0"/>
        <v>517149096.02999997</v>
      </c>
      <c r="H14" s="19">
        <f t="shared" ca="1" si="1"/>
        <v>5097252260.3399992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2553024036.1300001</v>
      </c>
      <c r="F17" s="18">
        <f t="shared" ca="1" si="0"/>
        <v>0</v>
      </c>
      <c r="G17" s="18">
        <f t="shared" ca="1" si="0"/>
        <v>58605521.659999996</v>
      </c>
      <c r="H17" s="19">
        <f t="shared" ca="1" si="1"/>
        <v>2611629557.79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1043318279.05</v>
      </c>
      <c r="F20" s="18">
        <f t="shared" ca="1" si="0"/>
        <v>5263531.6500000004</v>
      </c>
      <c r="G20" s="18">
        <f t="shared" ca="1" si="0"/>
        <v>92241397.719999999</v>
      </c>
      <c r="H20" s="19">
        <f t="shared" ca="1" si="1"/>
        <v>1140823208.4199998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-10334392.33</v>
      </c>
      <c r="F21" s="18">
        <f t="shared" ca="1" si="0"/>
        <v>-369326.72</v>
      </c>
      <c r="G21" s="18">
        <f t="shared" ca="1" si="0"/>
        <v>-228709.85</v>
      </c>
      <c r="H21" s="19">
        <f t="shared" ca="1" si="1"/>
        <v>-10932428.9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613907698.10000002</v>
      </c>
      <c r="F22" s="18">
        <f t="shared" ca="1" si="0"/>
        <v>33868851.629999995</v>
      </c>
      <c r="G22" s="18">
        <f t="shared" ca="1" si="0"/>
        <v>69747037.209999993</v>
      </c>
      <c r="H22" s="19">
        <f t="shared" ca="1" si="1"/>
        <v>717523586.94000006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8758772374.75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270603976.06999999</v>
      </c>
      <c r="G23" s="18">
        <f t="shared" ca="1" si="4"/>
        <v>353192341.71000004</v>
      </c>
      <c r="H23" s="19">
        <f t="shared" ca="1" si="1"/>
        <v>9382568692.5299988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1948296738.48</v>
      </c>
      <c r="F24" s="18">
        <f t="shared" ca="1" si="4"/>
        <v>341129357.48000002</v>
      </c>
      <c r="G24" s="18">
        <f t="shared" ca="1" si="4"/>
        <v>497681236.41000003</v>
      </c>
      <c r="H24" s="19">
        <f t="shared" ca="1" si="1"/>
        <v>2787107332.3699999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1474781864.0903499</v>
      </c>
      <c r="F25" s="18">
        <f t="shared" ca="1" si="4"/>
        <v>1616991.27</v>
      </c>
      <c r="G25" s="18">
        <f t="shared" ca="1" si="4"/>
        <v>88868307.369999394</v>
      </c>
      <c r="H25" s="19">
        <f t="shared" ca="1" si="1"/>
        <v>1565267162.7303493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325891768.92999995</v>
      </c>
      <c r="F26" s="18">
        <f t="shared" ca="1" si="4"/>
        <v>6352956.6459740009</v>
      </c>
      <c r="G26" s="18">
        <f t="shared" ca="1" si="4"/>
        <v>16901526.059999999</v>
      </c>
      <c r="H26" s="19">
        <f t="shared" ca="1" si="1"/>
        <v>349146251.63597393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1641352248.6232769</v>
      </c>
      <c r="F27" s="18">
        <f t="shared" ca="1" si="4"/>
        <v>22825054.686723024</v>
      </c>
      <c r="G27" s="18">
        <f t="shared" ca="1" si="4"/>
        <v>27600122</v>
      </c>
      <c r="H27" s="19">
        <f t="shared" ca="1" si="1"/>
        <v>1691777425.3099999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3149900050.3800001</v>
      </c>
      <c r="F28" s="18">
        <f t="shared" ca="1" si="4"/>
        <v>3957740.94</v>
      </c>
      <c r="G28" s="18">
        <f t="shared" ca="1" si="4"/>
        <v>363906823</v>
      </c>
      <c r="H28" s="19">
        <f t="shared" ca="1" si="1"/>
        <v>3517764614.3200002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-14134.53</v>
      </c>
      <c r="F29" s="18">
        <f t="shared" ca="1" si="4"/>
        <v>0</v>
      </c>
      <c r="G29" s="18">
        <f t="shared" ca="1" si="4"/>
        <v>0</v>
      </c>
      <c r="H29" s="19">
        <f t="shared" ca="1" si="1"/>
        <v>-14134.53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2813495610.1367002</v>
      </c>
      <c r="F30" s="18">
        <f t="shared" ca="1" si="4"/>
        <v>311341.14679999999</v>
      </c>
      <c r="G30" s="18">
        <f t="shared" ca="1" si="4"/>
        <v>126207600.9579</v>
      </c>
      <c r="H30" s="19">
        <f t="shared" ca="1" si="1"/>
        <v>2940014552.2414002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418321215.38000005</v>
      </c>
      <c r="F31" s="18">
        <f t="shared" ca="1" si="4"/>
        <v>3661148.4600000004</v>
      </c>
      <c r="G31" s="18">
        <f t="shared" ca="1" si="4"/>
        <v>2001677.05</v>
      </c>
      <c r="H31" s="19">
        <f t="shared" ca="1" si="1"/>
        <v>423984040.89000005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4634748331.4300003</v>
      </c>
      <c r="F32" s="18">
        <f t="shared" ca="1" si="4"/>
        <v>0</v>
      </c>
      <c r="G32" s="18">
        <f t="shared" ca="1" si="4"/>
        <v>274045893.70999998</v>
      </c>
      <c r="H32" s="19">
        <f t="shared" ca="1" si="1"/>
        <v>4908794225.1400003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2784479090.0797091</v>
      </c>
      <c r="F33" s="18">
        <f t="shared" ca="1" si="4"/>
        <v>175429420.739999</v>
      </c>
      <c r="G33" s="18">
        <f t="shared" ca="1" si="4"/>
        <v>55688297.749999844</v>
      </c>
      <c r="H33" s="19">
        <f t="shared" ca="1" si="1"/>
        <v>3015596808.5697079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899230570.20988405</v>
      </c>
      <c r="F34" s="18">
        <f t="shared" ca="1" si="4"/>
        <v>4181918.77</v>
      </c>
      <c r="G34" s="18">
        <f t="shared" ca="1" si="4"/>
        <v>21162525.070001684</v>
      </c>
      <c r="H34" s="19">
        <f t="shared" ca="1" si="1"/>
        <v>924575014.04988575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62551.310000000005</v>
      </c>
      <c r="F35" s="18">
        <f t="shared" ca="1" si="4"/>
        <v>0</v>
      </c>
      <c r="G35" s="18">
        <f t="shared" ca="1" si="4"/>
        <v>0</v>
      </c>
      <c r="H35" s="19">
        <f t="shared" ca="1" si="1"/>
        <v>62551.310000000005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532855275.38999999</v>
      </c>
      <c r="F36" s="18">
        <f t="shared" ca="1" si="4"/>
        <v>6032783.1399999997</v>
      </c>
      <c r="G36" s="18">
        <f t="shared" ca="1" si="4"/>
        <v>34081508.32</v>
      </c>
      <c r="H36" s="19">
        <f t="shared" ca="1" si="1"/>
        <v>572969566.85000002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805358303.82999992</v>
      </c>
      <c r="F38" s="18">
        <f t="shared" ca="1" si="4"/>
        <v>0</v>
      </c>
      <c r="G38" s="18">
        <f t="shared" ca="1" si="4"/>
        <v>92868205.540000007</v>
      </c>
      <c r="H38" s="19">
        <f t="shared" ca="1" si="1"/>
        <v>898226509.36999989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2802457572.9900002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4172592.33</v>
      </c>
      <c r="G39" s="18">
        <f t="shared" ca="1" si="5"/>
        <v>72571389.659999996</v>
      </c>
      <c r="H39" s="19">
        <f t="shared" ca="1" si="1"/>
        <v>2879201554.98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11978040034.898397</v>
      </c>
      <c r="F40" s="18">
        <f t="shared" ca="1" si="5"/>
        <v>4180579.56</v>
      </c>
      <c r="G40" s="18">
        <f t="shared" ca="1" si="5"/>
        <v>249582319.29234999</v>
      </c>
      <c r="H40" s="19">
        <f t="shared" ca="1" si="1"/>
        <v>12231802933.750748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123046100.74000031</v>
      </c>
      <c r="F43" s="18">
        <f t="shared" ca="1" si="5"/>
        <v>2306298.12</v>
      </c>
      <c r="G43" s="18">
        <f t="shared" ca="1" si="5"/>
        <v>2572157.6599999992</v>
      </c>
      <c r="H43" s="19">
        <f t="shared" ca="1" si="1"/>
        <v>127924556.52000031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425070656.67976475</v>
      </c>
      <c r="F44" s="18">
        <f t="shared" ca="1" si="5"/>
        <v>14333362.490000129</v>
      </c>
      <c r="G44" s="18">
        <f t="shared" ca="1" si="5"/>
        <v>63479455.470000409</v>
      </c>
      <c r="H44" s="19">
        <f t="shared" ca="1" si="1"/>
        <v>502883474.63976526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2634887323.73</v>
      </c>
      <c r="F48" s="18">
        <f t="shared" ca="1" si="5"/>
        <v>2930855</v>
      </c>
      <c r="G48" s="18">
        <f t="shared" ca="1" si="5"/>
        <v>127608070.36999997</v>
      </c>
      <c r="H48" s="19">
        <f t="shared" ca="1" si="1"/>
        <v>2765426249.0999999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171269423.12427998</v>
      </c>
      <c r="F51" s="18">
        <f t="shared" ca="1" si="5"/>
        <v>595968.29572000005</v>
      </c>
      <c r="G51" s="18">
        <f t="shared" ca="1" si="5"/>
        <v>0</v>
      </c>
      <c r="H51" s="19">
        <f t="shared" ca="1" si="1"/>
        <v>171865391.41999999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ref="H53:H54" ca="1" si="6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6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3"/>
        <v>0</v>
      </c>
      <c r="E55" s="18">
        <f t="shared" ca="1" si="2"/>
        <v>0</v>
      </c>
      <c r="F55" s="18">
        <f t="shared" ref="F55:G75" ca="1" si="7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7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3"/>
        <v>0</v>
      </c>
      <c r="E56" s="18">
        <f t="shared" ca="1" si="2"/>
        <v>0</v>
      </c>
      <c r="F56" s="18">
        <f t="shared" ca="1" si="7"/>
        <v>0</v>
      </c>
      <c r="G56" s="18">
        <f t="shared" ca="1" si="7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3"/>
        <v>0</v>
      </c>
      <c r="E57" s="18">
        <f t="shared" ca="1" si="2"/>
        <v>0</v>
      </c>
      <c r="F57" s="18">
        <f t="shared" ca="1" si="7"/>
        <v>0</v>
      </c>
      <c r="G57" s="18">
        <f t="shared" ca="1" si="7"/>
        <v>0</v>
      </c>
      <c r="H57" s="19">
        <f t="shared" ca="1" si="1"/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3"/>
        <v>0</v>
      </c>
      <c r="E58" s="18">
        <f t="shared" ca="1" si="2"/>
        <v>0</v>
      </c>
      <c r="F58" s="18">
        <f t="shared" ca="1" si="7"/>
        <v>0</v>
      </c>
      <c r="G58" s="18">
        <f t="shared" ca="1" si="7"/>
        <v>0</v>
      </c>
      <c r="H58" s="19">
        <f t="shared" ca="1" si="1"/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3"/>
        <v>0</v>
      </c>
      <c r="E59" s="18">
        <f t="shared" ca="1" si="2"/>
        <v>0</v>
      </c>
      <c r="F59" s="18">
        <f t="shared" ca="1" si="7"/>
        <v>0</v>
      </c>
      <c r="G59" s="18">
        <f t="shared" ca="1" si="7"/>
        <v>0</v>
      </c>
      <c r="H59" s="19">
        <f t="shared" ref="H59" ca="1" si="8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3"/>
        <v>0</v>
      </c>
      <c r="E60" s="18">
        <f t="shared" ca="1" si="2"/>
        <v>0</v>
      </c>
      <c r="F60" s="18">
        <f t="shared" ca="1" si="7"/>
        <v>0</v>
      </c>
      <c r="G60" s="18">
        <f t="shared" ca="1" si="7"/>
        <v>0</v>
      </c>
      <c r="H60" s="19">
        <f t="shared" ref="H60:H75" ca="1" si="9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3"/>
        <v>0</v>
      </c>
      <c r="E61" s="18">
        <f t="shared" ca="1" si="2"/>
        <v>0</v>
      </c>
      <c r="F61" s="18">
        <f t="shared" ca="1" si="7"/>
        <v>0</v>
      </c>
      <c r="G61" s="18">
        <f t="shared" ca="1" si="7"/>
        <v>0</v>
      </c>
      <c r="H61" s="19">
        <f t="shared" ca="1" si="9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3"/>
        <v>0</v>
      </c>
      <c r="E62" s="18">
        <f t="shared" ca="1" si="2"/>
        <v>0</v>
      </c>
      <c r="F62" s="18">
        <f t="shared" ca="1" si="7"/>
        <v>0</v>
      </c>
      <c r="G62" s="18">
        <f t="shared" ca="1" si="7"/>
        <v>0</v>
      </c>
      <c r="H62" s="19">
        <f t="shared" ca="1" si="9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3"/>
        <v>0</v>
      </c>
      <c r="E63" s="18">
        <f t="shared" ca="1" si="2"/>
        <v>0</v>
      </c>
      <c r="F63" s="18">
        <f t="shared" ca="1" si="7"/>
        <v>0</v>
      </c>
      <c r="G63" s="18">
        <f t="shared" ca="1" si="7"/>
        <v>0</v>
      </c>
      <c r="H63" s="19">
        <f t="shared" ca="1" si="9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3"/>
        <v>0</v>
      </c>
      <c r="E64" s="18">
        <f t="shared" ca="1" si="2"/>
        <v>0</v>
      </c>
      <c r="F64" s="18">
        <f t="shared" ca="1" si="7"/>
        <v>0</v>
      </c>
      <c r="G64" s="18">
        <f t="shared" ca="1" si="7"/>
        <v>0</v>
      </c>
      <c r="H64" s="19">
        <f t="shared" ca="1" si="9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3"/>
        <v>0</v>
      </c>
      <c r="E65" s="18">
        <f t="shared" ca="1" si="2"/>
        <v>0</v>
      </c>
      <c r="F65" s="18">
        <f t="shared" ca="1" si="7"/>
        <v>0</v>
      </c>
      <c r="G65" s="18">
        <f t="shared" ca="1" si="7"/>
        <v>0</v>
      </c>
      <c r="H65" s="19">
        <f t="shared" ca="1" si="9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3"/>
        <v>0</v>
      </c>
      <c r="E66" s="18">
        <f t="shared" ca="1" si="2"/>
        <v>0</v>
      </c>
      <c r="F66" s="18">
        <f t="shared" ca="1" si="7"/>
        <v>0</v>
      </c>
      <c r="G66" s="18">
        <f t="shared" ca="1" si="7"/>
        <v>0</v>
      </c>
      <c r="H66" s="19">
        <f t="shared" ca="1" si="9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3"/>
        <v>0</v>
      </c>
      <c r="E67" s="18">
        <f t="shared" ca="1" si="2"/>
        <v>0</v>
      </c>
      <c r="F67" s="18">
        <f t="shared" ca="1" si="7"/>
        <v>0</v>
      </c>
      <c r="G67" s="18">
        <f t="shared" ca="1" si="7"/>
        <v>0</v>
      </c>
      <c r="H67" s="19">
        <f t="shared" ca="1" si="9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3"/>
        <v>0</v>
      </c>
      <c r="E68" s="18">
        <f t="shared" ca="1" si="2"/>
        <v>0</v>
      </c>
      <c r="F68" s="18">
        <f t="shared" ca="1" si="7"/>
        <v>0</v>
      </c>
      <c r="G68" s="18">
        <f t="shared" ca="1" si="7"/>
        <v>0</v>
      </c>
      <c r="H68" s="19">
        <f t="shared" ca="1" si="9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3"/>
        <v>0</v>
      </c>
      <c r="E69" s="18">
        <f t="shared" ca="1" si="2"/>
        <v>0</v>
      </c>
      <c r="F69" s="18">
        <f t="shared" ca="1" si="7"/>
        <v>0</v>
      </c>
      <c r="G69" s="18">
        <f t="shared" ca="1" si="7"/>
        <v>0</v>
      </c>
      <c r="H69" s="19">
        <f t="shared" ca="1" si="9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3"/>
        <v>0</v>
      </c>
      <c r="E70" s="18">
        <f t="shared" ca="1" si="2"/>
        <v>0</v>
      </c>
      <c r="F70" s="18">
        <f t="shared" ca="1" si="7"/>
        <v>0</v>
      </c>
      <c r="G70" s="18">
        <f t="shared" ca="1" si="7"/>
        <v>0</v>
      </c>
      <c r="H70" s="19">
        <f t="shared" ca="1" si="9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3"/>
        <v>0</v>
      </c>
      <c r="E71" s="18">
        <f t="shared" ca="1" si="2"/>
        <v>0</v>
      </c>
      <c r="F71" s="18">
        <f t="shared" ca="1" si="7"/>
        <v>0</v>
      </c>
      <c r="G71" s="18">
        <f t="shared" ca="1" si="7"/>
        <v>0</v>
      </c>
      <c r="H71" s="19">
        <f t="shared" ca="1" si="9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3"/>
        <v>0</v>
      </c>
      <c r="E72" s="18">
        <f t="shared" ref="E72:E75" ca="1" si="10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7"/>
        <v>0</v>
      </c>
      <c r="G72" s="18">
        <f t="shared" ca="1" si="7"/>
        <v>0</v>
      </c>
      <c r="H72" s="19">
        <f t="shared" ca="1" si="9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3"/>
        <v>0</v>
      </c>
      <c r="E73" s="18">
        <f t="shared" ca="1" si="10"/>
        <v>0</v>
      </c>
      <c r="F73" s="18">
        <f t="shared" ca="1" si="7"/>
        <v>0</v>
      </c>
      <c r="G73" s="18">
        <f t="shared" ca="1" si="7"/>
        <v>0</v>
      </c>
      <c r="H73" s="19">
        <f t="shared" ca="1" si="9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3"/>
        <v>0</v>
      </c>
      <c r="E74" s="18">
        <f t="shared" ca="1" si="10"/>
        <v>0</v>
      </c>
      <c r="F74" s="18">
        <f t="shared" ca="1" si="7"/>
        <v>0</v>
      </c>
      <c r="G74" s="18">
        <f t="shared" ca="1" si="7"/>
        <v>0</v>
      </c>
      <c r="H74" s="19">
        <f t="shared" ca="1" si="9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3"/>
        <v>0</v>
      </c>
      <c r="E75" s="18">
        <f t="shared" ca="1" si="10"/>
        <v>0</v>
      </c>
      <c r="F75" s="18">
        <f t="shared" ca="1" si="7"/>
        <v>0</v>
      </c>
      <c r="G75" s="18">
        <f t="shared" ca="1" si="7"/>
        <v>0</v>
      </c>
      <c r="H75" s="19">
        <f t="shared" ca="1" si="9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E76" s="49">
        <f ca="1">SUMIF($C$7:$C$75,"HD",E$7:E$75)</f>
        <v>74530561042.059326</v>
      </c>
      <c r="F76" s="49">
        <f ca="1">SUMIF($C$7:$C$75,"HD",F$7:F$75)</f>
        <v>1562401828.7615952</v>
      </c>
      <c r="G76" s="49">
        <f ca="1">SUMIF($C$7:$C$75,"HD",G$7:G$75)</f>
        <v>5189575649.169651</v>
      </c>
      <c r="H76" s="49">
        <f ca="1">SUMIF($C$7:$C$75,"HD",H$7:H$75)</f>
        <v>81282538519.990585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0</v>
      </c>
      <c r="E78" s="49">
        <f ca="1">E76+E77</f>
        <v>74530561042.059326</v>
      </c>
      <c r="F78" s="49">
        <f ca="1">F76+F77</f>
        <v>1562401828.7615952</v>
      </c>
      <c r="G78" s="49">
        <f ca="1">G76+G77</f>
        <v>5189575649.169651</v>
      </c>
      <c r="H78" s="49">
        <f ca="1">H76+H77</f>
        <v>81282538519.990585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8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3414484926.5700002</v>
      </c>
      <c r="E8" s="18">
        <f t="shared" ca="1" si="0"/>
        <v>0</v>
      </c>
      <c r="F8" s="19">
        <f t="shared" ca="1" si="1"/>
        <v>3414484926.5700002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4388333836.8400002</v>
      </c>
      <c r="E9" s="18">
        <f t="shared" ca="1" si="0"/>
        <v>126646228.66999999</v>
      </c>
      <c r="F9" s="19">
        <f t="shared" ca="1" si="1"/>
        <v>4514980065.5100002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4264761174.1927605</v>
      </c>
      <c r="E10" s="18">
        <f t="shared" ca="1" si="0"/>
        <v>442505265.35000002</v>
      </c>
      <c r="F10" s="19">
        <f t="shared" ca="1" si="1"/>
        <v>4707266439.5427608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2658611852.7660999</v>
      </c>
      <c r="E11" s="18">
        <f t="shared" ca="1" si="0"/>
        <v>39132900.061099999</v>
      </c>
      <c r="F11" s="19">
        <f t="shared" ca="1" si="1"/>
        <v>2697744752.8271999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2748121385.4281025</v>
      </c>
      <c r="E13" s="18">
        <f t="shared" ca="1" si="0"/>
        <v>4658143.3252791464</v>
      </c>
      <c r="F13" s="19">
        <f t="shared" ca="1" si="1"/>
        <v>2752779528.7533817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4534029274.6599998</v>
      </c>
      <c r="E14" s="18">
        <f t="shared" ca="1" si="0"/>
        <v>46073889.649999999</v>
      </c>
      <c r="F14" s="19">
        <f t="shared" ca="1" si="1"/>
        <v>4580103164.3099995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2553024036.1300001</v>
      </c>
      <c r="E17" s="18">
        <f t="shared" ca="1" si="0"/>
        <v>0</v>
      </c>
      <c r="F17" s="19">
        <f t="shared" ca="1" si="1"/>
        <v>2553024036.1300001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1043318279.05</v>
      </c>
      <c r="E20" s="18">
        <f t="shared" ca="1" si="0"/>
        <v>5263531.6500000004</v>
      </c>
      <c r="F20" s="19">
        <f t="shared" ca="1" si="1"/>
        <v>1048581810.6999999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-10334392.33</v>
      </c>
      <c r="E21" s="18">
        <f t="shared" ca="1" si="0"/>
        <v>-369326.72</v>
      </c>
      <c r="F21" s="19">
        <f t="shared" ca="1" si="1"/>
        <v>-10703719.050000001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613907698.10000002</v>
      </c>
      <c r="E22" s="18">
        <f t="shared" ca="1" si="0"/>
        <v>33868851.629999995</v>
      </c>
      <c r="F22" s="19">
        <f t="shared" ca="1" si="1"/>
        <v>647776549.73000002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8758772374.75</v>
      </c>
      <c r="E23" s="18">
        <f t="shared" ca="1" si="0"/>
        <v>270603976.06999999</v>
      </c>
      <c r="F23" s="19">
        <f t="shared" ca="1" si="1"/>
        <v>9029376350.8199997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1948296738.48</v>
      </c>
      <c r="E24" s="18">
        <f t="shared" ca="1" si="0"/>
        <v>341129357.48000002</v>
      </c>
      <c r="F24" s="19">
        <f t="shared" ca="1" si="1"/>
        <v>2289426095.96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1474781864.0903499</v>
      </c>
      <c r="E25" s="18">
        <f t="shared" ca="1" si="0"/>
        <v>1616991.27</v>
      </c>
      <c r="F25" s="19">
        <f t="shared" ca="1" si="1"/>
        <v>1476398855.3603499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325891768.92999995</v>
      </c>
      <c r="E26" s="18">
        <f t="shared" ca="1" si="0"/>
        <v>6352956.6459740009</v>
      </c>
      <c r="F26" s="19">
        <f t="shared" ca="1" si="1"/>
        <v>332244725.57597393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1641352248.6232769</v>
      </c>
      <c r="E27" s="18">
        <f t="shared" ca="1" si="0"/>
        <v>22825054.686723024</v>
      </c>
      <c r="F27" s="19">
        <f t="shared" ca="1" si="1"/>
        <v>1664177303.3099999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3149900050.3800001</v>
      </c>
      <c r="E28" s="18">
        <f t="shared" ca="1" si="0"/>
        <v>3957740.94</v>
      </c>
      <c r="F28" s="19">
        <f t="shared" ca="1" si="1"/>
        <v>3153857791.3200002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-14134.53</v>
      </c>
      <c r="E29" s="18">
        <f t="shared" ca="1" si="0"/>
        <v>0</v>
      </c>
      <c r="F29" s="19">
        <f t="shared" ca="1" si="1"/>
        <v>-14134.53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2813495610.1367002</v>
      </c>
      <c r="E30" s="18">
        <f t="shared" ca="1" si="0"/>
        <v>311341.14679999999</v>
      </c>
      <c r="F30" s="19">
        <f t="shared" ca="1" si="1"/>
        <v>2813806951.2835002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418321215.38000005</v>
      </c>
      <c r="E31" s="18">
        <f t="shared" ca="1" si="0"/>
        <v>3661148.4600000004</v>
      </c>
      <c r="F31" s="19">
        <f t="shared" ca="1" si="1"/>
        <v>421982363.84000003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4634748331.4300003</v>
      </c>
      <c r="E32" s="18">
        <f t="shared" ca="1" si="0"/>
        <v>0</v>
      </c>
      <c r="F32" s="19">
        <f t="shared" ca="1" si="1"/>
        <v>4634748331.4300003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2784479090.0797091</v>
      </c>
      <c r="E33" s="18">
        <f t="shared" ca="1" si="0"/>
        <v>175429420.739999</v>
      </c>
      <c r="F33" s="19">
        <f t="shared" ca="1" si="1"/>
        <v>2959908510.8197079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899230570.20988405</v>
      </c>
      <c r="E34" s="18">
        <f t="shared" ca="1" si="0"/>
        <v>4181918.77</v>
      </c>
      <c r="F34" s="19">
        <f t="shared" ca="1" si="1"/>
        <v>903412488.97988403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62551.310000000005</v>
      </c>
      <c r="E35" s="18">
        <f t="shared" ca="1" si="0"/>
        <v>0</v>
      </c>
      <c r="F35" s="19">
        <f t="shared" ca="1" si="1"/>
        <v>62551.310000000005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532855275.38999999</v>
      </c>
      <c r="E36" s="18">
        <f t="shared" ca="1" si="0"/>
        <v>6032783.1399999997</v>
      </c>
      <c r="F36" s="19">
        <f t="shared" ca="1" si="1"/>
        <v>538888058.52999997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805358303.82999992</v>
      </c>
      <c r="E38" s="18">
        <f t="shared" ca="1" si="0"/>
        <v>0</v>
      </c>
      <c r="F38" s="19">
        <f t="shared" ca="1" si="1"/>
        <v>805358303.82999992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2802457572.9900002</v>
      </c>
      <c r="E39" s="18">
        <f t="shared" ca="1" si="0"/>
        <v>4172592.33</v>
      </c>
      <c r="F39" s="19">
        <f t="shared" ca="1" si="1"/>
        <v>2806630165.3200002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11978040034.898397</v>
      </c>
      <c r="E40" s="18">
        <f t="shared" ca="1" si="0"/>
        <v>4180579.56</v>
      </c>
      <c r="F40" s="19">
        <f t="shared" ca="1" si="1"/>
        <v>11982220614.458397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123046100.74000031</v>
      </c>
      <c r="E43" s="18">
        <f t="shared" ca="1" si="0"/>
        <v>2306298.12</v>
      </c>
      <c r="F43" s="19">
        <f t="shared" ca="1" si="1"/>
        <v>125352398.86000031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425070656.67976475</v>
      </c>
      <c r="E44" s="18">
        <f t="shared" ca="1" si="0"/>
        <v>14333362.490000129</v>
      </c>
      <c r="F44" s="19">
        <f t="shared" ca="1" si="1"/>
        <v>439404019.16976488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2634887323.73</v>
      </c>
      <c r="E48" s="18">
        <f t="shared" ca="1" si="0"/>
        <v>2930855</v>
      </c>
      <c r="F48" s="19">
        <f t="shared" ca="1" si="1"/>
        <v>2637818178.73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171269423.12427998</v>
      </c>
      <c r="E51" s="18">
        <f t="shared" ca="1" si="0"/>
        <v>595968.29572000005</v>
      </c>
      <c r="F51" s="19">
        <f t="shared" ca="1" si="1"/>
        <v>171865391.41999999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ref="F53:F54" ca="1" si="3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2"/>
        <v>0</v>
      </c>
      <c r="E54" s="18">
        <f t="shared" ca="1" si="0"/>
        <v>0</v>
      </c>
      <c r="F54" s="19">
        <f t="shared" ca="1" si="3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2"/>
        <v>0</v>
      </c>
      <c r="E57" s="18">
        <f t="shared" ca="1" si="0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2"/>
        <v>0</v>
      </c>
      <c r="E58" s="18">
        <f t="shared" ca="1" si="0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2"/>
        <v>0</v>
      </c>
      <c r="E59" s="18">
        <f t="shared" ca="1" si="0"/>
        <v>0</v>
      </c>
      <c r="F59" s="19">
        <f t="shared" ref="F59" ca="1" si="4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2"/>
        <v>0</v>
      </c>
      <c r="E60" s="18">
        <f t="shared" ca="1" si="0"/>
        <v>0</v>
      </c>
      <c r="F60" s="19">
        <f t="shared" ref="F60:F75" ca="1" si="5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2"/>
        <v>0</v>
      </c>
      <c r="E61" s="18">
        <f t="shared" ca="1" si="0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2"/>
        <v>0</v>
      </c>
      <c r="E62" s="18">
        <f t="shared" ca="1" si="0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2"/>
        <v>0</v>
      </c>
      <c r="E63" s="18">
        <f t="shared" ca="1" si="0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2"/>
        <v>0</v>
      </c>
      <c r="E64" s="18">
        <f t="shared" ca="1" si="0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2"/>
        <v>0</v>
      </c>
      <c r="E65" s="18">
        <f t="shared" ca="1" si="0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2"/>
        <v>0</v>
      </c>
      <c r="E66" s="18">
        <f t="shared" ca="1" si="0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2"/>
        <v>0</v>
      </c>
      <c r="E67" s="18">
        <f t="shared" ca="1" si="0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2"/>
        <v>0</v>
      </c>
      <c r="E68" s="18">
        <f t="shared" ca="1" si="0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2"/>
        <v>0</v>
      </c>
      <c r="E69" s="18">
        <f t="shared" ca="1" si="0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2"/>
        <v>0</v>
      </c>
      <c r="E70" s="18">
        <f t="shared" ca="1" si="0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2"/>
        <v>0</v>
      </c>
      <c r="E71" s="18">
        <f t="shared" ref="E71:E75" ca="1" si="6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ref="D72:D75" ca="1" si="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6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6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6"/>
        <v>0</v>
      </c>
      <c r="F74" s="19">
        <f t="shared" ca="1" si="5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6"/>
        <v>0</v>
      </c>
      <c r="F75" s="19">
        <f t="shared" ca="1" si="5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74530561042.059326</v>
      </c>
      <c r="E76" s="49">
        <f ca="1">SUMIF($C$7:$C$75,"HD",E$7:E$75)</f>
        <v>1562401828.7615952</v>
      </c>
      <c r="F76" s="49">
        <f ca="1">SUMIF($C$7:$C$75,"HD",F$7:F$75)</f>
        <v>76092962870.820908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74530561042.059326</v>
      </c>
      <c r="E78" s="49">
        <f ca="1">E76+E77</f>
        <v>1562401828.7615952</v>
      </c>
      <c r="F78" s="49">
        <f ca="1">F76+F77</f>
        <v>76092962870.820908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112615611.33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17093558.100000001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248366311.88999999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17069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6215215.1899999995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26183090.43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3513354.48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111913538.20999999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127731.84000000001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632643.59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1314470.21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6841528.3200000003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8305269.0994220003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543139391.68942189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543139391.68942189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513852.41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3183494.7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389669827.56999999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393367174.68000001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393367174.68000001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7479886.25</v>
      </c>
      <c r="E7" s="18">
        <f t="shared" ca="1" si="0"/>
        <v>271993038.62</v>
      </c>
      <c r="F7" s="18">
        <f t="shared" ca="1" si="0"/>
        <v>0</v>
      </c>
      <c r="G7" s="18">
        <f t="shared" ca="1" si="0"/>
        <v>15195665.640000001</v>
      </c>
      <c r="H7" s="18">
        <f t="shared" ca="1" si="0"/>
        <v>0</v>
      </c>
      <c r="I7" s="18">
        <f t="shared" ca="1" si="0"/>
        <v>0</v>
      </c>
      <c r="J7" s="18">
        <f t="shared" ca="1" si="0"/>
        <v>400848.62</v>
      </c>
      <c r="K7" s="18">
        <f t="shared" ca="1" si="0"/>
        <v>0</v>
      </c>
      <c r="L7" s="18">
        <f t="shared" ca="1" si="0"/>
        <v>0</v>
      </c>
      <c r="M7" s="18">
        <f t="shared" ca="1" si="0"/>
        <v>162677989.58000001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26915257.619999997</v>
      </c>
      <c r="R7" s="19">
        <f ca="1">+SUM(D7:Q7)</f>
        <v>484662686.33000004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181135523.02000001</v>
      </c>
      <c r="E8" s="18">
        <f t="shared" ca="1" si="0"/>
        <v>373368878.07999885</v>
      </c>
      <c r="F8" s="18">
        <f t="shared" ca="1" si="0"/>
        <v>44674.74</v>
      </c>
      <c r="G8" s="18">
        <f t="shared" ca="1" si="0"/>
        <v>0</v>
      </c>
      <c r="H8" s="18">
        <f t="shared" ca="1" si="0"/>
        <v>0</v>
      </c>
      <c r="I8" s="18">
        <f t="shared" ca="1" si="0"/>
        <v>12536953.140000001</v>
      </c>
      <c r="J8" s="18">
        <f t="shared" ca="1" si="0"/>
        <v>4352146.51</v>
      </c>
      <c r="K8" s="18">
        <f t="shared" ca="1" si="0"/>
        <v>137104.31</v>
      </c>
      <c r="L8" s="18">
        <f t="shared" ca="1" si="0"/>
        <v>0</v>
      </c>
      <c r="M8" s="18">
        <f t="shared" ca="1" si="0"/>
        <v>201300412.16999999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139630938.47999999</v>
      </c>
      <c r="R8" s="19">
        <f t="shared" ref="R8:R18" ca="1" si="1">+SUM(D8:Q8)</f>
        <v>912506630.44999874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66905031.519999996</v>
      </c>
      <c r="E9" s="18">
        <f t="shared" ca="1" si="0"/>
        <v>81415070.13000001</v>
      </c>
      <c r="F9" s="18">
        <f t="shared" ca="1" si="0"/>
        <v>147812.24000000002</v>
      </c>
      <c r="G9" s="18">
        <f t="shared" ca="1" si="0"/>
        <v>0</v>
      </c>
      <c r="H9" s="18">
        <f t="shared" ca="1" si="0"/>
        <v>0</v>
      </c>
      <c r="I9" s="18">
        <f t="shared" ca="1" si="0"/>
        <v>35057745.5</v>
      </c>
      <c r="J9" s="18">
        <f t="shared" ca="1" si="0"/>
        <v>5797094.9600000009</v>
      </c>
      <c r="K9" s="18">
        <f t="shared" ca="1" si="0"/>
        <v>160605.26999999999</v>
      </c>
      <c r="L9" s="18">
        <f t="shared" ca="1" si="0"/>
        <v>0</v>
      </c>
      <c r="M9" s="18">
        <f t="shared" ca="1" si="0"/>
        <v>31969574.739999998</v>
      </c>
      <c r="N9" s="18">
        <f t="shared" ca="1" si="0"/>
        <v>118942.81</v>
      </c>
      <c r="O9" s="18">
        <f t="shared" ca="1" si="0"/>
        <v>0</v>
      </c>
      <c r="P9" s="18">
        <f t="shared" ca="1" si="0"/>
        <v>0</v>
      </c>
      <c r="Q9" s="18">
        <f t="shared" ca="1" si="0"/>
        <v>59186635.329999998</v>
      </c>
      <c r="R9" s="19">
        <f t="shared" ca="1" si="1"/>
        <v>280758512.50000006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248652470.539996</v>
      </c>
      <c r="E10" s="18">
        <f t="shared" ca="1" si="0"/>
        <v>334752174.93938798</v>
      </c>
      <c r="F10" s="18">
        <f t="shared" ca="1" si="0"/>
        <v>356958.89</v>
      </c>
      <c r="G10" s="18">
        <f t="shared" ca="1" si="0"/>
        <v>0</v>
      </c>
      <c r="H10" s="18">
        <f t="shared" ca="1" si="0"/>
        <v>7417082.8399999999</v>
      </c>
      <c r="I10" s="18">
        <f t="shared" ca="1" si="0"/>
        <v>42613129.8699999</v>
      </c>
      <c r="J10" s="18">
        <f t="shared" ca="1" si="0"/>
        <v>24431187.5</v>
      </c>
      <c r="K10" s="18">
        <f t="shared" ca="1" si="0"/>
        <v>1748322.0999999901</v>
      </c>
      <c r="L10" s="18">
        <f t="shared" ca="1" si="0"/>
        <v>0</v>
      </c>
      <c r="M10" s="18">
        <f t="shared" ca="1" si="0"/>
        <v>89803559.469999701</v>
      </c>
      <c r="N10" s="18">
        <f t="shared" ca="1" si="0"/>
        <v>2229210.09</v>
      </c>
      <c r="O10" s="18">
        <f t="shared" ca="1" si="0"/>
        <v>0</v>
      </c>
      <c r="P10" s="18">
        <f t="shared" ca="1" si="0"/>
        <v>0</v>
      </c>
      <c r="Q10" s="18">
        <f t="shared" ca="1" si="0"/>
        <v>18885255.07</v>
      </c>
      <c r="R10" s="19">
        <f t="shared" ca="1" si="1"/>
        <v>770889351.30938363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1018043.4057999999</v>
      </c>
      <c r="E11" s="18">
        <f t="shared" ca="1" si="0"/>
        <v>1919345.4469000001</v>
      </c>
      <c r="F11" s="18">
        <f t="shared" ca="1" si="0"/>
        <v>9216.93</v>
      </c>
      <c r="G11" s="18">
        <f t="shared" ca="1" si="0"/>
        <v>0</v>
      </c>
      <c r="H11" s="18">
        <f t="shared" ca="1" si="0"/>
        <v>0</v>
      </c>
      <c r="I11" s="18">
        <f t="shared" ca="1" si="0"/>
        <v>198436.65</v>
      </c>
      <c r="J11" s="18">
        <f t="shared" ca="1" si="0"/>
        <v>942181.99</v>
      </c>
      <c r="K11" s="18">
        <f t="shared" ca="1" si="0"/>
        <v>67086.36</v>
      </c>
      <c r="L11" s="18">
        <f t="shared" ca="1" si="0"/>
        <v>0</v>
      </c>
      <c r="M11" s="18">
        <f t="shared" ca="1" si="0"/>
        <v>115274074.6454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119428385.4281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23079591.480000004</v>
      </c>
      <c r="E13" s="18">
        <f t="shared" ca="1" si="0"/>
        <v>26065056.030000001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180344.39000000004</v>
      </c>
      <c r="J13" s="18">
        <f t="shared" ca="1" si="0"/>
        <v>507435.85</v>
      </c>
      <c r="K13" s="18">
        <f t="shared" ca="1" si="0"/>
        <v>14308.26</v>
      </c>
      <c r="L13" s="18">
        <f t="shared" ca="1" si="0"/>
        <v>0</v>
      </c>
      <c r="M13" s="18">
        <f t="shared" ca="1" si="0"/>
        <v>5440876.5799999991</v>
      </c>
      <c r="N13" s="18">
        <f t="shared" ca="1" si="0"/>
        <v>167904.78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55455517.370000005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190674973.06</v>
      </c>
      <c r="E14" s="18">
        <f t="shared" ca="1" si="0"/>
        <v>186147550</v>
      </c>
      <c r="F14" s="18">
        <f t="shared" ca="1" si="0"/>
        <v>28963.73</v>
      </c>
      <c r="G14" s="18">
        <f t="shared" ca="1" si="0"/>
        <v>0</v>
      </c>
      <c r="H14" s="18">
        <f t="shared" ca="1" si="0"/>
        <v>372000</v>
      </c>
      <c r="I14" s="18">
        <f t="shared" ca="1" si="0"/>
        <v>5020374.18</v>
      </c>
      <c r="J14" s="18">
        <f t="shared" ca="1" si="0"/>
        <v>4133152.77</v>
      </c>
      <c r="K14" s="18">
        <f t="shared" ca="1" si="0"/>
        <v>0</v>
      </c>
      <c r="L14" s="18">
        <f t="shared" ca="1" si="0"/>
        <v>0</v>
      </c>
      <c r="M14" s="18">
        <f t="shared" ca="1" si="0"/>
        <v>23720808.960000001</v>
      </c>
      <c r="N14" s="18">
        <f t="shared" ca="1" si="0"/>
        <v>95414</v>
      </c>
      <c r="O14" s="18">
        <f t="shared" ca="1" si="0"/>
        <v>0</v>
      </c>
      <c r="P14" s="18">
        <f t="shared" ca="1" si="0"/>
        <v>0</v>
      </c>
      <c r="Q14" s="18">
        <f t="shared" ca="1" si="0"/>
        <v>447958392.13</v>
      </c>
      <c r="R14" s="19">
        <f t="shared" ca="1" si="1"/>
        <v>858151628.82999992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1395230.8500000041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424373.12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1819603.9700000039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98372730</v>
      </c>
      <c r="E17" s="18">
        <f t="shared" ca="1" si="0"/>
        <v>102333032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864696</v>
      </c>
      <c r="J17" s="18">
        <f t="shared" ca="1" si="0"/>
        <v>562984</v>
      </c>
      <c r="K17" s="18">
        <f t="shared" ca="1" si="0"/>
        <v>12056</v>
      </c>
      <c r="L17" s="18">
        <f t="shared" ca="1" si="0"/>
        <v>0</v>
      </c>
      <c r="M17" s="18">
        <f t="shared" ca="1" si="0"/>
        <v>17672751</v>
      </c>
      <c r="N17" s="18">
        <f t="shared" ca="1" si="0"/>
        <v>67292</v>
      </c>
      <c r="O17" s="18">
        <f t="shared" ca="1" si="0"/>
        <v>0</v>
      </c>
      <c r="P17" s="18">
        <f t="shared" ca="1" si="0"/>
        <v>0</v>
      </c>
      <c r="Q17" s="18">
        <f t="shared" ca="1" si="0"/>
        <v>14590179</v>
      </c>
      <c r="R17" s="19">
        <f t="shared" ca="1" si="1"/>
        <v>234475720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39673701.619999997</v>
      </c>
      <c r="E18" s="18">
        <f t="shared" ca="1" si="0"/>
        <v>13921244.469999999</v>
      </c>
      <c r="F18" s="18">
        <f t="shared" ca="1" si="0"/>
        <v>261</v>
      </c>
      <c r="G18" s="18">
        <f t="shared" ca="1" si="0"/>
        <v>0</v>
      </c>
      <c r="H18" s="18">
        <f t="shared" ca="1" si="0"/>
        <v>0</v>
      </c>
      <c r="I18" s="18">
        <f t="shared" ca="1" si="0"/>
        <v>4151576.41</v>
      </c>
      <c r="J18" s="18">
        <f t="shared" ca="1" si="0"/>
        <v>480997.03</v>
      </c>
      <c r="K18" s="18">
        <f t="shared" ca="1" si="0"/>
        <v>76851.789999999994</v>
      </c>
      <c r="L18" s="18">
        <f t="shared" ca="1" si="0"/>
        <v>0</v>
      </c>
      <c r="M18" s="18">
        <f t="shared" ca="1" si="0"/>
        <v>12422615.48</v>
      </c>
      <c r="N18" s="18">
        <f t="shared" ca="1" si="0"/>
        <v>78099.13</v>
      </c>
      <c r="O18" s="18">
        <f t="shared" ca="1" si="0"/>
        <v>0</v>
      </c>
      <c r="P18" s="18">
        <f t="shared" ca="1" si="0"/>
        <v>0</v>
      </c>
      <c r="Q18" s="18">
        <f t="shared" ca="1" si="0"/>
        <v>68308638.920000002</v>
      </c>
      <c r="R18" s="19">
        <f t="shared" ca="1" si="1"/>
        <v>139113985.84999999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68057885.519999996</v>
      </c>
      <c r="E20" s="18">
        <f t="shared" ca="1" si="0"/>
        <v>58031482.250000007</v>
      </c>
      <c r="F20" s="18">
        <f t="shared" ca="1" si="0"/>
        <v>0</v>
      </c>
      <c r="G20" s="18">
        <f t="shared" ca="1" si="0"/>
        <v>28209.74</v>
      </c>
      <c r="H20" s="18">
        <f t="shared" ca="1" si="0"/>
        <v>0</v>
      </c>
      <c r="I20" s="18">
        <f t="shared" ca="1" si="0"/>
        <v>801838.21999999986</v>
      </c>
      <c r="J20" s="18">
        <f t="shared" ca="1" si="0"/>
        <v>627582.07999999996</v>
      </c>
      <c r="K20" s="18">
        <f t="shared" ca="1" si="0"/>
        <v>0</v>
      </c>
      <c r="L20" s="18">
        <f t="shared" ca="1" si="0"/>
        <v>0</v>
      </c>
      <c r="M20" s="18">
        <f t="shared" ca="1" si="0"/>
        <v>34181065.199999996</v>
      </c>
      <c r="N20" s="18">
        <f t="shared" ca="1" si="0"/>
        <v>264508.24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161992571.25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4946705.5199999996</v>
      </c>
      <c r="E21" s="18">
        <f t="shared" ca="1" si="0"/>
        <v>11540137.26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674901.81</v>
      </c>
      <c r="J21" s="18">
        <f t="shared" ca="1" si="0"/>
        <v>478652.82</v>
      </c>
      <c r="K21" s="18">
        <f t="shared" ca="1" si="0"/>
        <v>6409.44</v>
      </c>
      <c r="L21" s="18">
        <f t="shared" ca="1" si="0"/>
        <v>0</v>
      </c>
      <c r="M21" s="18">
        <f t="shared" ca="1" si="0"/>
        <v>4586.33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5649920.7699999996</v>
      </c>
      <c r="R21" s="19">
        <f t="shared" ca="1" si="2"/>
        <v>23301313.949999999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5801399.3599999994</v>
      </c>
      <c r="E22" s="18">
        <f t="shared" ca="1" si="0"/>
        <v>4493027.3</v>
      </c>
      <c r="F22" s="18">
        <f t="shared" ca="1" si="0"/>
        <v>37177.799999999996</v>
      </c>
      <c r="G22" s="18">
        <f t="shared" ca="1" si="0"/>
        <v>0</v>
      </c>
      <c r="H22" s="18">
        <f t="shared" ca="1" si="0"/>
        <v>37921.03</v>
      </c>
      <c r="I22" s="18">
        <f t="shared" ca="1" si="0"/>
        <v>465132.75</v>
      </c>
      <c r="J22" s="18">
        <f t="shared" ca="1" si="0"/>
        <v>463233.12</v>
      </c>
      <c r="K22" s="18">
        <f t="shared" ca="1" si="0"/>
        <v>33721.33</v>
      </c>
      <c r="L22" s="18">
        <f t="shared" ca="1" si="0"/>
        <v>0</v>
      </c>
      <c r="M22" s="18">
        <f t="shared" ca="1" si="0"/>
        <v>149797.76999999999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11526410.459999999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261784193.30000001</v>
      </c>
      <c r="E23" s="18">
        <f t="shared" ca="1" si="3"/>
        <v>231983582.35000002</v>
      </c>
      <c r="F23" s="18">
        <f t="shared" ca="1" si="3"/>
        <v>8470</v>
      </c>
      <c r="G23" s="18">
        <f t="shared" ca="1" si="3"/>
        <v>0</v>
      </c>
      <c r="H23" s="18">
        <f t="shared" ca="1" si="3"/>
        <v>218219.16</v>
      </c>
      <c r="I23" s="18">
        <f t="shared" ca="1" si="3"/>
        <v>12424665.26</v>
      </c>
      <c r="J23" s="18">
        <f t="shared" ca="1" si="3"/>
        <v>18567449.82</v>
      </c>
      <c r="K23" s="18">
        <f t="shared" ca="1" si="3"/>
        <v>255282.47999999998</v>
      </c>
      <c r="L23" s="18">
        <f t="shared" ca="1" si="3"/>
        <v>0</v>
      </c>
      <c r="M23" s="18">
        <f t="shared" ca="1" si="3"/>
        <v>205819227.62</v>
      </c>
      <c r="N23" s="18">
        <f t="shared" ca="1" si="3"/>
        <v>950906.48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732011996.47000003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562172111.96999991</v>
      </c>
      <c r="E24" s="18">
        <f t="shared" ca="1" si="3"/>
        <v>373297224.88</v>
      </c>
      <c r="F24" s="18">
        <f t="shared" ca="1" si="3"/>
        <v>52155.26</v>
      </c>
      <c r="G24" s="18">
        <f t="shared" ca="1" si="3"/>
        <v>0</v>
      </c>
      <c r="H24" s="18">
        <f t="shared" ca="1" si="3"/>
        <v>134703.12</v>
      </c>
      <c r="I24" s="18">
        <f t="shared" ca="1" si="3"/>
        <v>7145860.0700000003</v>
      </c>
      <c r="J24" s="18">
        <f t="shared" ca="1" si="3"/>
        <v>879964.32000000007</v>
      </c>
      <c r="K24" s="18">
        <f t="shared" ca="1" si="3"/>
        <v>1339324.4099999999</v>
      </c>
      <c r="L24" s="18">
        <f t="shared" ca="1" si="3"/>
        <v>0</v>
      </c>
      <c r="M24" s="18">
        <f t="shared" ca="1" si="3"/>
        <v>9798843.1300000008</v>
      </c>
      <c r="N24" s="18">
        <f t="shared" ca="1" si="3"/>
        <v>0</v>
      </c>
      <c r="O24" s="18">
        <f t="shared" ca="1" si="3"/>
        <v>0</v>
      </c>
      <c r="P24" s="18">
        <f t="shared" ca="1" si="3"/>
        <v>204761.7</v>
      </c>
      <c r="Q24" s="18">
        <f t="shared" ca="1" si="3"/>
        <v>32790565.960000001</v>
      </c>
      <c r="R24" s="19">
        <f t="shared" ca="1" si="2"/>
        <v>987815514.82000005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10282457.219999174</v>
      </c>
      <c r="E25" s="18">
        <f t="shared" ca="1" si="3"/>
        <v>18687488.7499988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12957546.589999905</v>
      </c>
      <c r="J25" s="18">
        <f t="shared" ca="1" si="3"/>
        <v>547619.19999999995</v>
      </c>
      <c r="K25" s="18">
        <f t="shared" ca="1" si="3"/>
        <v>698122.42999999993</v>
      </c>
      <c r="L25" s="18">
        <f t="shared" ca="1" si="3"/>
        <v>0</v>
      </c>
      <c r="M25" s="18">
        <f t="shared" ca="1" si="3"/>
        <v>1717485.63</v>
      </c>
      <c r="N25" s="18">
        <f t="shared" ca="1" si="3"/>
        <v>62307.040000000001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44953026.859997883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1742150.7108790001</v>
      </c>
      <c r="E26" s="18">
        <f t="shared" ca="1" si="3"/>
        <v>7196724.9266200019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1502640.4300000002</v>
      </c>
      <c r="K26" s="18">
        <f t="shared" ca="1" si="3"/>
        <v>24227.960000000003</v>
      </c>
      <c r="L26" s="18">
        <f t="shared" ca="1" si="3"/>
        <v>0</v>
      </c>
      <c r="M26" s="18">
        <f t="shared" ca="1" si="3"/>
        <v>987856.92999999993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57404.53</v>
      </c>
      <c r="R26" s="19">
        <f t="shared" ca="1" si="2"/>
        <v>11511005.487499002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98055389.459999993</v>
      </c>
      <c r="E27" s="18">
        <f t="shared" ca="1" si="3"/>
        <v>62253328.210000001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2189258.9</v>
      </c>
      <c r="J27" s="18">
        <f t="shared" ca="1" si="3"/>
        <v>623668.22000000009</v>
      </c>
      <c r="K27" s="18">
        <f t="shared" ca="1" si="3"/>
        <v>70575.289999999994</v>
      </c>
      <c r="L27" s="18">
        <f t="shared" ca="1" si="3"/>
        <v>0</v>
      </c>
      <c r="M27" s="18">
        <f t="shared" ca="1" si="3"/>
        <v>8437705.6599999983</v>
      </c>
      <c r="N27" s="18">
        <f t="shared" ca="1" si="3"/>
        <v>22935.95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171652861.68999997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69198041.910000011</v>
      </c>
      <c r="E28" s="18">
        <f t="shared" ca="1" si="3"/>
        <v>74177457.440000013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4325939.83</v>
      </c>
      <c r="J28" s="18">
        <f t="shared" ca="1" si="3"/>
        <v>505997.04</v>
      </c>
      <c r="K28" s="18">
        <f t="shared" ca="1" si="3"/>
        <v>11413.71</v>
      </c>
      <c r="L28" s="18">
        <f t="shared" ca="1" si="3"/>
        <v>0</v>
      </c>
      <c r="M28" s="18">
        <f t="shared" ca="1" si="3"/>
        <v>24700119.140000001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172918969.07000005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1743264.09</v>
      </c>
      <c r="E29" s="18">
        <f t="shared" ca="1" si="3"/>
        <v>16630506.710000001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480997.04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18854767.84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73168518.385399997</v>
      </c>
      <c r="E30" s="18">
        <f t="shared" ca="1" si="3"/>
        <v>136204457.77399999</v>
      </c>
      <c r="F30" s="18">
        <f t="shared" ca="1" si="3"/>
        <v>5668.58</v>
      </c>
      <c r="G30" s="18">
        <f t="shared" ca="1" si="3"/>
        <v>0</v>
      </c>
      <c r="H30" s="18">
        <f t="shared" ca="1" si="3"/>
        <v>7250</v>
      </c>
      <c r="I30" s="18">
        <f t="shared" ca="1" si="3"/>
        <v>10996486.130100001</v>
      </c>
      <c r="J30" s="18">
        <f t="shared" ca="1" si="3"/>
        <v>1570851.5117000001</v>
      </c>
      <c r="K30" s="18">
        <f t="shared" ca="1" si="3"/>
        <v>1021148.79</v>
      </c>
      <c r="L30" s="18">
        <f t="shared" ca="1" si="3"/>
        <v>0</v>
      </c>
      <c r="M30" s="18">
        <f t="shared" ca="1" si="3"/>
        <v>594417.29469999997</v>
      </c>
      <c r="N30" s="18">
        <f t="shared" ca="1" si="3"/>
        <v>745284.46</v>
      </c>
      <c r="O30" s="18">
        <f t="shared" ca="1" si="3"/>
        <v>0</v>
      </c>
      <c r="P30" s="18">
        <f t="shared" ca="1" si="3"/>
        <v>0</v>
      </c>
      <c r="Q30" s="18">
        <f t="shared" ca="1" si="3"/>
        <v>6832281.1200000001</v>
      </c>
      <c r="R30" s="19">
        <f t="shared" ca="1" si="2"/>
        <v>231146364.04590002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2411957.19</v>
      </c>
      <c r="E31" s="18">
        <f t="shared" ca="1" si="3"/>
        <v>5064885.8499999996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136383.07</v>
      </c>
      <c r="J31" s="18">
        <f t="shared" ca="1" si="3"/>
        <v>284049.62</v>
      </c>
      <c r="K31" s="18">
        <f t="shared" ca="1" si="3"/>
        <v>80191</v>
      </c>
      <c r="L31" s="18">
        <f t="shared" ca="1" si="3"/>
        <v>0</v>
      </c>
      <c r="M31" s="18">
        <f t="shared" ca="1" si="3"/>
        <v>219953.83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8197420.5599999996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132787636.48999999</v>
      </c>
      <c r="E32" s="18">
        <f t="shared" ca="1" si="3"/>
        <v>53094499.68</v>
      </c>
      <c r="F32" s="18">
        <f t="shared" ca="1" si="3"/>
        <v>0</v>
      </c>
      <c r="G32" s="18">
        <f t="shared" ca="1" si="3"/>
        <v>0</v>
      </c>
      <c r="H32" s="18">
        <f t="shared" ca="1" si="3"/>
        <v>47851</v>
      </c>
      <c r="I32" s="18">
        <f t="shared" ca="1" si="3"/>
        <v>7367180.1900000013</v>
      </c>
      <c r="J32" s="18">
        <f t="shared" ca="1" si="3"/>
        <v>2644930.71</v>
      </c>
      <c r="K32" s="18">
        <f t="shared" ca="1" si="3"/>
        <v>2388149.33</v>
      </c>
      <c r="L32" s="18">
        <f t="shared" ca="1" si="3"/>
        <v>0</v>
      </c>
      <c r="M32" s="18">
        <f t="shared" ca="1" si="3"/>
        <v>24163744.07</v>
      </c>
      <c r="N32" s="18">
        <f t="shared" ca="1" si="3"/>
        <v>720781.64</v>
      </c>
      <c r="O32" s="18">
        <f t="shared" ca="1" si="3"/>
        <v>0</v>
      </c>
      <c r="P32" s="18">
        <f t="shared" ca="1" si="3"/>
        <v>0</v>
      </c>
      <c r="Q32" s="18">
        <f t="shared" ca="1" si="3"/>
        <v>31727080.949999999</v>
      </c>
      <c r="R32" s="19">
        <f t="shared" ca="1" si="2"/>
        <v>254941854.05999997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83168103.580000177</v>
      </c>
      <c r="E33" s="18">
        <f t="shared" ca="1" si="3"/>
        <v>55467280.65000014</v>
      </c>
      <c r="F33" s="18">
        <f t="shared" ca="1" si="3"/>
        <v>150516.24999999991</v>
      </c>
      <c r="G33" s="18">
        <f t="shared" ca="1" si="3"/>
        <v>0</v>
      </c>
      <c r="H33" s="18">
        <f t="shared" ca="1" si="3"/>
        <v>36287.43</v>
      </c>
      <c r="I33" s="18">
        <f t="shared" ca="1" si="3"/>
        <v>1362048.2499999995</v>
      </c>
      <c r="J33" s="18">
        <f t="shared" ca="1" si="3"/>
        <v>707381.11</v>
      </c>
      <c r="K33" s="18">
        <f t="shared" ca="1" si="3"/>
        <v>193052.96999999983</v>
      </c>
      <c r="L33" s="18">
        <f t="shared" ca="1" si="3"/>
        <v>0</v>
      </c>
      <c r="M33" s="18">
        <f t="shared" ca="1" si="3"/>
        <v>85410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141170080.24000034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4501752.0999999996</v>
      </c>
      <c r="E34" s="18">
        <f t="shared" ca="1" si="3"/>
        <v>13226555.099999988</v>
      </c>
      <c r="F34" s="18">
        <f t="shared" ca="1" si="3"/>
        <v>3735.5599999999995</v>
      </c>
      <c r="G34" s="18">
        <f t="shared" ca="1" si="3"/>
        <v>0</v>
      </c>
      <c r="H34" s="18">
        <f t="shared" ca="1" si="3"/>
        <v>0</v>
      </c>
      <c r="I34" s="18">
        <f t="shared" ca="1" si="3"/>
        <v>48158.900000000009</v>
      </c>
      <c r="J34" s="18">
        <f t="shared" ca="1" si="3"/>
        <v>557551.55999999994</v>
      </c>
      <c r="K34" s="18">
        <f t="shared" ca="1" si="3"/>
        <v>72345.160000000062</v>
      </c>
      <c r="L34" s="18">
        <f t="shared" ca="1" si="3"/>
        <v>0</v>
      </c>
      <c r="M34" s="18">
        <f t="shared" ca="1" si="3"/>
        <v>1226405.4100000001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19636503.789999984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61467946.259999998</v>
      </c>
      <c r="E35" s="18">
        <f t="shared" ca="1" si="3"/>
        <v>35263138.640000001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2079779.32</v>
      </c>
      <c r="J35" s="18">
        <f t="shared" ca="1" si="3"/>
        <v>527660.79</v>
      </c>
      <c r="K35" s="18">
        <f t="shared" ca="1" si="3"/>
        <v>13071.68</v>
      </c>
      <c r="L35" s="18">
        <f t="shared" ca="1" si="3"/>
        <v>0</v>
      </c>
      <c r="M35" s="18">
        <f t="shared" ca="1" si="3"/>
        <v>116288409.23999999</v>
      </c>
      <c r="N35" s="18">
        <f t="shared" ca="1" si="3"/>
        <v>7181290.6100000003</v>
      </c>
      <c r="O35" s="18">
        <f t="shared" ca="1" si="3"/>
        <v>0</v>
      </c>
      <c r="P35" s="18">
        <f t="shared" ca="1" si="3"/>
        <v>0</v>
      </c>
      <c r="Q35" s="18">
        <f t="shared" ca="1" si="3"/>
        <v>53955699.619999997</v>
      </c>
      <c r="R35" s="19">
        <f t="shared" ca="1" si="2"/>
        <v>276776996.16000003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11729122</v>
      </c>
      <c r="E36" s="18">
        <f t="shared" ca="1" si="3"/>
        <v>11499758.41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151928</v>
      </c>
      <c r="J36" s="18">
        <f t="shared" ca="1" si="3"/>
        <v>1539758.72</v>
      </c>
      <c r="K36" s="18">
        <f t="shared" ca="1" si="3"/>
        <v>393246</v>
      </c>
      <c r="L36" s="18">
        <f t="shared" ca="1" si="3"/>
        <v>0</v>
      </c>
      <c r="M36" s="18">
        <f t="shared" ca="1" si="3"/>
        <v>6033550.7400000002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31347363.869999997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38685097.699999996</v>
      </c>
      <c r="E38" s="18">
        <f t="shared" ca="1" si="3"/>
        <v>52788093.460000001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5975620.9800000004</v>
      </c>
      <c r="J38" s="18">
        <f t="shared" ca="1" si="3"/>
        <v>810985.87</v>
      </c>
      <c r="K38" s="18">
        <f t="shared" ca="1" si="3"/>
        <v>301720.06</v>
      </c>
      <c r="L38" s="18">
        <f t="shared" ca="1" si="3"/>
        <v>0</v>
      </c>
      <c r="M38" s="18">
        <f t="shared" ca="1" si="3"/>
        <v>163511006.13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23580842.170000002</v>
      </c>
      <c r="R38" s="19">
        <f t="shared" ca="1" si="2"/>
        <v>288608752.37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46429.65</v>
      </c>
      <c r="E39" s="18">
        <f t="shared" ca="1" si="4"/>
        <v>1495022.8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501054.59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2042507.04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14380455.476895999</v>
      </c>
      <c r="E40" s="18">
        <f t="shared" ca="1" si="4"/>
        <v>9207561.992087001</v>
      </c>
      <c r="F40" s="18">
        <f t="shared" ca="1" si="4"/>
        <v>0</v>
      </c>
      <c r="G40" s="18">
        <f t="shared" ca="1" si="4"/>
        <v>0</v>
      </c>
      <c r="H40" s="18">
        <f t="shared" ca="1" si="4"/>
        <v>2850</v>
      </c>
      <c r="I40" s="18">
        <f t="shared" ca="1" si="4"/>
        <v>798093.46</v>
      </c>
      <c r="J40" s="18">
        <f t="shared" ca="1" si="4"/>
        <v>6169386.8100000005</v>
      </c>
      <c r="K40" s="18">
        <f t="shared" ca="1" si="4"/>
        <v>27719.7</v>
      </c>
      <c r="L40" s="18">
        <f t="shared" ca="1" si="4"/>
        <v>0</v>
      </c>
      <c r="M40" s="18">
        <f t="shared" ca="1" si="4"/>
        <v>1067212.49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31653279.928983003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8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511654.19</v>
      </c>
      <c r="E43" s="18">
        <f t="shared" ca="1" si="4"/>
        <v>827100.28999999713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424362.3</v>
      </c>
      <c r="K43" s="18">
        <f t="shared" ca="1" si="4"/>
        <v>0</v>
      </c>
      <c r="L43" s="18">
        <f t="shared" ca="1" si="4"/>
        <v>0</v>
      </c>
      <c r="M43" s="18">
        <f t="shared" ca="1" si="4"/>
        <v>250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250</v>
      </c>
      <c r="R43" s="19">
        <f t="shared" ref="R43" ca="1" si="6">+SUM(D43:Q43)</f>
        <v>1763616.7799999972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59667.64</v>
      </c>
      <c r="E44" s="18">
        <f t="shared" ca="1" si="4"/>
        <v>192320.31000000003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474361.04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726348.99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2150608.9800000004</v>
      </c>
      <c r="E45" s="18">
        <f t="shared" ca="1" si="4"/>
        <v>5940233.4600011669</v>
      </c>
      <c r="F45" s="18">
        <f t="shared" ca="1" si="4"/>
        <v>17152.87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521660.13</v>
      </c>
      <c r="K45" s="18">
        <f t="shared" ca="1" si="4"/>
        <v>812788.32000000007</v>
      </c>
      <c r="L45" s="18">
        <f t="shared" ca="1" si="4"/>
        <v>0</v>
      </c>
      <c r="M45" s="18">
        <f t="shared" ca="1" si="4"/>
        <v>1597491.8399999999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1984996.19</v>
      </c>
      <c r="R45" s="19">
        <f t="shared" ca="1" si="5"/>
        <v>13024931.790001167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22138828.07</v>
      </c>
      <c r="E46" s="18">
        <f t="shared" ca="1" si="4"/>
        <v>50249124.43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538157.86</v>
      </c>
      <c r="J46" s="18">
        <f t="shared" ca="1" si="4"/>
        <v>0</v>
      </c>
      <c r="K46" s="18">
        <f t="shared" ca="1" si="4"/>
        <v>2721.35</v>
      </c>
      <c r="L46" s="18">
        <f t="shared" ca="1" si="4"/>
        <v>0</v>
      </c>
      <c r="M46" s="18">
        <f t="shared" ca="1" si="4"/>
        <v>13993000.560000001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86921832.269999996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54895.020000000004</v>
      </c>
      <c r="E47" s="18">
        <f t="shared" ca="1" si="4"/>
        <v>354977.97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424373.12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834246.11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954081.91999999993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396080.24000000005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2751367.08</v>
      </c>
      <c r="R48" s="19">
        <f t="shared" ca="1" si="5"/>
        <v>4101529.24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7052584.0900000008</v>
      </c>
      <c r="E49" s="18">
        <f t="shared" ca="1" si="4"/>
        <v>14776518.900000002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25002</v>
      </c>
      <c r="J49" s="18">
        <f t="shared" ca="1" si="4"/>
        <v>47926.869999999995</v>
      </c>
      <c r="K49" s="18">
        <f t="shared" ca="1" si="4"/>
        <v>0</v>
      </c>
      <c r="L49" s="18">
        <f t="shared" ca="1" si="4"/>
        <v>0</v>
      </c>
      <c r="M49" s="18">
        <f t="shared" ca="1" si="4"/>
        <v>62980.7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21965012.560000002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2465786.4</v>
      </c>
      <c r="E50" s="18">
        <f t="shared" ca="1" si="4"/>
        <v>642001.51</v>
      </c>
      <c r="F50" s="18">
        <f t="shared" ca="1" si="4"/>
        <v>10044.77</v>
      </c>
      <c r="G50" s="18">
        <f t="shared" ca="1" si="4"/>
        <v>101550.31</v>
      </c>
      <c r="H50" s="18">
        <f t="shared" ca="1" si="4"/>
        <v>0</v>
      </c>
      <c r="I50" s="18">
        <f t="shared" ca="1" si="4"/>
        <v>19413.830000000002</v>
      </c>
      <c r="J50" s="18">
        <f t="shared" ca="1" si="4"/>
        <v>600765.14999999991</v>
      </c>
      <c r="K50" s="18">
        <f t="shared" ca="1" si="4"/>
        <v>0</v>
      </c>
      <c r="L50" s="18">
        <f t="shared" ca="1" si="4"/>
        <v>0</v>
      </c>
      <c r="M50" s="18">
        <f t="shared" ca="1" si="4"/>
        <v>532450.57999999996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4372012.55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349021.33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349021.33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5073117.2</v>
      </c>
      <c r="E52" s="18">
        <f t="shared" ca="1" si="4"/>
        <v>1927419.8499999999</v>
      </c>
      <c r="F52" s="18">
        <f t="shared" ca="1" si="4"/>
        <v>310.48</v>
      </c>
      <c r="G52" s="18">
        <f t="shared" ca="1" si="4"/>
        <v>0</v>
      </c>
      <c r="H52" s="18">
        <f t="shared" ca="1" si="4"/>
        <v>0</v>
      </c>
      <c r="I52" s="18">
        <f t="shared" ca="1" si="4"/>
        <v>4715.12</v>
      </c>
      <c r="J52" s="18">
        <f t="shared" ca="1" si="4"/>
        <v>255</v>
      </c>
      <c r="K52" s="18">
        <f t="shared" ca="1" si="4"/>
        <v>50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7005867.6500000004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73161705.829999998</v>
      </c>
      <c r="E53" s="18">
        <f t="shared" ca="1" si="4"/>
        <v>76864162.090000004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ref="R53:R54" ca="1" si="7">+SUM(D53:Q53)</f>
        <v>150025867.92000002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567156.06999999995</v>
      </c>
      <c r="K54" s="18">
        <f t="shared" ca="1" si="4"/>
        <v>0</v>
      </c>
      <c r="L54" s="18">
        <f t="shared" ca="1" si="4"/>
        <v>0</v>
      </c>
      <c r="M54" s="18">
        <f t="shared" ca="1" si="4"/>
        <v>5921610.8700000001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7"/>
        <v>6488766.9400000004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Q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8">
        <f t="shared" ca="1" si="8"/>
        <v>0</v>
      </c>
      <c r="L55" s="18">
        <f t="shared" ca="1" si="8"/>
        <v>0</v>
      </c>
      <c r="M55" s="18">
        <f t="shared" ca="1" si="8"/>
        <v>0</v>
      </c>
      <c r="N55" s="18">
        <f t="shared" ca="1" si="8"/>
        <v>0</v>
      </c>
      <c r="O55" s="18">
        <f t="shared" ca="1" si="8"/>
        <v>0</v>
      </c>
      <c r="P55" s="18">
        <f t="shared" ca="1" si="8"/>
        <v>0</v>
      </c>
      <c r="Q55" s="18">
        <f t="shared" ca="1" si="8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8">
        <f t="shared" ca="1" si="8"/>
        <v>0</v>
      </c>
      <c r="L56" s="18">
        <f t="shared" ca="1" si="8"/>
        <v>0</v>
      </c>
      <c r="M56" s="18">
        <f t="shared" ca="1" si="8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8">
        <f t="shared" ca="1" si="8"/>
        <v>0</v>
      </c>
      <c r="L57" s="18">
        <f t="shared" ca="1" si="8"/>
        <v>0</v>
      </c>
      <c r="M57" s="18">
        <f t="shared" ca="1" si="8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9">
        <f t="shared" ca="1" si="5"/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8">
        <f t="shared" ca="1" si="8"/>
        <v>0</v>
      </c>
      <c r="L58" s="18">
        <f t="shared" ca="1" si="8"/>
        <v>0</v>
      </c>
      <c r="M58" s="18">
        <f t="shared" ca="1" si="8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9">
        <f t="shared" ca="1" si="5"/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8">
        <f t="shared" ca="1" si="8"/>
        <v>0</v>
      </c>
      <c r="L59" s="18">
        <f t="shared" ca="1" si="8"/>
        <v>0</v>
      </c>
      <c r="M59" s="18">
        <f t="shared" ca="1" si="8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9">
        <f t="shared" ref="R59" ca="1" si="9">+SUM(D59:Q59)</f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8">
        <f t="shared" ca="1" si="8"/>
        <v>0</v>
      </c>
      <c r="L60" s="18">
        <f t="shared" ca="1" si="8"/>
        <v>0</v>
      </c>
      <c r="M60" s="18">
        <f t="shared" ca="1" si="8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9">
        <f t="shared" ref="R60:R78" ca="1" si="10">+SUM(D60:Q60)</f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8">
        <f t="shared" ca="1" si="8"/>
        <v>0</v>
      </c>
      <c r="L61" s="18">
        <f t="shared" ca="1" si="8"/>
        <v>0</v>
      </c>
      <c r="M61" s="18">
        <f t="shared" ca="1" si="8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9">
        <f t="shared" ca="1" si="10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8">
        <f t="shared" ca="1" si="8"/>
        <v>0</v>
      </c>
      <c r="L62" s="18">
        <f t="shared" ca="1" si="8"/>
        <v>0</v>
      </c>
      <c r="M62" s="18">
        <f t="shared" ca="1" si="8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9">
        <f t="shared" ca="1" si="10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8">
        <f t="shared" ca="1" si="8"/>
        <v>0</v>
      </c>
      <c r="L63" s="18">
        <f t="shared" ca="1" si="8"/>
        <v>0</v>
      </c>
      <c r="M63" s="18">
        <f t="shared" ca="1" si="8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9">
        <f t="shared" ca="1" si="10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8">
        <f t="shared" ca="1" si="8"/>
        <v>0</v>
      </c>
      <c r="L64" s="18">
        <f t="shared" ca="1" si="8"/>
        <v>0</v>
      </c>
      <c r="M64" s="18">
        <f t="shared" ca="1" si="8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9">
        <f t="shared" ca="1" si="10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8">
        <f t="shared" ca="1" si="8"/>
        <v>0</v>
      </c>
      <c r="L65" s="18">
        <f t="shared" ca="1" si="8"/>
        <v>0</v>
      </c>
      <c r="M65" s="18">
        <f t="shared" ca="1" si="8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9">
        <f t="shared" ca="1" si="10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8">
        <f t="shared" ca="1" si="8"/>
        <v>0</v>
      </c>
      <c r="L66" s="18">
        <f t="shared" ca="1" si="8"/>
        <v>0</v>
      </c>
      <c r="M66" s="18">
        <f t="shared" ca="1" si="8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9">
        <f t="shared" ca="1" si="10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8">
        <f t="shared" ca="1" si="8"/>
        <v>0</v>
      </c>
      <c r="L67" s="18">
        <f t="shared" ca="1" si="8"/>
        <v>0</v>
      </c>
      <c r="M67" s="18">
        <f t="shared" ca="1" si="8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9">
        <f t="shared" ca="1" si="10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8">
        <f t="shared" ca="1" si="8"/>
        <v>0</v>
      </c>
      <c r="L68" s="18">
        <f t="shared" ca="1" si="8"/>
        <v>0</v>
      </c>
      <c r="M68" s="18">
        <f t="shared" ca="1" si="8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9">
        <f t="shared" ca="1" si="10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8">
        <f t="shared" ca="1" si="8"/>
        <v>0</v>
      </c>
      <c r="L69" s="18">
        <f t="shared" ca="1" si="8"/>
        <v>0</v>
      </c>
      <c r="M69" s="18">
        <f t="shared" ca="1" si="8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9">
        <f t="shared" ca="1" si="10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8">
        <f t="shared" ca="1" si="8"/>
        <v>0</v>
      </c>
      <c r="L70" s="18">
        <f t="shared" ca="1" si="8"/>
        <v>0</v>
      </c>
      <c r="M70" s="18">
        <f t="shared" ca="1" si="8"/>
        <v>0</v>
      </c>
      <c r="N70" s="18">
        <f t="shared" ca="1" si="8"/>
        <v>0</v>
      </c>
      <c r="O70" s="18">
        <f t="shared" ca="1" si="8"/>
        <v>0</v>
      </c>
      <c r="P70" s="18">
        <f t="shared" ca="1" si="8"/>
        <v>0</v>
      </c>
      <c r="Q70" s="18">
        <f t="shared" ca="1" si="8"/>
        <v>0</v>
      </c>
      <c r="R70" s="19">
        <f t="shared" ca="1" si="10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Q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9">
        <f t="shared" ca="1" si="10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9">
        <f t="shared" ca="1" si="10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9">
        <f t="shared" ca="1" si="10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1"/>
        <v>0</v>
      </c>
      <c r="O74" s="18">
        <f t="shared" ca="1" si="11"/>
        <v>0</v>
      </c>
      <c r="P74" s="18">
        <f t="shared" ca="1" si="11"/>
        <v>0</v>
      </c>
      <c r="Q74" s="18">
        <f t="shared" ca="1" si="11"/>
        <v>0</v>
      </c>
      <c r="R74" s="19">
        <f t="shared" ca="1" si="10"/>
        <v>0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8">
        <f t="shared" ca="1" si="11"/>
        <v>0</v>
      </c>
      <c r="L75" s="18">
        <f t="shared" ca="1" si="11"/>
        <v>0</v>
      </c>
      <c r="M75" s="18">
        <f t="shared" ca="1" si="11"/>
        <v>0</v>
      </c>
      <c r="N75" s="18">
        <f t="shared" ca="1" si="11"/>
        <v>0</v>
      </c>
      <c r="O75" s="18">
        <f t="shared" ca="1" si="11"/>
        <v>0</v>
      </c>
      <c r="P75" s="18">
        <f t="shared" ca="1" si="11"/>
        <v>0</v>
      </c>
      <c r="Q75" s="18">
        <f t="shared" ca="1" si="11"/>
        <v>0</v>
      </c>
      <c r="R75" s="19">
        <f t="shared" ca="1" si="10"/>
        <v>0</v>
      </c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Q76" ca="1" si="12">SUMIF($C$7:$C$75,"HD",D$7:D$75)</f>
        <v>2475791416.2089705</v>
      </c>
      <c r="E76" s="49">
        <f t="shared" ca="1" si="12"/>
        <v>2777640775.7289934</v>
      </c>
      <c r="F76" s="49">
        <f t="shared" ca="1" si="12"/>
        <v>873119.1</v>
      </c>
      <c r="G76" s="49">
        <f t="shared" ca="1" si="12"/>
        <v>15325425.690000001</v>
      </c>
      <c r="H76" s="49">
        <f t="shared" ca="1" si="12"/>
        <v>11229550.58</v>
      </c>
      <c r="I76" s="49">
        <f t="shared" ca="1" si="12"/>
        <v>171111366.68009987</v>
      </c>
      <c r="J76" s="49">
        <f t="shared" ca="1" si="12"/>
        <v>85829778.981700018</v>
      </c>
      <c r="K76" s="49">
        <f t="shared" ca="1" si="12"/>
        <v>9961615.4999999888</v>
      </c>
      <c r="L76" s="49">
        <f t="shared" ca="1" si="12"/>
        <v>0</v>
      </c>
      <c r="M76" s="49">
        <f t="shared" ca="1" si="12"/>
        <v>1281377243.7900994</v>
      </c>
      <c r="N76" s="49">
        <f t="shared" ca="1" si="12"/>
        <v>12749877.23</v>
      </c>
      <c r="O76" s="49">
        <f t="shared" ca="1" si="12"/>
        <v>0</v>
      </c>
      <c r="P76" s="49">
        <f t="shared" ca="1" si="12"/>
        <v>204761.7</v>
      </c>
      <c r="Q76" s="49">
        <f t="shared" ca="1" si="12"/>
        <v>934805704.94000006</v>
      </c>
      <c r="R76" s="49">
        <f t="shared" ca="1" si="10"/>
        <v>7776900636.1298618</v>
      </c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Q77" ca="1" si="13">SUMIF($C$7:$C$75,"H",D$7:D$75)+SUMIF($C$7:$C$75,"E",D$7:D$75)</f>
        <v>0</v>
      </c>
      <c r="E77" s="49">
        <f t="shared" ca="1" si="13"/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49">
        <f t="shared" ca="1" si="13"/>
        <v>0</v>
      </c>
      <c r="L77" s="49">
        <f t="shared" ca="1" si="13"/>
        <v>0</v>
      </c>
      <c r="M77" s="49">
        <f t="shared" ca="1" si="13"/>
        <v>0</v>
      </c>
      <c r="N77" s="49">
        <f t="shared" ca="1" si="13"/>
        <v>0</v>
      </c>
      <c r="O77" s="49">
        <f t="shared" ca="1" si="13"/>
        <v>0</v>
      </c>
      <c r="P77" s="49">
        <f t="shared" ca="1" si="13"/>
        <v>0</v>
      </c>
      <c r="Q77" s="49">
        <f t="shared" ca="1" si="13"/>
        <v>0</v>
      </c>
      <c r="R77" s="49">
        <f t="shared" ca="1" si="10"/>
        <v>0</v>
      </c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P78" ca="1" si="14">D76+D77</f>
        <v>2475791416.2089705</v>
      </c>
      <c r="E78" s="49">
        <f t="shared" ca="1" si="14"/>
        <v>2777640775.7289934</v>
      </c>
      <c r="F78" s="49">
        <f t="shared" ca="1" si="14"/>
        <v>873119.1</v>
      </c>
      <c r="G78" s="49">
        <f t="shared" ca="1" si="14"/>
        <v>15325425.690000001</v>
      </c>
      <c r="H78" s="49">
        <f t="shared" ca="1" si="14"/>
        <v>11229550.58</v>
      </c>
      <c r="I78" s="49">
        <f t="shared" ca="1" si="14"/>
        <v>171111366.68009987</v>
      </c>
      <c r="J78" s="49">
        <f t="shared" ca="1" si="14"/>
        <v>85829778.981700018</v>
      </c>
      <c r="K78" s="49">
        <f t="shared" ca="1" si="14"/>
        <v>9961615.4999999888</v>
      </c>
      <c r="L78" s="49">
        <f t="shared" ca="1" si="14"/>
        <v>0</v>
      </c>
      <c r="M78" s="49">
        <f t="shared" ca="1" si="14"/>
        <v>1281377243.7900994</v>
      </c>
      <c r="N78" s="49">
        <f t="shared" ca="1" si="14"/>
        <v>12749877.23</v>
      </c>
      <c r="O78" s="49">
        <f t="shared" ca="1" si="14"/>
        <v>0</v>
      </c>
      <c r="P78" s="49">
        <f t="shared" ca="1" si="14"/>
        <v>204761.7</v>
      </c>
      <c r="Q78" s="49">
        <f ca="1">Q76+Q77</f>
        <v>934805704.94000006</v>
      </c>
      <c r="R78" s="49">
        <f t="shared" ca="1" si="10"/>
        <v>7776900636.1298618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363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349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1619516.05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5178363.51</v>
      </c>
      <c r="I8" s="18">
        <f t="shared" ca="1" si="0"/>
        <v>0</v>
      </c>
      <c r="J8" s="19">
        <f t="shared" ref="J8:J23" ca="1" si="1">+SUM(D8:I8)</f>
        <v>6797879.5599999996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14034083.91</v>
      </c>
      <c r="I10" s="18">
        <f t="shared" ca="1" si="0"/>
        <v>3217423.27</v>
      </c>
      <c r="J10" s="19">
        <f t="shared" ca="1" si="1"/>
        <v>17547627.18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276658976.03488833</v>
      </c>
      <c r="I12" s="18">
        <f t="shared" ca="1" si="0"/>
        <v>0</v>
      </c>
      <c r="J12" s="19">
        <f t="shared" ca="1" si="1"/>
        <v>276658976.03488833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-489862.62</v>
      </c>
      <c r="I13" s="18">
        <f t="shared" ca="1" si="0"/>
        <v>0</v>
      </c>
      <c r="J13" s="19">
        <f t="shared" ca="1" si="1"/>
        <v>-489862.62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1280248.3700000001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1280248.3700000001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202576889.1031476</v>
      </c>
      <c r="I16" s="18">
        <f t="shared" ca="1" si="0"/>
        <v>205853740.8151862</v>
      </c>
      <c r="J16" s="19">
        <f t="shared" ca="1" si="1"/>
        <v>408430629.91833377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196553026.04743963</v>
      </c>
      <c r="I19" s="18">
        <f t="shared" ca="1" si="0"/>
        <v>102642390.98027289</v>
      </c>
      <c r="J19" s="19">
        <f t="shared" ca="1" si="1"/>
        <v>299195417.02771252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2229625</v>
      </c>
      <c r="I20" s="18">
        <f t="shared" ca="1" si="0"/>
        <v>0</v>
      </c>
      <c r="J20" s="19">
        <f t="shared" ca="1" si="1"/>
        <v>2229625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38660847.219999999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16586095.920000002</v>
      </c>
      <c r="I23" s="18">
        <f t="shared" ca="1" si="0"/>
        <v>1237205.95</v>
      </c>
      <c r="J23" s="19">
        <f t="shared" ca="1" si="1"/>
        <v>56484149.090000004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109330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109330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6310696.25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6310696.25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27653.18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27653.18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1000000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1000000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t="shared" ref="J53:J54" ca="1" si="5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t="shared" ca="1" si="5"/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243</v>
      </c>
      <c r="B55" s="17">
        <v>2001</v>
      </c>
      <c r="C55" s="58" t="s">
        <v>146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245</v>
      </c>
      <c r="B56" s="17">
        <v>2002</v>
      </c>
      <c r="C56" s="58" t="s">
        <v>246</v>
      </c>
      <c r="D56" s="18">
        <f t="shared" ref="D56:I71" ca="1" si="6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9">
        <f ca="1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9">
        <f ca="1">+SUM(D59:I59)</f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9">
        <f t="shared" ref="J60:J75" ca="1" si="7">+SUM(D60:I60)</f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9">
        <f t="shared" ca="1" si="7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9">
        <f t="shared" ca="1" si="7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9">
        <f t="shared" ca="1" si="7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9">
        <f t="shared" ca="1" si="7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9">
        <f t="shared" ca="1" si="7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9">
        <f t="shared" ca="1" si="7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9">
        <f t="shared" ca="1" si="7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9">
        <f t="shared" ca="1" si="7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9">
        <f t="shared" ca="1" si="7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0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9">
        <f t="shared" ca="1" si="7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6"/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9">
        <f t="shared" ca="1" si="7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ref="D72:I75" ca="1" si="8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8"/>
        <v>0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9">
        <f t="shared" ca="1" si="7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0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9">
        <f t="shared" ca="1" si="7"/>
        <v>0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0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9">
        <f t="shared" ca="1" si="7"/>
        <v>0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HW74" s="35"/>
      <c r="HX74" s="35"/>
      <c r="HY74" s="35"/>
      <c r="HZ74" s="35"/>
      <c r="IA74" s="35"/>
    </row>
    <row r="75" spans="1:235" s="35" customForma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0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9">
        <f t="shared" ca="1" si="7"/>
        <v>0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</row>
    <row r="76" spans="1:235" s="35" customFormat="1">
      <c r="A76" s="59" t="s">
        <v>287</v>
      </c>
      <c r="B76" s="48">
        <v>9000</v>
      </c>
      <c r="C76" s="58" t="s">
        <v>288</v>
      </c>
      <c r="D76" s="49">
        <f t="shared" ref="D76:J76" ca="1" si="9">SUMIF($C$7:$C$75,"HD",D$7:D$75)</f>
        <v>49334497.839999996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713610246.9054755</v>
      </c>
      <c r="I76" s="49">
        <f t="shared" ca="1" si="9"/>
        <v>312695226.85545909</v>
      </c>
      <c r="J76" s="49">
        <f t="shared" ca="1" si="9"/>
        <v>1075639971.6009347</v>
      </c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J77" ca="1" si="10">SUMIF($C$7:$C$75,"H",D$7:D$75)+SUMIF($C$7:$C$75,"E",D$7:D$75)</f>
        <v>0</v>
      </c>
      <c r="E77" s="49">
        <f t="shared" ca="1" si="10"/>
        <v>0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49334497.839999996</v>
      </c>
      <c r="E78" s="49">
        <f t="shared" ref="E78:J78" ca="1" si="11">E76+E77</f>
        <v>0</v>
      </c>
      <c r="F78" s="49">
        <f t="shared" ca="1" si="11"/>
        <v>0</v>
      </c>
      <c r="G78" s="49">
        <f t="shared" ca="1" si="11"/>
        <v>0</v>
      </c>
      <c r="H78" s="49">
        <f t="shared" ca="1" si="11"/>
        <v>713610246.9054755</v>
      </c>
      <c r="I78" s="49">
        <f t="shared" ca="1" si="11"/>
        <v>312695226.85545909</v>
      </c>
      <c r="J78" s="49">
        <f t="shared" ca="1" si="11"/>
        <v>1075639971.6009347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53"/>
      <c r="B79" s="53"/>
      <c r="C79" s="5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350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363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351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9762118.4800000004</v>
      </c>
      <c r="H7" s="19">
        <f ca="1">+SUM(D7:G7)</f>
        <v>9762118.4800000004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5352269.63</v>
      </c>
      <c r="H8" s="19">
        <f t="shared" ref="H8:H23" ca="1" si="1">+SUM(D8:G8)</f>
        <v>5352269.63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36604477.220000006</v>
      </c>
      <c r="E10" s="18">
        <f t="shared" ca="1" si="0"/>
        <v>0</v>
      </c>
      <c r="F10" s="18">
        <f t="shared" ca="1" si="0"/>
        <v>0</v>
      </c>
      <c r="G10" s="18">
        <f t="shared" ca="1" si="0"/>
        <v>8885614.9799999204</v>
      </c>
      <c r="H10" s="19">
        <f t="shared" ca="1" si="1"/>
        <v>45490092.199999928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5543560.9725000001</v>
      </c>
      <c r="E11" s="18">
        <f t="shared" ca="1" si="0"/>
        <v>0</v>
      </c>
      <c r="F11" s="18">
        <f t="shared" ca="1" si="0"/>
        <v>0</v>
      </c>
      <c r="G11" s="18">
        <f t="shared" ca="1" si="0"/>
        <v>43712.912400000001</v>
      </c>
      <c r="H11" s="19">
        <f t="shared" ca="1" si="1"/>
        <v>5587273.8848999999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201461.88</v>
      </c>
      <c r="H13" s="19">
        <f t="shared" ca="1" si="1"/>
        <v>201461.88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9089339.3300000001</v>
      </c>
      <c r="H14" s="19">
        <f t="shared" ca="1" si="1"/>
        <v>9089339.3300000001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948985</v>
      </c>
      <c r="H17" s="19">
        <f t="shared" ca="1" si="1"/>
        <v>948985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566227.03999999992</v>
      </c>
      <c r="H18" s="19">
        <f t="shared" ca="1" si="1"/>
        <v>566227.03999999992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101305232.73159435</v>
      </c>
      <c r="F19" s="18">
        <f t="shared" ca="1" si="0"/>
        <v>0</v>
      </c>
      <c r="G19" s="18">
        <f t="shared" ca="1" si="0"/>
        <v>0</v>
      </c>
      <c r="H19" s="19">
        <f t="shared" ca="1" si="1"/>
        <v>101305232.73159435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1500</v>
      </c>
      <c r="F20" s="18">
        <f t="shared" ca="1" si="0"/>
        <v>0</v>
      </c>
      <c r="G20" s="18">
        <f t="shared" ca="1" si="0"/>
        <v>0</v>
      </c>
      <c r="H20" s="19">
        <f t="shared" ca="1" si="1"/>
        <v>1500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416542.94</v>
      </c>
      <c r="H21" s="19">
        <f t="shared" ca="1" si="1"/>
        <v>416542.94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304870.56000000006</v>
      </c>
      <c r="H22" s="19">
        <f t="shared" ca="1" si="1"/>
        <v>304870.56000000006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10364322.549999999</v>
      </c>
      <c r="E23" s="18">
        <f t="shared" ca="1" si="0"/>
        <v>0</v>
      </c>
      <c r="F23" s="18">
        <f t="shared" ca="1" si="0"/>
        <v>0</v>
      </c>
      <c r="G23" s="18">
        <f t="shared" ca="1" si="0"/>
        <v>20177290.52</v>
      </c>
      <c r="H23" s="19">
        <f t="shared" ca="1" si="1"/>
        <v>30541613.07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2280757.5699999998</v>
      </c>
      <c r="E24" s="18">
        <f t="shared" ca="1" si="2"/>
        <v>0</v>
      </c>
      <c r="F24" s="18">
        <f t="shared" ca="1" si="2"/>
        <v>0</v>
      </c>
      <c r="G24" s="18">
        <f t="shared" ca="1" si="2"/>
        <v>78650715.170000002</v>
      </c>
      <c r="H24" s="19">
        <f t="shared" ref="H24:H42" ca="1" si="3">+SUM(D24:G24)</f>
        <v>80931472.739999995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16127389.240000401</v>
      </c>
      <c r="E25" s="18">
        <f t="shared" ca="1" si="2"/>
        <v>0</v>
      </c>
      <c r="F25" s="18">
        <f t="shared" ca="1" si="2"/>
        <v>0</v>
      </c>
      <c r="G25" s="18">
        <f t="shared" ca="1" si="2"/>
        <v>539979.64999999898</v>
      </c>
      <c r="H25" s="19">
        <f t="shared" ca="1" si="3"/>
        <v>16667368.890000399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3989249.93</v>
      </c>
      <c r="H27" s="19">
        <f t="shared" ca="1" si="3"/>
        <v>3989249.93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373501</v>
      </c>
      <c r="E28" s="18">
        <f t="shared" ca="1" si="2"/>
        <v>0</v>
      </c>
      <c r="F28" s="18">
        <f t="shared" ca="1" si="2"/>
        <v>0</v>
      </c>
      <c r="G28" s="18">
        <f t="shared" ca="1" si="2"/>
        <v>17706799.640000001</v>
      </c>
      <c r="H28" s="19">
        <f t="shared" ca="1" si="3"/>
        <v>18080300.640000001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43291244.630000003</v>
      </c>
      <c r="H29" s="19">
        <f t="shared" ca="1" si="3"/>
        <v>43291244.630000003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5795215.3949999996</v>
      </c>
      <c r="H30" s="19">
        <f t="shared" ca="1" si="3"/>
        <v>5795215.3949999996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42963009.969999999</v>
      </c>
      <c r="H32" s="19">
        <f t="shared" ca="1" si="3"/>
        <v>42963009.969999999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1195130.5000000005</v>
      </c>
      <c r="E33" s="18">
        <f t="shared" ca="1" si="2"/>
        <v>0</v>
      </c>
      <c r="F33" s="18">
        <f t="shared" ca="1" si="2"/>
        <v>0</v>
      </c>
      <c r="G33" s="18">
        <f t="shared" ca="1" si="2"/>
        <v>1543884.3099999989</v>
      </c>
      <c r="H33" s="19">
        <f t="shared" ca="1" si="3"/>
        <v>2739014.8099999996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1883684.7499999951</v>
      </c>
      <c r="E34" s="18">
        <f t="shared" ca="1" si="2"/>
        <v>0</v>
      </c>
      <c r="F34" s="18">
        <f t="shared" ca="1" si="2"/>
        <v>0</v>
      </c>
      <c r="G34" s="18">
        <f t="shared" ca="1" si="2"/>
        <v>5628.36</v>
      </c>
      <c r="H34" s="19">
        <f t="shared" ca="1" si="3"/>
        <v>1889313.1099999952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16786729.399999999</v>
      </c>
      <c r="H35" s="19">
        <f t="shared" ca="1" si="3"/>
        <v>16786729.399999999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510520.38</v>
      </c>
      <c r="H36" s="19">
        <f t="shared" ca="1" si="3"/>
        <v>510520.38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6595629.6000000006</v>
      </c>
      <c r="H38" s="19">
        <f t="shared" ca="1" si="3"/>
        <v>6595629.6000000006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170495.19</v>
      </c>
      <c r="H39" s="19">
        <f t="shared" ca="1" si="3"/>
        <v>170495.19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15666870.07</v>
      </c>
      <c r="E40" s="18">
        <f t="shared" ca="1" si="2"/>
        <v>0</v>
      </c>
      <c r="F40" s="18">
        <f t="shared" ca="1" si="2"/>
        <v>470085.57</v>
      </c>
      <c r="G40" s="18">
        <f t="shared" ca="1" si="2"/>
        <v>117131.02</v>
      </c>
      <c r="H40" s="19">
        <f t="shared" ca="1" si="3"/>
        <v>16254086.66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114607.01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114607.01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7702</v>
      </c>
      <c r="H43" s="19">
        <f t="shared" ref="H43:H52" ca="1" si="4">+SUM(D43:G43)</f>
        <v>7702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27140.36</v>
      </c>
      <c r="H44" s="19">
        <f t="shared" ca="1" si="4"/>
        <v>27140.36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105552159.22</v>
      </c>
      <c r="E46" s="18">
        <f t="shared" ca="1" si="5"/>
        <v>0</v>
      </c>
      <c r="F46" s="18">
        <f t="shared" ca="1" si="5"/>
        <v>0</v>
      </c>
      <c r="G46" s="18">
        <f t="shared" ca="1" si="5"/>
        <v>464799.48</v>
      </c>
      <c r="H46" s="19">
        <f t="shared" ca="1" si="4"/>
        <v>106016958.7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1219.79</v>
      </c>
      <c r="H47" s="19">
        <f t="shared" ca="1" si="4"/>
        <v>1219.79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3250.75</v>
      </c>
      <c r="H49" s="19">
        <f t="shared" ca="1" si="4"/>
        <v>3250.75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222967.72000000006</v>
      </c>
      <c r="H52" s="19">
        <f t="shared" ca="1" si="4"/>
        <v>222967.72000000006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4450428.22</v>
      </c>
      <c r="H53" s="19">
        <f t="shared" ref="H53:H54" ca="1" si="6">+SUM(D53:G53)</f>
        <v>4450428.22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t="shared" ca="1" si="6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254</v>
      </c>
      <c r="B60" s="17">
        <v>3001</v>
      </c>
      <c r="C60" s="58" t="s">
        <v>255</v>
      </c>
      <c r="D60" s="18">
        <f t="shared" ref="D60:G75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ref="H60:H75" ca="1" si="8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3002</v>
      </c>
      <c r="C61" s="58" t="s">
        <v>255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3003</v>
      </c>
      <c r="C62" s="58" t="s">
        <v>255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3004</v>
      </c>
      <c r="C63" s="58" t="s">
        <v>255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3005</v>
      </c>
      <c r="C64" s="58" t="s">
        <v>255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9">
        <f t="shared" ca="1" si="8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7"/>
        <v>0</v>
      </c>
      <c r="F75" s="18">
        <f t="shared" ca="1" si="7"/>
        <v>0</v>
      </c>
      <c r="G75" s="18">
        <f t="shared" ca="1" si="7"/>
        <v>0</v>
      </c>
      <c r="H75" s="19">
        <f t="shared" ca="1" si="8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195706460.10250044</v>
      </c>
      <c r="E76" s="49">
        <f ca="1">SUMIF($C$7:$C$75,"HD",E$7:E$75)</f>
        <v>101306732.73159435</v>
      </c>
      <c r="F76" s="49">
        <f ca="1">SUMIF($C$7:$C$75,"HD",F$7:F$75)</f>
        <v>470085.57</v>
      </c>
      <c r="G76" s="49">
        <f ca="1">SUMIF($C$7:$C$75,"HD",G$7:G$75)</f>
        <v>279592174.23740005</v>
      </c>
      <c r="H76" s="49">
        <f ca="1">SUMIF($C$7:$C$75,"HD",H$7:H$75)</f>
        <v>577075452.64149475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195706460.10250044</v>
      </c>
      <c r="E78" s="49">
        <f ca="1">E76+E77</f>
        <v>101306732.73159435</v>
      </c>
      <c r="F78" s="49">
        <f ca="1">F76+F77</f>
        <v>470085.57</v>
      </c>
      <c r="G78" s="49">
        <f ca="1">G76+G77</f>
        <v>279592174.23740005</v>
      </c>
      <c r="H78" s="49">
        <f ca="1">H76+H77</f>
        <v>577075452.64149475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353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63811917.109999999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63811917.109999999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659973433.96000004</v>
      </c>
      <c r="E8" s="18">
        <f t="shared" ca="1" si="0"/>
        <v>62508917.829999998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138748934.59</v>
      </c>
      <c r="M8" s="19">
        <f t="shared" ca="1" si="1"/>
        <v>861231286.38000011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135371105.59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20401986.510000002</v>
      </c>
      <c r="M9" s="19">
        <f t="shared" ca="1" si="1"/>
        <v>155773092.09999999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127696691.34999999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109295396.9800002</v>
      </c>
      <c r="M10" s="19">
        <f t="shared" ca="1" si="1"/>
        <v>236992088.33000019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63432.826500000003</v>
      </c>
      <c r="L11" s="18">
        <f t="shared" ca="1" si="0"/>
        <v>0</v>
      </c>
      <c r="M11" s="19">
        <f t="shared" ca="1" si="1"/>
        <v>63432.826500000003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20558909.869999997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20558909.869999997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708880377.00999999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708880377.00999999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-1558528.3428476222</v>
      </c>
      <c r="L15" s="18">
        <f t="shared" ca="1" si="0"/>
        <v>36418491.734603204</v>
      </c>
      <c r="M15" s="19">
        <f t="shared" ca="1" si="1"/>
        <v>34859963.391755581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19528114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19528114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23453676.349999998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23453676.349999998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613586284.65999997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880330.84</v>
      </c>
      <c r="M20" s="19">
        <f t="shared" ca="1" si="1"/>
        <v>614466615.5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249</v>
      </c>
      <c r="M21" s="19">
        <f t="shared" ca="1" si="1"/>
        <v>249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8283078.2000000002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7326579.8099999996</v>
      </c>
      <c r="L22" s="18">
        <f t="shared" ca="1" si="0"/>
        <v>0</v>
      </c>
      <c r="M22" s="19">
        <f t="shared" ca="1" si="1"/>
        <v>15609658.01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43927770.600000001</v>
      </c>
      <c r="E23" s="18">
        <f t="shared" ca="1" si="2"/>
        <v>0</v>
      </c>
      <c r="F23" s="18">
        <f t="shared" ca="1" si="2"/>
        <v>3778804.2</v>
      </c>
      <c r="G23" s="18">
        <f t="shared" ca="1" si="2"/>
        <v>0</v>
      </c>
      <c r="H23" s="18">
        <f t="shared" ca="1" si="2"/>
        <v>0</v>
      </c>
      <c r="I23" s="18">
        <f t="shared" ca="1" si="2"/>
        <v>1118470.3799999999</v>
      </c>
      <c r="J23" s="18">
        <f t="shared" ca="1" si="2"/>
        <v>0</v>
      </c>
      <c r="K23" s="18">
        <f t="shared" ca="1" si="2"/>
        <v>8461872.0700000003</v>
      </c>
      <c r="L23" s="18">
        <f t="shared" ca="1" si="2"/>
        <v>0</v>
      </c>
      <c r="M23" s="19">
        <f t="shared" ca="1" si="1"/>
        <v>57286917.250000007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528890569.02999997</v>
      </c>
      <c r="M24" s="19">
        <f t="shared" ca="1" si="1"/>
        <v>528890569.02999997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6142425.3900000006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6142425.3900000006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19229.79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1487466.5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7526071.1799999997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7526071.1799999997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6490774.25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6490774.25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76613.95</v>
      </c>
      <c r="E29" s="18">
        <f t="shared" ca="1" si="2"/>
        <v>18884.71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14462123.720000001</v>
      </c>
      <c r="M29" s="19">
        <f t="shared" ca="1" si="1"/>
        <v>14557622.380000001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136453301.1349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136453301.1349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4769951.63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198883.94</v>
      </c>
      <c r="L31" s="18">
        <f t="shared" ca="1" si="2"/>
        <v>0</v>
      </c>
      <c r="M31" s="19">
        <f t="shared" ca="1" si="1"/>
        <v>4968835.57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54239676.536431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2364836.46</v>
      </c>
      <c r="L32" s="18">
        <f t="shared" ca="1" si="2"/>
        <v>0</v>
      </c>
      <c r="M32" s="19">
        <f t="shared" ca="1" si="1"/>
        <v>56604512.996431001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9417479.4999999981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9417479.4999999981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4428.59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4428.59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197899596.99000001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197899597.89000002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25653318.619999997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143694.07999999999</v>
      </c>
      <c r="L38" s="18">
        <f t="shared" ca="1" si="2"/>
        <v>24512.81</v>
      </c>
      <c r="M38" s="19">
        <f t="shared" ca="1" si="1"/>
        <v>25821525.509999994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1422052.7108729999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1422052.7108729999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52596.979999999996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52596.979999999996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118719.45999999794</v>
      </c>
      <c r="L43" s="18">
        <f t="shared" ca="1" si="3"/>
        <v>0</v>
      </c>
      <c r="M43" s="19">
        <f t="shared" ca="1" si="1"/>
        <v>118719.45999999794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83167.42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3434.37</v>
      </c>
      <c r="L46" s="18">
        <f t="shared" ca="1" si="3"/>
        <v>0</v>
      </c>
      <c r="M46" s="19">
        <f t="shared" ca="1" si="1"/>
        <v>86601.79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406975.25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406975.25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241518.97999999998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241518.97999999998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3940.7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3940.7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143772509.19999999</v>
      </c>
      <c r="M53" s="19">
        <f t="shared" ref="M53:M54" ca="1" si="4">+SUM(D53:L53)</f>
        <v>143772509.19999999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5921610.8700000001</v>
      </c>
      <c r="L54" s="18">
        <f t="shared" ca="1" si="3"/>
        <v>18796041.140000001</v>
      </c>
      <c r="M54" s="19">
        <f t="shared" ca="1" si="4"/>
        <v>24717652.010000002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L70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8">
        <f t="shared" ca="1" si="5"/>
        <v>0</v>
      </c>
      <c r="I55" s="18">
        <f t="shared" ca="1" si="5"/>
        <v>0</v>
      </c>
      <c r="J55" s="18">
        <f t="shared" ca="1" si="5"/>
        <v>0</v>
      </c>
      <c r="K55" s="18">
        <f t="shared" ca="1" si="5"/>
        <v>0</v>
      </c>
      <c r="L55" s="18">
        <f t="shared" ca="1" si="5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8">
        <f t="shared" ca="1" si="5"/>
        <v>0</v>
      </c>
      <c r="K56" s="18">
        <f t="shared" ca="1" si="5"/>
        <v>0</v>
      </c>
      <c r="L56" s="18">
        <f t="shared" ca="1" si="5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8">
        <f t="shared" ca="1" si="5"/>
        <v>0</v>
      </c>
      <c r="K57" s="18">
        <f t="shared" ca="1" si="5"/>
        <v>0</v>
      </c>
      <c r="L57" s="18">
        <f t="shared" ca="1" si="5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8">
        <f t="shared" ca="1" si="5"/>
        <v>0</v>
      </c>
      <c r="K58" s="18">
        <f t="shared" ca="1" si="5"/>
        <v>0</v>
      </c>
      <c r="L58" s="18">
        <f t="shared" ca="1" si="5"/>
        <v>0</v>
      </c>
      <c r="M58" s="19">
        <f ca="1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8">
        <f t="shared" ca="1" si="5"/>
        <v>0</v>
      </c>
      <c r="K59" s="18">
        <f t="shared" ca="1" si="5"/>
        <v>0</v>
      </c>
      <c r="L59" s="18">
        <f t="shared" ca="1" si="5"/>
        <v>0</v>
      </c>
      <c r="M59" s="19">
        <f ca="1">+SUM(D59:L59)</f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8">
        <f t="shared" ca="1" si="5"/>
        <v>0</v>
      </c>
      <c r="K60" s="18">
        <f t="shared" ca="1" si="5"/>
        <v>0</v>
      </c>
      <c r="L60" s="18">
        <f t="shared" ca="1" si="5"/>
        <v>0</v>
      </c>
      <c r="M60" s="19">
        <f t="shared" ref="M60:M75" ca="1" si="6">+SUM(D60:L60)</f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8">
        <f t="shared" ca="1" si="5"/>
        <v>0</v>
      </c>
      <c r="K61" s="18">
        <f t="shared" ca="1" si="5"/>
        <v>0</v>
      </c>
      <c r="L61" s="18">
        <f t="shared" ca="1" si="5"/>
        <v>0</v>
      </c>
      <c r="M61" s="19">
        <f t="shared" ca="1" si="6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8">
        <f t="shared" ca="1" si="5"/>
        <v>0</v>
      </c>
      <c r="K62" s="18">
        <f t="shared" ca="1" si="5"/>
        <v>0</v>
      </c>
      <c r="L62" s="18">
        <f t="shared" ca="1" si="5"/>
        <v>0</v>
      </c>
      <c r="M62" s="19">
        <f t="shared" ca="1" si="6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8">
        <f t="shared" ca="1" si="5"/>
        <v>0</v>
      </c>
      <c r="K63" s="18">
        <f t="shared" ca="1" si="5"/>
        <v>0</v>
      </c>
      <c r="L63" s="18">
        <f t="shared" ca="1" si="5"/>
        <v>0</v>
      </c>
      <c r="M63" s="19">
        <f t="shared" ca="1" si="6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8">
        <f t="shared" ca="1" si="5"/>
        <v>0</v>
      </c>
      <c r="K64" s="18">
        <f t="shared" ca="1" si="5"/>
        <v>0</v>
      </c>
      <c r="L64" s="18">
        <f t="shared" ca="1" si="5"/>
        <v>0</v>
      </c>
      <c r="M64" s="19">
        <f t="shared" ca="1" si="6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8">
        <f t="shared" ca="1" si="5"/>
        <v>0</v>
      </c>
      <c r="K65" s="18">
        <f t="shared" ca="1" si="5"/>
        <v>0</v>
      </c>
      <c r="L65" s="18">
        <f t="shared" ca="1" si="5"/>
        <v>0</v>
      </c>
      <c r="M65" s="19">
        <f t="shared" ca="1" si="6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8">
        <f t="shared" ca="1" si="5"/>
        <v>0</v>
      </c>
      <c r="K66" s="18">
        <f t="shared" ca="1" si="5"/>
        <v>0</v>
      </c>
      <c r="L66" s="18">
        <f t="shared" ca="1" si="5"/>
        <v>0</v>
      </c>
      <c r="M66" s="19">
        <f t="shared" ca="1" si="6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8">
        <f t="shared" ca="1" si="5"/>
        <v>0</v>
      </c>
      <c r="K67" s="18">
        <f t="shared" ca="1" si="5"/>
        <v>0</v>
      </c>
      <c r="L67" s="18">
        <f t="shared" ca="1" si="5"/>
        <v>0</v>
      </c>
      <c r="M67" s="19">
        <f t="shared" ca="1" si="6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8">
        <f t="shared" ca="1" si="5"/>
        <v>0</v>
      </c>
      <c r="K68" s="18">
        <f t="shared" ca="1" si="5"/>
        <v>0</v>
      </c>
      <c r="L68" s="18">
        <f t="shared" ca="1" si="5"/>
        <v>0</v>
      </c>
      <c r="M68" s="19">
        <f t="shared" ca="1" si="6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8">
        <f t="shared" ca="1" si="5"/>
        <v>0</v>
      </c>
      <c r="K69" s="18">
        <f t="shared" ca="1" si="5"/>
        <v>0</v>
      </c>
      <c r="L69" s="18">
        <f t="shared" ca="1" si="5"/>
        <v>0</v>
      </c>
      <c r="M69" s="19">
        <f t="shared" ca="1" si="6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8">
        <f t="shared" ca="1" si="5"/>
        <v>0</v>
      </c>
      <c r="K70" s="18">
        <f t="shared" ca="1" si="5"/>
        <v>0</v>
      </c>
      <c r="L70" s="18">
        <f t="shared" ca="1" si="5"/>
        <v>0</v>
      </c>
      <c r="M70" s="19">
        <f t="shared" ca="1" si="6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L75" ca="1" si="7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8">
        <f t="shared" ca="1" si="7"/>
        <v>0</v>
      </c>
      <c r="I71" s="18">
        <f t="shared" ca="1" si="7"/>
        <v>0</v>
      </c>
      <c r="J71" s="18">
        <f t="shared" ca="1" si="7"/>
        <v>0</v>
      </c>
      <c r="K71" s="18">
        <f t="shared" ca="1" si="7"/>
        <v>0</v>
      </c>
      <c r="L71" s="18">
        <f t="shared" ca="1" si="7"/>
        <v>0</v>
      </c>
      <c r="M71" s="19">
        <f t="shared" ca="1" si="6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8">
        <f t="shared" ca="1" si="7"/>
        <v>0</v>
      </c>
      <c r="K72" s="18">
        <f t="shared" ca="1" si="7"/>
        <v>0</v>
      </c>
      <c r="L72" s="18">
        <f t="shared" ca="1" si="7"/>
        <v>0</v>
      </c>
      <c r="M72" s="19">
        <f t="shared" ca="1" si="6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8">
        <f t="shared" ca="1" si="7"/>
        <v>0</v>
      </c>
      <c r="K73" s="18">
        <f t="shared" ca="1" si="7"/>
        <v>0</v>
      </c>
      <c r="L73" s="18">
        <f t="shared" ca="1" si="7"/>
        <v>0</v>
      </c>
      <c r="M73" s="19">
        <f t="shared" ca="1" si="6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8">
        <f t="shared" ca="1" si="7"/>
        <v>0</v>
      </c>
      <c r="I74" s="18">
        <f t="shared" ca="1" si="7"/>
        <v>0</v>
      </c>
      <c r="J74" s="18">
        <f t="shared" ca="1" si="7"/>
        <v>0</v>
      </c>
      <c r="K74" s="18">
        <f t="shared" ca="1" si="7"/>
        <v>0</v>
      </c>
      <c r="L74" s="18">
        <f t="shared" ca="1" si="7"/>
        <v>0</v>
      </c>
      <c r="M74" s="19">
        <f t="shared" ca="1" si="6"/>
        <v>0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7"/>
        <v>0</v>
      </c>
      <c r="F75" s="18">
        <f t="shared" ca="1" si="7"/>
        <v>0</v>
      </c>
      <c r="G75" s="18">
        <f t="shared" ca="1" si="7"/>
        <v>0</v>
      </c>
      <c r="H75" s="18">
        <f t="shared" ca="1" si="7"/>
        <v>0</v>
      </c>
      <c r="I75" s="18">
        <f t="shared" ca="1" si="7"/>
        <v>0</v>
      </c>
      <c r="J75" s="18">
        <f t="shared" ca="1" si="7"/>
        <v>0</v>
      </c>
      <c r="K75" s="18">
        <f t="shared" ca="1" si="7"/>
        <v>0</v>
      </c>
      <c r="L75" s="18">
        <f t="shared" ca="1" si="7"/>
        <v>0</v>
      </c>
      <c r="M75" s="19">
        <f t="shared" ca="1" si="6"/>
        <v>0</v>
      </c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M76" ca="1" si="8">SUMIF($C$7:$C$75,"HD",D$7:D$75)</f>
        <v>2875974478.3022037</v>
      </c>
      <c r="E76" s="49">
        <f t="shared" ca="1" si="8"/>
        <v>62527802.539999999</v>
      </c>
      <c r="F76" s="49">
        <f t="shared" ca="1" si="8"/>
        <v>3778804.2</v>
      </c>
      <c r="G76" s="49">
        <f t="shared" ca="1" si="8"/>
        <v>0</v>
      </c>
      <c r="H76" s="49">
        <f t="shared" ca="1" si="8"/>
        <v>0</v>
      </c>
      <c r="I76" s="49">
        <f t="shared" ca="1" si="8"/>
        <v>1118470.3799999999</v>
      </c>
      <c r="J76" s="49">
        <f t="shared" ca="1" si="8"/>
        <v>0</v>
      </c>
      <c r="K76" s="49">
        <f t="shared" ca="1" si="8"/>
        <v>23044535.543652374</v>
      </c>
      <c r="L76" s="49">
        <f t="shared" ca="1" si="8"/>
        <v>1013159383.1646034</v>
      </c>
      <c r="M76" s="49">
        <f t="shared" ca="1" si="8"/>
        <v>3979603474.1304598</v>
      </c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M77" ca="1" si="9">SUMIF($C$7:$C$75,"H",D$7:D$75)+SUMIF($C$7:$C$75,"E",D$7:D$75)</f>
        <v>0</v>
      </c>
      <c r="E77" s="49">
        <f t="shared" ca="1" si="9"/>
        <v>0</v>
      </c>
      <c r="F77" s="49">
        <f t="shared" ca="1" si="9"/>
        <v>0</v>
      </c>
      <c r="G77" s="49">
        <f t="shared" ca="1" si="9"/>
        <v>0</v>
      </c>
      <c r="H77" s="49">
        <f t="shared" ca="1" si="9"/>
        <v>0</v>
      </c>
      <c r="I77" s="49">
        <f t="shared" ca="1" si="9"/>
        <v>0</v>
      </c>
      <c r="J77" s="49">
        <f t="shared" ca="1" si="9"/>
        <v>0</v>
      </c>
      <c r="K77" s="49">
        <f t="shared" ca="1" si="9"/>
        <v>0</v>
      </c>
      <c r="L77" s="49">
        <f t="shared" ca="1" si="9"/>
        <v>0</v>
      </c>
      <c r="M77" s="49">
        <f t="shared" ca="1" si="9"/>
        <v>0</v>
      </c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M78" ca="1" si="10">D76+D77</f>
        <v>2875974478.3022037</v>
      </c>
      <c r="E78" s="49">
        <f t="shared" ca="1" si="10"/>
        <v>62527802.539999999</v>
      </c>
      <c r="F78" s="49">
        <f t="shared" ca="1" si="10"/>
        <v>3778804.2</v>
      </c>
      <c r="G78" s="49">
        <f t="shared" ca="1" si="10"/>
        <v>0</v>
      </c>
      <c r="H78" s="49">
        <f t="shared" ca="1" si="10"/>
        <v>0</v>
      </c>
      <c r="I78" s="49">
        <f t="shared" ca="1" si="10"/>
        <v>1118470.3799999999</v>
      </c>
      <c r="J78" s="49">
        <f t="shared" ca="1" si="10"/>
        <v>0</v>
      </c>
      <c r="K78" s="49">
        <f t="shared" ca="1" si="10"/>
        <v>23044535.543652374</v>
      </c>
      <c r="L78" s="49">
        <f t="shared" ca="1" si="10"/>
        <v>1013159383.1646034</v>
      </c>
      <c r="M78" s="49">
        <f t="shared" ca="1" si="10"/>
        <v>3979603474.1304598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2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4264884.3899999997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1867584.97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99969945.709951296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5963270.9303000001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105014353.11999999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15897192.810000001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42437.390000000232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278538.32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5022948.6500000004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242935.4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1259520.9600000002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94557095.320000008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572527670.11000001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63741020.339987889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1152625.6900000002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549767.1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36112352.510000005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1662490.06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11859322.9706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21048.32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59301522.240015998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2389268.6399999382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1278163.5799999689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3636843.64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24942893.399999999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5864582.9199999999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10763431.59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199662.5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397002.84000000183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8211101.8400004301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61350541.710000001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356053.35999999993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383725.85999999993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1990117.2700000023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11527743.210000001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228879849.02999732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71056563.379999995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255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1514536072.080853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1514536072.080853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3:153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73:153"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355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122142.96</v>
      </c>
      <c r="F32" s="19">
        <f t="shared" ca="1" si="1"/>
        <v>122142.96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961584269.71000004</v>
      </c>
      <c r="E40" s="18">
        <f t="shared" ca="1" si="3"/>
        <v>0</v>
      </c>
      <c r="F40" s="19">
        <f t="shared" ca="1" si="1"/>
        <v>961584269.71000004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865017.42999999993</v>
      </c>
      <c r="F48" s="19">
        <f t="shared" ca="1" si="1"/>
        <v>865017.42999999993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220935</v>
      </c>
      <c r="E51" s="18">
        <f t="shared" ca="1" si="3"/>
        <v>0</v>
      </c>
      <c r="F51" s="19">
        <f t="shared" ca="1" si="1"/>
        <v>220935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:F54" ca="1" si="4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9">
        <f ca="1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9">
        <f ca="1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9">
        <f t="shared" ref="F60:F75" ca="1" si="6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9">
        <f t="shared" ca="1" si="6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9">
        <f t="shared" ca="1" si="6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961805204.71000004</v>
      </c>
      <c r="E76" s="49">
        <f ca="1">SUMIF($C$7:$C$75,"HD",E$7:E$75)</f>
        <v>987160.3899999999</v>
      </c>
      <c r="F76" s="49">
        <f ca="1">SUMIF($C$7:$C$75,"HD",F$7:F$75)</f>
        <v>962792365.10000002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961805204.71000004</v>
      </c>
      <c r="E78" s="49">
        <f ca="1">E76+E77</f>
        <v>987160.3899999999</v>
      </c>
      <c r="F78" s="49">
        <f ca="1">F76+F77</f>
        <v>962792365.10000002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357487.82999999996</v>
      </c>
      <c r="E8" s="18">
        <f t="shared" ca="1" si="0"/>
        <v>5018408.74</v>
      </c>
      <c r="F8" s="18">
        <f t="shared" ca="1" si="0"/>
        <v>264214205.83000001</v>
      </c>
      <c r="G8" s="18">
        <f t="shared" ca="1" si="0"/>
        <v>587311.07999999996</v>
      </c>
      <c r="H8" s="18">
        <f t="shared" ca="1" si="0"/>
        <v>43288832.630000003</v>
      </c>
      <c r="I8" s="18">
        <f t="shared" ca="1" si="0"/>
        <v>1639263.6</v>
      </c>
      <c r="J8" s="18">
        <f t="shared" ca="1" si="0"/>
        <v>5196034.83</v>
      </c>
      <c r="K8" s="19">
        <f t="shared" ca="1" si="1"/>
        <v>320301544.54000002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336460.28</v>
      </c>
      <c r="E9" s="18">
        <f t="shared" ca="1" si="0"/>
        <v>5341276.2</v>
      </c>
      <c r="F9" s="18">
        <f t="shared" ca="1" si="0"/>
        <v>120743911.18000001</v>
      </c>
      <c r="G9" s="18">
        <f t="shared" ca="1" si="0"/>
        <v>560317.43999999994</v>
      </c>
      <c r="H9" s="18">
        <f t="shared" ca="1" si="0"/>
        <v>26696300.07</v>
      </c>
      <c r="I9" s="18">
        <f t="shared" ca="1" si="0"/>
        <v>561116.43000000005</v>
      </c>
      <c r="J9" s="18">
        <f t="shared" ca="1" si="0"/>
        <v>4817632.0900000008</v>
      </c>
      <c r="K9" s="19">
        <f t="shared" ca="1" si="1"/>
        <v>159057013.69000003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938095.51</v>
      </c>
      <c r="E10" s="18">
        <f t="shared" ca="1" si="0"/>
        <v>21022307.84</v>
      </c>
      <c r="F10" s="18">
        <f t="shared" ca="1" si="0"/>
        <v>547118649.65999997</v>
      </c>
      <c r="G10" s="18">
        <f t="shared" ca="1" si="0"/>
        <v>1173943.24</v>
      </c>
      <c r="H10" s="18">
        <f t="shared" ca="1" si="0"/>
        <v>155427793.7999998</v>
      </c>
      <c r="I10" s="18">
        <f t="shared" ca="1" si="0"/>
        <v>2508826.25</v>
      </c>
      <c r="J10" s="18">
        <f t="shared" ca="1" si="0"/>
        <v>15722445.419999991</v>
      </c>
      <c r="K10" s="19">
        <f t="shared" ca="1" si="1"/>
        <v>743912061.71999979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355162.49</v>
      </c>
      <c r="E11" s="18">
        <f t="shared" ca="1" si="0"/>
        <v>4397110.5999999996</v>
      </c>
      <c r="F11" s="18">
        <f t="shared" ca="1" si="0"/>
        <v>177773858.78</v>
      </c>
      <c r="G11" s="18">
        <f t="shared" ca="1" si="0"/>
        <v>3148714.29</v>
      </c>
      <c r="H11" s="18">
        <f t="shared" ca="1" si="0"/>
        <v>34698432.380000003</v>
      </c>
      <c r="I11" s="18">
        <f t="shared" ca="1" si="0"/>
        <v>14583197.789999999</v>
      </c>
      <c r="J11" s="18">
        <f t="shared" ca="1" si="0"/>
        <v>5182409.29</v>
      </c>
      <c r="K11" s="19">
        <f t="shared" ca="1" si="1"/>
        <v>240138885.61999997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20927.5</v>
      </c>
      <c r="E14" s="18">
        <f t="shared" ca="1" si="0"/>
        <v>2595412.41</v>
      </c>
      <c r="F14" s="18">
        <f t="shared" ca="1" si="0"/>
        <v>152240307.44999999</v>
      </c>
      <c r="G14" s="18">
        <f t="shared" ca="1" si="0"/>
        <v>178262.91</v>
      </c>
      <c r="H14" s="18">
        <f t="shared" ca="1" si="0"/>
        <v>16646662.82</v>
      </c>
      <c r="I14" s="18">
        <f t="shared" ca="1" si="0"/>
        <v>35346.14</v>
      </c>
      <c r="J14" s="18">
        <f t="shared" ca="1" si="0"/>
        <v>985150.36</v>
      </c>
      <c r="K14" s="19">
        <f t="shared" ca="1" si="1"/>
        <v>172702069.58999997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3689374.4400000004</v>
      </c>
      <c r="F20" s="18">
        <f t="shared" ca="1" si="0"/>
        <v>66226198.380000003</v>
      </c>
      <c r="G20" s="18">
        <f t="shared" ca="1" si="0"/>
        <v>0</v>
      </c>
      <c r="H20" s="18">
        <f t="shared" ca="1" si="0"/>
        <v>30688861.359999999</v>
      </c>
      <c r="I20" s="18">
        <f t="shared" ca="1" si="0"/>
        <v>5136720.41</v>
      </c>
      <c r="J20" s="18">
        <f t="shared" ca="1" si="0"/>
        <v>-42521.919999999998</v>
      </c>
      <c r="K20" s="19">
        <f t="shared" ca="1" si="1"/>
        <v>105698632.67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1661047.93</v>
      </c>
      <c r="F21" s="18">
        <f t="shared" ca="1" si="0"/>
        <v>4993261.24</v>
      </c>
      <c r="G21" s="18">
        <f t="shared" ca="1" si="0"/>
        <v>0</v>
      </c>
      <c r="H21" s="18">
        <f t="shared" ca="1" si="0"/>
        <v>1664876.13</v>
      </c>
      <c r="I21" s="18">
        <f t="shared" ca="1" si="0"/>
        <v>5377474.0800000001</v>
      </c>
      <c r="J21" s="18">
        <f t="shared" ca="1" si="0"/>
        <v>0</v>
      </c>
      <c r="K21" s="19">
        <f t="shared" ca="1" si="1"/>
        <v>13696659.379999999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332407.14999999997</v>
      </c>
      <c r="E22" s="18">
        <f t="shared" ca="1" si="0"/>
        <v>3966255.69</v>
      </c>
      <c r="F22" s="18">
        <f t="shared" ca="1" si="0"/>
        <v>264436743.01000005</v>
      </c>
      <c r="G22" s="18">
        <f t="shared" ca="1" si="0"/>
        <v>3612023.2699999996</v>
      </c>
      <c r="H22" s="18">
        <f t="shared" ca="1" si="0"/>
        <v>34427944.82</v>
      </c>
      <c r="I22" s="18">
        <f t="shared" ca="1" si="0"/>
        <v>703102.85</v>
      </c>
      <c r="J22" s="18">
        <f t="shared" ca="1" si="0"/>
        <v>5023513.9099999992</v>
      </c>
      <c r="K22" s="19">
        <f t="shared" ca="1" si="1"/>
        <v>312501990.70000005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33734320.359999999</v>
      </c>
      <c r="E23" s="18">
        <f t="shared" ca="1" si="2"/>
        <v>291730806.93000001</v>
      </c>
      <c r="F23" s="18">
        <f t="shared" ca="1" si="2"/>
        <v>3175517040.2500005</v>
      </c>
      <c r="G23" s="18">
        <f t="shared" ca="1" si="2"/>
        <v>45484987.999999993</v>
      </c>
      <c r="H23" s="18">
        <f t="shared" ca="1" si="2"/>
        <v>3263136373.77</v>
      </c>
      <c r="I23" s="18">
        <f t="shared" ca="1" si="2"/>
        <v>37408804.470000006</v>
      </c>
      <c r="J23" s="18">
        <f t="shared" ca="1" si="2"/>
        <v>499678349.22000003</v>
      </c>
      <c r="K23" s="19">
        <f t="shared" ca="1" si="1"/>
        <v>7346690683.000001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31542</v>
      </c>
      <c r="E24" s="18">
        <f t="shared" ca="1" si="2"/>
        <v>6282537.4000000004</v>
      </c>
      <c r="F24" s="18">
        <f t="shared" ca="1" si="2"/>
        <v>455695363.38999999</v>
      </c>
      <c r="G24" s="18">
        <f t="shared" ca="1" si="2"/>
        <v>735040.92</v>
      </c>
      <c r="H24" s="18">
        <f t="shared" ca="1" si="2"/>
        <v>38565846.539999999</v>
      </c>
      <c r="I24" s="18">
        <f t="shared" ca="1" si="2"/>
        <v>1987153.72</v>
      </c>
      <c r="J24" s="18">
        <f t="shared" ca="1" si="2"/>
        <v>2099283.2999999998</v>
      </c>
      <c r="K24" s="19">
        <f ca="1">+SUM(D24:J24)</f>
        <v>505396767.27000004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1977233.830000056</v>
      </c>
      <c r="E25" s="18">
        <f t="shared" ca="1" si="2"/>
        <v>33577871.649999999</v>
      </c>
      <c r="F25" s="18">
        <f t="shared" ca="1" si="2"/>
        <v>1782047308.0899501</v>
      </c>
      <c r="G25" s="18">
        <f t="shared" ca="1" si="2"/>
        <v>2046752.63</v>
      </c>
      <c r="H25" s="18">
        <f t="shared" ca="1" si="2"/>
        <v>253204902.99000099</v>
      </c>
      <c r="I25" s="18">
        <f t="shared" ca="1" si="2"/>
        <v>2902910.4699999997</v>
      </c>
      <c r="J25" s="18">
        <f t="shared" ca="1" si="2"/>
        <v>40510453.419999897</v>
      </c>
      <c r="K25" s="19">
        <f ca="1">+SUM(D25:J25)</f>
        <v>2116267433.079951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498.76</v>
      </c>
      <c r="E27" s="18">
        <f t="shared" ca="1" si="2"/>
        <v>66477.850000000006</v>
      </c>
      <c r="F27" s="18">
        <f t="shared" ca="1" si="2"/>
        <v>12562614.41</v>
      </c>
      <c r="G27" s="18">
        <f t="shared" ca="1" si="2"/>
        <v>0</v>
      </c>
      <c r="H27" s="18">
        <f t="shared" ca="1" si="2"/>
        <v>5150133.88</v>
      </c>
      <c r="I27" s="18">
        <f t="shared" ca="1" si="2"/>
        <v>0</v>
      </c>
      <c r="J27" s="18">
        <f t="shared" ca="1" si="2"/>
        <v>0</v>
      </c>
      <c r="K27" s="19">
        <f t="shared" ca="1" si="3"/>
        <v>17779724.899999999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281353.86</v>
      </c>
      <c r="E28" s="18">
        <f t="shared" ca="1" si="2"/>
        <v>6143304.1600000001</v>
      </c>
      <c r="F28" s="18">
        <f t="shared" ca="1" si="2"/>
        <v>173653554.12</v>
      </c>
      <c r="G28" s="18">
        <f t="shared" ca="1" si="2"/>
        <v>273343.61</v>
      </c>
      <c r="H28" s="18">
        <f t="shared" ca="1" si="2"/>
        <v>25296178.539999999</v>
      </c>
      <c r="I28" s="18">
        <f t="shared" ca="1" si="2"/>
        <v>396133.67000000004</v>
      </c>
      <c r="J28" s="18">
        <f t="shared" ca="1" si="2"/>
        <v>4498923.0299999993</v>
      </c>
      <c r="K28" s="19">
        <f t="shared" ca="1" si="3"/>
        <v>210542790.99000001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326350.73</v>
      </c>
      <c r="E30" s="18">
        <f t="shared" ca="1" si="2"/>
        <v>11712250.629999999</v>
      </c>
      <c r="F30" s="18">
        <f t="shared" ca="1" si="2"/>
        <v>268827597.75999999</v>
      </c>
      <c r="G30" s="18">
        <f t="shared" ca="1" si="2"/>
        <v>11365564.17</v>
      </c>
      <c r="H30" s="18">
        <f t="shared" ca="1" si="2"/>
        <v>4098585.44</v>
      </c>
      <c r="I30" s="18">
        <f t="shared" ca="1" si="2"/>
        <v>42802081.869999997</v>
      </c>
      <c r="J30" s="18">
        <f t="shared" ca="1" si="2"/>
        <v>4980053.17</v>
      </c>
      <c r="K30" s="19">
        <f t="shared" ca="1" si="3"/>
        <v>344112483.77000004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837462.17999999993</v>
      </c>
      <c r="F31" s="18">
        <f t="shared" ca="1" si="2"/>
        <v>29710218.02</v>
      </c>
      <c r="G31" s="18">
        <f t="shared" ca="1" si="2"/>
        <v>0</v>
      </c>
      <c r="H31" s="18">
        <f t="shared" ca="1" si="2"/>
        <v>1573348.47</v>
      </c>
      <c r="I31" s="18">
        <f t="shared" ca="1" si="2"/>
        <v>14022</v>
      </c>
      <c r="J31" s="18">
        <f t="shared" ca="1" si="2"/>
        <v>0</v>
      </c>
      <c r="K31" s="19">
        <f t="shared" ca="1" si="3"/>
        <v>32135050.669999998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341479.74</v>
      </c>
      <c r="E32" s="18">
        <f t="shared" ca="1" si="2"/>
        <v>5853316.3200000003</v>
      </c>
      <c r="F32" s="18">
        <f t="shared" ca="1" si="2"/>
        <v>137640659.25999999</v>
      </c>
      <c r="G32" s="18">
        <f t="shared" ca="1" si="2"/>
        <v>581774.98</v>
      </c>
      <c r="H32" s="18">
        <f t="shared" ca="1" si="2"/>
        <v>38480241.699999996</v>
      </c>
      <c r="I32" s="18">
        <f t="shared" ca="1" si="2"/>
        <v>908611.71</v>
      </c>
      <c r="J32" s="18">
        <f t="shared" ca="1" si="2"/>
        <v>4995064.45</v>
      </c>
      <c r="K32" s="19">
        <f t="shared" ca="1" si="3"/>
        <v>188801148.15999997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55270.810000000005</v>
      </c>
      <c r="E33" s="18">
        <f t="shared" ca="1" si="2"/>
        <v>12543785.85</v>
      </c>
      <c r="F33" s="18">
        <f t="shared" ca="1" si="2"/>
        <v>167716341.53999913</v>
      </c>
      <c r="G33" s="18">
        <f t="shared" ca="1" si="2"/>
        <v>0</v>
      </c>
      <c r="H33" s="18">
        <f t="shared" ca="1" si="2"/>
        <v>17860217.050000004</v>
      </c>
      <c r="I33" s="18">
        <f t="shared" ca="1" si="2"/>
        <v>56817.29</v>
      </c>
      <c r="J33" s="18">
        <f t="shared" ca="1" si="2"/>
        <v>980839.74999999965</v>
      </c>
      <c r="K33" s="19">
        <f t="shared" ca="1" si="3"/>
        <v>199213272.28999913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2611744.3999999994</v>
      </c>
      <c r="F34" s="18">
        <f t="shared" ca="1" si="2"/>
        <v>49626194.870000027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52237939.270000026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481820.71</v>
      </c>
      <c r="F38" s="18">
        <f t="shared" ca="1" si="2"/>
        <v>20976035.52</v>
      </c>
      <c r="G38" s="18">
        <f t="shared" ca="1" si="2"/>
        <v>0</v>
      </c>
      <c r="H38" s="18">
        <f t="shared" ca="1" si="2"/>
        <v>263272.38</v>
      </c>
      <c r="I38" s="18">
        <f t="shared" ca="1" si="2"/>
        <v>0</v>
      </c>
      <c r="J38" s="18">
        <f t="shared" ca="1" si="2"/>
        <v>0</v>
      </c>
      <c r="K38" s="19">
        <f t="shared" ca="1" si="3"/>
        <v>21721128.609999999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20204.830000000002</v>
      </c>
      <c r="E40" s="18">
        <f t="shared" ca="1" si="4"/>
        <v>698562.45</v>
      </c>
      <c r="F40" s="18">
        <f t="shared" ca="1" si="4"/>
        <v>25071087.59</v>
      </c>
      <c r="G40" s="18">
        <f t="shared" ca="1" si="4"/>
        <v>0</v>
      </c>
      <c r="H40" s="18">
        <f t="shared" ca="1" si="4"/>
        <v>1016408.07</v>
      </c>
      <c r="I40" s="18">
        <f t="shared" ca="1" si="4"/>
        <v>0</v>
      </c>
      <c r="J40" s="18">
        <f t="shared" ca="1" si="4"/>
        <v>283618.05</v>
      </c>
      <c r="K40" s="19">
        <f t="shared" ca="1" si="3"/>
        <v>27089880.990000002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236.15999999999997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236.15999999999997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10365.91</v>
      </c>
      <c r="E44" s="18">
        <f t="shared" ca="1" si="4"/>
        <v>2655923.0900000008</v>
      </c>
      <c r="F44" s="18">
        <f t="shared" ca="1" si="4"/>
        <v>45094810.409999818</v>
      </c>
      <c r="G44" s="18">
        <f t="shared" ca="1" si="4"/>
        <v>0</v>
      </c>
      <c r="H44" s="18">
        <f t="shared" ca="1" si="4"/>
        <v>618853.04999999993</v>
      </c>
      <c r="I44" s="18">
        <f t="shared" ca="1" si="4"/>
        <v>71280</v>
      </c>
      <c r="J44" s="18">
        <f t="shared" ca="1" si="4"/>
        <v>94698.099999999991</v>
      </c>
      <c r="K44" s="19">
        <f t="shared" ca="1" si="3"/>
        <v>48545930.559999816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4695.2799999999988</v>
      </c>
      <c r="F45" s="18">
        <f t="shared" ca="1" si="4"/>
        <v>1420613.0400000019</v>
      </c>
      <c r="G45" s="18">
        <f t="shared" ca="1" si="4"/>
        <v>0</v>
      </c>
      <c r="H45" s="18">
        <f t="shared" ca="1" si="4"/>
        <v>-62434.59</v>
      </c>
      <c r="I45" s="18">
        <f t="shared" ca="1" si="4"/>
        <v>0</v>
      </c>
      <c r="J45" s="18">
        <f t="shared" ca="1" si="4"/>
        <v>100354.84999999998</v>
      </c>
      <c r="K45" s="19">
        <f t="shared" ca="1" si="3"/>
        <v>1463228.5800000019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8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6352.54</v>
      </c>
      <c r="E49" s="18">
        <f t="shared" ca="1" si="4"/>
        <v>470486.64</v>
      </c>
      <c r="F49" s="18">
        <f t="shared" ca="1" si="4"/>
        <v>71254558.34999983</v>
      </c>
      <c r="G49" s="18">
        <f t="shared" ca="1" si="4"/>
        <v>686720</v>
      </c>
      <c r="H49" s="18">
        <f t="shared" ca="1" si="4"/>
        <v>2398017.9699999997</v>
      </c>
      <c r="I49" s="18">
        <f t="shared" ca="1" si="4"/>
        <v>3562.5</v>
      </c>
      <c r="J49" s="18">
        <f t="shared" ca="1" si="4"/>
        <v>135997.76000000001</v>
      </c>
      <c r="K49" s="19">
        <f t="shared" ca="1" si="6"/>
        <v>74955695.759999841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914.42</v>
      </c>
      <c r="E50" s="18">
        <f t="shared" ca="1" si="4"/>
        <v>346087.31</v>
      </c>
      <c r="F50" s="18">
        <f t="shared" ca="1" si="4"/>
        <v>1924.36</v>
      </c>
      <c r="G50" s="18">
        <f t="shared" ca="1" si="4"/>
        <v>0</v>
      </c>
      <c r="H50" s="18">
        <f t="shared" ca="1" si="4"/>
        <v>6455.26</v>
      </c>
      <c r="I50" s="18">
        <f t="shared" ca="1" si="4"/>
        <v>0</v>
      </c>
      <c r="J50" s="18">
        <f t="shared" ca="1" si="4"/>
        <v>2283.2800000000002</v>
      </c>
      <c r="K50" s="19">
        <f t="shared" ca="1" si="6"/>
        <v>357664.63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ref="K53:K54" ca="1" si="7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7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9">
        <f t="shared" ca="1" si="6"/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9">
        <f t="shared" ca="1" si="6"/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9">
        <f t="shared" ref="K59" ca="1" si="9">+SUM(D59:J59)</f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9">
        <f t="shared" ref="K60:K75" ca="1" si="10">+SUM(D60:J60)</f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9">
        <f t="shared" ca="1" si="10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9">
        <f t="shared" ca="1" si="10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9">
        <f t="shared" ca="1" si="10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9">
        <f t="shared" ca="1" si="10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9">
        <f t="shared" ca="1" si="10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9">
        <f t="shared" ca="1" si="10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9">
        <f t="shared" ca="1" si="10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9">
        <f t="shared" ca="1" si="10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9">
        <f t="shared" ca="1" si="10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9">
        <f t="shared" ca="1" si="10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9">
        <f t="shared" ca="1" si="10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9">
        <f t="shared" ca="1" si="10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9">
        <f t="shared" ca="1" si="10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9">
        <f t="shared" ca="1" si="10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9">
        <f t="shared" ca="1" si="10"/>
        <v>0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K76" ca="1" si="12">SUMIF($C$7:$C$75,"HD",D$7:D$75)</f>
        <v>39126428.550000049</v>
      </c>
      <c r="E76" s="49">
        <f t="shared" ca="1" si="12"/>
        <v>423708326.69999993</v>
      </c>
      <c r="F76" s="49">
        <f t="shared" ca="1" si="12"/>
        <v>8014563292.6699495</v>
      </c>
      <c r="G76" s="49">
        <f t="shared" ca="1" si="12"/>
        <v>70434756.539999992</v>
      </c>
      <c r="H76" s="49">
        <f t="shared" ca="1" si="12"/>
        <v>3995146104.5300012</v>
      </c>
      <c r="I76" s="49">
        <f t="shared" ca="1" si="12"/>
        <v>117096425.25</v>
      </c>
      <c r="J76" s="49">
        <f t="shared" ca="1" si="12"/>
        <v>595244582.35999978</v>
      </c>
      <c r="K76" s="49">
        <f t="shared" ca="1" si="12"/>
        <v>13255319916.599949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K77" ca="1" si="13">SUMIF($C$7:$C$75,"H",D$7:D$75)+SUMIF($C$7:$C$75,"E",D$7:D$75)</f>
        <v>0</v>
      </c>
      <c r="E77" s="49">
        <f t="shared" ca="1" si="13"/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49">
        <f t="shared" ca="1" si="13"/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K78" ca="1" si="14">D76+D77</f>
        <v>39126428.550000049</v>
      </c>
      <c r="E78" s="49">
        <f t="shared" ca="1" si="14"/>
        <v>423708326.69999993</v>
      </c>
      <c r="F78" s="49">
        <f t="shared" ca="1" si="14"/>
        <v>8014563292.6699495</v>
      </c>
      <c r="G78" s="49">
        <f t="shared" ca="1" si="14"/>
        <v>70434756.539999992</v>
      </c>
      <c r="H78" s="49">
        <f t="shared" ca="1" si="14"/>
        <v>3995146104.5300012</v>
      </c>
      <c r="I78" s="49">
        <f t="shared" ca="1" si="14"/>
        <v>117096425.25</v>
      </c>
      <c r="J78" s="49">
        <f t="shared" ca="1" si="14"/>
        <v>595244582.35999978</v>
      </c>
      <c r="K78" s="49">
        <f t="shared" ca="1" si="14"/>
        <v>13255319916.599949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359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240930898.35999998</v>
      </c>
      <c r="E7" s="18">
        <f t="shared" ca="1" si="0"/>
        <v>2898096.6099999994</v>
      </c>
      <c r="F7" s="18">
        <f t="shared" ca="1" si="0"/>
        <v>188978672.03</v>
      </c>
      <c r="G7" s="18">
        <f t="shared" ca="1" si="0"/>
        <v>0</v>
      </c>
      <c r="H7" s="19">
        <f t="shared" ref="H7:H52" ca="1" si="1">+SUM(D7:G7)</f>
        <v>432807667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861363737.88999999</v>
      </c>
      <c r="E8" s="18">
        <f t="shared" ca="1" si="0"/>
        <v>46036879.210000001</v>
      </c>
      <c r="F8" s="18">
        <f t="shared" ca="1" si="0"/>
        <v>33889087.32</v>
      </c>
      <c r="G8" s="18">
        <f t="shared" ca="1" si="0"/>
        <v>152802847.92000002</v>
      </c>
      <c r="H8" s="19">
        <f t="shared" ca="1" si="1"/>
        <v>1094092552.3400002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225238866.38999999</v>
      </c>
      <c r="E9" s="18">
        <f t="shared" ca="1" si="0"/>
        <v>42692718.999999993</v>
      </c>
      <c r="F9" s="18">
        <f t="shared" ca="1" si="0"/>
        <v>49942101.499999993</v>
      </c>
      <c r="G9" s="18">
        <f t="shared" ca="1" si="0"/>
        <v>85871371.890000001</v>
      </c>
      <c r="H9" s="19">
        <f t="shared" ca="1" si="1"/>
        <v>403745058.77999997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548833779.55996704</v>
      </c>
      <c r="E10" s="18">
        <f t="shared" ca="1" si="0"/>
        <v>40554350.979999997</v>
      </c>
      <c r="F10" s="18">
        <f t="shared" ca="1" si="0"/>
        <v>298006545.01999998</v>
      </c>
      <c r="G10" s="18">
        <f t="shared" ca="1" si="0"/>
        <v>157964333.44999599</v>
      </c>
      <c r="H10" s="19">
        <f t="shared" ca="1" si="1"/>
        <v>1045359009.009963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1870820.6070000001</v>
      </c>
      <c r="E11" s="18">
        <f t="shared" ca="1" si="0"/>
        <v>1720694.73</v>
      </c>
      <c r="F11" s="18">
        <f t="shared" ca="1" si="0"/>
        <v>809662.44</v>
      </c>
      <c r="G11" s="18">
        <f t="shared" ca="1" si="0"/>
        <v>2795671.2048999998</v>
      </c>
      <c r="H11" s="19">
        <f t="shared" ca="1" si="1"/>
        <v>7196848.9819000009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49407075.850000001</v>
      </c>
      <c r="E13" s="18">
        <f t="shared" ca="1" si="0"/>
        <v>1119903.77</v>
      </c>
      <c r="F13" s="18">
        <f t="shared" ca="1" si="0"/>
        <v>88970484.670000002</v>
      </c>
      <c r="G13" s="18">
        <f t="shared" ca="1" si="0"/>
        <v>7809216.5899999999</v>
      </c>
      <c r="H13" s="19">
        <f t="shared" ca="1" si="1"/>
        <v>147306680.88000003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425316045.58999997</v>
      </c>
      <c r="E14" s="18">
        <f t="shared" ca="1" si="0"/>
        <v>62591554.939999998</v>
      </c>
      <c r="F14" s="18">
        <f t="shared" ca="1" si="0"/>
        <v>157542840.50999999</v>
      </c>
      <c r="G14" s="18">
        <f t="shared" ca="1" si="0"/>
        <v>373044400.80000001</v>
      </c>
      <c r="H14" s="19">
        <f t="shared" ca="1" si="1"/>
        <v>1018494841.8399999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67565972.325238407</v>
      </c>
      <c r="E15" s="18">
        <f t="shared" ca="1" si="0"/>
        <v>0</v>
      </c>
      <c r="F15" s="18">
        <f t="shared" ca="1" si="0"/>
        <v>0</v>
      </c>
      <c r="G15" s="18">
        <f t="shared" ca="1" si="0"/>
        <v>1681249412.6619055</v>
      </c>
      <c r="H15" s="19">
        <f t="shared" ca="1" si="1"/>
        <v>1748815384.987144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56208329</v>
      </c>
      <c r="E17" s="18">
        <f t="shared" ca="1" si="0"/>
        <v>10181473</v>
      </c>
      <c r="F17" s="18">
        <f t="shared" ca="1" si="0"/>
        <v>208381070</v>
      </c>
      <c r="G17" s="18">
        <f t="shared" ca="1" si="0"/>
        <v>8771007</v>
      </c>
      <c r="H17" s="19">
        <f t="shared" ca="1" si="1"/>
        <v>283541879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76007343.640000001</v>
      </c>
      <c r="E18" s="18">
        <f t="shared" ca="1" si="0"/>
        <v>25048869.399999999</v>
      </c>
      <c r="F18" s="18">
        <f t="shared" ca="1" si="0"/>
        <v>103776832.36999999</v>
      </c>
      <c r="G18" s="18">
        <f t="shared" ca="1" si="0"/>
        <v>12061906.76</v>
      </c>
      <c r="H18" s="19">
        <f t="shared" ca="1" si="1"/>
        <v>216894952.16999996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320999856.95999998</v>
      </c>
      <c r="E20" s="18">
        <f t="shared" ca="1" si="0"/>
        <v>40978617.990000002</v>
      </c>
      <c r="F20" s="18">
        <f t="shared" ca="1" si="0"/>
        <v>210230088.91999999</v>
      </c>
      <c r="G20" s="18">
        <f t="shared" ca="1" si="0"/>
        <v>63921874.730000004</v>
      </c>
      <c r="H20" s="19">
        <f t="shared" ca="1" si="1"/>
        <v>636130438.60000002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5984846.4800000004</v>
      </c>
      <c r="E21" s="18">
        <f t="shared" ca="1" si="0"/>
        <v>3767496.56</v>
      </c>
      <c r="F21" s="18">
        <f t="shared" ca="1" si="0"/>
        <v>18837694.98</v>
      </c>
      <c r="G21" s="18">
        <f t="shared" ca="1" si="0"/>
        <v>7854606.3300000001</v>
      </c>
      <c r="H21" s="19">
        <f t="shared" ca="1" si="1"/>
        <v>36444644.350000001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30939515.73</v>
      </c>
      <c r="E22" s="18">
        <f t="shared" ca="1" si="0"/>
        <v>2652690.3199999998</v>
      </c>
      <c r="F22" s="18">
        <f t="shared" ca="1" si="0"/>
        <v>2667443.85</v>
      </c>
      <c r="G22" s="18">
        <f t="shared" ca="1" si="0"/>
        <v>14214176.190000001</v>
      </c>
      <c r="H22" s="19">
        <f t="shared" ca="1" si="1"/>
        <v>50473826.090000004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534996418.84000003</v>
      </c>
      <c r="E23" s="18">
        <f t="shared" ca="1" si="2"/>
        <v>33174124.680000003</v>
      </c>
      <c r="F23" s="18">
        <f t="shared" ca="1" si="2"/>
        <v>475318768.39000005</v>
      </c>
      <c r="G23" s="18">
        <f t="shared" ca="1" si="2"/>
        <v>265844330.54999998</v>
      </c>
      <c r="H23" s="19">
        <f t="shared" ca="1" si="1"/>
        <v>1309333642.46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305872856.63</v>
      </c>
      <c r="E24" s="18">
        <f t="shared" ca="1" si="2"/>
        <v>36632626.149999999</v>
      </c>
      <c r="F24" s="18">
        <f t="shared" ca="1" si="2"/>
        <v>82600654.189999998</v>
      </c>
      <c r="G24" s="18">
        <f t="shared" ca="1" si="2"/>
        <v>96963761.549999997</v>
      </c>
      <c r="H24" s="19">
        <f t="shared" ca="1" si="1"/>
        <v>522069898.51999998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89635816.899999812</v>
      </c>
      <c r="E25" s="18">
        <f t="shared" ca="1" si="2"/>
        <v>0</v>
      </c>
      <c r="F25" s="18">
        <f t="shared" ca="1" si="2"/>
        <v>30623479.629999992</v>
      </c>
      <c r="G25" s="18">
        <f t="shared" ca="1" si="2"/>
        <v>13617783.5400015</v>
      </c>
      <c r="H25" s="19">
        <f t="shared" ca="1" si="1"/>
        <v>133877080.0700013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12466804.142408</v>
      </c>
      <c r="E26" s="18">
        <f t="shared" ca="1" si="2"/>
        <v>665750.34</v>
      </c>
      <c r="F26" s="18">
        <f t="shared" ca="1" si="2"/>
        <v>7542449.9799999995</v>
      </c>
      <c r="G26" s="18">
        <f t="shared" ca="1" si="2"/>
        <v>7464734.8106850013</v>
      </c>
      <c r="H26" s="19">
        <f t="shared" ca="1" si="1"/>
        <v>28139739.273093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287476294.10000002</v>
      </c>
      <c r="E27" s="18">
        <f t="shared" ca="1" si="2"/>
        <v>80064052.590000004</v>
      </c>
      <c r="F27" s="18">
        <f t="shared" ca="1" si="2"/>
        <v>160426337.44</v>
      </c>
      <c r="G27" s="18">
        <f t="shared" ca="1" si="2"/>
        <v>191872215.30000001</v>
      </c>
      <c r="H27" s="19">
        <f t="shared" ca="1" si="1"/>
        <v>719838899.43000007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229662072.40000004</v>
      </c>
      <c r="E28" s="18">
        <f t="shared" ca="1" si="2"/>
        <v>5148082.05</v>
      </c>
      <c r="F28" s="18">
        <f t="shared" ca="1" si="2"/>
        <v>119541312.98</v>
      </c>
      <c r="G28" s="18">
        <f t="shared" ca="1" si="2"/>
        <v>155766266.09999999</v>
      </c>
      <c r="H28" s="19">
        <f t="shared" ca="1" si="1"/>
        <v>510117733.53000009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3796573.2199999997</v>
      </c>
      <c r="E29" s="18">
        <f t="shared" ca="1" si="2"/>
        <v>63626.020000000004</v>
      </c>
      <c r="F29" s="18">
        <f t="shared" ca="1" si="2"/>
        <v>5925395.3700000001</v>
      </c>
      <c r="G29" s="18">
        <f t="shared" ca="1" si="2"/>
        <v>7474768</v>
      </c>
      <c r="H29" s="19">
        <f t="shared" ca="1" si="1"/>
        <v>17260362.609999999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254134232.79529998</v>
      </c>
      <c r="E30" s="18">
        <f t="shared" ca="1" si="2"/>
        <v>20792514.207400002</v>
      </c>
      <c r="F30" s="18">
        <f t="shared" ca="1" si="2"/>
        <v>136374877.5776</v>
      </c>
      <c r="G30" s="18">
        <f t="shared" ca="1" si="2"/>
        <v>94447304.8574</v>
      </c>
      <c r="H30" s="19">
        <f t="shared" ca="1" si="1"/>
        <v>505748929.43769997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15468496.449999999</v>
      </c>
      <c r="E31" s="18">
        <f t="shared" ca="1" si="2"/>
        <v>137597.99</v>
      </c>
      <c r="F31" s="18">
        <f t="shared" ca="1" si="2"/>
        <v>18063234.770000003</v>
      </c>
      <c r="G31" s="18">
        <f t="shared" ca="1" si="2"/>
        <v>6995612.5</v>
      </c>
      <c r="H31" s="19">
        <f t="shared" ca="1" si="1"/>
        <v>40664941.710000001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229075327.34850401</v>
      </c>
      <c r="E32" s="18">
        <f t="shared" ca="1" si="2"/>
        <v>58055790.876711003</v>
      </c>
      <c r="F32" s="18">
        <f t="shared" ca="1" si="2"/>
        <v>185879097.42013302</v>
      </c>
      <c r="G32" s="18">
        <f t="shared" ca="1" si="2"/>
        <v>138692158.399627</v>
      </c>
      <c r="H32" s="19">
        <f t="shared" ca="1" si="1"/>
        <v>611702374.04497504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96026541.619999826</v>
      </c>
      <c r="E33" s="18">
        <f t="shared" ca="1" si="2"/>
        <v>727660.30000000016</v>
      </c>
      <c r="F33" s="18">
        <f t="shared" ca="1" si="2"/>
        <v>11859811.689999988</v>
      </c>
      <c r="G33" s="18">
        <f t="shared" ca="1" si="2"/>
        <v>18582114.28999988</v>
      </c>
      <c r="H33" s="19">
        <f t="shared" ca="1" si="1"/>
        <v>127196127.89999968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738354.16000000015</v>
      </c>
      <c r="E34" s="18">
        <f t="shared" ca="1" si="2"/>
        <v>0</v>
      </c>
      <c r="F34" s="18">
        <f t="shared" ca="1" si="2"/>
        <v>263644.84999999998</v>
      </c>
      <c r="G34" s="18">
        <f t="shared" ca="1" si="2"/>
        <v>1898463.5700000026</v>
      </c>
      <c r="H34" s="19">
        <f t="shared" ca="1" si="1"/>
        <v>2900462.5800000029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13377753.120000001</v>
      </c>
      <c r="E35" s="18">
        <f t="shared" ca="1" si="2"/>
        <v>4291346.57</v>
      </c>
      <c r="F35" s="18">
        <f t="shared" ca="1" si="2"/>
        <v>3800276.77</v>
      </c>
      <c r="G35" s="18">
        <f t="shared" ca="1" si="2"/>
        <v>1789752000.5600002</v>
      </c>
      <c r="H35" s="19">
        <f t="shared" ca="1" si="1"/>
        <v>1811221377.0200002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5693631.54</v>
      </c>
      <c r="E36" s="18">
        <f t="shared" ca="1" si="2"/>
        <v>653236</v>
      </c>
      <c r="F36" s="18">
        <f t="shared" ca="1" si="2"/>
        <v>7427509</v>
      </c>
      <c r="G36" s="18">
        <f t="shared" ca="1" si="2"/>
        <v>7125696</v>
      </c>
      <c r="H36" s="19">
        <f t="shared" ca="1" si="1"/>
        <v>20900072.539999999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108227641.15000001</v>
      </c>
      <c r="E38" s="18">
        <f t="shared" ca="1" si="2"/>
        <v>2642400.27</v>
      </c>
      <c r="F38" s="18">
        <f t="shared" ca="1" si="2"/>
        <v>13845538.319999998</v>
      </c>
      <c r="G38" s="18">
        <f t="shared" ca="1" si="2"/>
        <v>29494240.300000001</v>
      </c>
      <c r="H38" s="19">
        <f t="shared" ca="1" si="1"/>
        <v>154209820.03999999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148612.94</v>
      </c>
      <c r="E39" s="18">
        <f t="shared" ca="1" si="3"/>
        <v>0</v>
      </c>
      <c r="F39" s="18">
        <f t="shared" ca="1" si="3"/>
        <v>0</v>
      </c>
      <c r="G39" s="18">
        <f t="shared" ca="1" si="3"/>
        <v>1907203.92</v>
      </c>
      <c r="H39" s="19">
        <f t="shared" ca="1" si="1"/>
        <v>2055816.8599999999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48843074.088974006</v>
      </c>
      <c r="E40" s="18">
        <f t="shared" ca="1" si="3"/>
        <v>16257563.370000003</v>
      </c>
      <c r="F40" s="18">
        <f t="shared" ca="1" si="3"/>
        <v>69627469.849999994</v>
      </c>
      <c r="G40" s="18">
        <f t="shared" ca="1" si="3"/>
        <v>7998298.3291880004</v>
      </c>
      <c r="H40" s="19">
        <f t="shared" ca="1" si="1"/>
        <v>142726405.63816199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2158221.21</v>
      </c>
      <c r="E41" s="18">
        <f t="shared" ca="1" si="3"/>
        <v>0</v>
      </c>
      <c r="F41" s="18">
        <f t="shared" ca="1" si="3"/>
        <v>2552535.12</v>
      </c>
      <c r="G41" s="18">
        <f t="shared" ca="1" si="3"/>
        <v>1633820.7000000002</v>
      </c>
      <c r="H41" s="19">
        <f t="shared" ca="1" si="1"/>
        <v>6344577.0300000003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28205114.529999986</v>
      </c>
      <c r="E43" s="18">
        <f t="shared" ca="1" si="3"/>
        <v>0</v>
      </c>
      <c r="F43" s="18">
        <f t="shared" ca="1" si="3"/>
        <v>86512.439999999988</v>
      </c>
      <c r="G43" s="18">
        <f t="shared" ca="1" si="3"/>
        <v>14378286.170000004</v>
      </c>
      <c r="H43" s="19">
        <f t="shared" ca="1" si="1"/>
        <v>42669913.139999993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278115.84000000043</v>
      </c>
      <c r="E44" s="18">
        <f t="shared" ca="1" si="3"/>
        <v>0</v>
      </c>
      <c r="F44" s="18">
        <f t="shared" ca="1" si="3"/>
        <v>427.18</v>
      </c>
      <c r="G44" s="18">
        <f t="shared" ca="1" si="3"/>
        <v>914239.16999999771</v>
      </c>
      <c r="H44" s="19">
        <f t="shared" ca="1" si="1"/>
        <v>1192782.1899999981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11851768.419999991</v>
      </c>
      <c r="E45" s="18">
        <f t="shared" ca="1" si="3"/>
        <v>0</v>
      </c>
      <c r="F45" s="18">
        <f t="shared" ca="1" si="3"/>
        <v>22050808.140000008</v>
      </c>
      <c r="G45" s="18">
        <f t="shared" ca="1" si="3"/>
        <v>1008705.7400000001</v>
      </c>
      <c r="H45" s="19">
        <f t="shared" ca="1" si="1"/>
        <v>34911282.300000004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22038575.199999999</v>
      </c>
      <c r="E46" s="18">
        <f t="shared" ca="1" si="3"/>
        <v>354364.77</v>
      </c>
      <c r="F46" s="18">
        <f t="shared" ca="1" si="3"/>
        <v>40684063.829999998</v>
      </c>
      <c r="G46" s="18">
        <f t="shared" ca="1" si="3"/>
        <v>3946691.93</v>
      </c>
      <c r="H46" s="19">
        <f t="shared" ca="1" si="1"/>
        <v>67023695.729999997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93220.890000000043</v>
      </c>
      <c r="E47" s="18">
        <f t="shared" ca="1" si="3"/>
        <v>0</v>
      </c>
      <c r="F47" s="18">
        <f t="shared" ca="1" si="3"/>
        <v>120556.54000000001</v>
      </c>
      <c r="G47" s="18">
        <f t="shared" ca="1" si="3"/>
        <v>97294.51999999999</v>
      </c>
      <c r="H47" s="19">
        <f t="shared" ca="1" si="1"/>
        <v>311071.95000000007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1</v>
      </c>
      <c r="E48" s="18">
        <f t="shared" ca="1" si="3"/>
        <v>0</v>
      </c>
      <c r="F48" s="18">
        <f t="shared" ca="1" si="3"/>
        <v>0</v>
      </c>
      <c r="G48" s="18">
        <f t="shared" ca="1" si="3"/>
        <v>1</v>
      </c>
      <c r="H48" s="19">
        <f t="shared" ca="1" si="1"/>
        <v>2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36923270.379999876</v>
      </c>
      <c r="E49" s="18">
        <f t="shared" ca="1" si="3"/>
        <v>53553.159999999996</v>
      </c>
      <c r="F49" s="18">
        <f t="shared" ca="1" si="3"/>
        <v>364429.53</v>
      </c>
      <c r="G49" s="18">
        <f t="shared" ca="1" si="3"/>
        <v>1450912.17</v>
      </c>
      <c r="H49" s="19">
        <f t="shared" ca="1" si="1"/>
        <v>38792165.239999875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622740.16</v>
      </c>
      <c r="E50" s="18">
        <f t="shared" ca="1" si="3"/>
        <v>0</v>
      </c>
      <c r="F50" s="18">
        <f t="shared" ca="1" si="3"/>
        <v>699332.61</v>
      </c>
      <c r="G50" s="18">
        <f t="shared" ca="1" si="3"/>
        <v>1709821.68</v>
      </c>
      <c r="H50" s="19">
        <f t="shared" ca="1" si="1"/>
        <v>3031894.45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60697919.899999999</v>
      </c>
      <c r="E52" s="18">
        <f t="shared" ca="1" si="3"/>
        <v>422543.22000000003</v>
      </c>
      <c r="F52" s="18">
        <f t="shared" ca="1" si="3"/>
        <v>2074338.68</v>
      </c>
      <c r="G52" s="18">
        <f t="shared" ca="1" si="3"/>
        <v>3410079.8199999984</v>
      </c>
      <c r="H52" s="19">
        <f t="shared" ca="1" si="1"/>
        <v>66604881.619999997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204181.88</v>
      </c>
      <c r="E53" s="18">
        <f t="shared" ca="1" si="3"/>
        <v>0</v>
      </c>
      <c r="F53" s="18">
        <f t="shared" ca="1" si="3"/>
        <v>0</v>
      </c>
      <c r="G53" s="18">
        <f t="shared" ca="1" si="3"/>
        <v>3201080.29</v>
      </c>
      <c r="H53" s="19">
        <f t="shared" ref="H53:H54" ca="1" si="4">+SUM(D53:G53)</f>
        <v>3405262.17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t="shared" ca="1" si="4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G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9">
        <f t="shared" ref="H60:H75" ca="1" si="6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8">
        <f t="shared" ca="1" si="5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8">
        <f t="shared" ca="1" si="5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8">
        <f t="shared" ca="1" si="5"/>
        <v>0</v>
      </c>
      <c r="H74" s="19">
        <f t="shared" ca="1" si="6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8">
        <f t="shared" ca="1" si="5"/>
        <v>0</v>
      </c>
      <c r="G75" s="18">
        <f t="shared" ca="1" si="5"/>
        <v>0</v>
      </c>
      <c r="H75" s="19">
        <f t="shared" ca="1" si="6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5309380719.2373886</v>
      </c>
      <c r="E76" s="49">
        <f ca="1">SUMIF($C$7:$C$75,"HD",E$7:E$75)</f>
        <v>540380179.07411098</v>
      </c>
      <c r="F76" s="49">
        <f ca="1">SUMIF($C$7:$C$75,"HD",F$7:F$75)</f>
        <v>2759785385.9077325</v>
      </c>
      <c r="G76" s="49">
        <f ca="1">SUMIF($C$7:$C$75,"HD",G$7:G$75)</f>
        <v>5436008711.2937059</v>
      </c>
      <c r="H76" s="49">
        <f ca="1">SUMIF($C$7:$C$75,"HD",H$7:H$75)</f>
        <v>14045554995.512945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5309380719.2373886</v>
      </c>
      <c r="E78" s="49">
        <f ca="1">E76+E77</f>
        <v>540380179.07411098</v>
      </c>
      <c r="F78" s="49">
        <f ca="1">F76+F77</f>
        <v>2759785385.9077325</v>
      </c>
      <c r="G78" s="49">
        <f ca="1">G76+G77</f>
        <v>5436008711.2937059</v>
      </c>
      <c r="H78" s="49">
        <f ca="1">H76+H77</f>
        <v>14045554995.512945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9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" ca="1" si="4">+SUM(D53:E53)</f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ref="F54" ca="1" si="5">+SUM(D54:E54)</f>
        <v>0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9">
        <f t="shared" ca="1" si="1"/>
        <v>0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6"/>
        <v>0</v>
      </c>
      <c r="E56" s="18">
        <f t="shared" ca="1" si="6"/>
        <v>1435740714.8800159</v>
      </c>
      <c r="F56" s="19">
        <f t="shared" ca="1" si="1"/>
        <v>1435740714.8800159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285164.51</v>
      </c>
      <c r="F57" s="19">
        <f t="shared" ca="1" si="1"/>
        <v>285164.51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113937282.91</v>
      </c>
      <c r="F58" s="19">
        <f t="shared" ca="1" si="1"/>
        <v>113937282.91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96398171.159999192</v>
      </c>
      <c r="F59" s="19">
        <f t="shared" ca="1" si="1"/>
        <v>96398171.159999192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0.1</v>
      </c>
      <c r="E60" s="18">
        <f t="shared" ca="1" si="6"/>
        <v>4465849191.9945068</v>
      </c>
      <c r="F60" s="19">
        <f t="shared" ref="F60:F75" ca="1" si="7">+SUM(D60:E60)</f>
        <v>4465849192.0945072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400491290.77999997</v>
      </c>
      <c r="F61" s="19">
        <f t="shared" ca="1" si="7"/>
        <v>400491290.77999997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3807607860.8800006</v>
      </c>
      <c r="F62" s="19">
        <f t="shared" ca="1" si="7"/>
        <v>3807607860.8800006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99645115.54000029</v>
      </c>
      <c r="E63" s="18">
        <f t="shared" ca="1" si="6"/>
        <v>4709301254.1042461</v>
      </c>
      <c r="F63" s="19">
        <f t="shared" ca="1" si="7"/>
        <v>4808946369.6442461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552411211.90995586</v>
      </c>
      <c r="F64" s="19">
        <f t="shared" ca="1" si="7"/>
        <v>552411211.90995586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5080212955.1999998</v>
      </c>
      <c r="F65" s="19">
        <f t="shared" ca="1" si="7"/>
        <v>5080212955.1999998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54683217.399999999</v>
      </c>
      <c r="F66" s="19">
        <f t="shared" ca="1" si="7"/>
        <v>54683217.399999999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1000890246.9128101</v>
      </c>
      <c r="F67" s="19">
        <f t="shared" ca="1" si="7"/>
        <v>1000890246.9128101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2648495088.7499871</v>
      </c>
      <c r="F68" s="19">
        <f t="shared" ca="1" si="7"/>
        <v>2648495088.7499871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1188393595.4071643</v>
      </c>
      <c r="F69" s="19">
        <f t="shared" ca="1" si="7"/>
        <v>1188393595.4071643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3555557557.52</v>
      </c>
      <c r="F70" s="19">
        <f t="shared" ca="1" si="7"/>
        <v>3555557557.52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6"/>
        <v>0</v>
      </c>
      <c r="E71" s="18">
        <f t="shared" ca="1" si="6"/>
        <v>45658936.480000019</v>
      </c>
      <c r="F71" s="19">
        <f t="shared" ca="1" si="7"/>
        <v>45658936.480000019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6"/>
        <v>0</v>
      </c>
      <c r="E72" s="18">
        <f t="shared" ca="1" si="6"/>
        <v>193331441.07999995</v>
      </c>
      <c r="F72" s="19">
        <f t="shared" ca="1" si="7"/>
        <v>193331441.07999995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6"/>
        <v>0</v>
      </c>
      <c r="E73" s="18">
        <f t="shared" ca="1" si="6"/>
        <v>309828244.26000684</v>
      </c>
      <c r="F73" s="19">
        <f t="shared" ca="1" si="7"/>
        <v>309828244.26000684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6"/>
        <v>0</v>
      </c>
      <c r="E74" s="18">
        <f t="shared" ca="1" si="6"/>
        <v>2317314089.4267898</v>
      </c>
      <c r="F74" s="19">
        <f t="shared" ca="1" si="7"/>
        <v>2317314089.4267898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6"/>
        <v>0</v>
      </c>
      <c r="E75" s="18">
        <f t="shared" ca="1" si="6"/>
        <v>7471998346.5333328</v>
      </c>
      <c r="F75" s="19">
        <f t="shared" ca="1" si="7"/>
        <v>7471998346.5333328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E76" s="49">
        <f ca="1">SUMIF($C$7:$C$75,"HD",E$7:E$75)</f>
        <v>0</v>
      </c>
      <c r="F76" s="49">
        <f ca="1">SUMIF($C$7:$C$75,"HD",F$7:F$75)</f>
        <v>0</v>
      </c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99645115.640000284</v>
      </c>
      <c r="E77" s="49">
        <f ca="1">SUMIF($C$7:$C$75,"H",E$7:E$75)+SUMIF($C$7:$C$75,"E",E$7:E$75)</f>
        <v>39448385862.098824</v>
      </c>
      <c r="F77" s="49">
        <f ca="1">SUMIF($C$7:$C$75,"H",F$7:F$75)+SUMIF($C$7:$C$75,"E",F$7:F$75)</f>
        <v>39548030977.738823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99645115.640000284</v>
      </c>
      <c r="E78" s="49">
        <f ca="1">E76+E77</f>
        <v>39448385862.098824</v>
      </c>
      <c r="F78" s="49">
        <f ca="1">F76+F77</f>
        <v>39548030977.738823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5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5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5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5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9">
        <f t="shared" ca="1" si="9"/>
        <v>0</v>
      </c>
      <c r="F55" s="18">
        <f t="shared" ref="F55:G75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5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5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9">
        <f t="shared" ca="1" si="9"/>
        <v>0</v>
      </c>
      <c r="F74" s="18">
        <f t="shared" ca="1" si="16"/>
        <v>0</v>
      </c>
      <c r="G74" s="18">
        <f t="shared" ca="1" si="16"/>
        <v>0</v>
      </c>
      <c r="H74" s="19">
        <f t="shared" ca="1" si="10"/>
        <v>0</v>
      </c>
      <c r="I74" s="18">
        <f t="shared" ca="1" si="17"/>
        <v>0</v>
      </c>
      <c r="J74" s="18">
        <f t="shared" ca="1" si="17"/>
        <v>0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9">
        <f t="shared" ca="1" si="12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9">
        <f t="shared" ca="1" si="9"/>
        <v>0</v>
      </c>
      <c r="F75" s="18">
        <f t="shared" ca="1" si="16"/>
        <v>0</v>
      </c>
      <c r="G75" s="18">
        <f t="shared" ca="1" si="16"/>
        <v>0</v>
      </c>
      <c r="H75" s="19">
        <f t="shared" ca="1" si="10"/>
        <v>0</v>
      </c>
      <c r="I75" s="18">
        <f t="shared" ca="1" si="17"/>
        <v>0</v>
      </c>
      <c r="J75" s="18">
        <f t="shared" ca="1" si="17"/>
        <v>0</v>
      </c>
      <c r="K75" s="19">
        <f t="shared" ca="1" si="11"/>
        <v>0</v>
      </c>
      <c r="L75" s="18">
        <f t="shared" ca="1" si="18"/>
        <v>0</v>
      </c>
      <c r="M75" s="18">
        <f t="shared" ca="1" si="18"/>
        <v>0</v>
      </c>
      <c r="N75" s="19">
        <f t="shared" ca="1" si="12"/>
        <v>0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t="shared" ref="D76:N76" ca="1" si="19">SUMIF($C$7:$C$75,"HD",D$7:D$75)</f>
        <v>0</v>
      </c>
      <c r="E76" s="49">
        <f t="shared" ca="1" si="19"/>
        <v>0</v>
      </c>
      <c r="F76" s="49">
        <f t="shared" ca="1" si="19"/>
        <v>0</v>
      </c>
      <c r="G76" s="49">
        <f t="shared" ca="1" si="19"/>
        <v>0</v>
      </c>
      <c r="H76" s="49">
        <f t="shared" ca="1" si="19"/>
        <v>0</v>
      </c>
      <c r="I76" s="49">
        <f t="shared" ca="1" si="19"/>
        <v>0</v>
      </c>
      <c r="J76" s="49">
        <f t="shared" ca="1" si="19"/>
        <v>0</v>
      </c>
      <c r="K76" s="49">
        <f t="shared" ca="1" si="19"/>
        <v>0</v>
      </c>
      <c r="L76" s="49">
        <f t="shared" ca="1" si="19"/>
        <v>0</v>
      </c>
      <c r="M76" s="49">
        <f t="shared" ca="1" si="19"/>
        <v>0</v>
      </c>
      <c r="N76" s="49">
        <f t="shared" ca="1" si="19"/>
        <v>0</v>
      </c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t="shared" ref="D77:N77" ca="1" si="20">SUMIF($C$7:$C$75,"H",D$7:D$75)+SUMIF($C$7:$C$75,"E",D$7:D$75)</f>
        <v>0</v>
      </c>
      <c r="E77" s="49">
        <f t="shared" ca="1" si="20"/>
        <v>0</v>
      </c>
      <c r="F77" s="49">
        <f t="shared" ca="1" si="20"/>
        <v>0</v>
      </c>
      <c r="G77" s="49">
        <f t="shared" ca="1" si="20"/>
        <v>0</v>
      </c>
      <c r="H77" s="49">
        <f t="shared" ca="1" si="20"/>
        <v>0</v>
      </c>
      <c r="I77" s="49">
        <f t="shared" ca="1" si="20"/>
        <v>0</v>
      </c>
      <c r="J77" s="49">
        <f t="shared" ca="1" si="20"/>
        <v>0</v>
      </c>
      <c r="K77" s="49">
        <f t="shared" ca="1" si="20"/>
        <v>0</v>
      </c>
      <c r="L77" s="49">
        <f t="shared" ca="1" si="20"/>
        <v>0</v>
      </c>
      <c r="M77" s="49">
        <f t="shared" ca="1" si="20"/>
        <v>0</v>
      </c>
      <c r="N77" s="49">
        <f t="shared" ca="1" si="20"/>
        <v>0</v>
      </c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t="shared" ref="D78:N78" ca="1" si="21">D76+D77</f>
        <v>0</v>
      </c>
      <c r="E78" s="49">
        <f t="shared" ca="1" si="21"/>
        <v>0</v>
      </c>
      <c r="F78" s="49">
        <f t="shared" ca="1" si="21"/>
        <v>0</v>
      </c>
      <c r="G78" s="49">
        <f t="shared" ca="1" si="21"/>
        <v>0</v>
      </c>
      <c r="H78" s="49">
        <f t="shared" ca="1" si="21"/>
        <v>0</v>
      </c>
      <c r="I78" s="49">
        <f t="shared" ca="1" si="21"/>
        <v>0</v>
      </c>
      <c r="J78" s="49">
        <f t="shared" ca="1" si="21"/>
        <v>0</v>
      </c>
      <c r="K78" s="49">
        <f t="shared" ca="1" si="21"/>
        <v>0</v>
      </c>
      <c r="L78" s="49">
        <f t="shared" ca="1" si="21"/>
        <v>0</v>
      </c>
      <c r="M78" s="49">
        <f t="shared" ca="1" si="21"/>
        <v>0</v>
      </c>
      <c r="N78" s="49">
        <f t="shared" ca="1" si="21"/>
        <v>0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361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9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ref="K53" ca="1" si="4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ref="K54" ca="1" si="5">+SUM(D54:J54)</f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9">
        <f t="shared" ca="1" si="1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6"/>
        <v>0</v>
      </c>
      <c r="E56" s="18">
        <f t="shared" ca="1" si="6"/>
        <v>1435740714.8800159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9">
        <f t="shared" ca="1" si="1"/>
        <v>1435740714.8800159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285164.51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9">
        <f t="shared" ca="1" si="1"/>
        <v>285164.51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113937282.91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9">
        <f t="shared" ca="1" si="1"/>
        <v>113937282.91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96398171.159999192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9">
        <f t="shared" ca="1" si="1"/>
        <v>96398171.159999192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0.1</v>
      </c>
      <c r="E60" s="18">
        <f t="shared" ca="1" si="6"/>
        <v>4465849191.9945068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9">
        <f t="shared" ref="K60:K75" ca="1" si="7">+SUM(D60:J60)</f>
        <v>4465849192.0945072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400491290.77999997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9">
        <f t="shared" ca="1" si="7"/>
        <v>400491290.77999997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3807607860.8800006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9">
        <f t="shared" ca="1" si="7"/>
        <v>3807607860.8800006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99645115.54000029</v>
      </c>
      <c r="E63" s="18">
        <f t="shared" ca="1" si="6"/>
        <v>4709301254.1042461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9">
        <f t="shared" ca="1" si="7"/>
        <v>4808946369.6442461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552411211.90995586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9">
        <f t="shared" ca="1" si="7"/>
        <v>552411211.90995586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5080212955.1999998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9">
        <f t="shared" ca="1" si="7"/>
        <v>5080212955.1999998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54683217.399999999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9">
        <f t="shared" ca="1" si="7"/>
        <v>54683217.399999999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1000890246.9128101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9">
        <f t="shared" ca="1" si="7"/>
        <v>1000890246.9128101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2648495088.7499871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9">
        <f t="shared" ca="1" si="7"/>
        <v>2648495088.7499871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1188393595.4071643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9">
        <f t="shared" ca="1" si="7"/>
        <v>1188393595.4071643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3555557557.52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8">
        <f t="shared" ca="1" si="6"/>
        <v>0</v>
      </c>
      <c r="K70" s="19">
        <f t="shared" ca="1" si="7"/>
        <v>3555557557.52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8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8"/>
        <v>45658936.480000019</v>
      </c>
      <c r="F71" s="18">
        <f t="shared" ca="1" si="8"/>
        <v>0</v>
      </c>
      <c r="G71" s="18">
        <f t="shared" ca="1" si="8"/>
        <v>0</v>
      </c>
      <c r="H71" s="18">
        <f t="shared" ca="1" si="8"/>
        <v>0</v>
      </c>
      <c r="I71" s="18">
        <f t="shared" ca="1" si="8"/>
        <v>0</v>
      </c>
      <c r="J71" s="18">
        <f t="shared" ca="1" si="8"/>
        <v>0</v>
      </c>
      <c r="K71" s="19">
        <f t="shared" ca="1" si="7"/>
        <v>45658936.480000019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8"/>
        <v>0</v>
      </c>
      <c r="E72" s="18">
        <f t="shared" ca="1" si="8"/>
        <v>193331441.07999995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8">
        <f t="shared" ca="1" si="8"/>
        <v>0</v>
      </c>
      <c r="K72" s="19">
        <f t="shared" ca="1" si="7"/>
        <v>193331441.07999995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309828244.26000684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8">
        <f t="shared" ca="1" si="8"/>
        <v>0</v>
      </c>
      <c r="K73" s="19">
        <f t="shared" ca="1" si="7"/>
        <v>309828244.26000684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2317314089.4267898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8">
        <f t="shared" ca="1" si="8"/>
        <v>0</v>
      </c>
      <c r="K74" s="19">
        <f t="shared" ca="1" si="7"/>
        <v>2317314089.4267898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7471998346.5333328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8">
        <f t="shared" ca="1" si="8"/>
        <v>0</v>
      </c>
      <c r="K75" s="19">
        <f t="shared" ca="1" si="7"/>
        <v>7471998346.5333328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t="shared" ref="D76:K76" ca="1" si="9">SUMIF($C$7:$C$75,"HD",D$7:D$75)</f>
        <v>0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0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t="shared" ref="D77:K77" ca="1" si="10">SUMIF($C$7:$C$75,"H",D$7:D$75)+SUMIF($C$7:$C$75,"E",D$7:D$75)</f>
        <v>99645115.640000284</v>
      </c>
      <c r="E77" s="49">
        <f t="shared" ca="1" si="10"/>
        <v>39448385862.098824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49">
        <f t="shared" ca="1" si="10"/>
        <v>39548030977.738823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t="shared" ref="D78:K78" ca="1" si="11">D76+D77</f>
        <v>99645115.640000284</v>
      </c>
      <c r="E78" s="49">
        <f t="shared" ca="1" si="11"/>
        <v>39448385862.098824</v>
      </c>
      <c r="F78" s="49">
        <f t="shared" ca="1" si="11"/>
        <v>0</v>
      </c>
      <c r="G78" s="49">
        <f t="shared" ca="1" si="11"/>
        <v>0</v>
      </c>
      <c r="H78" s="49">
        <f t="shared" ca="1" si="11"/>
        <v>0</v>
      </c>
      <c r="I78" s="49">
        <f t="shared" ca="1" si="11"/>
        <v>0</v>
      </c>
      <c r="J78" s="49">
        <f t="shared" ca="1" si="11"/>
        <v>0</v>
      </c>
      <c r="K78" s="49">
        <f t="shared" ca="1" si="11"/>
        <v>39548030977.738823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2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56131975.020000003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56131975.020000003</v>
      </c>
      <c r="K7" s="18">
        <v>0</v>
      </c>
      <c r="L7" s="18">
        <v>237249.3</v>
      </c>
      <c r="M7" s="18">
        <v>0</v>
      </c>
      <c r="N7" s="18">
        <v>0</v>
      </c>
      <c r="O7" s="18">
        <v>0</v>
      </c>
      <c r="P7" s="18">
        <v>112804.96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49523828.270000003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4463074.66</v>
      </c>
      <c r="AU7" s="18">
        <v>0</v>
      </c>
      <c r="AV7" s="18">
        <v>95022527.319999993</v>
      </c>
      <c r="AW7" s="18">
        <v>0</v>
      </c>
      <c r="AX7" s="18">
        <v>0</v>
      </c>
      <c r="AY7" s="18">
        <v>0</v>
      </c>
      <c r="AZ7" s="18">
        <v>7651115.3799999999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60948222.799999997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2659755.6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47705749.170000002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2584459.2999999998</v>
      </c>
      <c r="EE7" s="18">
        <v>0</v>
      </c>
      <c r="EF7" s="18">
        <v>-519182.54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10689541.289999999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3308427.63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340519548.16000003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3464310630.9399991</v>
      </c>
      <c r="E8" s="19">
        <v>0</v>
      </c>
      <c r="F8" s="18">
        <v>397244469.26029497</v>
      </c>
      <c r="G8" s="18">
        <v>0</v>
      </c>
      <c r="H8" s="18">
        <v>1873935751.2599699</v>
      </c>
      <c r="I8" s="18">
        <v>0</v>
      </c>
      <c r="J8" s="18">
        <v>1193130410.419734</v>
      </c>
      <c r="K8" s="18">
        <v>0</v>
      </c>
      <c r="L8" s="18">
        <v>628413645.26999998</v>
      </c>
      <c r="M8" s="18">
        <v>0</v>
      </c>
      <c r="N8" s="18">
        <v>360234021.85000002</v>
      </c>
      <c r="O8" s="18">
        <v>0</v>
      </c>
      <c r="P8" s="18">
        <v>6218857.7400000002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1619516.05</v>
      </c>
      <c r="W8" s="18">
        <v>0</v>
      </c>
      <c r="X8" s="18">
        <v>0</v>
      </c>
      <c r="Y8" s="18">
        <v>0</v>
      </c>
      <c r="Z8" s="18">
        <v>262157688.00999999</v>
      </c>
      <c r="AA8" s="18">
        <v>0</v>
      </c>
      <c r="AB8" s="18">
        <v>0</v>
      </c>
      <c r="AC8" s="18">
        <v>0</v>
      </c>
      <c r="AD8" s="18">
        <v>201196930.31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2937279836.48</v>
      </c>
      <c r="AK8" s="18">
        <v>0</v>
      </c>
      <c r="AL8" s="18">
        <v>0</v>
      </c>
      <c r="AM8" s="18">
        <v>0</v>
      </c>
      <c r="AN8" s="18">
        <v>463106112.25</v>
      </c>
      <c r="AO8" s="18">
        <v>0</v>
      </c>
      <c r="AP8" s="18">
        <v>4017877040.7399998</v>
      </c>
      <c r="AQ8" s="18">
        <v>0</v>
      </c>
      <c r="AR8" s="18">
        <v>300988.71000000002</v>
      </c>
      <c r="AS8" s="18">
        <v>0</v>
      </c>
      <c r="AT8" s="18">
        <v>181115571.66</v>
      </c>
      <c r="AU8" s="18">
        <v>0</v>
      </c>
      <c r="AV8" s="18">
        <v>373337157.53999883</v>
      </c>
      <c r="AW8" s="18">
        <v>0</v>
      </c>
      <c r="AX8" s="18">
        <v>44674.74</v>
      </c>
      <c r="AY8" s="18">
        <v>0</v>
      </c>
      <c r="AZ8" s="18">
        <v>0</v>
      </c>
      <c r="BA8" s="18">
        <v>0</v>
      </c>
      <c r="BB8" s="18">
        <v>25030890.579999998</v>
      </c>
      <c r="BC8" s="18">
        <v>0</v>
      </c>
      <c r="BD8" s="18">
        <v>152271709.61000001</v>
      </c>
      <c r="BE8" s="18">
        <v>0</v>
      </c>
      <c r="BF8" s="18">
        <v>0</v>
      </c>
      <c r="BG8" s="18">
        <v>0</v>
      </c>
      <c r="BH8" s="18">
        <v>12536953.140000001</v>
      </c>
      <c r="BI8" s="18">
        <v>0</v>
      </c>
      <c r="BJ8" s="18">
        <v>90553956.120000005</v>
      </c>
      <c r="BK8" s="18">
        <v>0</v>
      </c>
      <c r="BL8" s="18">
        <v>112615611.33</v>
      </c>
      <c r="BM8" s="18">
        <v>0</v>
      </c>
      <c r="BN8" s="18">
        <v>0</v>
      </c>
      <c r="BO8" s="18">
        <v>0</v>
      </c>
      <c r="BP8" s="18">
        <v>1226472.3600000001</v>
      </c>
      <c r="BQ8" s="18">
        <v>0</v>
      </c>
      <c r="BR8" s="18">
        <v>137104.31</v>
      </c>
      <c r="BS8" s="18">
        <v>0</v>
      </c>
      <c r="BT8" s="18">
        <v>0</v>
      </c>
      <c r="BU8" s="18">
        <v>0</v>
      </c>
      <c r="BV8" s="18">
        <v>201300412.16999999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5350180.25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62508917.829999998</v>
      </c>
      <c r="DA8" s="18">
        <v>0</v>
      </c>
      <c r="DB8" s="18">
        <v>0</v>
      </c>
      <c r="DC8" s="18">
        <v>0</v>
      </c>
      <c r="DD8" s="18">
        <v>201845132.91999999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5178363.51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138748934.59</v>
      </c>
      <c r="DW8" s="18">
        <v>0</v>
      </c>
      <c r="DX8" s="18">
        <v>4264884.3899999997</v>
      </c>
      <c r="DY8" s="18">
        <v>0</v>
      </c>
      <c r="DZ8" s="18">
        <v>0</v>
      </c>
      <c r="EA8" s="18">
        <v>0</v>
      </c>
      <c r="EB8" s="18">
        <v>844368149.75999999</v>
      </c>
      <c r="EC8" s="18">
        <v>0</v>
      </c>
      <c r="ED8" s="18">
        <v>45941418.380000003</v>
      </c>
      <c r="EE8" s="18">
        <v>0</v>
      </c>
      <c r="EF8" s="18">
        <v>28036169.559999999</v>
      </c>
      <c r="EG8" s="18">
        <v>0</v>
      </c>
      <c r="EH8" s="18">
        <v>152104490.93000001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139630938.47999999</v>
      </c>
      <c r="EO8" s="18">
        <v>0</v>
      </c>
      <c r="EP8" s="18">
        <v>31137.1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1511198.65</v>
      </c>
      <c r="EW8" s="18">
        <v>0</v>
      </c>
      <c r="EX8" s="18">
        <v>198120600.43000001</v>
      </c>
      <c r="EY8" s="18">
        <v>0</v>
      </c>
      <c r="EZ8" s="18">
        <v>0</v>
      </c>
      <c r="FA8" s="18">
        <v>0</v>
      </c>
      <c r="FB8" s="18">
        <v>9587093.9199999999</v>
      </c>
      <c r="FC8" s="18">
        <v>0</v>
      </c>
      <c r="FD8" s="18">
        <v>359577.11</v>
      </c>
      <c r="FE8" s="18">
        <v>0</v>
      </c>
      <c r="FF8" s="18">
        <v>0</v>
      </c>
      <c r="FG8" s="18">
        <v>0</v>
      </c>
      <c r="FH8" s="18">
        <v>936160.75</v>
      </c>
      <c r="FI8" s="18">
        <v>0</v>
      </c>
      <c r="FJ8" s="18">
        <v>221153.12</v>
      </c>
      <c r="FK8" s="18">
        <v>0</v>
      </c>
      <c r="FL8" s="18">
        <v>126330885.67999999</v>
      </c>
      <c r="FM8" s="18">
        <v>0</v>
      </c>
      <c r="FN8" s="19">
        <v>1549686934.8399999</v>
      </c>
      <c r="FO8" s="19">
        <v>0</v>
      </c>
      <c r="FP8" s="18">
        <v>1926378.0999999996</v>
      </c>
      <c r="FQ8" s="18">
        <v>0</v>
      </c>
      <c r="FR8" s="18">
        <v>2317999.58</v>
      </c>
      <c r="FS8" s="18">
        <v>0</v>
      </c>
      <c r="FT8" s="80">
        <v>208048985.05999997</v>
      </c>
      <c r="FU8" s="80">
        <v>0</v>
      </c>
      <c r="FV8" s="18">
        <v>12889244.559999997</v>
      </c>
      <c r="FW8" s="18">
        <v>0</v>
      </c>
      <c r="FX8" s="18">
        <v>195159740.49999997</v>
      </c>
      <c r="FY8" s="18">
        <v>0</v>
      </c>
      <c r="FZ8" s="80">
        <v>1337393572.0999999</v>
      </c>
      <c r="GA8" s="80">
        <v>0</v>
      </c>
      <c r="GB8" s="18">
        <v>278437967.04999989</v>
      </c>
      <c r="GC8" s="18">
        <v>0</v>
      </c>
      <c r="GD8" s="18">
        <v>1058955605.05</v>
      </c>
      <c r="GE8" s="18">
        <v>0</v>
      </c>
      <c r="GF8" s="18">
        <v>41542685.370000005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17049190789.479996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1722853671.6299996</v>
      </c>
      <c r="E9" s="19">
        <v>0</v>
      </c>
      <c r="F9" s="18">
        <v>653739866.60999966</v>
      </c>
      <c r="G9" s="18">
        <v>0</v>
      </c>
      <c r="H9" s="18">
        <v>876189694.53000009</v>
      </c>
      <c r="I9" s="18">
        <v>0</v>
      </c>
      <c r="J9" s="18">
        <v>192924110.48999977</v>
      </c>
      <c r="K9" s="18">
        <v>0</v>
      </c>
      <c r="L9" s="18">
        <v>133517290.82000001</v>
      </c>
      <c r="M9" s="18">
        <v>0</v>
      </c>
      <c r="N9" s="18">
        <v>288749956.76999998</v>
      </c>
      <c r="O9" s="18">
        <v>0</v>
      </c>
      <c r="P9" s="18">
        <v>994133.15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215164502.55000001</v>
      </c>
      <c r="AA9" s="18">
        <v>0</v>
      </c>
      <c r="AB9" s="18">
        <v>0</v>
      </c>
      <c r="AC9" s="18">
        <v>0</v>
      </c>
      <c r="AD9" s="18">
        <v>145008267.15000001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3878635142.98</v>
      </c>
      <c r="AK9" s="18">
        <v>0</v>
      </c>
      <c r="AL9" s="18">
        <v>75701951.379999995</v>
      </c>
      <c r="AM9" s="18">
        <v>0</v>
      </c>
      <c r="AN9" s="18">
        <v>347866732.44999999</v>
      </c>
      <c r="AO9" s="18">
        <v>0</v>
      </c>
      <c r="AP9" s="18">
        <v>5671246325.75</v>
      </c>
      <c r="AQ9" s="18">
        <v>0</v>
      </c>
      <c r="AR9" s="18">
        <v>2609956.17</v>
      </c>
      <c r="AS9" s="18">
        <v>0</v>
      </c>
      <c r="AT9" s="18">
        <v>66905031.519999996</v>
      </c>
      <c r="AU9" s="18">
        <v>0</v>
      </c>
      <c r="AV9" s="18">
        <v>64651335.760000013</v>
      </c>
      <c r="AW9" s="18">
        <v>0</v>
      </c>
      <c r="AX9" s="18">
        <v>147812.24000000002</v>
      </c>
      <c r="AY9" s="18">
        <v>0</v>
      </c>
      <c r="AZ9" s="18">
        <v>0</v>
      </c>
      <c r="BA9" s="18">
        <v>0</v>
      </c>
      <c r="BB9" s="18">
        <v>1495186.79</v>
      </c>
      <c r="BC9" s="18">
        <v>0</v>
      </c>
      <c r="BD9" s="18">
        <v>25799417.59</v>
      </c>
      <c r="BE9" s="18">
        <v>0</v>
      </c>
      <c r="BF9" s="18">
        <v>0</v>
      </c>
      <c r="BG9" s="18">
        <v>0</v>
      </c>
      <c r="BH9" s="18">
        <v>35057745.5</v>
      </c>
      <c r="BI9" s="18">
        <v>0</v>
      </c>
      <c r="BJ9" s="18">
        <v>5140807.57</v>
      </c>
      <c r="BK9" s="18">
        <v>0</v>
      </c>
      <c r="BL9" s="18">
        <v>17093558.100000001</v>
      </c>
      <c r="BM9" s="18">
        <v>0</v>
      </c>
      <c r="BN9" s="18">
        <v>23279227.459999997</v>
      </c>
      <c r="BO9" s="18">
        <v>0</v>
      </c>
      <c r="BP9" s="18">
        <v>3733048.7300000009</v>
      </c>
      <c r="BQ9" s="18">
        <v>0</v>
      </c>
      <c r="BR9" s="18">
        <v>160605.26999999999</v>
      </c>
      <c r="BS9" s="18">
        <v>0</v>
      </c>
      <c r="BT9" s="18">
        <v>0</v>
      </c>
      <c r="BU9" s="18">
        <v>0</v>
      </c>
      <c r="BV9" s="18">
        <v>31956625.389999997</v>
      </c>
      <c r="BW9" s="18">
        <v>0</v>
      </c>
      <c r="BX9" s="18">
        <v>118942.81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131455079.50999999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20401986.510000002</v>
      </c>
      <c r="DW9" s="18">
        <v>0</v>
      </c>
      <c r="DX9" s="18">
        <v>1867584.97</v>
      </c>
      <c r="DY9" s="18">
        <v>0</v>
      </c>
      <c r="DZ9" s="18">
        <v>0</v>
      </c>
      <c r="EA9" s="18">
        <v>0</v>
      </c>
      <c r="EB9" s="18">
        <v>223571752.44</v>
      </c>
      <c r="EC9" s="18">
        <v>0</v>
      </c>
      <c r="ED9" s="18">
        <v>42692718.999999993</v>
      </c>
      <c r="EE9" s="18">
        <v>0</v>
      </c>
      <c r="EF9" s="18">
        <v>31307278.339999996</v>
      </c>
      <c r="EG9" s="18">
        <v>0</v>
      </c>
      <c r="EH9" s="18">
        <v>85871371.890000001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59186635.329999998</v>
      </c>
      <c r="EO9" s="18">
        <v>0</v>
      </c>
      <c r="EP9" s="18">
        <v>21406.200000000012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180728.45999999996</v>
      </c>
      <c r="EW9" s="18">
        <v>0</v>
      </c>
      <c r="EX9" s="18">
        <v>27903411.400000006</v>
      </c>
      <c r="EY9" s="18">
        <v>0</v>
      </c>
      <c r="EZ9" s="18">
        <v>5</v>
      </c>
      <c r="FA9" s="18">
        <v>0</v>
      </c>
      <c r="FB9" s="18">
        <v>503026.1400000006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3</v>
      </c>
      <c r="FJ9" s="18">
        <v>140828.90000000037</v>
      </c>
      <c r="FK9" s="18">
        <v>0</v>
      </c>
      <c r="FL9" s="18">
        <v>0</v>
      </c>
      <c r="FM9" s="18">
        <v>0</v>
      </c>
      <c r="FN9" s="19">
        <v>16902057617.190004</v>
      </c>
      <c r="FO9" s="19">
        <v>0</v>
      </c>
      <c r="FP9" s="18">
        <v>0</v>
      </c>
      <c r="FQ9" s="18">
        <v>0</v>
      </c>
      <c r="FR9" s="18">
        <v>13955603.459999988</v>
      </c>
      <c r="FS9" s="18">
        <v>0</v>
      </c>
      <c r="FT9" s="80">
        <v>3947870811.044745</v>
      </c>
      <c r="FU9" s="80">
        <v>0</v>
      </c>
      <c r="FV9" s="18">
        <v>206177400.56000105</v>
      </c>
      <c r="FW9" s="18">
        <v>0</v>
      </c>
      <c r="FX9" s="18">
        <v>3741693410.4847441</v>
      </c>
      <c r="FY9" s="18">
        <v>0</v>
      </c>
      <c r="FZ9" s="80">
        <v>12940231202.685259</v>
      </c>
      <c r="GA9" s="80">
        <v>0</v>
      </c>
      <c r="GB9" s="18">
        <v>3254975793.5399985</v>
      </c>
      <c r="GC9" s="18">
        <v>0</v>
      </c>
      <c r="GD9" s="18">
        <v>9685255409.1452599</v>
      </c>
      <c r="GE9" s="18">
        <v>0</v>
      </c>
      <c r="GF9" s="18">
        <v>79405133.930000007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30364483927.509998</v>
      </c>
      <c r="HU9" s="18">
        <v>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4541552666.2871685</v>
      </c>
      <c r="E10" s="19">
        <v>0</v>
      </c>
      <c r="F10" s="18">
        <v>795043164.24946797</v>
      </c>
      <c r="G10" s="18">
        <v>0</v>
      </c>
      <c r="H10" s="18">
        <v>1951410027.108</v>
      </c>
      <c r="I10" s="18">
        <v>0</v>
      </c>
      <c r="J10" s="18">
        <v>1795099474.9296999</v>
      </c>
      <c r="K10" s="18">
        <v>0</v>
      </c>
      <c r="L10" s="18">
        <v>127690196.84999999</v>
      </c>
      <c r="M10" s="18">
        <v>0</v>
      </c>
      <c r="N10" s="18">
        <v>332092475.869968</v>
      </c>
      <c r="O10" s="18">
        <v>0</v>
      </c>
      <c r="P10" s="18">
        <v>14250939.970000001</v>
      </c>
      <c r="Q10" s="18">
        <v>0</v>
      </c>
      <c r="R10" s="18">
        <v>36382053.020000003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526187578.29000098</v>
      </c>
      <c r="AA10" s="18">
        <v>0</v>
      </c>
      <c r="AB10" s="18">
        <v>42696.67</v>
      </c>
      <c r="AC10" s="18">
        <v>0</v>
      </c>
      <c r="AD10" s="18">
        <v>655152658.30000103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3671593625.3527603</v>
      </c>
      <c r="AK10" s="18">
        <v>0</v>
      </c>
      <c r="AL10" s="18">
        <v>233295181.22</v>
      </c>
      <c r="AM10" s="18">
        <v>0</v>
      </c>
      <c r="AN10" s="18">
        <v>840448783.38980103</v>
      </c>
      <c r="AO10" s="18">
        <v>0</v>
      </c>
      <c r="AP10" s="18">
        <v>7528105702.9499903</v>
      </c>
      <c r="AQ10" s="18">
        <v>0</v>
      </c>
      <c r="AR10" s="18">
        <v>24209847.220000401</v>
      </c>
      <c r="AS10" s="18">
        <v>0</v>
      </c>
      <c r="AT10" s="18">
        <v>232962938.91999599</v>
      </c>
      <c r="AU10" s="18">
        <v>0</v>
      </c>
      <c r="AV10" s="18">
        <v>250130919.379388</v>
      </c>
      <c r="AW10" s="18">
        <v>0</v>
      </c>
      <c r="AX10" s="18">
        <v>142079.04999999999</v>
      </c>
      <c r="AY10" s="18">
        <v>0</v>
      </c>
      <c r="AZ10" s="18">
        <v>0</v>
      </c>
      <c r="BA10" s="18">
        <v>0</v>
      </c>
      <c r="BB10" s="18">
        <v>43245390.200018696</v>
      </c>
      <c r="BC10" s="18">
        <v>0</v>
      </c>
      <c r="BD10" s="18">
        <v>71553689.799991205</v>
      </c>
      <c r="BE10" s="18">
        <v>0</v>
      </c>
      <c r="BF10" s="18">
        <v>7417082.8399999999</v>
      </c>
      <c r="BG10" s="18">
        <v>0</v>
      </c>
      <c r="BH10" s="18">
        <v>42613129.8699999</v>
      </c>
      <c r="BI10" s="18">
        <v>0</v>
      </c>
      <c r="BJ10" s="18">
        <v>411804339.44999999</v>
      </c>
      <c r="BK10" s="18">
        <v>0</v>
      </c>
      <c r="BL10" s="18">
        <v>238476166.97999999</v>
      </c>
      <c r="BM10" s="18">
        <v>0</v>
      </c>
      <c r="BN10" s="18">
        <v>7938498.7800000003</v>
      </c>
      <c r="BO10" s="18">
        <v>0</v>
      </c>
      <c r="BP10" s="18">
        <v>17270564.030000001</v>
      </c>
      <c r="BQ10" s="18">
        <v>0</v>
      </c>
      <c r="BR10" s="18">
        <v>1748322.0999999901</v>
      </c>
      <c r="BS10" s="18">
        <v>0</v>
      </c>
      <c r="BT10" s="18">
        <v>0</v>
      </c>
      <c r="BU10" s="18">
        <v>0</v>
      </c>
      <c r="BV10" s="18">
        <v>81710237.799999699</v>
      </c>
      <c r="BW10" s="18">
        <v>0</v>
      </c>
      <c r="BX10" s="18">
        <v>2229210.09</v>
      </c>
      <c r="BY10" s="18">
        <v>0</v>
      </c>
      <c r="BZ10" s="18">
        <v>0</v>
      </c>
      <c r="CA10" s="18">
        <v>0</v>
      </c>
      <c r="CB10" s="18">
        <v>8584983.9599999208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378065286.56947899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3217423.27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72577474.410000205</v>
      </c>
      <c r="DW10" s="18">
        <v>0</v>
      </c>
      <c r="DX10" s="18">
        <v>99969945.709951296</v>
      </c>
      <c r="DY10" s="18">
        <v>0</v>
      </c>
      <c r="DZ10" s="18">
        <v>0</v>
      </c>
      <c r="EA10" s="18">
        <v>0</v>
      </c>
      <c r="EB10" s="18">
        <v>539474653.229967</v>
      </c>
      <c r="EC10" s="18">
        <v>0</v>
      </c>
      <c r="ED10" s="18">
        <v>39315302.75</v>
      </c>
      <c r="EE10" s="18">
        <v>0</v>
      </c>
      <c r="EF10" s="18">
        <v>246314262.80000001</v>
      </c>
      <c r="EG10" s="18">
        <v>0</v>
      </c>
      <c r="EH10" s="18">
        <v>155675466.10999599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18885255.07</v>
      </c>
      <c r="EO10" s="18">
        <v>0</v>
      </c>
      <c r="EP10" s="18">
        <v>280614.46999999997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13635509.939999999</v>
      </c>
      <c r="EW10" s="18">
        <v>0</v>
      </c>
      <c r="EX10" s="18">
        <v>380027613</v>
      </c>
      <c r="EY10" s="18">
        <v>0</v>
      </c>
      <c r="EZ10" s="18">
        <v>9179.66</v>
      </c>
      <c r="FA10" s="18">
        <v>0</v>
      </c>
      <c r="FB10" s="18">
        <v>92540148.929999799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1187776.71</v>
      </c>
      <c r="FI10" s="18">
        <v>0</v>
      </c>
      <c r="FJ10" s="18">
        <v>6150067.48999999</v>
      </c>
      <c r="FK10" s="18">
        <v>0</v>
      </c>
      <c r="FL10" s="18">
        <v>3602581.4899998698</v>
      </c>
      <c r="FM10" s="18">
        <v>0</v>
      </c>
      <c r="FN10" s="19">
        <v>3416255226.7388101</v>
      </c>
      <c r="FO10" s="19">
        <v>0</v>
      </c>
      <c r="FP10" s="18">
        <v>314818.17000009998</v>
      </c>
      <c r="FQ10" s="18">
        <v>0</v>
      </c>
      <c r="FR10" s="18">
        <v>5095899.3900001002</v>
      </c>
      <c r="FS10" s="18">
        <v>0</v>
      </c>
      <c r="FT10" s="80">
        <v>1072097153.0394609</v>
      </c>
      <c r="FU10" s="80">
        <v>0</v>
      </c>
      <c r="FV10" s="18">
        <v>433665416.35968351</v>
      </c>
      <c r="FW10" s="18">
        <v>0</v>
      </c>
      <c r="FX10" s="18">
        <v>638431736.67977738</v>
      </c>
      <c r="FY10" s="18">
        <v>0</v>
      </c>
      <c r="FZ10" s="80">
        <v>2338747356.139349</v>
      </c>
      <c r="GA10" s="80">
        <v>0</v>
      </c>
      <c r="GB10" s="18">
        <v>946037090.78851271</v>
      </c>
      <c r="GC10" s="18">
        <v>0</v>
      </c>
      <c r="GD10" s="18">
        <v>1392710265.3508365</v>
      </c>
      <c r="GE10" s="18">
        <v>0</v>
      </c>
      <c r="GF10" s="18">
        <v>27060347.2900008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25443372214.277283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27956256.688600004</v>
      </c>
      <c r="E11" s="19">
        <v>0</v>
      </c>
      <c r="F11" s="18">
        <v>15337272.638800001</v>
      </c>
      <c r="G11" s="18">
        <v>0</v>
      </c>
      <c r="H11" s="18">
        <v>10952074.3829</v>
      </c>
      <c r="I11" s="18">
        <v>0</v>
      </c>
      <c r="J11" s="18">
        <v>1666909.6669000001</v>
      </c>
      <c r="K11" s="18">
        <v>0</v>
      </c>
      <c r="L11" s="18">
        <v>0</v>
      </c>
      <c r="M11" s="18">
        <v>0</v>
      </c>
      <c r="N11" s="18">
        <v>105923884.5</v>
      </c>
      <c r="O11" s="18">
        <v>0</v>
      </c>
      <c r="P11" s="18">
        <v>1676202.74</v>
      </c>
      <c r="Q11" s="18">
        <v>0</v>
      </c>
      <c r="R11" s="18">
        <v>5543560.9725000001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10676701.088</v>
      </c>
      <c r="AA11" s="18">
        <v>0</v>
      </c>
      <c r="AB11" s="18">
        <v>0</v>
      </c>
      <c r="AC11" s="18">
        <v>0</v>
      </c>
      <c r="AD11" s="18">
        <v>2084223.89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2351409599.0861001</v>
      </c>
      <c r="AK11" s="18">
        <v>0</v>
      </c>
      <c r="AL11" s="18">
        <v>20943666.7511</v>
      </c>
      <c r="AM11" s="18">
        <v>0</v>
      </c>
      <c r="AN11" s="18">
        <v>66787399.729599997</v>
      </c>
      <c r="AO11" s="18">
        <v>0</v>
      </c>
      <c r="AP11" s="18">
        <v>420239677.98540002</v>
      </c>
      <c r="AQ11" s="18">
        <v>0</v>
      </c>
      <c r="AR11" s="18">
        <v>344260.97</v>
      </c>
      <c r="AS11" s="18">
        <v>0</v>
      </c>
      <c r="AT11" s="18">
        <v>1018043.4057999999</v>
      </c>
      <c r="AU11" s="18">
        <v>0</v>
      </c>
      <c r="AV11" s="18">
        <v>1919345.4469000001</v>
      </c>
      <c r="AW11" s="18">
        <v>0</v>
      </c>
      <c r="AX11" s="18">
        <v>9216.93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45499.827499999999</v>
      </c>
      <c r="BE11" s="18">
        <v>0</v>
      </c>
      <c r="BF11" s="18">
        <v>0</v>
      </c>
      <c r="BG11" s="18">
        <v>0</v>
      </c>
      <c r="BH11" s="18">
        <v>198436.65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203031.42</v>
      </c>
      <c r="BQ11" s="18">
        <v>0</v>
      </c>
      <c r="BR11" s="18">
        <v>67086.36</v>
      </c>
      <c r="BS11" s="18">
        <v>0</v>
      </c>
      <c r="BT11" s="18">
        <v>0</v>
      </c>
      <c r="BU11" s="18">
        <v>0</v>
      </c>
      <c r="BV11" s="18">
        <v>115274074.6454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43712.912400000001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53701803.725100003</v>
      </c>
      <c r="CK11" s="18">
        <v>0</v>
      </c>
      <c r="CL11" s="18">
        <v>702522.17299999995</v>
      </c>
      <c r="CM11" s="18">
        <v>0</v>
      </c>
      <c r="CN11" s="18">
        <v>1319951.6953</v>
      </c>
      <c r="CO11" s="18">
        <v>0</v>
      </c>
      <c r="CP11" s="18">
        <v>0</v>
      </c>
      <c r="CQ11" s="18">
        <v>0</v>
      </c>
      <c r="CR11" s="18">
        <v>442974.1875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23512398.0803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63432.826500000003</v>
      </c>
      <c r="DU11" s="18">
        <v>0</v>
      </c>
      <c r="DV11" s="18">
        <v>0</v>
      </c>
      <c r="DW11" s="18">
        <v>0</v>
      </c>
      <c r="DX11" s="18">
        <v>5963270.9303000001</v>
      </c>
      <c r="DY11" s="18">
        <v>0</v>
      </c>
      <c r="DZ11" s="18">
        <v>0</v>
      </c>
      <c r="EA11" s="18">
        <v>0</v>
      </c>
      <c r="EB11" s="18">
        <v>1870820.6070000001</v>
      </c>
      <c r="EC11" s="18">
        <v>0</v>
      </c>
      <c r="ED11" s="18">
        <v>1720694.73</v>
      </c>
      <c r="EE11" s="18">
        <v>0</v>
      </c>
      <c r="EF11" s="18">
        <v>809828.19</v>
      </c>
      <c r="EG11" s="18">
        <v>0</v>
      </c>
      <c r="EH11" s="18">
        <v>2795671.2048999998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28859.279999999999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904051.95</v>
      </c>
      <c r="EW11" s="18">
        <v>0</v>
      </c>
      <c r="EX11" s="18">
        <v>109602670.18000001</v>
      </c>
      <c r="EY11" s="18">
        <v>0</v>
      </c>
      <c r="EZ11" s="18">
        <v>2611333.5699999998</v>
      </c>
      <c r="FA11" s="18">
        <v>0</v>
      </c>
      <c r="FB11" s="18">
        <v>2923994.99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13880371.359999999</v>
      </c>
      <c r="FI11" s="18">
        <v>0</v>
      </c>
      <c r="FJ11" s="18">
        <v>366606.04</v>
      </c>
      <c r="FK11" s="18">
        <v>0</v>
      </c>
      <c r="FL11" s="18">
        <v>929.07</v>
      </c>
      <c r="FM11" s="18">
        <v>0</v>
      </c>
      <c r="FN11" s="19">
        <v>547751356.26999998</v>
      </c>
      <c r="FO11" s="19">
        <v>0</v>
      </c>
      <c r="FP11" s="18">
        <v>0</v>
      </c>
      <c r="FQ11" s="18">
        <v>0</v>
      </c>
      <c r="FR11" s="18">
        <v>403162130.89999998</v>
      </c>
      <c r="FS11" s="18">
        <v>0</v>
      </c>
      <c r="FT11" s="80">
        <v>10487367.029999999</v>
      </c>
      <c r="FU11" s="80">
        <v>0</v>
      </c>
      <c r="FV11" s="18">
        <v>0</v>
      </c>
      <c r="FW11" s="18">
        <v>0</v>
      </c>
      <c r="FX11" s="18">
        <v>10487367.029999999</v>
      </c>
      <c r="FY11" s="18">
        <v>0</v>
      </c>
      <c r="FZ11" s="80">
        <v>134101858.34</v>
      </c>
      <c r="GA11" s="80">
        <v>0</v>
      </c>
      <c r="GB11" s="18">
        <v>0</v>
      </c>
      <c r="GC11" s="18">
        <v>0</v>
      </c>
      <c r="GD11" s="18">
        <v>134101858.34</v>
      </c>
      <c r="GE11" s="18">
        <v>0</v>
      </c>
      <c r="GF11" s="18">
        <v>7382650.0166999996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3910720073.0758977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276658976.03488833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276658976.03488833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223183464.18000001</v>
      </c>
      <c r="E13" s="19">
        <v>0</v>
      </c>
      <c r="F13" s="18">
        <v>37155471.299999997</v>
      </c>
      <c r="G13" s="18">
        <v>0</v>
      </c>
      <c r="H13" s="18">
        <v>122667283.91000001</v>
      </c>
      <c r="I13" s="18">
        <v>0</v>
      </c>
      <c r="J13" s="18">
        <v>63360708.969999999</v>
      </c>
      <c r="K13" s="18">
        <v>0</v>
      </c>
      <c r="L13" s="18">
        <v>19109514.839999996</v>
      </c>
      <c r="M13" s="18">
        <v>0</v>
      </c>
      <c r="N13" s="18">
        <v>28082583.260000002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68281243.5</v>
      </c>
      <c r="AA13" s="18">
        <v>0</v>
      </c>
      <c r="AB13" s="18">
        <v>0</v>
      </c>
      <c r="AC13" s="18">
        <v>0</v>
      </c>
      <c r="AD13" s="18">
        <v>7102591.1500000004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2512675210.5439944</v>
      </c>
      <c r="AK13" s="18">
        <v>0</v>
      </c>
      <c r="AL13" s="18">
        <v>774961.23600514745</v>
      </c>
      <c r="AM13" s="18">
        <v>0</v>
      </c>
      <c r="AN13" s="18">
        <v>47646485.239999995</v>
      </c>
      <c r="AO13" s="18">
        <v>0</v>
      </c>
      <c r="AP13" s="18">
        <v>1376368022.3299999</v>
      </c>
      <c r="AQ13" s="18">
        <v>0</v>
      </c>
      <c r="AR13" s="18">
        <v>0</v>
      </c>
      <c r="AS13" s="18">
        <v>0</v>
      </c>
      <c r="AT13" s="18">
        <v>23079590.910000004</v>
      </c>
      <c r="AU13" s="18">
        <v>0</v>
      </c>
      <c r="AV13" s="18">
        <v>26065055.16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331237.14999999997</v>
      </c>
      <c r="BC13" s="18">
        <v>0</v>
      </c>
      <c r="BD13" s="18">
        <v>2607271.2499999995</v>
      </c>
      <c r="BE13" s="18">
        <v>0</v>
      </c>
      <c r="BF13" s="18">
        <v>0</v>
      </c>
      <c r="BG13" s="18">
        <v>0</v>
      </c>
      <c r="BH13" s="18">
        <v>180344.39000000004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14308.26</v>
      </c>
      <c r="BS13" s="18">
        <v>0</v>
      </c>
      <c r="BT13" s="18">
        <v>0</v>
      </c>
      <c r="BU13" s="18">
        <v>0</v>
      </c>
      <c r="BV13" s="18">
        <v>5440876.5799999991</v>
      </c>
      <c r="BW13" s="18">
        <v>0</v>
      </c>
      <c r="BX13" s="18">
        <v>167904.78</v>
      </c>
      <c r="BY13" s="18">
        <v>0</v>
      </c>
      <c r="BZ13" s="18">
        <v>0</v>
      </c>
      <c r="CA13" s="18">
        <v>0</v>
      </c>
      <c r="CB13" s="18">
        <v>201345.16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3950638.68</v>
      </c>
      <c r="CM13" s="18">
        <v>0</v>
      </c>
      <c r="CN13" s="18">
        <v>1330531.19</v>
      </c>
      <c r="CO13" s="18">
        <v>0</v>
      </c>
      <c r="CP13" s="18">
        <v>0</v>
      </c>
      <c r="CQ13" s="18">
        <v>0</v>
      </c>
      <c r="CR13" s="18">
        <v>1402247.64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22442116.07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-489862.62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104836644.24999999</v>
      </c>
      <c r="DY13" s="18">
        <v>0</v>
      </c>
      <c r="DZ13" s="18">
        <v>0</v>
      </c>
      <c r="EA13" s="18">
        <v>0</v>
      </c>
      <c r="EB13" s="18">
        <v>47658768.450000003</v>
      </c>
      <c r="EC13" s="18">
        <v>0</v>
      </c>
      <c r="ED13" s="18">
        <v>1119903.77</v>
      </c>
      <c r="EE13" s="18">
        <v>0</v>
      </c>
      <c r="EF13" s="18">
        <v>86631625.390000001</v>
      </c>
      <c r="EG13" s="18">
        <v>0</v>
      </c>
      <c r="EH13" s="18">
        <v>6863438.4100000001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1178742.0599999998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1179129.0999999999</v>
      </c>
      <c r="GA13" s="80">
        <v>0</v>
      </c>
      <c r="GB13" s="18">
        <v>0</v>
      </c>
      <c r="GC13" s="18">
        <v>0</v>
      </c>
      <c r="GD13" s="18">
        <v>1179129.0999999999</v>
      </c>
      <c r="GE13" s="18">
        <v>0</v>
      </c>
      <c r="GF13" s="18">
        <v>13579327.209999999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4631816130.4200001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3635993120.6899981</v>
      </c>
      <c r="E14" s="19">
        <v>42999378.449999996</v>
      </c>
      <c r="F14" s="18">
        <v>230521660.61897779</v>
      </c>
      <c r="G14" s="18">
        <v>2869041.1510223243</v>
      </c>
      <c r="H14" s="18">
        <v>230014447.453641</v>
      </c>
      <c r="I14" s="18">
        <v>3376254.3163591293</v>
      </c>
      <c r="J14" s="18">
        <v>3175457012.6173792</v>
      </c>
      <c r="K14" s="18">
        <v>36754082.982618541</v>
      </c>
      <c r="L14" s="18">
        <v>707877506.00999999</v>
      </c>
      <c r="M14" s="18">
        <v>1002871</v>
      </c>
      <c r="N14" s="18">
        <v>238242651.36000001</v>
      </c>
      <c r="O14" s="18">
        <v>0</v>
      </c>
      <c r="P14" s="18">
        <v>14970.85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1280248.3700000001</v>
      </c>
      <c r="W14" s="18">
        <v>0</v>
      </c>
      <c r="X14" s="18">
        <v>0</v>
      </c>
      <c r="Y14" s="18">
        <v>0</v>
      </c>
      <c r="Z14" s="18">
        <v>342242800.57999998</v>
      </c>
      <c r="AA14" s="18">
        <v>3626358.1699999985</v>
      </c>
      <c r="AB14" s="18">
        <v>0</v>
      </c>
      <c r="AC14" s="18">
        <v>0</v>
      </c>
      <c r="AD14" s="18">
        <v>88596321.609999999</v>
      </c>
      <c r="AE14" s="18">
        <v>390920.94</v>
      </c>
      <c r="AF14" s="18">
        <v>0</v>
      </c>
      <c r="AG14" s="18">
        <v>0</v>
      </c>
      <c r="AH14" s="18">
        <v>0</v>
      </c>
      <c r="AI14" s="18">
        <v>0</v>
      </c>
      <c r="AJ14" s="18">
        <v>3958757432.23</v>
      </c>
      <c r="AK14" s="18">
        <v>0</v>
      </c>
      <c r="AL14" s="18">
        <v>26896352.629999999</v>
      </c>
      <c r="AM14" s="18">
        <v>0</v>
      </c>
      <c r="AN14" s="18">
        <v>514124018.87</v>
      </c>
      <c r="AO14" s="18">
        <v>3025077.1599999908</v>
      </c>
      <c r="AP14" s="18">
        <v>4555892449.6799994</v>
      </c>
      <c r="AQ14" s="18">
        <v>23875361.969999999</v>
      </c>
      <c r="AR14" s="18">
        <v>149837.6</v>
      </c>
      <c r="AS14" s="18">
        <v>0</v>
      </c>
      <c r="AT14" s="18">
        <v>190173852.13</v>
      </c>
      <c r="AU14" s="18">
        <v>501120.93</v>
      </c>
      <c r="AV14" s="18">
        <v>183669035.96000001</v>
      </c>
      <c r="AW14" s="18">
        <v>2478514.04</v>
      </c>
      <c r="AX14" s="18">
        <v>28958.07</v>
      </c>
      <c r="AY14" s="18">
        <v>5.66</v>
      </c>
      <c r="AZ14" s="18">
        <v>0</v>
      </c>
      <c r="BA14" s="18">
        <v>0</v>
      </c>
      <c r="BB14" s="18">
        <v>27462220.329999998</v>
      </c>
      <c r="BC14" s="18">
        <v>1045584.0700000003</v>
      </c>
      <c r="BD14" s="18">
        <v>119261037.19</v>
      </c>
      <c r="BE14" s="18">
        <v>794408.07999999949</v>
      </c>
      <c r="BF14" s="18">
        <v>372000</v>
      </c>
      <c r="BG14" s="18">
        <v>0</v>
      </c>
      <c r="BH14" s="18">
        <v>5020374.18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2145641.77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23720808.960000001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8878309.4399999995</v>
      </c>
      <c r="CC14" s="18">
        <v>211029.89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170969825.97999999</v>
      </c>
      <c r="DE14" s="18">
        <v>893606.01999999967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15893766.390000001</v>
      </c>
      <c r="DY14" s="18">
        <v>3426.4199999999996</v>
      </c>
      <c r="DZ14" s="18">
        <v>0</v>
      </c>
      <c r="EA14" s="18">
        <v>0</v>
      </c>
      <c r="EB14" s="18">
        <v>422300650.81</v>
      </c>
      <c r="EC14" s="18">
        <v>3015394.7800000003</v>
      </c>
      <c r="ED14" s="18">
        <v>62591554.939999998</v>
      </c>
      <c r="EE14" s="18">
        <v>0</v>
      </c>
      <c r="EF14" s="18">
        <v>155440307.22</v>
      </c>
      <c r="EG14" s="18">
        <v>2102533.29</v>
      </c>
      <c r="EH14" s="18">
        <v>367508301.19</v>
      </c>
      <c r="EI14" s="18">
        <v>5536099.6100000022</v>
      </c>
      <c r="EJ14" s="18">
        <v>0</v>
      </c>
      <c r="EK14" s="18">
        <v>0</v>
      </c>
      <c r="EL14" s="18">
        <v>0</v>
      </c>
      <c r="EM14" s="18">
        <v>0</v>
      </c>
      <c r="EN14" s="18">
        <v>447958291.93000001</v>
      </c>
      <c r="EO14" s="18">
        <v>100.2</v>
      </c>
      <c r="EP14" s="18">
        <v>20927.5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2595412.41</v>
      </c>
      <c r="EW14" s="18">
        <v>0</v>
      </c>
      <c r="EX14" s="18">
        <v>152240307.44999999</v>
      </c>
      <c r="EY14" s="18">
        <v>0</v>
      </c>
      <c r="EZ14" s="18">
        <v>178262.91</v>
      </c>
      <c r="FA14" s="18">
        <v>0</v>
      </c>
      <c r="FB14" s="18">
        <v>16646662.82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985150.36</v>
      </c>
      <c r="FK14" s="18">
        <v>0</v>
      </c>
      <c r="FL14" s="18">
        <v>132423.99</v>
      </c>
      <c r="FM14" s="18">
        <v>0</v>
      </c>
      <c r="FN14" s="19">
        <v>2447026210.73</v>
      </c>
      <c r="FO14" s="19">
        <v>160412.35999999999</v>
      </c>
      <c r="FP14" s="18">
        <v>7375902.0199999996</v>
      </c>
      <c r="FQ14" s="18">
        <v>0</v>
      </c>
      <c r="FR14" s="18">
        <v>801720.82</v>
      </c>
      <c r="FS14" s="18">
        <v>0</v>
      </c>
      <c r="FT14" s="80">
        <v>1872816559.49</v>
      </c>
      <c r="FU14" s="80">
        <v>0</v>
      </c>
      <c r="FV14" s="18">
        <v>50798554.490000002</v>
      </c>
      <c r="FW14" s="18">
        <v>0</v>
      </c>
      <c r="FX14" s="18">
        <v>1822018005</v>
      </c>
      <c r="FY14" s="18">
        <v>0</v>
      </c>
      <c r="FZ14" s="80">
        <v>566032028.39999998</v>
      </c>
      <c r="GA14" s="80">
        <v>160412.35999999999</v>
      </c>
      <c r="GB14" s="18">
        <v>330102977.19999999</v>
      </c>
      <c r="GC14" s="18">
        <v>160412.35999999999</v>
      </c>
      <c r="GD14" s="18">
        <v>235929051.19999999</v>
      </c>
      <c r="GE14" s="18">
        <v>0</v>
      </c>
      <c r="GF14" s="18">
        <v>41791560.550000004</v>
      </c>
      <c r="GG14" s="18">
        <v>25361.720000000005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18936873673.429996</v>
      </c>
      <c r="HU14" s="18">
        <v>91687564.75999999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1395230.8500000041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2900354.5300000533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5926110.2599998722</v>
      </c>
      <c r="DE15" s="18">
        <v>0</v>
      </c>
      <c r="DF15" s="18">
        <v>29483527.124285739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-1558528.3428476222</v>
      </c>
      <c r="DU15" s="18">
        <v>0</v>
      </c>
      <c r="DV15" s="18">
        <v>36418491.734603204</v>
      </c>
      <c r="DW15" s="18">
        <v>0</v>
      </c>
      <c r="DX15" s="18">
        <v>42437.390000000232</v>
      </c>
      <c r="DY15" s="18">
        <v>0</v>
      </c>
      <c r="DZ15" s="18">
        <v>0</v>
      </c>
      <c r="EA15" s="18">
        <v>0</v>
      </c>
      <c r="EB15" s="18">
        <v>67565972.325238407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1681249412.6619055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1823423137.1236615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201081447.70647898</v>
      </c>
      <c r="DO16" s="18">
        <v>0</v>
      </c>
      <c r="DP16" s="18">
        <v>0</v>
      </c>
      <c r="DQ16" s="18">
        <v>198502051.544635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201081447.70647898</v>
      </c>
      <c r="HU16" s="18">
        <v>198502051.544635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39847551</v>
      </c>
      <c r="E17" s="19">
        <v>0</v>
      </c>
      <c r="F17" s="18">
        <v>3009597</v>
      </c>
      <c r="G17" s="18">
        <v>0</v>
      </c>
      <c r="H17" s="18">
        <v>19292746</v>
      </c>
      <c r="I17" s="18">
        <v>0</v>
      </c>
      <c r="J17" s="18">
        <v>17545208</v>
      </c>
      <c r="K17" s="18">
        <v>0</v>
      </c>
      <c r="L17" s="18">
        <v>12010380</v>
      </c>
      <c r="M17" s="18">
        <v>0</v>
      </c>
      <c r="N17" s="18">
        <v>4536929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57452588</v>
      </c>
      <c r="AA17" s="18">
        <v>0</v>
      </c>
      <c r="AB17" s="18">
        <v>0</v>
      </c>
      <c r="AC17" s="18">
        <v>0</v>
      </c>
      <c r="AD17" s="18">
        <v>109087461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2298714389.02</v>
      </c>
      <c r="AK17" s="18">
        <v>0</v>
      </c>
      <c r="AL17" s="18">
        <v>0</v>
      </c>
      <c r="AM17" s="18">
        <v>0</v>
      </c>
      <c r="AN17" s="18">
        <v>58605521.659999996</v>
      </c>
      <c r="AO17" s="18">
        <v>0</v>
      </c>
      <c r="AP17" s="18">
        <v>214745416.11000001</v>
      </c>
      <c r="AQ17" s="18">
        <v>0</v>
      </c>
      <c r="AR17" s="18">
        <v>0</v>
      </c>
      <c r="AS17" s="18">
        <v>0</v>
      </c>
      <c r="AT17" s="18">
        <v>69570840</v>
      </c>
      <c r="AU17" s="18">
        <v>0</v>
      </c>
      <c r="AV17" s="18">
        <v>47288637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416465</v>
      </c>
      <c r="BC17" s="18">
        <v>0</v>
      </c>
      <c r="BD17" s="18">
        <v>3882519</v>
      </c>
      <c r="BE17" s="18">
        <v>0</v>
      </c>
      <c r="BF17" s="18">
        <v>0</v>
      </c>
      <c r="BG17" s="18">
        <v>0</v>
      </c>
      <c r="BH17" s="18">
        <v>846834</v>
      </c>
      <c r="BI17" s="18">
        <v>0</v>
      </c>
      <c r="BJ17" s="18">
        <v>871306</v>
      </c>
      <c r="BK17" s="18">
        <v>0</v>
      </c>
      <c r="BL17" s="18">
        <v>17069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12056</v>
      </c>
      <c r="BS17" s="18">
        <v>0</v>
      </c>
      <c r="BT17" s="18">
        <v>0</v>
      </c>
      <c r="BU17" s="18">
        <v>0</v>
      </c>
      <c r="BV17" s="18">
        <v>17661801</v>
      </c>
      <c r="BW17" s="18">
        <v>0</v>
      </c>
      <c r="BX17" s="18">
        <v>67292</v>
      </c>
      <c r="BY17" s="18">
        <v>0</v>
      </c>
      <c r="BZ17" s="18">
        <v>0</v>
      </c>
      <c r="CA17" s="18">
        <v>0</v>
      </c>
      <c r="CB17" s="18">
        <v>746043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141910775</v>
      </c>
      <c r="CK17" s="18">
        <v>0</v>
      </c>
      <c r="CL17" s="18">
        <v>6035529</v>
      </c>
      <c r="CM17" s="18">
        <v>0</v>
      </c>
      <c r="CN17" s="18">
        <v>9823936</v>
      </c>
      <c r="CO17" s="18">
        <v>0</v>
      </c>
      <c r="CP17" s="18">
        <v>0</v>
      </c>
      <c r="CQ17" s="18">
        <v>0</v>
      </c>
      <c r="CR17" s="18">
        <v>5109111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15735699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46005904</v>
      </c>
      <c r="EC17" s="18">
        <v>0</v>
      </c>
      <c r="ED17" s="18">
        <v>9597274</v>
      </c>
      <c r="EE17" s="18">
        <v>0</v>
      </c>
      <c r="EF17" s="18">
        <v>172884100</v>
      </c>
      <c r="EG17" s="18">
        <v>0</v>
      </c>
      <c r="EH17" s="18">
        <v>7270438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14590179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194637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3365538679.79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85166256.821896851</v>
      </c>
      <c r="E18" s="19">
        <v>0</v>
      </c>
      <c r="F18" s="18">
        <v>496945.58532445569</v>
      </c>
      <c r="G18" s="18">
        <v>0</v>
      </c>
      <c r="H18" s="18">
        <v>54600466.089300536</v>
      </c>
      <c r="I18" s="18">
        <v>0</v>
      </c>
      <c r="J18" s="18">
        <v>30068845.147271864</v>
      </c>
      <c r="K18" s="18">
        <v>0</v>
      </c>
      <c r="L18" s="18">
        <v>16973466.059999999</v>
      </c>
      <c r="M18" s="18">
        <v>0</v>
      </c>
      <c r="N18" s="18">
        <v>69351.520000000004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38869388.619999997</v>
      </c>
      <c r="AA18" s="18">
        <v>0</v>
      </c>
      <c r="AB18" s="18">
        <v>0</v>
      </c>
      <c r="AC18" s="18">
        <v>0</v>
      </c>
      <c r="AD18" s="18">
        <v>1094837.8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35204643.149999999</v>
      </c>
      <c r="AU18" s="18">
        <v>0</v>
      </c>
      <c r="AV18" s="18">
        <v>12368677.439999999</v>
      </c>
      <c r="AW18" s="18">
        <v>0</v>
      </c>
      <c r="AX18" s="18">
        <v>261</v>
      </c>
      <c r="AY18" s="18">
        <v>0</v>
      </c>
      <c r="AZ18" s="18">
        <v>0</v>
      </c>
      <c r="BA18" s="18">
        <v>0</v>
      </c>
      <c r="BB18" s="18">
        <v>917063.38</v>
      </c>
      <c r="BC18" s="18">
        <v>0</v>
      </c>
      <c r="BD18" s="18">
        <v>2306811.96</v>
      </c>
      <c r="BE18" s="18">
        <v>0</v>
      </c>
      <c r="BF18" s="18">
        <v>0</v>
      </c>
      <c r="BG18" s="18">
        <v>0</v>
      </c>
      <c r="BH18" s="18">
        <v>4151576.41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327946.73</v>
      </c>
      <c r="BO18" s="18">
        <v>0</v>
      </c>
      <c r="BP18" s="18">
        <v>0</v>
      </c>
      <c r="BQ18" s="18">
        <v>0</v>
      </c>
      <c r="BR18" s="18">
        <v>76851.789999999994</v>
      </c>
      <c r="BS18" s="18">
        <v>0</v>
      </c>
      <c r="BT18" s="18">
        <v>0</v>
      </c>
      <c r="BU18" s="18">
        <v>0</v>
      </c>
      <c r="BV18" s="18">
        <v>12422615.48</v>
      </c>
      <c r="BW18" s="18">
        <v>0</v>
      </c>
      <c r="BX18" s="18">
        <v>78099.13</v>
      </c>
      <c r="BY18" s="18">
        <v>0</v>
      </c>
      <c r="BZ18" s="18">
        <v>0</v>
      </c>
      <c r="CA18" s="18">
        <v>0</v>
      </c>
      <c r="CB18" s="18">
        <v>566199.35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141511701.62</v>
      </c>
      <c r="CK18" s="18">
        <v>0</v>
      </c>
      <c r="CL18" s="18">
        <v>6672307.8799999999</v>
      </c>
      <c r="CM18" s="18">
        <v>0</v>
      </c>
      <c r="CN18" s="18">
        <v>41273.269999999997</v>
      </c>
      <c r="CO18" s="18">
        <v>0</v>
      </c>
      <c r="CP18" s="18">
        <v>0</v>
      </c>
      <c r="CQ18" s="18">
        <v>0</v>
      </c>
      <c r="CR18" s="18">
        <v>9283963.0999999996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11801944.109999999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278195.56</v>
      </c>
      <c r="DY18" s="18">
        <v>0</v>
      </c>
      <c r="DZ18" s="18">
        <v>0</v>
      </c>
      <c r="EA18" s="18">
        <v>0</v>
      </c>
      <c r="EB18" s="18">
        <v>71060885.540000007</v>
      </c>
      <c r="EC18" s="18">
        <v>0</v>
      </c>
      <c r="ED18" s="18">
        <v>22380522.239999998</v>
      </c>
      <c r="EE18" s="18">
        <v>0</v>
      </c>
      <c r="EF18" s="18">
        <v>93714406.519999996</v>
      </c>
      <c r="EG18" s="18">
        <v>0</v>
      </c>
      <c r="EH18" s="18">
        <v>9220597.5199999996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65902429.659999996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5215557.74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648633915.25189686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101305232.73159435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196553026.04743963</v>
      </c>
      <c r="DO19" s="18">
        <v>0</v>
      </c>
      <c r="DP19" s="18">
        <v>102642390.98027289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400500649.75930691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2492480040.0999999</v>
      </c>
      <c r="E20" s="19">
        <v>0</v>
      </c>
      <c r="F20" s="18">
        <v>536672142.60999978</v>
      </c>
      <c r="G20" s="18">
        <v>0</v>
      </c>
      <c r="H20" s="18">
        <v>609262232.05000007</v>
      </c>
      <c r="I20" s="18">
        <v>0</v>
      </c>
      <c r="J20" s="18">
        <v>1346545665.4400001</v>
      </c>
      <c r="K20" s="18">
        <v>0</v>
      </c>
      <c r="L20" s="18">
        <v>608725755.86000001</v>
      </c>
      <c r="M20" s="18">
        <v>0</v>
      </c>
      <c r="N20" s="18">
        <v>114203293.37000002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138494348.44999999</v>
      </c>
      <c r="AA20" s="18">
        <v>0</v>
      </c>
      <c r="AB20" s="18">
        <v>154592.4</v>
      </c>
      <c r="AC20" s="18">
        <v>0</v>
      </c>
      <c r="AD20" s="18">
        <v>89225651.280000001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857573678.4799999</v>
      </c>
      <c r="AK20" s="18">
        <v>0</v>
      </c>
      <c r="AL20" s="18">
        <v>1187555.81</v>
      </c>
      <c r="AM20" s="18">
        <v>0</v>
      </c>
      <c r="AN20" s="18">
        <v>92241397.719999999</v>
      </c>
      <c r="AO20" s="18">
        <v>0</v>
      </c>
      <c r="AP20" s="18">
        <v>1385505979.9300003</v>
      </c>
      <c r="AQ20" s="18">
        <v>0</v>
      </c>
      <c r="AR20" s="18">
        <v>95543.03</v>
      </c>
      <c r="AS20" s="18">
        <v>0</v>
      </c>
      <c r="AT20" s="18">
        <v>68057885.519999996</v>
      </c>
      <c r="AU20" s="18">
        <v>0</v>
      </c>
      <c r="AV20" s="18">
        <v>58031482.250000007</v>
      </c>
      <c r="AW20" s="18">
        <v>0</v>
      </c>
      <c r="AX20" s="18">
        <v>0</v>
      </c>
      <c r="AY20" s="18">
        <v>0</v>
      </c>
      <c r="AZ20" s="18">
        <v>28209.74</v>
      </c>
      <c r="BA20" s="18">
        <v>0</v>
      </c>
      <c r="BB20" s="18">
        <v>17539050.779999997</v>
      </c>
      <c r="BC20" s="18">
        <v>0</v>
      </c>
      <c r="BD20" s="18">
        <v>157439376.67000002</v>
      </c>
      <c r="BE20" s="18">
        <v>0</v>
      </c>
      <c r="BF20" s="18">
        <v>0</v>
      </c>
      <c r="BG20" s="18">
        <v>0</v>
      </c>
      <c r="BH20" s="18">
        <v>801838.21999999986</v>
      </c>
      <c r="BI20" s="18">
        <v>0</v>
      </c>
      <c r="BJ20" s="18">
        <v>7057528.5299999993</v>
      </c>
      <c r="BK20" s="18">
        <v>0</v>
      </c>
      <c r="BL20" s="18">
        <v>26183090.43</v>
      </c>
      <c r="BM20" s="18">
        <v>0</v>
      </c>
      <c r="BN20" s="18">
        <v>2228133.52</v>
      </c>
      <c r="BO20" s="18">
        <v>0</v>
      </c>
      <c r="BP20" s="18">
        <v>88902.739999999991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34181065.199999996</v>
      </c>
      <c r="BW20" s="18">
        <v>0</v>
      </c>
      <c r="BX20" s="18">
        <v>264508.24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177761668.71000001</v>
      </c>
      <c r="DE20" s="18">
        <v>0</v>
      </c>
      <c r="DF20" s="18">
        <v>19037.060000000001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2229625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880330.84</v>
      </c>
      <c r="DW20" s="18">
        <v>0</v>
      </c>
      <c r="DX20" s="18">
        <v>5022948.6500000004</v>
      </c>
      <c r="DY20" s="18">
        <v>0</v>
      </c>
      <c r="DZ20" s="18">
        <v>0</v>
      </c>
      <c r="EA20" s="18">
        <v>0</v>
      </c>
      <c r="EB20" s="18">
        <v>314548042.19</v>
      </c>
      <c r="EC20" s="18">
        <v>0</v>
      </c>
      <c r="ED20" s="18">
        <v>40895918.560000002</v>
      </c>
      <c r="EE20" s="18">
        <v>0</v>
      </c>
      <c r="EF20" s="18">
        <v>208931807.72999999</v>
      </c>
      <c r="EG20" s="18">
        <v>0</v>
      </c>
      <c r="EH20" s="18">
        <v>63418035.120000005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3689374.4400000004</v>
      </c>
      <c r="EW20" s="18">
        <v>0</v>
      </c>
      <c r="EX20" s="18">
        <v>66226198.380000003</v>
      </c>
      <c r="EY20" s="18">
        <v>0</v>
      </c>
      <c r="EZ20" s="18">
        <v>0</v>
      </c>
      <c r="FA20" s="18">
        <v>0</v>
      </c>
      <c r="FB20" s="18">
        <v>30688861.359999999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5136720.41</v>
      </c>
      <c r="FI20" s="18">
        <v>0</v>
      </c>
      <c r="FJ20" s="18">
        <v>-42521.919999999998</v>
      </c>
      <c r="FK20" s="18">
        <v>0</v>
      </c>
      <c r="FL20" s="18">
        <v>661779.35999999987</v>
      </c>
      <c r="FM20" s="18">
        <v>0</v>
      </c>
      <c r="FN20" s="19">
        <v>476748857.64999992</v>
      </c>
      <c r="FO20" s="19">
        <v>0</v>
      </c>
      <c r="FP20" s="18">
        <v>3191956.1099999994</v>
      </c>
      <c r="FQ20" s="18">
        <v>0</v>
      </c>
      <c r="FR20" s="18">
        <v>0</v>
      </c>
      <c r="FS20" s="18">
        <v>0</v>
      </c>
      <c r="FT20" s="80">
        <v>37849690.779999994</v>
      </c>
      <c r="FU20" s="80">
        <v>0</v>
      </c>
      <c r="FV20" s="18">
        <v>7464141.9800000004</v>
      </c>
      <c r="FW20" s="18">
        <v>0</v>
      </c>
      <c r="FX20" s="18">
        <v>30385548.799999993</v>
      </c>
      <c r="FY20" s="18">
        <v>0</v>
      </c>
      <c r="FZ20" s="80">
        <v>435707210.75999993</v>
      </c>
      <c r="GA20" s="80">
        <v>0</v>
      </c>
      <c r="GB20" s="18">
        <v>18511963.07</v>
      </c>
      <c r="GC20" s="18">
        <v>0</v>
      </c>
      <c r="GD20" s="18">
        <v>417195247.68999994</v>
      </c>
      <c r="GE20" s="18">
        <v>0</v>
      </c>
      <c r="GF20" s="18">
        <v>11037258.479999999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7559644350.2899981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151598307</v>
      </c>
      <c r="E21" s="19">
        <v>0</v>
      </c>
      <c r="F21" s="18">
        <v>34382509.369999997</v>
      </c>
      <c r="G21" s="18">
        <v>0</v>
      </c>
      <c r="H21" s="18">
        <v>73889907.989999995</v>
      </c>
      <c r="I21" s="18">
        <v>0</v>
      </c>
      <c r="J21" s="18">
        <v>43325889.640000015</v>
      </c>
      <c r="K21" s="18">
        <v>0</v>
      </c>
      <c r="L21" s="18">
        <v>0</v>
      </c>
      <c r="M21" s="18">
        <v>0</v>
      </c>
      <c r="N21" s="18">
        <v>20540387.079999998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7865011.9900000002</v>
      </c>
      <c r="AA21" s="18">
        <v>0</v>
      </c>
      <c r="AB21" s="18">
        <v>0</v>
      </c>
      <c r="AC21" s="18">
        <v>0</v>
      </c>
      <c r="AD21" s="18">
        <v>232974.75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-6495261.0800000001</v>
      </c>
      <c r="AK21" s="18">
        <v>0</v>
      </c>
      <c r="AL21" s="18">
        <v>0</v>
      </c>
      <c r="AM21" s="18">
        <v>0</v>
      </c>
      <c r="AN21" s="18">
        <v>-228709.85</v>
      </c>
      <c r="AO21" s="18">
        <v>0</v>
      </c>
      <c r="AP21" s="18">
        <v>168754681.38</v>
      </c>
      <c r="AQ21" s="18">
        <v>0</v>
      </c>
      <c r="AR21" s="18">
        <v>0</v>
      </c>
      <c r="AS21" s="18">
        <v>0</v>
      </c>
      <c r="AT21" s="18">
        <v>4946705.5199999996</v>
      </c>
      <c r="AU21" s="18">
        <v>0</v>
      </c>
      <c r="AV21" s="18">
        <v>11540137.26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939832.2</v>
      </c>
      <c r="BC21" s="18">
        <v>0</v>
      </c>
      <c r="BD21" s="18">
        <v>211193.03</v>
      </c>
      <c r="BE21" s="18">
        <v>0</v>
      </c>
      <c r="BF21" s="18">
        <v>0</v>
      </c>
      <c r="BG21" s="18">
        <v>0</v>
      </c>
      <c r="BH21" s="18">
        <v>674901.81</v>
      </c>
      <c r="BI21" s="18">
        <v>0</v>
      </c>
      <c r="BJ21" s="18">
        <v>2561840.6</v>
      </c>
      <c r="BK21" s="18">
        <v>0</v>
      </c>
      <c r="BL21" s="18">
        <v>3513354.48</v>
      </c>
      <c r="BM21" s="18">
        <v>0</v>
      </c>
      <c r="BN21" s="18">
        <v>147447.57</v>
      </c>
      <c r="BO21" s="18">
        <v>0</v>
      </c>
      <c r="BP21" s="18">
        <v>40862.299999999988</v>
      </c>
      <c r="BQ21" s="18">
        <v>0</v>
      </c>
      <c r="BR21" s="18">
        <v>6409.44</v>
      </c>
      <c r="BS21" s="18">
        <v>0</v>
      </c>
      <c r="BT21" s="18">
        <v>0</v>
      </c>
      <c r="BU21" s="18">
        <v>0</v>
      </c>
      <c r="BV21" s="18">
        <v>4586.33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416542.94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5050627.18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249</v>
      </c>
      <c r="DW21" s="18">
        <v>0</v>
      </c>
      <c r="DX21" s="18">
        <v>242935.4</v>
      </c>
      <c r="DY21" s="18">
        <v>0</v>
      </c>
      <c r="DZ21" s="18">
        <v>0</v>
      </c>
      <c r="EA21" s="18">
        <v>0</v>
      </c>
      <c r="EB21" s="18">
        <v>5984846.4800000004</v>
      </c>
      <c r="EC21" s="18">
        <v>0</v>
      </c>
      <c r="ED21" s="18">
        <v>3767496.56</v>
      </c>
      <c r="EE21" s="18">
        <v>0</v>
      </c>
      <c r="EF21" s="18">
        <v>18771972.23</v>
      </c>
      <c r="EG21" s="18">
        <v>0</v>
      </c>
      <c r="EH21" s="18">
        <v>7854606.3300000001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5649920.7699999996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1661047.93</v>
      </c>
      <c r="EW21" s="18">
        <v>0</v>
      </c>
      <c r="EX21" s="18">
        <v>4993261.24</v>
      </c>
      <c r="EY21" s="18">
        <v>0</v>
      </c>
      <c r="EZ21" s="18">
        <v>0</v>
      </c>
      <c r="FA21" s="18">
        <v>0</v>
      </c>
      <c r="FB21" s="18">
        <v>1664876.13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5377474.0800000001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23720853.949999999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23600849.949999999</v>
      </c>
      <c r="FU21" s="80">
        <v>0</v>
      </c>
      <c r="FV21" s="18">
        <v>23600849.949999999</v>
      </c>
      <c r="FW21" s="18">
        <v>0</v>
      </c>
      <c r="FX21" s="18">
        <v>0</v>
      </c>
      <c r="FY21" s="18">
        <v>0</v>
      </c>
      <c r="FZ21" s="80">
        <v>120004</v>
      </c>
      <c r="GA21" s="80">
        <v>0</v>
      </c>
      <c r="GB21" s="18">
        <v>120004</v>
      </c>
      <c r="GC21" s="18">
        <v>0</v>
      </c>
      <c r="GD21" s="18">
        <v>0</v>
      </c>
      <c r="GE21" s="18">
        <v>0</v>
      </c>
      <c r="GF21" s="18">
        <v>18398404.129999999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470409776.15999991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286176497.53999996</v>
      </c>
      <c r="E22" s="19">
        <v>11283883.77</v>
      </c>
      <c r="F22" s="18">
        <v>58306130.069999993</v>
      </c>
      <c r="G22" s="18">
        <v>5234562.07</v>
      </c>
      <c r="H22" s="18">
        <v>115820050.47</v>
      </c>
      <c r="I22" s="18">
        <v>5612262.4299999997</v>
      </c>
      <c r="J22" s="18">
        <v>112050317</v>
      </c>
      <c r="K22" s="18">
        <v>437059.27</v>
      </c>
      <c r="L22" s="18">
        <v>8218119.4500000002</v>
      </c>
      <c r="M22" s="18">
        <v>64958.75</v>
      </c>
      <c r="N22" s="18">
        <v>38921502.600000001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40567936.149999999</v>
      </c>
      <c r="AA22" s="18">
        <v>413907.59</v>
      </c>
      <c r="AB22" s="18">
        <v>0</v>
      </c>
      <c r="AC22" s="18">
        <v>0</v>
      </c>
      <c r="AD22" s="18">
        <v>28433414.539999999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464604500.14000005</v>
      </c>
      <c r="AK22" s="18">
        <v>0</v>
      </c>
      <c r="AL22" s="18">
        <v>9467820.3599999994</v>
      </c>
      <c r="AM22" s="18">
        <v>0</v>
      </c>
      <c r="AN22" s="18">
        <v>61569984.799999997</v>
      </c>
      <c r="AO22" s="18">
        <v>8177052.4100000001</v>
      </c>
      <c r="AP22" s="18">
        <v>942552863.37999988</v>
      </c>
      <c r="AQ22" s="18">
        <v>48250186.490000002</v>
      </c>
      <c r="AR22" s="18">
        <v>0</v>
      </c>
      <c r="AS22" s="18">
        <v>0</v>
      </c>
      <c r="AT22" s="18">
        <v>5722580.3099999996</v>
      </c>
      <c r="AU22" s="18">
        <v>78819.05</v>
      </c>
      <c r="AV22" s="18">
        <v>4442682.71</v>
      </c>
      <c r="AW22" s="18">
        <v>50344.59</v>
      </c>
      <c r="AX22" s="18">
        <v>36690.74</v>
      </c>
      <c r="AY22" s="18">
        <v>487.06</v>
      </c>
      <c r="AZ22" s="18">
        <v>0</v>
      </c>
      <c r="BA22" s="18">
        <v>0</v>
      </c>
      <c r="BB22" s="18">
        <v>0</v>
      </c>
      <c r="BC22" s="18">
        <v>0</v>
      </c>
      <c r="BD22" s="18">
        <v>1393588.57</v>
      </c>
      <c r="BE22" s="18">
        <v>48691.47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113915.24</v>
      </c>
      <c r="BQ22" s="18">
        <v>0</v>
      </c>
      <c r="BR22" s="18">
        <v>33721.33</v>
      </c>
      <c r="BS22" s="18">
        <v>0</v>
      </c>
      <c r="BT22" s="18">
        <v>0</v>
      </c>
      <c r="BU22" s="18">
        <v>0</v>
      </c>
      <c r="BV22" s="18">
        <v>149797.76999999999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300174.78000000003</v>
      </c>
      <c r="CC22" s="18">
        <v>4695.78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14686720.73</v>
      </c>
      <c r="DE22" s="18">
        <v>818789.23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7326579.8099999996</v>
      </c>
      <c r="DU22" s="18">
        <v>0</v>
      </c>
      <c r="DV22" s="18">
        <v>0</v>
      </c>
      <c r="DW22" s="18">
        <v>0</v>
      </c>
      <c r="DX22" s="18">
        <v>1250014.6400000001</v>
      </c>
      <c r="DY22" s="18">
        <v>9506.32</v>
      </c>
      <c r="DZ22" s="18">
        <v>0</v>
      </c>
      <c r="EA22" s="18">
        <v>0</v>
      </c>
      <c r="EB22" s="18">
        <v>30078981.190000001</v>
      </c>
      <c r="EC22" s="18">
        <v>860534.54</v>
      </c>
      <c r="ED22" s="18">
        <v>2645995.0499999998</v>
      </c>
      <c r="EE22" s="18">
        <v>6695.27</v>
      </c>
      <c r="EF22" s="18">
        <v>2636261.86</v>
      </c>
      <c r="EG22" s="18">
        <v>31181.99</v>
      </c>
      <c r="EH22" s="18">
        <v>13580910.890000001</v>
      </c>
      <c r="EI22" s="18">
        <v>633265.30000000005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6056.42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459045.6</v>
      </c>
      <c r="EW22" s="18">
        <v>0</v>
      </c>
      <c r="EX22" s="18">
        <v>198343413.88000005</v>
      </c>
      <c r="EY22" s="18">
        <v>0</v>
      </c>
      <c r="EZ22" s="18">
        <v>3024620.03</v>
      </c>
      <c r="FA22" s="18">
        <v>0</v>
      </c>
      <c r="FB22" s="18">
        <v>705319.44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43256.56</v>
      </c>
      <c r="FK22" s="18">
        <v>0</v>
      </c>
      <c r="FL22" s="18">
        <v>0</v>
      </c>
      <c r="FM22" s="18">
        <v>0</v>
      </c>
      <c r="FN22" s="19">
        <v>809495063.05999994</v>
      </c>
      <c r="FO22" s="19">
        <v>3493929.3099999996</v>
      </c>
      <c r="FP22" s="18">
        <v>66420</v>
      </c>
      <c r="FQ22" s="18">
        <v>600</v>
      </c>
      <c r="FR22" s="18">
        <v>1778838.26</v>
      </c>
      <c r="FS22" s="18">
        <v>0</v>
      </c>
      <c r="FT22" s="80">
        <v>132919109.65000001</v>
      </c>
      <c r="FU22" s="80">
        <v>0</v>
      </c>
      <c r="FV22" s="18">
        <v>4116194.75</v>
      </c>
      <c r="FW22" s="18">
        <v>0</v>
      </c>
      <c r="FX22" s="18">
        <v>128802914.90000001</v>
      </c>
      <c r="FY22" s="18">
        <v>0</v>
      </c>
      <c r="FZ22" s="80">
        <v>674730695.14999998</v>
      </c>
      <c r="GA22" s="80">
        <v>3493329.3099999996</v>
      </c>
      <c r="GB22" s="18">
        <v>269677923.07999998</v>
      </c>
      <c r="GC22" s="18">
        <v>1591178.89</v>
      </c>
      <c r="GD22" s="18">
        <v>405052772.06999999</v>
      </c>
      <c r="GE22" s="18">
        <v>1902150.42</v>
      </c>
      <c r="GF22" s="18">
        <v>1694345.32</v>
      </c>
      <c r="GG22" s="18">
        <v>151483.71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2979230428.6800003</v>
      </c>
      <c r="HU22" s="18">
        <v>74539179.589999989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4240958637.4600005</v>
      </c>
      <c r="E23" s="19">
        <v>10399646.550000001</v>
      </c>
      <c r="F23" s="18">
        <v>1706453265.49</v>
      </c>
      <c r="G23" s="18">
        <v>946221.31</v>
      </c>
      <c r="H23" s="18">
        <v>1482200555.0400004</v>
      </c>
      <c r="I23" s="18">
        <v>9258309.4100000001</v>
      </c>
      <c r="J23" s="18">
        <v>1052304816.9299999</v>
      </c>
      <c r="K23" s="18">
        <v>195115.83</v>
      </c>
      <c r="L23" s="18">
        <v>39942828.399999999</v>
      </c>
      <c r="M23" s="18">
        <v>10179.74</v>
      </c>
      <c r="N23" s="18">
        <v>892696570.52999997</v>
      </c>
      <c r="O23" s="18">
        <v>0</v>
      </c>
      <c r="P23" s="18">
        <v>95699.13</v>
      </c>
      <c r="Q23" s="18">
        <v>0</v>
      </c>
      <c r="R23" s="18">
        <v>10364322.549999999</v>
      </c>
      <c r="S23" s="18">
        <v>0</v>
      </c>
      <c r="T23" s="18">
        <v>0</v>
      </c>
      <c r="U23" s="18">
        <v>0</v>
      </c>
      <c r="V23" s="18">
        <v>38660847.219999999</v>
      </c>
      <c r="W23" s="18">
        <v>0</v>
      </c>
      <c r="X23" s="18">
        <v>0</v>
      </c>
      <c r="Y23" s="18">
        <v>0</v>
      </c>
      <c r="Z23" s="18">
        <v>142367722.5</v>
      </c>
      <c r="AA23" s="18">
        <v>3388541.47</v>
      </c>
      <c r="AB23" s="18">
        <v>4998.8099999999995</v>
      </c>
      <c r="AC23" s="18">
        <v>0</v>
      </c>
      <c r="AD23" s="18">
        <v>389646999.92000002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8110069055.79</v>
      </c>
      <c r="AK23" s="18">
        <v>0</v>
      </c>
      <c r="AL23" s="18">
        <v>163533832.37</v>
      </c>
      <c r="AM23" s="18">
        <v>0</v>
      </c>
      <c r="AN23" s="18">
        <v>348014985.89000005</v>
      </c>
      <c r="AO23" s="18">
        <v>5177355.82</v>
      </c>
      <c r="AP23" s="18">
        <v>4926964779.9099989</v>
      </c>
      <c r="AQ23" s="18">
        <v>32288201.550000001</v>
      </c>
      <c r="AR23" s="18">
        <v>287679.25</v>
      </c>
      <c r="AS23" s="18">
        <v>0</v>
      </c>
      <c r="AT23" s="18">
        <v>260429264.03</v>
      </c>
      <c r="AU23" s="18">
        <v>1190470.43</v>
      </c>
      <c r="AV23" s="18">
        <v>231811267.85000002</v>
      </c>
      <c r="AW23" s="18">
        <v>171185.4</v>
      </c>
      <c r="AX23" s="18">
        <v>8470</v>
      </c>
      <c r="AY23" s="18">
        <v>0</v>
      </c>
      <c r="AZ23" s="18">
        <v>0</v>
      </c>
      <c r="BA23" s="18">
        <v>0</v>
      </c>
      <c r="BB23" s="18">
        <v>1832082.4200000002</v>
      </c>
      <c r="BC23" s="18">
        <v>0</v>
      </c>
      <c r="BD23" s="18">
        <v>162228544.02000001</v>
      </c>
      <c r="BE23" s="18">
        <v>1790700.94</v>
      </c>
      <c r="BF23" s="18">
        <v>218219.16</v>
      </c>
      <c r="BG23" s="18">
        <v>0</v>
      </c>
      <c r="BH23" s="18">
        <v>12424665.26</v>
      </c>
      <c r="BI23" s="18">
        <v>0</v>
      </c>
      <c r="BJ23" s="18">
        <v>231671809.87</v>
      </c>
      <c r="BK23" s="18">
        <v>0</v>
      </c>
      <c r="BL23" s="18">
        <v>111913538.20999999</v>
      </c>
      <c r="BM23" s="18">
        <v>0</v>
      </c>
      <c r="BN23" s="18">
        <v>21754019.259999998</v>
      </c>
      <c r="BO23" s="18">
        <v>0</v>
      </c>
      <c r="BP23" s="18">
        <v>13646098.73</v>
      </c>
      <c r="BQ23" s="18">
        <v>0</v>
      </c>
      <c r="BR23" s="18">
        <v>255282.47999999998</v>
      </c>
      <c r="BS23" s="18">
        <v>0</v>
      </c>
      <c r="BT23" s="18">
        <v>0</v>
      </c>
      <c r="BU23" s="18">
        <v>0</v>
      </c>
      <c r="BV23" s="18">
        <v>205818785.62</v>
      </c>
      <c r="BW23" s="18">
        <v>442</v>
      </c>
      <c r="BX23" s="18">
        <v>925906.48</v>
      </c>
      <c r="BY23" s="18">
        <v>25000</v>
      </c>
      <c r="BZ23" s="18">
        <v>0</v>
      </c>
      <c r="CA23" s="18">
        <v>0</v>
      </c>
      <c r="CB23" s="18">
        <v>19998995.559999999</v>
      </c>
      <c r="CC23" s="18">
        <v>175472.21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3028765560.2400002</v>
      </c>
      <c r="CK23" s="18">
        <v>12706256.109999999</v>
      </c>
      <c r="CL23" s="18">
        <v>663803244.47000003</v>
      </c>
      <c r="CM23" s="18">
        <v>1436032.19</v>
      </c>
      <c r="CN23" s="18">
        <v>-83.74</v>
      </c>
      <c r="CO23" s="18">
        <v>0</v>
      </c>
      <c r="CP23" s="18">
        <v>0</v>
      </c>
      <c r="CQ23" s="18">
        <v>0</v>
      </c>
      <c r="CR23" s="18">
        <v>15182.59</v>
      </c>
      <c r="CS23" s="18">
        <v>70.52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3774980.81</v>
      </c>
      <c r="DC23" s="18">
        <v>3823.39</v>
      </c>
      <c r="DD23" s="18">
        <v>2813251254.3299994</v>
      </c>
      <c r="DE23" s="18">
        <v>3901165.9699999997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1079660.72</v>
      </c>
      <c r="DM23" s="18">
        <v>2246.9299999999998</v>
      </c>
      <c r="DN23" s="18">
        <v>2723955.7800000003</v>
      </c>
      <c r="DO23" s="18">
        <v>13862140.140000001</v>
      </c>
      <c r="DP23" s="18">
        <v>1237205.95</v>
      </c>
      <c r="DQ23" s="18">
        <v>0</v>
      </c>
      <c r="DR23" s="18">
        <v>0</v>
      </c>
      <c r="DS23" s="18">
        <v>0</v>
      </c>
      <c r="DT23" s="18">
        <v>8429472.5800000001</v>
      </c>
      <c r="DU23" s="18">
        <v>31913.46</v>
      </c>
      <c r="DV23" s="18">
        <v>0</v>
      </c>
      <c r="DW23" s="18">
        <v>0</v>
      </c>
      <c r="DX23" s="18">
        <v>94430277.770000011</v>
      </c>
      <c r="DY23" s="18">
        <v>125372.14</v>
      </c>
      <c r="DZ23" s="18">
        <v>0</v>
      </c>
      <c r="EA23" s="18">
        <v>0</v>
      </c>
      <c r="EB23" s="18">
        <v>530693951.75000006</v>
      </c>
      <c r="EC23" s="18">
        <v>1119914.06</v>
      </c>
      <c r="ED23" s="18">
        <v>33174124.680000003</v>
      </c>
      <c r="EE23" s="18">
        <v>0</v>
      </c>
      <c r="EF23" s="18">
        <v>467909135.91000003</v>
      </c>
      <c r="EG23" s="18">
        <v>1777237.49</v>
      </c>
      <c r="EH23" s="18">
        <v>263949514.91999999</v>
      </c>
      <c r="EI23" s="18">
        <v>955349.33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31123395.649999999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263637747.75</v>
      </c>
      <c r="EW23" s="18">
        <v>0</v>
      </c>
      <c r="EX23" s="18">
        <v>2651960971.0400004</v>
      </c>
      <c r="EY23" s="18">
        <v>0</v>
      </c>
      <c r="EZ23" s="18">
        <v>40661765.629999995</v>
      </c>
      <c r="FA23" s="18">
        <v>0</v>
      </c>
      <c r="FB23" s="18">
        <v>2988723484.4400001</v>
      </c>
      <c r="FC23" s="18">
        <v>0</v>
      </c>
      <c r="FD23" s="18">
        <v>58130.31</v>
      </c>
      <c r="FE23" s="18">
        <v>0</v>
      </c>
      <c r="FF23" s="18">
        <v>0</v>
      </c>
      <c r="FG23" s="18">
        <v>0</v>
      </c>
      <c r="FH23" s="18">
        <v>31783290.520000003</v>
      </c>
      <c r="FI23" s="18">
        <v>0</v>
      </c>
      <c r="FJ23" s="18">
        <v>459486770.80000001</v>
      </c>
      <c r="FK23" s="18">
        <v>0</v>
      </c>
      <c r="FL23" s="18">
        <v>0</v>
      </c>
      <c r="FM23" s="18">
        <v>0</v>
      </c>
      <c r="FN23" s="19">
        <v>1822805043.6800003</v>
      </c>
      <c r="FO23" s="19">
        <v>2913176.08</v>
      </c>
      <c r="FP23" s="18">
        <v>92838749</v>
      </c>
      <c r="FQ23" s="18">
        <v>0</v>
      </c>
      <c r="FR23" s="18">
        <v>4237094.84</v>
      </c>
      <c r="FS23" s="18">
        <v>0</v>
      </c>
      <c r="FT23" s="80">
        <v>773409497.49000001</v>
      </c>
      <c r="FU23" s="80">
        <v>0</v>
      </c>
      <c r="FV23" s="18">
        <v>34392294.810000002</v>
      </c>
      <c r="FW23" s="18">
        <v>0</v>
      </c>
      <c r="FX23" s="18">
        <v>739017202.67999995</v>
      </c>
      <c r="FY23" s="18">
        <v>0</v>
      </c>
      <c r="FZ23" s="80">
        <v>952319702.35000014</v>
      </c>
      <c r="GA23" s="80">
        <v>2913176.08</v>
      </c>
      <c r="GB23" s="18">
        <v>68797624.069999993</v>
      </c>
      <c r="GC23" s="18">
        <v>732309.84</v>
      </c>
      <c r="GD23" s="18">
        <v>883522078.28000021</v>
      </c>
      <c r="GE23" s="18">
        <v>2180866.2400000002</v>
      </c>
      <c r="GF23" s="18">
        <v>23106576.710000001</v>
      </c>
      <c r="GG23" s="18">
        <v>57598.080000000002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36805130523.969994</v>
      </c>
      <c r="HU23" s="18">
        <v>93509491.999999985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1842276885.48</v>
      </c>
      <c r="E24" s="19">
        <v>0</v>
      </c>
      <c r="F24" s="18">
        <v>378918358.9600001</v>
      </c>
      <c r="G24" s="18">
        <v>0</v>
      </c>
      <c r="H24" s="18">
        <v>768950042.77472901</v>
      </c>
      <c r="I24" s="18">
        <v>0</v>
      </c>
      <c r="J24" s="18">
        <v>694408483.74527109</v>
      </c>
      <c r="K24" s="18">
        <v>0</v>
      </c>
      <c r="L24" s="18">
        <v>0</v>
      </c>
      <c r="M24" s="18">
        <v>0</v>
      </c>
      <c r="N24" s="18">
        <v>219734598.16999999</v>
      </c>
      <c r="O24" s="18">
        <v>0</v>
      </c>
      <c r="P24" s="18">
        <v>0</v>
      </c>
      <c r="Q24" s="18">
        <v>0</v>
      </c>
      <c r="R24" s="18">
        <v>2280757.5699999998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877731697.72000003</v>
      </c>
      <c r="AA24" s="18">
        <v>0</v>
      </c>
      <c r="AB24" s="18">
        <v>0</v>
      </c>
      <c r="AC24" s="18">
        <v>0</v>
      </c>
      <c r="AD24" s="18">
        <v>100040815.63000001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1603027512.3399999</v>
      </c>
      <c r="AK24" s="18">
        <v>0</v>
      </c>
      <c r="AL24" s="18">
        <v>169097890.03</v>
      </c>
      <c r="AM24" s="18">
        <v>0</v>
      </c>
      <c r="AN24" s="18">
        <v>497681236.41000003</v>
      </c>
      <c r="AO24" s="18">
        <v>0</v>
      </c>
      <c r="AP24" s="18">
        <v>8090296654.96</v>
      </c>
      <c r="AQ24" s="18">
        <v>0</v>
      </c>
      <c r="AR24" s="18">
        <v>4860556.9000000004</v>
      </c>
      <c r="AS24" s="18">
        <v>0</v>
      </c>
      <c r="AT24" s="18">
        <v>562172111.96999991</v>
      </c>
      <c r="AU24" s="18">
        <v>0</v>
      </c>
      <c r="AV24" s="18">
        <v>373297224.88</v>
      </c>
      <c r="AW24" s="18">
        <v>0</v>
      </c>
      <c r="AX24" s="18">
        <v>52155.26</v>
      </c>
      <c r="AY24" s="18">
        <v>0</v>
      </c>
      <c r="AZ24" s="18">
        <v>0</v>
      </c>
      <c r="BA24" s="18">
        <v>0</v>
      </c>
      <c r="BB24" s="18">
        <v>52334.77</v>
      </c>
      <c r="BC24" s="18">
        <v>0</v>
      </c>
      <c r="BD24" s="18">
        <v>72242838.040000007</v>
      </c>
      <c r="BE24" s="18">
        <v>0</v>
      </c>
      <c r="BF24" s="18">
        <v>134703.12</v>
      </c>
      <c r="BG24" s="18">
        <v>0</v>
      </c>
      <c r="BH24" s="18">
        <v>7145860.0700000003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266703.33</v>
      </c>
      <c r="BQ24" s="18">
        <v>0</v>
      </c>
      <c r="BR24" s="18">
        <v>1339324.4099999999</v>
      </c>
      <c r="BS24" s="18">
        <v>0</v>
      </c>
      <c r="BT24" s="18">
        <v>0</v>
      </c>
      <c r="BU24" s="18">
        <v>0</v>
      </c>
      <c r="BV24" s="18">
        <v>9798843.1300000008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78650715.170000002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93529.3</v>
      </c>
      <c r="CK24" s="18">
        <v>0</v>
      </c>
      <c r="CL24" s="18">
        <v>4966.83</v>
      </c>
      <c r="CM24" s="18">
        <v>0</v>
      </c>
      <c r="CN24" s="18">
        <v>8302.08</v>
      </c>
      <c r="CO24" s="18">
        <v>0</v>
      </c>
      <c r="CP24" s="18">
        <v>0</v>
      </c>
      <c r="CQ24" s="18">
        <v>0</v>
      </c>
      <c r="CR24" s="18">
        <v>1673.71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393739112.41000003</v>
      </c>
      <c r="DE24" s="18">
        <v>0</v>
      </c>
      <c r="DF24" s="18">
        <v>408000.27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528890569.02999997</v>
      </c>
      <c r="DW24" s="18">
        <v>0</v>
      </c>
      <c r="DX24" s="18">
        <v>572527670.11000001</v>
      </c>
      <c r="DY24" s="18">
        <v>0</v>
      </c>
      <c r="DZ24" s="18">
        <v>0</v>
      </c>
      <c r="EA24" s="18">
        <v>0</v>
      </c>
      <c r="EB24" s="18">
        <v>305872791.63</v>
      </c>
      <c r="EC24" s="18">
        <v>0</v>
      </c>
      <c r="ED24" s="18">
        <v>36632626.149999999</v>
      </c>
      <c r="EE24" s="18">
        <v>0</v>
      </c>
      <c r="EF24" s="18">
        <v>82600654.189999998</v>
      </c>
      <c r="EG24" s="18">
        <v>0</v>
      </c>
      <c r="EH24" s="18">
        <v>96963761.549999997</v>
      </c>
      <c r="EI24" s="18">
        <v>0</v>
      </c>
      <c r="EJ24" s="18">
        <v>0</v>
      </c>
      <c r="EK24" s="18">
        <v>0</v>
      </c>
      <c r="EL24" s="18">
        <v>204761.7</v>
      </c>
      <c r="EM24" s="18">
        <v>0</v>
      </c>
      <c r="EN24" s="18">
        <v>32790565.960000001</v>
      </c>
      <c r="EO24" s="18">
        <v>0</v>
      </c>
      <c r="EP24" s="18">
        <v>31542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6282537.4000000004</v>
      </c>
      <c r="EW24" s="18">
        <v>0</v>
      </c>
      <c r="EX24" s="18">
        <v>455695363.38999999</v>
      </c>
      <c r="EY24" s="18">
        <v>0</v>
      </c>
      <c r="EZ24" s="18">
        <v>735040.92</v>
      </c>
      <c r="FA24" s="18">
        <v>0</v>
      </c>
      <c r="FB24" s="18">
        <v>38565846.539999999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1987153.72</v>
      </c>
      <c r="FI24" s="18">
        <v>0</v>
      </c>
      <c r="FJ24" s="18">
        <v>2099283.2999999998</v>
      </c>
      <c r="FK24" s="18">
        <v>0</v>
      </c>
      <c r="FL24" s="18">
        <v>0</v>
      </c>
      <c r="FM24" s="18">
        <v>0</v>
      </c>
      <c r="FN24" s="19">
        <v>325860013.52500015</v>
      </c>
      <c r="FO24" s="19">
        <v>0</v>
      </c>
      <c r="FP24" s="18">
        <v>3669407.3699999969</v>
      </c>
      <c r="FQ24" s="18">
        <v>0</v>
      </c>
      <c r="FR24" s="18">
        <v>194636.14</v>
      </c>
      <c r="FS24" s="18">
        <v>0</v>
      </c>
      <c r="FT24" s="80">
        <v>95309933.465000167</v>
      </c>
      <c r="FU24" s="80">
        <v>0</v>
      </c>
      <c r="FV24" s="18">
        <v>30642812.300000183</v>
      </c>
      <c r="FW24" s="18">
        <v>0</v>
      </c>
      <c r="FX24" s="18">
        <v>64667121.164999984</v>
      </c>
      <c r="FY24" s="18">
        <v>0</v>
      </c>
      <c r="FZ24" s="80">
        <v>226686036.55000001</v>
      </c>
      <c r="GA24" s="80">
        <v>0</v>
      </c>
      <c r="GB24" s="18">
        <v>155987253.43000001</v>
      </c>
      <c r="GC24" s="18">
        <v>0</v>
      </c>
      <c r="GD24" s="18">
        <v>70698783.120000005</v>
      </c>
      <c r="GE24" s="18">
        <v>0</v>
      </c>
      <c r="GF24" s="18">
        <v>69316090.019999996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17463493275.094997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436463954.23998809</v>
      </c>
      <c r="E25" s="19">
        <v>0</v>
      </c>
      <c r="F25" s="18">
        <v>42135473.2399996</v>
      </c>
      <c r="G25" s="18">
        <v>0</v>
      </c>
      <c r="H25" s="18">
        <v>300131166.3899886</v>
      </c>
      <c r="I25" s="18">
        <v>0</v>
      </c>
      <c r="J25" s="18">
        <v>94197314.609999895</v>
      </c>
      <c r="K25" s="18">
        <v>0</v>
      </c>
      <c r="L25" s="18">
        <v>2732889.33</v>
      </c>
      <c r="M25" s="18">
        <v>0</v>
      </c>
      <c r="N25" s="18">
        <v>59503918.530001998</v>
      </c>
      <c r="O25" s="18">
        <v>0</v>
      </c>
      <c r="P25" s="18">
        <v>62225.81</v>
      </c>
      <c r="Q25" s="18">
        <v>0</v>
      </c>
      <c r="R25" s="18">
        <v>16127389.240000401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32263962.890000101</v>
      </c>
      <c r="AA25" s="18">
        <v>0</v>
      </c>
      <c r="AB25" s="18">
        <v>0</v>
      </c>
      <c r="AC25" s="18">
        <v>0</v>
      </c>
      <c r="AD25" s="18">
        <v>7422530.75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1228150663.50035</v>
      </c>
      <c r="AK25" s="18">
        <v>0</v>
      </c>
      <c r="AL25" s="18">
        <v>1616991.27</v>
      </c>
      <c r="AM25" s="18">
        <v>0</v>
      </c>
      <c r="AN25" s="18">
        <v>88868307.369999394</v>
      </c>
      <c r="AO25" s="18">
        <v>0</v>
      </c>
      <c r="AP25" s="18">
        <v>571720120.05999506</v>
      </c>
      <c r="AQ25" s="18">
        <v>0</v>
      </c>
      <c r="AR25" s="18">
        <v>0</v>
      </c>
      <c r="AS25" s="18">
        <v>0</v>
      </c>
      <c r="AT25" s="18">
        <v>10054129.599999174</v>
      </c>
      <c r="AU25" s="18">
        <v>0</v>
      </c>
      <c r="AV25" s="18">
        <v>18641035.529998802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3895431.0200002426</v>
      </c>
      <c r="BC25" s="18">
        <v>0</v>
      </c>
      <c r="BD25" s="18">
        <v>2862735.3600000665</v>
      </c>
      <c r="BE25" s="18">
        <v>0</v>
      </c>
      <c r="BF25" s="18">
        <v>0</v>
      </c>
      <c r="BG25" s="18">
        <v>0</v>
      </c>
      <c r="BH25" s="18">
        <v>12957546.589999905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547619.19999999995</v>
      </c>
      <c r="BQ25" s="18">
        <v>0</v>
      </c>
      <c r="BR25" s="18">
        <v>31502.6</v>
      </c>
      <c r="BS25" s="18">
        <v>0</v>
      </c>
      <c r="BT25" s="18">
        <v>0</v>
      </c>
      <c r="BU25" s="18">
        <v>0</v>
      </c>
      <c r="BV25" s="18">
        <v>1717485.63</v>
      </c>
      <c r="BW25" s="18">
        <v>0</v>
      </c>
      <c r="BX25" s="18">
        <v>62307.040000000001</v>
      </c>
      <c r="BY25" s="18">
        <v>0</v>
      </c>
      <c r="BZ25" s="18">
        <v>0</v>
      </c>
      <c r="CA25" s="18">
        <v>0</v>
      </c>
      <c r="CB25" s="18">
        <v>536461.56999999902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319706909.19999301</v>
      </c>
      <c r="CK25" s="18">
        <v>0</v>
      </c>
      <c r="CL25" s="18">
        <v>18744217.819999665</v>
      </c>
      <c r="CM25" s="18">
        <v>0</v>
      </c>
      <c r="CN25" s="18">
        <v>14244073.5300001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20656390.569989301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63741020.339987889</v>
      </c>
      <c r="DY25" s="18">
        <v>0</v>
      </c>
      <c r="DZ25" s="18">
        <v>0</v>
      </c>
      <c r="EA25" s="18">
        <v>0</v>
      </c>
      <c r="EB25" s="18">
        <v>83623590.159999818</v>
      </c>
      <c r="EC25" s="18">
        <v>0</v>
      </c>
      <c r="ED25" s="18">
        <v>0</v>
      </c>
      <c r="EE25" s="18">
        <v>0</v>
      </c>
      <c r="EF25" s="18">
        <v>24541639.07</v>
      </c>
      <c r="EG25" s="18">
        <v>0</v>
      </c>
      <c r="EH25" s="18">
        <v>13063731.5600015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835053.7700000559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21316787.800000001</v>
      </c>
      <c r="EW25" s="18">
        <v>0</v>
      </c>
      <c r="EX25" s="18">
        <v>1548641112.0799501</v>
      </c>
      <c r="EY25" s="18">
        <v>0</v>
      </c>
      <c r="EZ25" s="18">
        <v>41370.699999999997</v>
      </c>
      <c r="FA25" s="18">
        <v>0</v>
      </c>
      <c r="FB25" s="18">
        <v>137233940.62000099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442326.9</v>
      </c>
      <c r="FI25" s="18">
        <v>0</v>
      </c>
      <c r="FJ25" s="18">
        <v>23272960.259999901</v>
      </c>
      <c r="FK25" s="18">
        <v>0</v>
      </c>
      <c r="FL25" s="18">
        <v>2823668.93</v>
      </c>
      <c r="FM25" s="18">
        <v>0</v>
      </c>
      <c r="FN25" s="19">
        <v>29979589.52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29979589.52</v>
      </c>
      <c r="FU25" s="80">
        <v>0</v>
      </c>
      <c r="FV25" s="18">
        <v>0</v>
      </c>
      <c r="FW25" s="18">
        <v>0</v>
      </c>
      <c r="FX25" s="18">
        <v>29979589.52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763101.58000000101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4820020021.5402555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13171225.189999999</v>
      </c>
      <c r="E26" s="19">
        <v>0</v>
      </c>
      <c r="F26" s="18">
        <v>5536051.9222319983</v>
      </c>
      <c r="G26" s="18">
        <v>0</v>
      </c>
      <c r="H26" s="18">
        <v>3816073.1817540005</v>
      </c>
      <c r="I26" s="18">
        <v>0</v>
      </c>
      <c r="J26" s="18">
        <v>3819100.0860140002</v>
      </c>
      <c r="K26" s="18">
        <v>0</v>
      </c>
      <c r="L26" s="18">
        <v>19209.59</v>
      </c>
      <c r="M26" s="18">
        <v>0</v>
      </c>
      <c r="N26" s="18">
        <v>7087575.04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23662309.170753002</v>
      </c>
      <c r="AA26" s="18">
        <v>0</v>
      </c>
      <c r="AB26" s="18">
        <v>0</v>
      </c>
      <c r="AC26" s="18">
        <v>0</v>
      </c>
      <c r="AD26" s="18">
        <v>3284285.07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135527855.32999998</v>
      </c>
      <c r="AK26" s="18">
        <v>0</v>
      </c>
      <c r="AL26" s="18">
        <v>2172378.1159740002</v>
      </c>
      <c r="AM26" s="18">
        <v>0</v>
      </c>
      <c r="AN26" s="18">
        <v>16901526.059999999</v>
      </c>
      <c r="AO26" s="18">
        <v>0</v>
      </c>
      <c r="AP26" s="18">
        <v>478530425.19050008</v>
      </c>
      <c r="AQ26" s="18">
        <v>0</v>
      </c>
      <c r="AR26" s="18">
        <v>0</v>
      </c>
      <c r="AS26" s="18">
        <v>0</v>
      </c>
      <c r="AT26" s="18">
        <v>1742150.7108790001</v>
      </c>
      <c r="AU26" s="18">
        <v>0</v>
      </c>
      <c r="AV26" s="18">
        <v>7196585.9866200015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436543.20918200002</v>
      </c>
      <c r="BC26" s="18">
        <v>0</v>
      </c>
      <c r="BD26" s="18">
        <v>783451.19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433403.09</v>
      </c>
      <c r="BK26" s="18">
        <v>0</v>
      </c>
      <c r="BL26" s="18">
        <v>127731.84000000001</v>
      </c>
      <c r="BM26" s="18">
        <v>0</v>
      </c>
      <c r="BN26" s="18">
        <v>0</v>
      </c>
      <c r="BO26" s="18">
        <v>0</v>
      </c>
      <c r="BP26" s="18">
        <v>828782.81</v>
      </c>
      <c r="BQ26" s="18">
        <v>0</v>
      </c>
      <c r="BR26" s="18">
        <v>24227.960000000003</v>
      </c>
      <c r="BS26" s="18">
        <v>0</v>
      </c>
      <c r="BT26" s="18">
        <v>0</v>
      </c>
      <c r="BU26" s="18">
        <v>0</v>
      </c>
      <c r="BV26" s="18">
        <v>987856.92999999993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47237262.490000002</v>
      </c>
      <c r="CK26" s="18">
        <v>0</v>
      </c>
      <c r="CL26" s="18">
        <v>3528957.27</v>
      </c>
      <c r="CM26" s="18">
        <v>0</v>
      </c>
      <c r="CN26" s="18">
        <v>3687195.05</v>
      </c>
      <c r="CO26" s="18">
        <v>0</v>
      </c>
      <c r="CP26" s="18">
        <v>0</v>
      </c>
      <c r="CQ26" s="18">
        <v>0</v>
      </c>
      <c r="CR26" s="18">
        <v>1100198.43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2298314.7699999996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1148311.9700000002</v>
      </c>
      <c r="DY26" s="18">
        <v>0</v>
      </c>
      <c r="DZ26" s="18">
        <v>0</v>
      </c>
      <c r="EA26" s="18">
        <v>0</v>
      </c>
      <c r="EB26" s="18">
        <v>12360251.031207001</v>
      </c>
      <c r="EC26" s="18">
        <v>0</v>
      </c>
      <c r="ED26" s="18">
        <v>665750.34</v>
      </c>
      <c r="EE26" s="18">
        <v>0</v>
      </c>
      <c r="EF26" s="18">
        <v>7510949.9799999995</v>
      </c>
      <c r="EG26" s="18">
        <v>0</v>
      </c>
      <c r="EH26" s="18">
        <v>6600354.4106850009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57404.53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28006.489999999998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521477.22</v>
      </c>
      <c r="FM26" s="18">
        <v>0</v>
      </c>
      <c r="FN26" s="19">
        <v>142882056.88</v>
      </c>
      <c r="FO26" s="19">
        <v>0</v>
      </c>
      <c r="FP26" s="18">
        <v>0</v>
      </c>
      <c r="FQ26" s="18">
        <v>0</v>
      </c>
      <c r="FR26" s="18">
        <v>11608853.740000002</v>
      </c>
      <c r="FS26" s="18">
        <v>0</v>
      </c>
      <c r="FT26" s="80">
        <v>124132486.41000001</v>
      </c>
      <c r="FU26" s="80">
        <v>0</v>
      </c>
      <c r="FV26" s="18">
        <v>523073.77</v>
      </c>
      <c r="FW26" s="18">
        <v>0</v>
      </c>
      <c r="FX26" s="18">
        <v>123609412.64000002</v>
      </c>
      <c r="FY26" s="18">
        <v>0</v>
      </c>
      <c r="FZ26" s="80">
        <v>7140716.7299999995</v>
      </c>
      <c r="GA26" s="80">
        <v>0</v>
      </c>
      <c r="GB26" s="18">
        <v>199231.03999999998</v>
      </c>
      <c r="GC26" s="18">
        <v>0</v>
      </c>
      <c r="GD26" s="18">
        <v>6941485.6899999995</v>
      </c>
      <c r="GE26" s="18">
        <v>0</v>
      </c>
      <c r="GF26" s="18">
        <v>634541.21863499994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924646791.27443504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1367564550.8410001</v>
      </c>
      <c r="E27" s="19">
        <v>5558693.3489999995</v>
      </c>
      <c r="F27" s="18">
        <v>158443585.52900004</v>
      </c>
      <c r="G27" s="18">
        <v>34571.171000000002</v>
      </c>
      <c r="H27" s="18">
        <v>999459012.12899983</v>
      </c>
      <c r="I27" s="18">
        <v>3329118.42</v>
      </c>
      <c r="J27" s="18">
        <v>209661953.18300015</v>
      </c>
      <c r="K27" s="18">
        <v>2195003.7579999999</v>
      </c>
      <c r="L27" s="18">
        <v>7514033.8549999995</v>
      </c>
      <c r="M27" s="18">
        <v>12037.325000000001</v>
      </c>
      <c r="N27" s="18">
        <v>57345190.340000004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167571721.59900001</v>
      </c>
      <c r="AA27" s="18">
        <v>12658164.761</v>
      </c>
      <c r="AB27" s="18">
        <v>0</v>
      </c>
      <c r="AC27" s="18">
        <v>0</v>
      </c>
      <c r="AD27" s="18">
        <v>82696218.252000004</v>
      </c>
      <c r="AE27" s="18">
        <v>26182604.978</v>
      </c>
      <c r="AF27" s="18">
        <v>0</v>
      </c>
      <c r="AG27" s="18">
        <v>0</v>
      </c>
      <c r="AH27" s="18">
        <v>0</v>
      </c>
      <c r="AI27" s="18">
        <v>0</v>
      </c>
      <c r="AJ27" s="18">
        <v>1394462445.014575</v>
      </c>
      <c r="AK27" s="18">
        <v>0</v>
      </c>
      <c r="AL27" s="18">
        <v>11827496.945425024</v>
      </c>
      <c r="AM27" s="18">
        <v>0</v>
      </c>
      <c r="AN27" s="18">
        <v>27600122</v>
      </c>
      <c r="AO27" s="18">
        <v>0</v>
      </c>
      <c r="AP27" s="18">
        <v>619688060.92999995</v>
      </c>
      <c r="AQ27" s="18">
        <v>0</v>
      </c>
      <c r="AR27" s="18">
        <v>2250</v>
      </c>
      <c r="AS27" s="18">
        <v>0</v>
      </c>
      <c r="AT27" s="18">
        <v>96378573.787999988</v>
      </c>
      <c r="AU27" s="18">
        <v>1676815.672</v>
      </c>
      <c r="AV27" s="18">
        <v>61377626.001000002</v>
      </c>
      <c r="AW27" s="18">
        <v>875702.20900000003</v>
      </c>
      <c r="AX27" s="18">
        <v>0</v>
      </c>
      <c r="AY27" s="18">
        <v>0</v>
      </c>
      <c r="AZ27" s="18">
        <v>0</v>
      </c>
      <c r="BA27" s="18">
        <v>0</v>
      </c>
      <c r="BB27" s="18">
        <v>6647580.2939999998</v>
      </c>
      <c r="BC27" s="18">
        <v>7753.9059999999999</v>
      </c>
      <c r="BD27" s="18">
        <v>27220575.261999998</v>
      </c>
      <c r="BE27" s="18">
        <v>61304.728000000003</v>
      </c>
      <c r="BF27" s="18">
        <v>0</v>
      </c>
      <c r="BG27" s="18">
        <v>0</v>
      </c>
      <c r="BH27" s="18">
        <v>2189258.9</v>
      </c>
      <c r="BI27" s="18">
        <v>0</v>
      </c>
      <c r="BJ27" s="18">
        <v>2076043.4</v>
      </c>
      <c r="BK27" s="18">
        <v>0</v>
      </c>
      <c r="BL27" s="18">
        <v>632643.59</v>
      </c>
      <c r="BM27" s="18">
        <v>0</v>
      </c>
      <c r="BN27" s="18">
        <v>40202.800000000003</v>
      </c>
      <c r="BO27" s="18">
        <v>0</v>
      </c>
      <c r="BP27" s="18">
        <v>40063.410000000003</v>
      </c>
      <c r="BQ27" s="18">
        <v>0</v>
      </c>
      <c r="BR27" s="18">
        <v>70575.289999999994</v>
      </c>
      <c r="BS27" s="18">
        <v>0</v>
      </c>
      <c r="BT27" s="18">
        <v>0</v>
      </c>
      <c r="BU27" s="18">
        <v>0</v>
      </c>
      <c r="BV27" s="18">
        <v>8437705.6599999983</v>
      </c>
      <c r="BW27" s="18">
        <v>0</v>
      </c>
      <c r="BX27" s="18">
        <v>22935.95</v>
      </c>
      <c r="BY27" s="18">
        <v>0</v>
      </c>
      <c r="BZ27" s="18">
        <v>0</v>
      </c>
      <c r="CA27" s="18">
        <v>0</v>
      </c>
      <c r="CB27" s="18">
        <v>3984627.7860000003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97068741.017000005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549767.1</v>
      </c>
      <c r="DY27" s="18">
        <v>0</v>
      </c>
      <c r="DZ27" s="18">
        <v>0</v>
      </c>
      <c r="EA27" s="18">
        <v>0</v>
      </c>
      <c r="EB27" s="18">
        <v>287268852.796</v>
      </c>
      <c r="EC27" s="18">
        <v>207441.304</v>
      </c>
      <c r="ED27" s="18">
        <v>70301957.707000002</v>
      </c>
      <c r="EE27" s="18">
        <v>9762094.8829999994</v>
      </c>
      <c r="EF27" s="18">
        <v>156424998.477</v>
      </c>
      <c r="EG27" s="18">
        <v>4001338.963</v>
      </c>
      <c r="EH27" s="18">
        <v>191261951.99600002</v>
      </c>
      <c r="EI27" s="18">
        <v>610263.304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498.76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12562614.41</v>
      </c>
      <c r="EY27" s="18">
        <v>0</v>
      </c>
      <c r="EZ27" s="18">
        <v>0</v>
      </c>
      <c r="FA27" s="18">
        <v>0</v>
      </c>
      <c r="FB27" s="18">
        <v>5150133.88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2560083972.3299999</v>
      </c>
      <c r="FO27" s="19">
        <v>0</v>
      </c>
      <c r="FP27" s="18">
        <v>497291.30000002327</v>
      </c>
      <c r="FQ27" s="18">
        <v>0</v>
      </c>
      <c r="FR27" s="18">
        <v>425321.52999999997</v>
      </c>
      <c r="FS27" s="18">
        <v>0</v>
      </c>
      <c r="FT27" s="80">
        <v>446999887.4500913</v>
      </c>
      <c r="FU27" s="80">
        <v>0</v>
      </c>
      <c r="FV27" s="18">
        <v>12071676.630000001</v>
      </c>
      <c r="FW27" s="18">
        <v>0</v>
      </c>
      <c r="FX27" s="18">
        <v>434928210.82009131</v>
      </c>
      <c r="FY27" s="18">
        <v>0</v>
      </c>
      <c r="FZ27" s="80">
        <v>2112161472.0499086</v>
      </c>
      <c r="GA27" s="80">
        <v>0</v>
      </c>
      <c r="GB27" s="18">
        <v>400808565.9599725</v>
      </c>
      <c r="GC27" s="18">
        <v>0</v>
      </c>
      <c r="GD27" s="18">
        <v>1711352906.0899363</v>
      </c>
      <c r="GE27" s="18">
        <v>0</v>
      </c>
      <c r="GF27" s="18">
        <v>4582687.7900000252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7330713156.0210028</v>
      </c>
      <c r="HU27" s="18">
        <v>61618992.629000001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354714416.45512784</v>
      </c>
      <c r="E28" s="19">
        <v>0</v>
      </c>
      <c r="F28" s="18">
        <v>76107020.499922693</v>
      </c>
      <c r="G28" s="18">
        <v>0</v>
      </c>
      <c r="H28" s="18">
        <v>93482378.93850711</v>
      </c>
      <c r="I28" s="18">
        <v>0</v>
      </c>
      <c r="J28" s="18">
        <v>185125017.016698</v>
      </c>
      <c r="K28" s="18">
        <v>0</v>
      </c>
      <c r="L28" s="18">
        <v>5987060.75</v>
      </c>
      <c r="M28" s="18">
        <v>0</v>
      </c>
      <c r="N28" s="18">
        <v>113383186.97</v>
      </c>
      <c r="O28" s="18">
        <v>776.48</v>
      </c>
      <c r="P28" s="18">
        <v>-3453.99</v>
      </c>
      <c r="Q28" s="18">
        <v>0</v>
      </c>
      <c r="R28" s="18">
        <v>373501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11190807.970000001</v>
      </c>
      <c r="AA28" s="18">
        <v>0</v>
      </c>
      <c r="AB28" s="18">
        <v>7157615.9100000001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2726733278.6300001</v>
      </c>
      <c r="AK28" s="18">
        <v>0</v>
      </c>
      <c r="AL28" s="18">
        <v>0</v>
      </c>
      <c r="AM28" s="18">
        <v>0</v>
      </c>
      <c r="AN28" s="18">
        <v>363906823</v>
      </c>
      <c r="AO28" s="18">
        <v>0</v>
      </c>
      <c r="AP28" s="18">
        <v>1739493446.1300001</v>
      </c>
      <c r="AQ28" s="18">
        <v>0</v>
      </c>
      <c r="AR28" s="18">
        <v>0</v>
      </c>
      <c r="AS28" s="18">
        <v>0</v>
      </c>
      <c r="AT28" s="18">
        <v>69181104.040000007</v>
      </c>
      <c r="AU28" s="18">
        <v>0</v>
      </c>
      <c r="AV28" s="18">
        <v>74176993.930000007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3645383.1</v>
      </c>
      <c r="BC28" s="18">
        <v>0</v>
      </c>
      <c r="BD28" s="18">
        <v>17612881.870000001</v>
      </c>
      <c r="BE28" s="18">
        <v>0</v>
      </c>
      <c r="BF28" s="18">
        <v>0</v>
      </c>
      <c r="BG28" s="18">
        <v>0</v>
      </c>
      <c r="BH28" s="18">
        <v>4325939.83</v>
      </c>
      <c r="BI28" s="18">
        <v>0</v>
      </c>
      <c r="BJ28" s="18">
        <v>10935712.34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24700119.140000001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17706799.640000001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521764321.42000002</v>
      </c>
      <c r="CK28" s="18">
        <v>0</v>
      </c>
      <c r="CL28" s="18">
        <v>5372588.2400000002</v>
      </c>
      <c r="CM28" s="18">
        <v>0</v>
      </c>
      <c r="CN28" s="18">
        <v>4799448.07</v>
      </c>
      <c r="CO28" s="18">
        <v>0</v>
      </c>
      <c r="CP28" s="18">
        <v>0</v>
      </c>
      <c r="CQ28" s="18">
        <v>0</v>
      </c>
      <c r="CR28" s="18">
        <v>4936536.83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355429991.24000001</v>
      </c>
      <c r="DE28" s="18">
        <v>0</v>
      </c>
      <c r="DF28" s="18">
        <v>5501.91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35978959.020000003</v>
      </c>
      <c r="DY28" s="18">
        <v>0</v>
      </c>
      <c r="DZ28" s="18">
        <v>0</v>
      </c>
      <c r="EA28" s="18">
        <v>0</v>
      </c>
      <c r="EB28" s="18">
        <v>226517843.33000001</v>
      </c>
      <c r="EC28" s="18">
        <v>2173743.54</v>
      </c>
      <c r="ED28" s="18">
        <v>4884407.3899999997</v>
      </c>
      <c r="EE28" s="18">
        <v>0</v>
      </c>
      <c r="EF28" s="18">
        <v>115601343.72</v>
      </c>
      <c r="EG28" s="18">
        <v>0</v>
      </c>
      <c r="EH28" s="18">
        <v>155684718.50999999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118202.25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4396774.84</v>
      </c>
      <c r="EW28" s="18">
        <v>0</v>
      </c>
      <c r="EX28" s="18">
        <v>139567959.81999999</v>
      </c>
      <c r="EY28" s="18">
        <v>0</v>
      </c>
      <c r="EZ28" s="18">
        <v>4653.25</v>
      </c>
      <c r="FA28" s="18">
        <v>0</v>
      </c>
      <c r="FB28" s="18">
        <v>9408959.8399999999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44720.46</v>
      </c>
      <c r="FI28" s="18">
        <v>0</v>
      </c>
      <c r="FJ28" s="18">
        <v>2091021.42</v>
      </c>
      <c r="FK28" s="18">
        <v>0</v>
      </c>
      <c r="FL28" s="18">
        <v>0</v>
      </c>
      <c r="FM28" s="18">
        <v>0</v>
      </c>
      <c r="FN28" s="19">
        <v>178768038.97999996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9513992.6300000008</v>
      </c>
      <c r="FU28" s="80">
        <v>0</v>
      </c>
      <c r="FV28" s="18">
        <v>42391.969999999994</v>
      </c>
      <c r="FW28" s="18">
        <v>0</v>
      </c>
      <c r="FX28" s="18">
        <v>9471600.6600000001</v>
      </c>
      <c r="FY28" s="18">
        <v>0</v>
      </c>
      <c r="FZ28" s="80">
        <v>169254046.34999996</v>
      </c>
      <c r="GA28" s="80">
        <v>0</v>
      </c>
      <c r="GB28" s="18">
        <v>0</v>
      </c>
      <c r="GC28" s="18">
        <v>0</v>
      </c>
      <c r="GD28" s="18">
        <v>169254046.34999996</v>
      </c>
      <c r="GE28" s="18">
        <v>0</v>
      </c>
      <c r="GF28" s="18">
        <v>1193289.03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7312231496.2851286</v>
      </c>
      <c r="HU28" s="18">
        <v>2174520.02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92022748.379999995</v>
      </c>
      <c r="E29" s="19">
        <v>12812155.9</v>
      </c>
      <c r="F29" s="18">
        <v>12857273.450000001</v>
      </c>
      <c r="G29" s="18">
        <v>0</v>
      </c>
      <c r="H29" s="18">
        <v>65091024.890000001</v>
      </c>
      <c r="I29" s="18">
        <v>831405.51</v>
      </c>
      <c r="J29" s="18">
        <v>14074450.039999999</v>
      </c>
      <c r="K29" s="18">
        <v>11980750.390000001</v>
      </c>
      <c r="L29" s="18">
        <v>76613.95</v>
      </c>
      <c r="M29" s="18">
        <v>0</v>
      </c>
      <c r="N29" s="18">
        <v>3436218.31</v>
      </c>
      <c r="O29" s="18">
        <v>0</v>
      </c>
      <c r="P29" s="18">
        <v>6627.95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8589896.3699999992</v>
      </c>
      <c r="AA29" s="18">
        <v>0</v>
      </c>
      <c r="AB29" s="18">
        <v>0</v>
      </c>
      <c r="AC29" s="18">
        <v>0</v>
      </c>
      <c r="AD29" s="18">
        <v>3073.31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313858883.25</v>
      </c>
      <c r="AQ29" s="18">
        <v>0</v>
      </c>
      <c r="AR29" s="18">
        <v>0</v>
      </c>
      <c r="AS29" s="18">
        <v>0</v>
      </c>
      <c r="AT29" s="18">
        <v>1743264.09</v>
      </c>
      <c r="AU29" s="18">
        <v>0</v>
      </c>
      <c r="AV29" s="18">
        <v>16630506.710000001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39408.43</v>
      </c>
      <c r="BC29" s="18">
        <v>0.5</v>
      </c>
      <c r="BD29" s="18">
        <v>367074.55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2239817.17</v>
      </c>
      <c r="BK29" s="18">
        <v>0</v>
      </c>
      <c r="BL29" s="18">
        <v>0</v>
      </c>
      <c r="BM29" s="18">
        <v>0</v>
      </c>
      <c r="BN29" s="18">
        <v>59639.8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43291244.630000003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18884.71</v>
      </c>
      <c r="DA29" s="18">
        <v>0</v>
      </c>
      <c r="DB29" s="18">
        <v>0</v>
      </c>
      <c r="DC29" s="18">
        <v>0</v>
      </c>
      <c r="DD29" s="18">
        <v>881423.08</v>
      </c>
      <c r="DE29" s="18">
        <v>-5747.62</v>
      </c>
      <c r="DF29" s="18">
        <v>-3352.21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1662490.06</v>
      </c>
      <c r="DY29" s="18">
        <v>0</v>
      </c>
      <c r="DZ29" s="18">
        <v>0</v>
      </c>
      <c r="EA29" s="18">
        <v>0</v>
      </c>
      <c r="EB29" s="18">
        <v>3725382.88</v>
      </c>
      <c r="EC29" s="18">
        <v>71190.34</v>
      </c>
      <c r="ED29" s="18">
        <v>56942.36</v>
      </c>
      <c r="EE29" s="18">
        <v>6683.66</v>
      </c>
      <c r="EF29" s="18">
        <v>4854136.88</v>
      </c>
      <c r="EG29" s="18">
        <v>1071258.49</v>
      </c>
      <c r="EH29" s="18">
        <v>7326635.7800000003</v>
      </c>
      <c r="EI29" s="18">
        <v>148132.22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1651578.91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517001263.06999999</v>
      </c>
      <c r="HU29" s="18">
        <v>14103673.490000002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562010496.92320001</v>
      </c>
      <c r="E30" s="19">
        <v>0</v>
      </c>
      <c r="F30" s="18">
        <v>46828135.268065274</v>
      </c>
      <c r="G30" s="18">
        <v>0</v>
      </c>
      <c r="H30" s="18">
        <v>381001234.43909615</v>
      </c>
      <c r="I30" s="18">
        <v>0</v>
      </c>
      <c r="J30" s="18">
        <v>134181127.21603857</v>
      </c>
      <c r="K30" s="18">
        <v>0</v>
      </c>
      <c r="L30" s="18">
        <v>136453301.1349</v>
      </c>
      <c r="M30" s="18">
        <v>0</v>
      </c>
      <c r="N30" s="18">
        <v>124401019.98999999</v>
      </c>
      <c r="O30" s="18">
        <v>0</v>
      </c>
      <c r="P30" s="18">
        <v>268690.86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6310696.25</v>
      </c>
      <c r="W30" s="18">
        <v>0</v>
      </c>
      <c r="X30" s="18">
        <v>0</v>
      </c>
      <c r="Y30" s="18">
        <v>0</v>
      </c>
      <c r="Z30" s="18">
        <v>365550014.58660001</v>
      </c>
      <c r="AA30" s="18">
        <v>0</v>
      </c>
      <c r="AB30" s="18">
        <v>0</v>
      </c>
      <c r="AC30" s="18">
        <v>0</v>
      </c>
      <c r="AD30" s="18">
        <v>47841012.568099998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2522087676.3267002</v>
      </c>
      <c r="AK30" s="18">
        <v>0</v>
      </c>
      <c r="AL30" s="18">
        <v>311341.14679999999</v>
      </c>
      <c r="AM30" s="18">
        <v>0</v>
      </c>
      <c r="AN30" s="18">
        <v>126207600.9579</v>
      </c>
      <c r="AO30" s="18">
        <v>0</v>
      </c>
      <c r="AP30" s="18">
        <v>1518009486.3181999</v>
      </c>
      <c r="AQ30" s="18">
        <v>0</v>
      </c>
      <c r="AR30" s="18">
        <v>114520.60999999999</v>
      </c>
      <c r="AS30" s="18">
        <v>0</v>
      </c>
      <c r="AT30" s="18">
        <v>73168518.385399997</v>
      </c>
      <c r="AU30" s="18">
        <v>0</v>
      </c>
      <c r="AV30" s="18">
        <v>136204457.77399999</v>
      </c>
      <c r="AW30" s="18">
        <v>0</v>
      </c>
      <c r="AX30" s="18">
        <v>5668.58</v>
      </c>
      <c r="AY30" s="18">
        <v>0</v>
      </c>
      <c r="AZ30" s="18">
        <v>0</v>
      </c>
      <c r="BA30" s="18">
        <v>0</v>
      </c>
      <c r="BB30" s="18">
        <v>5848968.7383000003</v>
      </c>
      <c r="BC30" s="18">
        <v>0</v>
      </c>
      <c r="BD30" s="18">
        <v>73881002.279500008</v>
      </c>
      <c r="BE30" s="18">
        <v>0</v>
      </c>
      <c r="BF30" s="18">
        <v>7250</v>
      </c>
      <c r="BG30" s="18">
        <v>0</v>
      </c>
      <c r="BH30" s="18">
        <v>10996486.130100001</v>
      </c>
      <c r="BI30" s="18">
        <v>0</v>
      </c>
      <c r="BJ30" s="18">
        <v>12235950.2634</v>
      </c>
      <c r="BK30" s="18">
        <v>0</v>
      </c>
      <c r="BL30" s="18">
        <v>1314470.21</v>
      </c>
      <c r="BM30" s="18">
        <v>0</v>
      </c>
      <c r="BN30" s="18">
        <v>0</v>
      </c>
      <c r="BO30" s="18">
        <v>0</v>
      </c>
      <c r="BP30" s="18">
        <v>783119.40170000005</v>
      </c>
      <c r="BQ30" s="18">
        <v>0</v>
      </c>
      <c r="BR30" s="18">
        <v>1021148.79</v>
      </c>
      <c r="BS30" s="18">
        <v>0</v>
      </c>
      <c r="BT30" s="18">
        <v>0</v>
      </c>
      <c r="BU30" s="18">
        <v>0</v>
      </c>
      <c r="BV30" s="18">
        <v>594417.29469999997</v>
      </c>
      <c r="BW30" s="18">
        <v>0</v>
      </c>
      <c r="BX30" s="18">
        <v>745284.46</v>
      </c>
      <c r="BY30" s="18">
        <v>0</v>
      </c>
      <c r="BZ30" s="18">
        <v>0</v>
      </c>
      <c r="CA30" s="18">
        <v>0</v>
      </c>
      <c r="CB30" s="18">
        <v>5795215.3949999996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750255318.34899998</v>
      </c>
      <c r="CK30" s="18">
        <v>0</v>
      </c>
      <c r="CL30" s="18">
        <v>62036723.553300001</v>
      </c>
      <c r="CM30" s="18">
        <v>0</v>
      </c>
      <c r="CN30" s="18">
        <v>123223325.84100001</v>
      </c>
      <c r="CO30" s="18">
        <v>0</v>
      </c>
      <c r="CP30" s="18">
        <v>0</v>
      </c>
      <c r="CQ30" s="18">
        <v>0</v>
      </c>
      <c r="CR30" s="18">
        <v>59843723.610799998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31772939.395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11859322.9706</v>
      </c>
      <c r="DY30" s="18">
        <v>0</v>
      </c>
      <c r="DZ30" s="18">
        <v>0</v>
      </c>
      <c r="EA30" s="18">
        <v>0</v>
      </c>
      <c r="EB30" s="18">
        <v>254134232.79529998</v>
      </c>
      <c r="EC30" s="18">
        <v>0</v>
      </c>
      <c r="ED30" s="18">
        <v>20792514.207400002</v>
      </c>
      <c r="EE30" s="18">
        <v>0</v>
      </c>
      <c r="EF30" s="18">
        <v>136374877.5776</v>
      </c>
      <c r="EG30" s="18">
        <v>0</v>
      </c>
      <c r="EH30" s="18">
        <v>94447304.8574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6832281.1200000001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8205040.54</v>
      </c>
      <c r="EW30" s="18">
        <v>0</v>
      </c>
      <c r="EX30" s="18">
        <v>202734103.60000002</v>
      </c>
      <c r="EY30" s="18">
        <v>0</v>
      </c>
      <c r="EZ30" s="18">
        <v>10778160.939999999</v>
      </c>
      <c r="FA30" s="18">
        <v>0</v>
      </c>
      <c r="FB30" s="18">
        <v>4098585.44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9081069.1899999995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172413422.59</v>
      </c>
      <c r="FO30" s="19">
        <v>0</v>
      </c>
      <c r="FP30" s="18">
        <v>678342.65</v>
      </c>
      <c r="FQ30" s="18">
        <v>0</v>
      </c>
      <c r="FR30" s="18">
        <v>66548100.969999999</v>
      </c>
      <c r="FS30" s="18">
        <v>0</v>
      </c>
      <c r="FT30" s="80">
        <v>55078669</v>
      </c>
      <c r="FU30" s="80">
        <v>0</v>
      </c>
      <c r="FV30" s="18">
        <v>810895.04</v>
      </c>
      <c r="FW30" s="18">
        <v>0</v>
      </c>
      <c r="FX30" s="18">
        <v>54267773.960000001</v>
      </c>
      <c r="FY30" s="18">
        <v>0</v>
      </c>
      <c r="FZ30" s="80">
        <v>50108309.969999999</v>
      </c>
      <c r="GA30" s="80">
        <v>0</v>
      </c>
      <c r="GB30" s="18">
        <v>8731488.6099999994</v>
      </c>
      <c r="GC30" s="18">
        <v>0</v>
      </c>
      <c r="GD30" s="18">
        <v>41376821.359999999</v>
      </c>
      <c r="GE30" s="18">
        <v>0</v>
      </c>
      <c r="GF30" s="18">
        <v>5688365.9199999999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7696739127.8718987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25894250.439999998</v>
      </c>
      <c r="E31" s="19">
        <v>0</v>
      </c>
      <c r="F31" s="18">
        <v>3069246.0900000003</v>
      </c>
      <c r="G31" s="18">
        <v>0</v>
      </c>
      <c r="H31" s="18">
        <v>8535461.8200000003</v>
      </c>
      <c r="I31" s="18">
        <v>0</v>
      </c>
      <c r="J31" s="18">
        <v>14289542.529999997</v>
      </c>
      <c r="K31" s="18">
        <v>0</v>
      </c>
      <c r="L31" s="18">
        <v>4769951.63</v>
      </c>
      <c r="M31" s="18">
        <v>0</v>
      </c>
      <c r="N31" s="18">
        <v>10875347.890000001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27653.18</v>
      </c>
      <c r="W31" s="18">
        <v>0</v>
      </c>
      <c r="X31" s="18">
        <v>0</v>
      </c>
      <c r="Y31" s="18">
        <v>0</v>
      </c>
      <c r="Z31" s="18">
        <v>5798927.5500000007</v>
      </c>
      <c r="AA31" s="18">
        <v>0</v>
      </c>
      <c r="AB31" s="18">
        <v>0</v>
      </c>
      <c r="AC31" s="18">
        <v>0</v>
      </c>
      <c r="AD31" s="18">
        <v>1584750.9299999997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264291462.81000003</v>
      </c>
      <c r="AK31" s="18">
        <v>0</v>
      </c>
      <c r="AL31" s="18">
        <v>0</v>
      </c>
      <c r="AM31" s="18">
        <v>0</v>
      </c>
      <c r="AN31" s="18">
        <v>2001677.05</v>
      </c>
      <c r="AO31" s="18">
        <v>0</v>
      </c>
      <c r="AP31" s="18">
        <v>29350845.669999998</v>
      </c>
      <c r="AQ31" s="18">
        <v>0</v>
      </c>
      <c r="AR31" s="18">
        <v>0</v>
      </c>
      <c r="AS31" s="18">
        <v>0</v>
      </c>
      <c r="AT31" s="18">
        <v>2411957.19</v>
      </c>
      <c r="AU31" s="18">
        <v>0</v>
      </c>
      <c r="AV31" s="18">
        <v>5064885.8499999996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906648.6</v>
      </c>
      <c r="BC31" s="18">
        <v>0</v>
      </c>
      <c r="BD31" s="18">
        <v>11030605.799999999</v>
      </c>
      <c r="BE31" s="18">
        <v>0</v>
      </c>
      <c r="BF31" s="18">
        <v>0</v>
      </c>
      <c r="BG31" s="18">
        <v>0</v>
      </c>
      <c r="BH31" s="18">
        <v>136383.07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80191</v>
      </c>
      <c r="BS31" s="18">
        <v>0</v>
      </c>
      <c r="BT31" s="18">
        <v>0</v>
      </c>
      <c r="BU31" s="18">
        <v>0</v>
      </c>
      <c r="BV31" s="18">
        <v>219953.83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75873282.519999996</v>
      </c>
      <c r="CK31" s="18">
        <v>0</v>
      </c>
      <c r="CL31" s="18">
        <v>4093579.86</v>
      </c>
      <c r="CM31" s="18">
        <v>0</v>
      </c>
      <c r="CN31" s="18">
        <v>6052354.870000001</v>
      </c>
      <c r="CO31" s="18">
        <v>0</v>
      </c>
      <c r="CP31" s="18">
        <v>0</v>
      </c>
      <c r="CQ31" s="18">
        <v>0</v>
      </c>
      <c r="CR31" s="18">
        <v>2989036.8400000003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30412486.159999996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198883.94</v>
      </c>
      <c r="DU31" s="18">
        <v>0</v>
      </c>
      <c r="DV31" s="18">
        <v>0</v>
      </c>
      <c r="DW31" s="18">
        <v>0</v>
      </c>
      <c r="DX31" s="18">
        <v>21048.32</v>
      </c>
      <c r="DY31" s="18">
        <v>0</v>
      </c>
      <c r="DZ31" s="18">
        <v>0</v>
      </c>
      <c r="EA31" s="18">
        <v>0</v>
      </c>
      <c r="EB31" s="18">
        <v>15468496.449999999</v>
      </c>
      <c r="EC31" s="18">
        <v>0</v>
      </c>
      <c r="ED31" s="18">
        <v>137597.99</v>
      </c>
      <c r="EE31" s="18">
        <v>0</v>
      </c>
      <c r="EF31" s="18">
        <v>18063234.770000003</v>
      </c>
      <c r="EG31" s="18">
        <v>0</v>
      </c>
      <c r="EH31" s="18">
        <v>6995612.5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837462.17999999993</v>
      </c>
      <c r="EW31" s="18">
        <v>0</v>
      </c>
      <c r="EX31" s="18">
        <v>29710218.02</v>
      </c>
      <c r="EY31" s="18">
        <v>0</v>
      </c>
      <c r="EZ31" s="18">
        <v>0</v>
      </c>
      <c r="FA31" s="18">
        <v>0</v>
      </c>
      <c r="FB31" s="18">
        <v>1573348.47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76383909.069999993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76383909.069999993</v>
      </c>
      <c r="FU31" s="80">
        <v>0</v>
      </c>
      <c r="FV31" s="18">
        <v>0</v>
      </c>
      <c r="FW31" s="18">
        <v>0</v>
      </c>
      <c r="FX31" s="18">
        <v>76383909.069999993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633270066.45000005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504645482.37</v>
      </c>
      <c r="E32" s="19">
        <v>0</v>
      </c>
      <c r="F32" s="18">
        <v>76837984.099933997</v>
      </c>
      <c r="G32" s="18">
        <v>0</v>
      </c>
      <c r="H32" s="18">
        <v>132858967.637325</v>
      </c>
      <c r="I32" s="18">
        <v>0</v>
      </c>
      <c r="J32" s="18">
        <v>294948530.63274103</v>
      </c>
      <c r="K32" s="18">
        <v>0</v>
      </c>
      <c r="L32" s="18">
        <v>51906736.090000004</v>
      </c>
      <c r="M32" s="18">
        <v>0</v>
      </c>
      <c r="N32" s="18">
        <v>94588440.280000001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181738443.69999999</v>
      </c>
      <c r="AA32" s="18">
        <v>0</v>
      </c>
      <c r="AB32" s="18">
        <v>0</v>
      </c>
      <c r="AC32" s="18">
        <v>0</v>
      </c>
      <c r="AD32" s="18">
        <v>75283085.669999987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4176069624.8600001</v>
      </c>
      <c r="AK32" s="18">
        <v>0</v>
      </c>
      <c r="AL32" s="18">
        <v>0</v>
      </c>
      <c r="AM32" s="18">
        <v>0</v>
      </c>
      <c r="AN32" s="18">
        <v>274045893.70999998</v>
      </c>
      <c r="AO32" s="18">
        <v>0</v>
      </c>
      <c r="AP32" s="18">
        <v>3552052410.3099999</v>
      </c>
      <c r="AQ32" s="18">
        <v>0</v>
      </c>
      <c r="AR32" s="18">
        <v>1538714.77</v>
      </c>
      <c r="AS32" s="18">
        <v>0</v>
      </c>
      <c r="AT32" s="18">
        <v>132787636.48999999</v>
      </c>
      <c r="AU32" s="18">
        <v>0</v>
      </c>
      <c r="AV32" s="18">
        <v>53094499.68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17616741.109999999</v>
      </c>
      <c r="BC32" s="18">
        <v>0</v>
      </c>
      <c r="BD32" s="18">
        <v>58928295.140000001</v>
      </c>
      <c r="BE32" s="18">
        <v>0</v>
      </c>
      <c r="BF32" s="18">
        <v>47851</v>
      </c>
      <c r="BG32" s="18">
        <v>0</v>
      </c>
      <c r="BH32" s="18">
        <v>7367180.1900000013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1511066.7599999998</v>
      </c>
      <c r="BQ32" s="18">
        <v>0</v>
      </c>
      <c r="BR32" s="18">
        <v>2388149.33</v>
      </c>
      <c r="BS32" s="18">
        <v>0</v>
      </c>
      <c r="BT32" s="18">
        <v>0</v>
      </c>
      <c r="BU32" s="18">
        <v>0</v>
      </c>
      <c r="BV32" s="18">
        <v>24163744.07</v>
      </c>
      <c r="BW32" s="18">
        <v>0</v>
      </c>
      <c r="BX32" s="18">
        <v>720781.64</v>
      </c>
      <c r="BY32" s="18">
        <v>0</v>
      </c>
      <c r="BZ32" s="18">
        <v>513852.41</v>
      </c>
      <c r="CA32" s="18">
        <v>0</v>
      </c>
      <c r="CB32" s="18">
        <v>42963009.969999999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817283109.41999996</v>
      </c>
      <c r="CK32" s="18">
        <v>0</v>
      </c>
      <c r="CL32" s="18">
        <v>55631030.700000003</v>
      </c>
      <c r="CM32" s="18">
        <v>0</v>
      </c>
      <c r="CN32" s="18">
        <v>38605766.630000003</v>
      </c>
      <c r="CO32" s="18">
        <v>0</v>
      </c>
      <c r="CP32" s="18">
        <v>0</v>
      </c>
      <c r="CQ32" s="18">
        <v>0</v>
      </c>
      <c r="CR32" s="18">
        <v>33205841.530000001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36630808.450000003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2364836.46</v>
      </c>
      <c r="DU32" s="18">
        <v>0</v>
      </c>
      <c r="DV32" s="18">
        <v>0</v>
      </c>
      <c r="DW32" s="18">
        <v>0</v>
      </c>
      <c r="DX32" s="18">
        <v>59293794.32</v>
      </c>
      <c r="DY32" s="18">
        <v>0</v>
      </c>
      <c r="DZ32" s="18">
        <v>0</v>
      </c>
      <c r="EA32" s="18">
        <v>0</v>
      </c>
      <c r="EB32" s="18">
        <v>228732104.88</v>
      </c>
      <c r="EC32" s="18">
        <v>0</v>
      </c>
      <c r="ED32" s="18">
        <v>57879506.850000001</v>
      </c>
      <c r="EE32" s="18">
        <v>0</v>
      </c>
      <c r="EF32" s="18">
        <v>169904908.30000001</v>
      </c>
      <c r="EG32" s="18">
        <v>0</v>
      </c>
      <c r="EH32" s="18">
        <v>138606359.74000001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31727080.949999999</v>
      </c>
      <c r="EO32" s="18">
        <v>0</v>
      </c>
      <c r="EP32" s="18">
        <v>12739.58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2159926.71</v>
      </c>
      <c r="EW32" s="18">
        <v>0</v>
      </c>
      <c r="EX32" s="18">
        <v>54091756.829999998</v>
      </c>
      <c r="EY32" s="18">
        <v>0</v>
      </c>
      <c r="EZ32" s="18">
        <v>0</v>
      </c>
      <c r="FA32" s="18">
        <v>0</v>
      </c>
      <c r="FB32" s="18">
        <v>7065079.8899999997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248107.45</v>
      </c>
      <c r="FI32" s="18">
        <v>0</v>
      </c>
      <c r="FJ32" s="18">
        <v>217726.04</v>
      </c>
      <c r="FK32" s="18">
        <v>0</v>
      </c>
      <c r="FL32" s="18">
        <v>2824840.3800000004</v>
      </c>
      <c r="FM32" s="18">
        <v>0</v>
      </c>
      <c r="FN32" s="19">
        <v>407274815.38000005</v>
      </c>
      <c r="FO32" s="19">
        <v>0</v>
      </c>
      <c r="FP32" s="18">
        <v>2322317.02</v>
      </c>
      <c r="FQ32" s="18">
        <v>0</v>
      </c>
      <c r="FR32" s="18">
        <v>82948862.810004056</v>
      </c>
      <c r="FS32" s="18">
        <v>0</v>
      </c>
      <c r="FT32" s="80">
        <v>321424115.77000004</v>
      </c>
      <c r="FU32" s="80">
        <v>0</v>
      </c>
      <c r="FV32" s="18">
        <v>11297883.18</v>
      </c>
      <c r="FW32" s="18">
        <v>0</v>
      </c>
      <c r="FX32" s="18">
        <v>310126232.59000003</v>
      </c>
      <c r="FY32" s="18">
        <v>0</v>
      </c>
      <c r="FZ32" s="80">
        <v>579519.779996</v>
      </c>
      <c r="GA32" s="80">
        <v>0</v>
      </c>
      <c r="GB32" s="18">
        <v>363159.49999600003</v>
      </c>
      <c r="GC32" s="18">
        <v>0</v>
      </c>
      <c r="GD32" s="18">
        <v>216360.28000000003</v>
      </c>
      <c r="GE32" s="18">
        <v>0</v>
      </c>
      <c r="GF32" s="18">
        <v>51267929.25</v>
      </c>
      <c r="GG32" s="18">
        <v>0</v>
      </c>
      <c r="GH32" s="18">
        <v>0</v>
      </c>
      <c r="GI32" s="18">
        <v>0</v>
      </c>
      <c r="GJ32" s="18">
        <v>122142.96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11449121852.249996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359007356.17973804</v>
      </c>
      <c r="E33" s="19">
        <v>0</v>
      </c>
      <c r="F33" s="18">
        <v>198002657.41973966</v>
      </c>
      <c r="G33" s="18">
        <v>0</v>
      </c>
      <c r="H33" s="18">
        <v>60206980.149999917</v>
      </c>
      <c r="I33" s="18">
        <v>0</v>
      </c>
      <c r="J33" s="18">
        <v>100797718.60999843</v>
      </c>
      <c r="K33" s="18">
        <v>0</v>
      </c>
      <c r="L33" s="18">
        <v>9417479.4999999981</v>
      </c>
      <c r="M33" s="18">
        <v>0</v>
      </c>
      <c r="N33" s="18">
        <v>128649298.30999923</v>
      </c>
      <c r="O33" s="18">
        <v>0</v>
      </c>
      <c r="P33" s="18">
        <v>3884506.2599999923</v>
      </c>
      <c r="Q33" s="18">
        <v>0</v>
      </c>
      <c r="R33" s="18">
        <v>1195130.5000000005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244836489.22000036</v>
      </c>
      <c r="AA33" s="18">
        <v>0</v>
      </c>
      <c r="AB33" s="18">
        <v>0</v>
      </c>
      <c r="AC33" s="18">
        <v>0</v>
      </c>
      <c r="AD33" s="18">
        <v>98785.849999999991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2409520424.369709</v>
      </c>
      <c r="AK33" s="18">
        <v>0</v>
      </c>
      <c r="AL33" s="18">
        <v>100865617.18999898</v>
      </c>
      <c r="AM33" s="18">
        <v>0</v>
      </c>
      <c r="AN33" s="18">
        <v>55688297.749999844</v>
      </c>
      <c r="AO33" s="18">
        <v>0</v>
      </c>
      <c r="AP33" s="18">
        <v>986160584.64000654</v>
      </c>
      <c r="AQ33" s="18">
        <v>0</v>
      </c>
      <c r="AR33" s="18">
        <v>9781248.1499992795</v>
      </c>
      <c r="AS33" s="18">
        <v>0</v>
      </c>
      <c r="AT33" s="18">
        <v>83168103.580000177</v>
      </c>
      <c r="AU33" s="18">
        <v>0</v>
      </c>
      <c r="AV33" s="18">
        <v>55467280.65000014</v>
      </c>
      <c r="AW33" s="18">
        <v>0</v>
      </c>
      <c r="AX33" s="18">
        <v>150516.24999999991</v>
      </c>
      <c r="AY33" s="18">
        <v>0</v>
      </c>
      <c r="AZ33" s="18">
        <v>0</v>
      </c>
      <c r="BA33" s="18">
        <v>0</v>
      </c>
      <c r="BB33" s="18">
        <v>4597768.7899997756</v>
      </c>
      <c r="BC33" s="18">
        <v>0</v>
      </c>
      <c r="BD33" s="18">
        <v>31447478.230005346</v>
      </c>
      <c r="BE33" s="18">
        <v>0</v>
      </c>
      <c r="BF33" s="18">
        <v>36287.43</v>
      </c>
      <c r="BG33" s="18">
        <v>0</v>
      </c>
      <c r="BH33" s="18">
        <v>1362048.2499999995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22138.26</v>
      </c>
      <c r="BQ33" s="18">
        <v>0</v>
      </c>
      <c r="BR33" s="18">
        <v>193052.96999999983</v>
      </c>
      <c r="BS33" s="18">
        <v>0</v>
      </c>
      <c r="BT33" s="18">
        <v>0</v>
      </c>
      <c r="BU33" s="18">
        <v>0</v>
      </c>
      <c r="BV33" s="18">
        <v>85410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1543884.3099999989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511868611.65999234</v>
      </c>
      <c r="CK33" s="18">
        <v>0</v>
      </c>
      <c r="CL33" s="18">
        <v>60758837.620021723</v>
      </c>
      <c r="CM33" s="18">
        <v>0</v>
      </c>
      <c r="CN33" s="18">
        <v>13230617.449997244</v>
      </c>
      <c r="CO33" s="18">
        <v>0</v>
      </c>
      <c r="CP33" s="18">
        <v>0</v>
      </c>
      <c r="CQ33" s="18">
        <v>0</v>
      </c>
      <c r="CR33" s="18">
        <v>10079048.570001384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49134808.089994259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2389268.6399999382</v>
      </c>
      <c r="DY33" s="18">
        <v>0</v>
      </c>
      <c r="DZ33" s="18">
        <v>0</v>
      </c>
      <c r="EA33" s="18">
        <v>0</v>
      </c>
      <c r="EB33" s="18">
        <v>96026541.619999826</v>
      </c>
      <c r="EC33" s="18">
        <v>0</v>
      </c>
      <c r="ED33" s="18">
        <v>727660.30000000016</v>
      </c>
      <c r="EE33" s="18">
        <v>0</v>
      </c>
      <c r="EF33" s="18">
        <v>11859811.689999988</v>
      </c>
      <c r="EG33" s="18">
        <v>0</v>
      </c>
      <c r="EH33" s="18">
        <v>18582114.28999988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55270.810000000005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12543785.85</v>
      </c>
      <c r="EW33" s="18">
        <v>0</v>
      </c>
      <c r="EX33" s="18">
        <v>167716341.53999913</v>
      </c>
      <c r="EY33" s="18">
        <v>0</v>
      </c>
      <c r="EZ33" s="18">
        <v>0</v>
      </c>
      <c r="FA33" s="18">
        <v>0</v>
      </c>
      <c r="FB33" s="18">
        <v>17860217.050000004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56817.29</v>
      </c>
      <c r="FI33" s="18">
        <v>0</v>
      </c>
      <c r="FJ33" s="18">
        <v>980839.74999999965</v>
      </c>
      <c r="FK33" s="18">
        <v>0</v>
      </c>
      <c r="FL33" s="18">
        <v>7555587.6000000015</v>
      </c>
      <c r="FM33" s="18">
        <v>0</v>
      </c>
      <c r="FN33" s="19">
        <v>266753724.86999947</v>
      </c>
      <c r="FO33" s="19">
        <v>0</v>
      </c>
      <c r="FP33" s="18">
        <v>39299723.379999392</v>
      </c>
      <c r="FQ33" s="18">
        <v>0</v>
      </c>
      <c r="FR33" s="18">
        <v>4078651.8200000008</v>
      </c>
      <c r="FS33" s="18">
        <v>0</v>
      </c>
      <c r="FT33" s="80">
        <v>223375349.67000008</v>
      </c>
      <c r="FU33" s="80">
        <v>0</v>
      </c>
      <c r="FV33" s="18">
        <v>7030349.3299999982</v>
      </c>
      <c r="FW33" s="18">
        <v>0</v>
      </c>
      <c r="FX33" s="18">
        <v>216345000.34000009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5876256.2700000042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5741235347.5994663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18122225.910000708</v>
      </c>
      <c r="E34" s="19">
        <v>0</v>
      </c>
      <c r="F34" s="18">
        <v>13144753.100000679</v>
      </c>
      <c r="G34" s="18">
        <v>0</v>
      </c>
      <c r="H34" s="18">
        <v>1009950.3199999997</v>
      </c>
      <c r="I34" s="18">
        <v>0</v>
      </c>
      <c r="J34" s="18">
        <v>3967522.4900000296</v>
      </c>
      <c r="K34" s="18">
        <v>0</v>
      </c>
      <c r="L34" s="18">
        <v>4428.59</v>
      </c>
      <c r="M34" s="18">
        <v>0</v>
      </c>
      <c r="N34" s="18">
        <v>41865289.620001763</v>
      </c>
      <c r="O34" s="18">
        <v>0</v>
      </c>
      <c r="P34" s="18">
        <v>0</v>
      </c>
      <c r="Q34" s="18">
        <v>0</v>
      </c>
      <c r="R34" s="18">
        <v>1883684.7499999951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9856216.0699999891</v>
      </c>
      <c r="AA34" s="18">
        <v>0</v>
      </c>
      <c r="AB34" s="18">
        <v>7361192.6499999994</v>
      </c>
      <c r="AC34" s="18">
        <v>0</v>
      </c>
      <c r="AD34" s="18">
        <v>22357.66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658223830.18988407</v>
      </c>
      <c r="AK34" s="18">
        <v>0</v>
      </c>
      <c r="AL34" s="18">
        <v>0</v>
      </c>
      <c r="AM34" s="18">
        <v>0</v>
      </c>
      <c r="AN34" s="18">
        <v>21162525.070001684</v>
      </c>
      <c r="AO34" s="18">
        <v>0</v>
      </c>
      <c r="AP34" s="18">
        <v>416945433.69996589</v>
      </c>
      <c r="AQ34" s="18">
        <v>0</v>
      </c>
      <c r="AR34" s="18">
        <v>0</v>
      </c>
      <c r="AS34" s="18">
        <v>0</v>
      </c>
      <c r="AT34" s="18">
        <v>4501752.0999999996</v>
      </c>
      <c r="AU34" s="18">
        <v>0</v>
      </c>
      <c r="AV34" s="18">
        <v>13226555.099999988</v>
      </c>
      <c r="AW34" s="18">
        <v>0</v>
      </c>
      <c r="AX34" s="18">
        <v>3735.5599999999995</v>
      </c>
      <c r="AY34" s="18">
        <v>0</v>
      </c>
      <c r="AZ34" s="18">
        <v>0</v>
      </c>
      <c r="BA34" s="18">
        <v>0</v>
      </c>
      <c r="BB34" s="18">
        <v>572568.95000000403</v>
      </c>
      <c r="BC34" s="18">
        <v>0</v>
      </c>
      <c r="BD34" s="18">
        <v>8158869.5299999742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99852.51</v>
      </c>
      <c r="BQ34" s="18">
        <v>0</v>
      </c>
      <c r="BR34" s="18">
        <v>72345.160000000062</v>
      </c>
      <c r="BS34" s="18">
        <v>0</v>
      </c>
      <c r="BT34" s="18">
        <v>0</v>
      </c>
      <c r="BU34" s="18">
        <v>0</v>
      </c>
      <c r="BV34" s="18">
        <v>1226405.4100000001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5628.36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22285307.090000015</v>
      </c>
      <c r="CK34" s="18">
        <v>0</v>
      </c>
      <c r="CL34" s="18">
        <v>367324.87000000244</v>
      </c>
      <c r="CM34" s="18">
        <v>0</v>
      </c>
      <c r="CN34" s="18">
        <v>573704.04999999132</v>
      </c>
      <c r="CO34" s="18">
        <v>0</v>
      </c>
      <c r="CP34" s="18">
        <v>0</v>
      </c>
      <c r="CQ34" s="18">
        <v>0</v>
      </c>
      <c r="CR34" s="18">
        <v>619247.54000000283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3662465.8899999498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1278163.5799999689</v>
      </c>
      <c r="DY34" s="18">
        <v>0</v>
      </c>
      <c r="DZ34" s="18">
        <v>0</v>
      </c>
      <c r="EA34" s="18">
        <v>0</v>
      </c>
      <c r="EB34" s="18">
        <v>738354.16000000015</v>
      </c>
      <c r="EC34" s="18">
        <v>0</v>
      </c>
      <c r="ED34" s="18">
        <v>0</v>
      </c>
      <c r="EE34" s="18">
        <v>0</v>
      </c>
      <c r="EF34" s="18">
        <v>263644.84999999998</v>
      </c>
      <c r="EG34" s="18">
        <v>0</v>
      </c>
      <c r="EH34" s="18">
        <v>1898463.5700000026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2611744.3999999994</v>
      </c>
      <c r="EW34" s="18">
        <v>0</v>
      </c>
      <c r="EX34" s="18">
        <v>49626194.870000027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15663888.660000334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1302951559.319854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73071518.439999998</v>
      </c>
      <c r="E35" s="19">
        <v>0</v>
      </c>
      <c r="F35" s="18">
        <v>18069897.620000001</v>
      </c>
      <c r="G35" s="18">
        <v>0</v>
      </c>
      <c r="H35" s="18">
        <v>55001620.82</v>
      </c>
      <c r="I35" s="18">
        <v>0</v>
      </c>
      <c r="J35" s="18">
        <v>0</v>
      </c>
      <c r="K35" s="18">
        <v>0</v>
      </c>
      <c r="L35" s="18">
        <v>189134994.25</v>
      </c>
      <c r="M35" s="18">
        <v>0</v>
      </c>
      <c r="N35" s="18">
        <v>9666440.2799999993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152402421.88999999</v>
      </c>
      <c r="AA35" s="18">
        <v>0</v>
      </c>
      <c r="AB35" s="18">
        <v>0</v>
      </c>
      <c r="AC35" s="18">
        <v>0</v>
      </c>
      <c r="AD35" s="18">
        <v>16973386.260000002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62606.55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57892197.939999998</v>
      </c>
      <c r="AQ35" s="18">
        <v>0</v>
      </c>
      <c r="AR35" s="18">
        <v>0</v>
      </c>
      <c r="AS35" s="18">
        <v>0</v>
      </c>
      <c r="AT35" s="18">
        <v>61145792.189999998</v>
      </c>
      <c r="AU35" s="18">
        <v>0</v>
      </c>
      <c r="AV35" s="18">
        <v>35044615.950000003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2585289.44</v>
      </c>
      <c r="BC35" s="18">
        <v>0</v>
      </c>
      <c r="BD35" s="18">
        <v>27291594.780000001</v>
      </c>
      <c r="BE35" s="18">
        <v>0</v>
      </c>
      <c r="BF35" s="18">
        <v>0</v>
      </c>
      <c r="BG35" s="18">
        <v>0</v>
      </c>
      <c r="BH35" s="18">
        <v>2079779.32</v>
      </c>
      <c r="BI35" s="18">
        <v>0</v>
      </c>
      <c r="BJ35" s="18">
        <v>0</v>
      </c>
      <c r="BK35" s="18">
        <v>0</v>
      </c>
      <c r="BL35" s="18">
        <v>6841528.3200000003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13071.68</v>
      </c>
      <c r="BS35" s="18">
        <v>0</v>
      </c>
      <c r="BT35" s="18">
        <v>0</v>
      </c>
      <c r="BU35" s="18">
        <v>0</v>
      </c>
      <c r="BV35" s="18">
        <v>114339528.91</v>
      </c>
      <c r="BW35" s="18">
        <v>0</v>
      </c>
      <c r="BX35" s="18">
        <v>7166945.4400000004</v>
      </c>
      <c r="BY35" s="18">
        <v>0</v>
      </c>
      <c r="BZ35" s="18">
        <v>3183494.7</v>
      </c>
      <c r="CA35" s="18">
        <v>0</v>
      </c>
      <c r="CB35" s="18">
        <v>16761293.449999999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265009587.22</v>
      </c>
      <c r="CK35" s="18">
        <v>0</v>
      </c>
      <c r="CL35" s="18">
        <v>11219264.67</v>
      </c>
      <c r="CM35" s="18">
        <v>0</v>
      </c>
      <c r="CN35" s="18">
        <v>3123411.07</v>
      </c>
      <c r="CO35" s="18">
        <v>0</v>
      </c>
      <c r="CP35" s="18">
        <v>0</v>
      </c>
      <c r="CQ35" s="18">
        <v>0</v>
      </c>
      <c r="CR35" s="18">
        <v>1917648.4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34310092.770000003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13135909.710000001</v>
      </c>
      <c r="EC35" s="18">
        <v>0</v>
      </c>
      <c r="ED35" s="18">
        <v>4213219.6500000004</v>
      </c>
      <c r="EE35" s="18">
        <v>0</v>
      </c>
      <c r="EF35" s="18">
        <v>3367866.68</v>
      </c>
      <c r="EG35" s="18">
        <v>0</v>
      </c>
      <c r="EH35" s="18">
        <v>1789732043.4300001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53915176.43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1226075.9099999999</v>
      </c>
      <c r="FM35" s="18">
        <v>0</v>
      </c>
      <c r="FN35" s="19">
        <v>120656458.36</v>
      </c>
      <c r="FO35" s="19">
        <v>0</v>
      </c>
      <c r="FP35" s="18">
        <v>189512.5</v>
      </c>
      <c r="FQ35" s="18">
        <v>0</v>
      </c>
      <c r="FR35" s="18">
        <v>120466945.86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28326665.010000002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3106093810.000001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37435082.629999995</v>
      </c>
      <c r="E36" s="19">
        <v>0</v>
      </c>
      <c r="F36" s="18">
        <v>7997892</v>
      </c>
      <c r="G36" s="18">
        <v>0</v>
      </c>
      <c r="H36" s="18">
        <v>14247263.629999995</v>
      </c>
      <c r="I36" s="18">
        <v>0</v>
      </c>
      <c r="J36" s="18">
        <v>15189927</v>
      </c>
      <c r="K36" s="18">
        <v>0</v>
      </c>
      <c r="L36" s="18">
        <v>0</v>
      </c>
      <c r="M36" s="18">
        <v>0</v>
      </c>
      <c r="N36" s="18">
        <v>19238330.43</v>
      </c>
      <c r="O36" s="18">
        <v>0</v>
      </c>
      <c r="P36" s="18">
        <v>3225405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27347562.73</v>
      </c>
      <c r="AA36" s="18">
        <v>0</v>
      </c>
      <c r="AB36" s="18">
        <v>0</v>
      </c>
      <c r="AC36" s="18">
        <v>0</v>
      </c>
      <c r="AD36" s="18">
        <v>21848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310134000.18000001</v>
      </c>
      <c r="AK36" s="18">
        <v>0</v>
      </c>
      <c r="AL36" s="18">
        <v>1830698</v>
      </c>
      <c r="AM36" s="18">
        <v>0</v>
      </c>
      <c r="AN36" s="18">
        <v>34081508.32</v>
      </c>
      <c r="AO36" s="18">
        <v>0</v>
      </c>
      <c r="AP36" s="18">
        <v>483191753.75999987</v>
      </c>
      <c r="AQ36" s="18">
        <v>0</v>
      </c>
      <c r="AR36" s="18">
        <v>9225230</v>
      </c>
      <c r="AS36" s="18">
        <v>0</v>
      </c>
      <c r="AT36" s="18">
        <v>11729122</v>
      </c>
      <c r="AU36" s="18">
        <v>0</v>
      </c>
      <c r="AV36" s="18">
        <v>11499758.41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1587792.57</v>
      </c>
      <c r="BC36" s="18">
        <v>0</v>
      </c>
      <c r="BD36" s="18">
        <v>6880901.4199999999</v>
      </c>
      <c r="BE36" s="18">
        <v>0</v>
      </c>
      <c r="BF36" s="18">
        <v>0</v>
      </c>
      <c r="BG36" s="18">
        <v>0</v>
      </c>
      <c r="BH36" s="18">
        <v>151928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737547</v>
      </c>
      <c r="BQ36" s="18">
        <v>0</v>
      </c>
      <c r="BR36" s="18">
        <v>393246</v>
      </c>
      <c r="BS36" s="18">
        <v>0</v>
      </c>
      <c r="BT36" s="18">
        <v>0</v>
      </c>
      <c r="BU36" s="18">
        <v>0</v>
      </c>
      <c r="BV36" s="18">
        <v>6033550.7400000002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510520.38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46193512</v>
      </c>
      <c r="CK36" s="18">
        <v>0</v>
      </c>
      <c r="CL36" s="18">
        <v>4694288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22155150.799999997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5693631.54</v>
      </c>
      <c r="EC36" s="18">
        <v>0</v>
      </c>
      <c r="ED36" s="18">
        <v>653236</v>
      </c>
      <c r="EE36" s="18">
        <v>0</v>
      </c>
      <c r="EF36" s="18">
        <v>7427509</v>
      </c>
      <c r="EG36" s="18">
        <v>0</v>
      </c>
      <c r="EH36" s="18">
        <v>7125696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442170441.8900001</v>
      </c>
      <c r="FO36" s="19">
        <v>0</v>
      </c>
      <c r="FP36" s="18">
        <v>0</v>
      </c>
      <c r="FQ36" s="18">
        <v>0</v>
      </c>
      <c r="FR36" s="18">
        <v>233655115.71000001</v>
      </c>
      <c r="FS36" s="18">
        <v>0</v>
      </c>
      <c r="FT36" s="80">
        <v>208515326.18000007</v>
      </c>
      <c r="FU36" s="80">
        <v>0</v>
      </c>
      <c r="FV36" s="18">
        <v>0</v>
      </c>
      <c r="FW36" s="18">
        <v>0</v>
      </c>
      <c r="FX36" s="18">
        <v>208515326.18000007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12454697.6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1513823948.3999996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337683830.54000002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358661718.67000002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696345549.21000004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708004589.17997992</v>
      </c>
      <c r="E38" s="19">
        <v>7854872.0499999905</v>
      </c>
      <c r="F38" s="18">
        <v>126578594.309966</v>
      </c>
      <c r="G38" s="18">
        <v>4297017.7099999804</v>
      </c>
      <c r="H38" s="18">
        <v>436818502.33001399</v>
      </c>
      <c r="I38" s="18">
        <v>3118081.6300000101</v>
      </c>
      <c r="J38" s="18">
        <v>144607492.53999999</v>
      </c>
      <c r="K38" s="18">
        <v>439772.71</v>
      </c>
      <c r="L38" s="18">
        <v>24931171.52</v>
      </c>
      <c r="M38" s="18">
        <v>7874.06</v>
      </c>
      <c r="N38" s="18">
        <v>26786065.969999999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117260229.92</v>
      </c>
      <c r="AA38" s="18">
        <v>1460936.44</v>
      </c>
      <c r="AB38" s="18">
        <v>479478.83</v>
      </c>
      <c r="AC38" s="18">
        <v>1002.74</v>
      </c>
      <c r="AD38" s="18">
        <v>9748111.0899999999</v>
      </c>
      <c r="AE38" s="18">
        <v>31103.68</v>
      </c>
      <c r="AF38" s="18">
        <v>0</v>
      </c>
      <c r="AG38" s="18">
        <v>0</v>
      </c>
      <c r="AH38" s="18">
        <v>0</v>
      </c>
      <c r="AI38" s="18">
        <v>0</v>
      </c>
      <c r="AJ38" s="18">
        <v>609341602.16999996</v>
      </c>
      <c r="AK38" s="18">
        <v>1285518.53</v>
      </c>
      <c r="AL38" s="18">
        <v>0</v>
      </c>
      <c r="AM38" s="18">
        <v>0</v>
      </c>
      <c r="AN38" s="18">
        <v>92868205.540000007</v>
      </c>
      <c r="AO38" s="18">
        <v>0</v>
      </c>
      <c r="AP38" s="18">
        <v>992982470.79999995</v>
      </c>
      <c r="AQ38" s="18">
        <v>9517825.5700000003</v>
      </c>
      <c r="AR38" s="18">
        <v>3425.26</v>
      </c>
      <c r="AS38" s="18">
        <v>0</v>
      </c>
      <c r="AT38" s="18">
        <v>38486487.710000001</v>
      </c>
      <c r="AU38" s="18">
        <v>144483.07999999999</v>
      </c>
      <c r="AV38" s="18">
        <v>52442411.200000003</v>
      </c>
      <c r="AW38" s="18">
        <v>181982.44</v>
      </c>
      <c r="AX38" s="18">
        <v>0</v>
      </c>
      <c r="AY38" s="18">
        <v>0</v>
      </c>
      <c r="AZ38" s="18">
        <v>0</v>
      </c>
      <c r="BA38" s="18">
        <v>0</v>
      </c>
      <c r="BB38" s="18">
        <v>7389225.9500000002</v>
      </c>
      <c r="BC38" s="18">
        <v>249218.47</v>
      </c>
      <c r="BD38" s="18">
        <v>29034143.359999999</v>
      </c>
      <c r="BE38" s="18">
        <v>462850.27</v>
      </c>
      <c r="BF38" s="18">
        <v>2955386</v>
      </c>
      <c r="BG38" s="18">
        <v>0</v>
      </c>
      <c r="BH38" s="18">
        <v>5975620.9800000004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211076.51</v>
      </c>
      <c r="BQ38" s="18">
        <v>0</v>
      </c>
      <c r="BR38" s="18">
        <v>301720.06</v>
      </c>
      <c r="BS38" s="18">
        <v>0</v>
      </c>
      <c r="BT38" s="18">
        <v>0</v>
      </c>
      <c r="BU38" s="18">
        <v>0</v>
      </c>
      <c r="BV38" s="18">
        <v>161433759.53</v>
      </c>
      <c r="BW38" s="18">
        <v>245455.6</v>
      </c>
      <c r="BX38" s="18">
        <v>0</v>
      </c>
      <c r="BY38" s="18">
        <v>0</v>
      </c>
      <c r="BZ38" s="18">
        <v>0</v>
      </c>
      <c r="CA38" s="18">
        <v>0</v>
      </c>
      <c r="CB38" s="18">
        <v>4836758.74</v>
      </c>
      <c r="CC38" s="18">
        <v>552.57000000000005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31071764.670000002</v>
      </c>
      <c r="DE38" s="18">
        <v>1975439.94</v>
      </c>
      <c r="DF38" s="18">
        <v>-3578758.2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143694.07999999999</v>
      </c>
      <c r="DU38" s="18">
        <v>0</v>
      </c>
      <c r="DV38" s="18">
        <v>24512.81</v>
      </c>
      <c r="DW38" s="18">
        <v>0</v>
      </c>
      <c r="DX38" s="18">
        <v>3594431.06</v>
      </c>
      <c r="DY38" s="18">
        <v>39446.49</v>
      </c>
      <c r="DZ38" s="18">
        <v>0</v>
      </c>
      <c r="EA38" s="18">
        <v>0</v>
      </c>
      <c r="EB38" s="18">
        <v>93519072.010000005</v>
      </c>
      <c r="EC38" s="18">
        <v>357472.53</v>
      </c>
      <c r="ED38" s="18">
        <v>2642400.27</v>
      </c>
      <c r="EE38" s="18">
        <v>0</v>
      </c>
      <c r="EF38" s="18">
        <v>12106321.359999999</v>
      </c>
      <c r="EG38" s="18">
        <v>724971.18</v>
      </c>
      <c r="EH38" s="18">
        <v>28678292.140000001</v>
      </c>
      <c r="EI38" s="18">
        <v>777090.15</v>
      </c>
      <c r="EJ38" s="18">
        <v>0</v>
      </c>
      <c r="EK38" s="18">
        <v>0</v>
      </c>
      <c r="EL38" s="18">
        <v>0</v>
      </c>
      <c r="EM38" s="18">
        <v>0</v>
      </c>
      <c r="EN38" s="18">
        <v>23540121.07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481820.71</v>
      </c>
      <c r="EW38" s="18">
        <v>0</v>
      </c>
      <c r="EX38" s="18">
        <v>20976035.52</v>
      </c>
      <c r="EY38" s="18">
        <v>0</v>
      </c>
      <c r="EZ38" s="18">
        <v>0</v>
      </c>
      <c r="FA38" s="18">
        <v>0</v>
      </c>
      <c r="FB38" s="18">
        <v>263272.38</v>
      </c>
      <c r="FC38" s="18">
        <v>0</v>
      </c>
      <c r="FD38" s="18">
        <v>1055669.1599999999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80606592.000018701</v>
      </c>
      <c r="FO38" s="19">
        <v>2890279.42</v>
      </c>
      <c r="FP38" s="18">
        <v>14229.97</v>
      </c>
      <c r="FQ38" s="18">
        <v>0</v>
      </c>
      <c r="FR38" s="18">
        <v>0</v>
      </c>
      <c r="FS38" s="18">
        <v>0</v>
      </c>
      <c r="FT38" s="80">
        <v>63390316.2099998</v>
      </c>
      <c r="FU38" s="80">
        <v>0</v>
      </c>
      <c r="FV38" s="18">
        <v>18232410.990000099</v>
      </c>
      <c r="FW38" s="18">
        <v>0</v>
      </c>
      <c r="FX38" s="18">
        <v>45157905.219999701</v>
      </c>
      <c r="FY38" s="18">
        <v>0</v>
      </c>
      <c r="FZ38" s="80">
        <v>17202045.820018899</v>
      </c>
      <c r="GA38" s="80">
        <v>2890279.42</v>
      </c>
      <c r="GB38" s="18">
        <v>0</v>
      </c>
      <c r="GC38" s="18">
        <v>0</v>
      </c>
      <c r="GD38" s="18">
        <v>17202045.820018899</v>
      </c>
      <c r="GE38" s="18">
        <v>2890279.42</v>
      </c>
      <c r="GF38" s="18">
        <v>1292870.23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3181890051.5899982</v>
      </c>
      <c r="HU38" s="18">
        <v>28249096.309999987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123164483.11000001</v>
      </c>
      <c r="E39" s="19">
        <v>0</v>
      </c>
      <c r="F39" s="18">
        <v>107219444.96000001</v>
      </c>
      <c r="G39" s="18">
        <v>0</v>
      </c>
      <c r="H39" s="18">
        <v>15945038.15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89204341.939999998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2405475993.0300002</v>
      </c>
      <c r="AK39" s="18">
        <v>0</v>
      </c>
      <c r="AL39" s="18">
        <v>0</v>
      </c>
      <c r="AM39" s="18">
        <v>0</v>
      </c>
      <c r="AN39" s="18">
        <v>72571389.659999996</v>
      </c>
      <c r="AO39" s="18">
        <v>0</v>
      </c>
      <c r="AP39" s="18">
        <v>238519819.21000001</v>
      </c>
      <c r="AQ39" s="18">
        <v>0</v>
      </c>
      <c r="AR39" s="18">
        <v>0</v>
      </c>
      <c r="AS39" s="18">
        <v>0</v>
      </c>
      <c r="AT39" s="18">
        <v>46429.65</v>
      </c>
      <c r="AU39" s="18">
        <v>0</v>
      </c>
      <c r="AV39" s="18">
        <v>1495022.8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7435045.0199999996</v>
      </c>
      <c r="BC39" s="18">
        <v>0</v>
      </c>
      <c r="BD39" s="18">
        <v>13202488.689999999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170495.19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23900615.829999998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24942893.399999999</v>
      </c>
      <c r="DY39" s="18">
        <v>0</v>
      </c>
      <c r="DZ39" s="18">
        <v>0</v>
      </c>
      <c r="EA39" s="18">
        <v>0</v>
      </c>
      <c r="EB39" s="18">
        <v>148612.94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1907203.92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110865586.51000001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110865586.51000001</v>
      </c>
      <c r="FU39" s="80">
        <v>0</v>
      </c>
      <c r="FV39" s="18">
        <v>1837326.09</v>
      </c>
      <c r="FW39" s="18">
        <v>0</v>
      </c>
      <c r="FX39" s="18">
        <v>109028260.42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1215750.54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3114266171.440001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31282908.879999999</v>
      </c>
      <c r="E40" s="19">
        <v>0</v>
      </c>
      <c r="F40" s="18">
        <v>4688577.71</v>
      </c>
      <c r="G40" s="18">
        <v>0</v>
      </c>
      <c r="H40" s="18">
        <v>18772478.109999999</v>
      </c>
      <c r="I40" s="18">
        <v>0</v>
      </c>
      <c r="J40" s="18">
        <v>7821853.0599999996</v>
      </c>
      <c r="K40" s="18">
        <v>0</v>
      </c>
      <c r="L40" s="18">
        <v>697204.95967300003</v>
      </c>
      <c r="M40" s="18">
        <v>0</v>
      </c>
      <c r="N40" s="18">
        <v>34930970.00999999</v>
      </c>
      <c r="O40" s="18">
        <v>0</v>
      </c>
      <c r="P40" s="18">
        <v>0</v>
      </c>
      <c r="Q40" s="18">
        <v>0</v>
      </c>
      <c r="R40" s="18">
        <v>15678138.74</v>
      </c>
      <c r="S40" s="18">
        <v>0</v>
      </c>
      <c r="T40" s="18">
        <v>0</v>
      </c>
      <c r="U40" s="18">
        <v>0</v>
      </c>
      <c r="V40" s="18">
        <v>1000000</v>
      </c>
      <c r="W40" s="18">
        <v>0</v>
      </c>
      <c r="X40" s="18">
        <v>470085.57</v>
      </c>
      <c r="Y40" s="18">
        <v>0</v>
      </c>
      <c r="Z40" s="18">
        <v>67627320.456760004</v>
      </c>
      <c r="AA40" s="18">
        <v>0</v>
      </c>
      <c r="AB40" s="18">
        <v>0</v>
      </c>
      <c r="AC40" s="18">
        <v>0</v>
      </c>
      <c r="AD40" s="18">
        <v>1356328.8360270001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11395521781.828398</v>
      </c>
      <c r="AK40" s="18">
        <v>0</v>
      </c>
      <c r="AL40" s="18">
        <v>0</v>
      </c>
      <c r="AM40" s="18">
        <v>4180579.56</v>
      </c>
      <c r="AN40" s="18">
        <v>249582319.29234999</v>
      </c>
      <c r="AO40" s="18">
        <v>0</v>
      </c>
      <c r="AP40" s="18">
        <v>16917682.030000001</v>
      </c>
      <c r="AQ40" s="18">
        <v>0</v>
      </c>
      <c r="AR40" s="18">
        <v>0</v>
      </c>
      <c r="AS40" s="18">
        <v>0</v>
      </c>
      <c r="AT40" s="18">
        <v>13531437.616896</v>
      </c>
      <c r="AU40" s="18">
        <v>47263.75</v>
      </c>
      <c r="AV40" s="18">
        <v>8764004.6820870005</v>
      </c>
      <c r="AW40" s="18">
        <v>29539.919999999998</v>
      </c>
      <c r="AX40" s="18">
        <v>0</v>
      </c>
      <c r="AY40" s="18">
        <v>0</v>
      </c>
      <c r="AZ40" s="18">
        <v>0</v>
      </c>
      <c r="BA40" s="18">
        <v>0</v>
      </c>
      <c r="BB40" s="18">
        <v>801149.10208400001</v>
      </c>
      <c r="BC40" s="18">
        <v>590.66</v>
      </c>
      <c r="BD40" s="18">
        <v>2492872.2820179998</v>
      </c>
      <c r="BE40" s="18">
        <v>24552.78</v>
      </c>
      <c r="BF40" s="18">
        <v>2850</v>
      </c>
      <c r="BG40" s="18">
        <v>0</v>
      </c>
      <c r="BH40" s="18">
        <v>798093.46</v>
      </c>
      <c r="BI40" s="18">
        <v>0</v>
      </c>
      <c r="BJ40" s="18">
        <v>6980546.5800000001</v>
      </c>
      <c r="BK40" s="18">
        <v>0</v>
      </c>
      <c r="BL40" s="18">
        <v>8305269.0994220003</v>
      </c>
      <c r="BM40" s="18">
        <v>0</v>
      </c>
      <c r="BN40" s="18">
        <v>0</v>
      </c>
      <c r="BO40" s="18">
        <v>0</v>
      </c>
      <c r="BP40" s="18">
        <v>6169386.8100000005</v>
      </c>
      <c r="BQ40" s="18">
        <v>0</v>
      </c>
      <c r="BR40" s="18">
        <v>27719.7</v>
      </c>
      <c r="BS40" s="18">
        <v>0</v>
      </c>
      <c r="BT40" s="18">
        <v>0</v>
      </c>
      <c r="BU40" s="18">
        <v>0</v>
      </c>
      <c r="BV40" s="18">
        <v>1067212.49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117131.02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74917249.510800034</v>
      </c>
      <c r="CK40" s="18">
        <v>674307.54</v>
      </c>
      <c r="CL40" s="18">
        <v>3641820.8914729999</v>
      </c>
      <c r="CM40" s="18">
        <v>32109.94</v>
      </c>
      <c r="CN40" s="18">
        <v>0</v>
      </c>
      <c r="CO40" s="18">
        <v>0</v>
      </c>
      <c r="CP40" s="18">
        <v>0</v>
      </c>
      <c r="CQ40" s="18">
        <v>0</v>
      </c>
      <c r="CR40" s="18">
        <v>3180845.452701</v>
      </c>
      <c r="CS40" s="18">
        <v>32109.94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1810113.116348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5706116.4699999997</v>
      </c>
      <c r="DY40" s="18">
        <v>51532.23</v>
      </c>
      <c r="DZ40" s="18">
        <v>0</v>
      </c>
      <c r="EA40" s="18">
        <v>0</v>
      </c>
      <c r="EB40" s="18">
        <v>42273617.089253001</v>
      </c>
      <c r="EC40" s="18">
        <v>3310037.75</v>
      </c>
      <c r="ED40" s="18">
        <v>12595301.360000003</v>
      </c>
      <c r="EE40" s="18">
        <v>0</v>
      </c>
      <c r="EF40" s="18">
        <v>51456423.289999999</v>
      </c>
      <c r="EG40" s="18">
        <v>0</v>
      </c>
      <c r="EH40" s="18">
        <v>7066041.4689880004</v>
      </c>
      <c r="EI40" s="18">
        <v>5021.91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20204.830000000002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698562.45</v>
      </c>
      <c r="EW40" s="18">
        <v>0</v>
      </c>
      <c r="EX40" s="18">
        <v>25071087.59</v>
      </c>
      <c r="EY40" s="18">
        <v>0</v>
      </c>
      <c r="EZ40" s="18">
        <v>0</v>
      </c>
      <c r="FA40" s="18">
        <v>0</v>
      </c>
      <c r="FB40" s="18">
        <v>1016408.07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283618.05</v>
      </c>
      <c r="FK40" s="18">
        <v>0</v>
      </c>
      <c r="FL40" s="18">
        <v>2117.38</v>
      </c>
      <c r="FM40" s="18">
        <v>0</v>
      </c>
      <c r="FN40" s="19">
        <v>77389550.829999998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77389550.829999998</v>
      </c>
      <c r="FU40" s="80">
        <v>0</v>
      </c>
      <c r="FV40" s="18">
        <v>0</v>
      </c>
      <c r="FW40" s="18">
        <v>0</v>
      </c>
      <c r="FX40" s="18">
        <v>77389550.829999998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21875435.339191999</v>
      </c>
      <c r="GG40" s="18">
        <v>0</v>
      </c>
      <c r="GH40" s="18">
        <v>961584269.71000004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13154711196.344471</v>
      </c>
      <c r="HU40" s="18">
        <v>8387645.9800000023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14024368.879999999</v>
      </c>
      <c r="E41" s="19">
        <v>0</v>
      </c>
      <c r="F41" s="18">
        <v>2127916.81</v>
      </c>
      <c r="G41" s="18">
        <v>0</v>
      </c>
      <c r="H41" s="18">
        <v>5896811.1900000004</v>
      </c>
      <c r="I41" s="18">
        <v>0</v>
      </c>
      <c r="J41" s="18">
        <v>5999640.8799999999</v>
      </c>
      <c r="K41" s="18">
        <v>0</v>
      </c>
      <c r="L41" s="18">
        <v>27097.200000000001</v>
      </c>
      <c r="M41" s="18">
        <v>0</v>
      </c>
      <c r="N41" s="18">
        <v>1818893.42</v>
      </c>
      <c r="O41" s="18">
        <v>0</v>
      </c>
      <c r="P41" s="18">
        <v>0</v>
      </c>
      <c r="Q41" s="18">
        <v>0</v>
      </c>
      <c r="R41" s="18">
        <v>114607.01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27018537.300000001</v>
      </c>
      <c r="AA41" s="18">
        <v>68.569999999999993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516090148.08999997</v>
      </c>
      <c r="AQ41" s="18">
        <v>0</v>
      </c>
      <c r="AR41" s="18">
        <v>8582344.4800000004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407615.3</v>
      </c>
      <c r="BC41" s="18">
        <v>0</v>
      </c>
      <c r="BD41" s="18">
        <v>1079889.78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34754350.969999999</v>
      </c>
      <c r="CK41" s="18">
        <v>0</v>
      </c>
      <c r="CL41" s="18">
        <v>1408953.43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3561765.09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10763431.59</v>
      </c>
      <c r="DY41" s="18">
        <v>0</v>
      </c>
      <c r="DZ41" s="18">
        <v>0</v>
      </c>
      <c r="EA41" s="18">
        <v>0</v>
      </c>
      <c r="EB41" s="18">
        <v>2007118.86</v>
      </c>
      <c r="EC41" s="18">
        <v>0</v>
      </c>
      <c r="ED41" s="18">
        <v>0</v>
      </c>
      <c r="EE41" s="18">
        <v>0</v>
      </c>
      <c r="EF41" s="18">
        <v>1897064.89</v>
      </c>
      <c r="EG41" s="18">
        <v>0</v>
      </c>
      <c r="EH41" s="18">
        <v>1520861.84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625077048.13</v>
      </c>
      <c r="HU41" s="18">
        <v>68.569999999999993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9138.83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47170920.149999999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403764.08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199662.5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47783485.559999995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15767787.759999815</v>
      </c>
      <c r="E43" s="19">
        <v>0</v>
      </c>
      <c r="F43" s="18">
        <v>8762964.789999906</v>
      </c>
      <c r="G43" s="18">
        <v>0</v>
      </c>
      <c r="H43" s="18">
        <v>311572.88</v>
      </c>
      <c r="I43" s="18">
        <v>0</v>
      </c>
      <c r="J43" s="18">
        <v>6693250.0899999086</v>
      </c>
      <c r="K43" s="18">
        <v>0</v>
      </c>
      <c r="L43" s="18">
        <v>0</v>
      </c>
      <c r="M43" s="18">
        <v>0</v>
      </c>
      <c r="N43" s="18">
        <v>9341199.8600000218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1648633.8199999996</v>
      </c>
      <c r="AA43" s="18">
        <v>0</v>
      </c>
      <c r="AB43" s="18">
        <v>0</v>
      </c>
      <c r="AC43" s="18">
        <v>0</v>
      </c>
      <c r="AD43" s="18">
        <v>155220.97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25822504.78000031</v>
      </c>
      <c r="AK43" s="18">
        <v>0</v>
      </c>
      <c r="AL43" s="18">
        <v>0</v>
      </c>
      <c r="AM43" s="18">
        <v>0</v>
      </c>
      <c r="AN43" s="18">
        <v>2572157.6599999992</v>
      </c>
      <c r="AO43" s="18">
        <v>0</v>
      </c>
      <c r="AP43" s="18">
        <v>77015740.160000011</v>
      </c>
      <c r="AQ43" s="18">
        <v>0</v>
      </c>
      <c r="AR43" s="18">
        <v>0</v>
      </c>
      <c r="AS43" s="18">
        <v>0</v>
      </c>
      <c r="AT43" s="18">
        <v>511654.19</v>
      </c>
      <c r="AU43" s="18">
        <v>0</v>
      </c>
      <c r="AV43" s="18">
        <v>827100.28999999713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228604.98999999423</v>
      </c>
      <c r="BC43" s="18">
        <v>0</v>
      </c>
      <c r="BD43" s="18">
        <v>431275.28000004462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250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7702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83154164.709999993</v>
      </c>
      <c r="CK43" s="18">
        <v>0</v>
      </c>
      <c r="CL43" s="18">
        <v>6061868.7899999972</v>
      </c>
      <c r="CM43" s="18">
        <v>0</v>
      </c>
      <c r="CN43" s="18">
        <v>1042092.5200000005</v>
      </c>
      <c r="CO43" s="18">
        <v>0</v>
      </c>
      <c r="CP43" s="18">
        <v>0</v>
      </c>
      <c r="CQ43" s="18">
        <v>0</v>
      </c>
      <c r="CR43" s="18">
        <v>775282.0099999978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104183957.34000203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118719.45999999794</v>
      </c>
      <c r="DU43" s="18">
        <v>0</v>
      </c>
      <c r="DV43" s="18">
        <v>0</v>
      </c>
      <c r="DW43" s="18">
        <v>0</v>
      </c>
      <c r="DX43" s="18">
        <v>397002.84000000183</v>
      </c>
      <c r="DY43" s="18">
        <v>0</v>
      </c>
      <c r="DZ43" s="18">
        <v>0</v>
      </c>
      <c r="EA43" s="18">
        <v>0</v>
      </c>
      <c r="EB43" s="18">
        <v>28205114.529999986</v>
      </c>
      <c r="EC43" s="18">
        <v>0</v>
      </c>
      <c r="ED43" s="18">
        <v>0</v>
      </c>
      <c r="EE43" s="18">
        <v>0</v>
      </c>
      <c r="EF43" s="18">
        <v>86512.439999999988</v>
      </c>
      <c r="EG43" s="18">
        <v>0</v>
      </c>
      <c r="EH43" s="18">
        <v>14378286.170000004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250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236.15999999999997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372733318.73000211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10809970.650000028</v>
      </c>
      <c r="E44" s="19">
        <v>0</v>
      </c>
      <c r="F44" s="18">
        <v>8655138.5200000294</v>
      </c>
      <c r="G44" s="18">
        <v>0</v>
      </c>
      <c r="H44" s="18">
        <v>0</v>
      </c>
      <c r="I44" s="18">
        <v>0</v>
      </c>
      <c r="J44" s="18">
        <v>2154832.129999999</v>
      </c>
      <c r="K44" s="18">
        <v>0</v>
      </c>
      <c r="L44" s="18">
        <v>0</v>
      </c>
      <c r="M44" s="18">
        <v>0</v>
      </c>
      <c r="N44" s="18">
        <v>21469008.230000045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3980419.3399999836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241278926.20976478</v>
      </c>
      <c r="AK44" s="18">
        <v>0</v>
      </c>
      <c r="AL44" s="18">
        <v>10191014.93000013</v>
      </c>
      <c r="AM44" s="18">
        <v>0</v>
      </c>
      <c r="AN44" s="18">
        <v>63479455.470000409</v>
      </c>
      <c r="AO44" s="18">
        <v>0</v>
      </c>
      <c r="AP44" s="18">
        <v>476257925.80002558</v>
      </c>
      <c r="AQ44" s="18">
        <v>0</v>
      </c>
      <c r="AR44" s="18">
        <v>0</v>
      </c>
      <c r="AS44" s="18">
        <v>0</v>
      </c>
      <c r="AT44" s="18">
        <v>59667.64</v>
      </c>
      <c r="AU44" s="18">
        <v>0</v>
      </c>
      <c r="AV44" s="18">
        <v>192320.31000000003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1087195.0199999975</v>
      </c>
      <c r="BC44" s="18">
        <v>0</v>
      </c>
      <c r="BD44" s="18">
        <v>563012.84999999544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27140.36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22161730.450000208</v>
      </c>
      <c r="CK44" s="18">
        <v>0</v>
      </c>
      <c r="CL44" s="18">
        <v>1187961.6199999903</v>
      </c>
      <c r="CM44" s="18">
        <v>0</v>
      </c>
      <c r="CN44" s="18">
        <v>1056082.3900000057</v>
      </c>
      <c r="CO44" s="18">
        <v>0</v>
      </c>
      <c r="CP44" s="18">
        <v>0</v>
      </c>
      <c r="CQ44" s="18">
        <v>0</v>
      </c>
      <c r="CR44" s="18">
        <v>1015677.8200000072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15632294.919996032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8211101.8400004301</v>
      </c>
      <c r="DY44" s="18">
        <v>0</v>
      </c>
      <c r="DZ44" s="18">
        <v>0</v>
      </c>
      <c r="EA44" s="18">
        <v>0</v>
      </c>
      <c r="EB44" s="18">
        <v>278115.84000000043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914239.16999999771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10365.91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2655923.0900000008</v>
      </c>
      <c r="EW44" s="18">
        <v>0</v>
      </c>
      <c r="EX44" s="18">
        <v>45094810.409999818</v>
      </c>
      <c r="EY44" s="18">
        <v>0</v>
      </c>
      <c r="EZ44" s="18">
        <v>0</v>
      </c>
      <c r="FA44" s="18">
        <v>0</v>
      </c>
      <c r="FB44" s="18">
        <v>618853.04999999993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71280</v>
      </c>
      <c r="FI44" s="18">
        <v>0</v>
      </c>
      <c r="FJ44" s="18">
        <v>94698.099999999991</v>
      </c>
      <c r="FK44" s="18">
        <v>0</v>
      </c>
      <c r="FL44" s="18">
        <v>0</v>
      </c>
      <c r="FM44" s="18">
        <v>0</v>
      </c>
      <c r="FN44" s="19">
        <v>42017162.950000018</v>
      </c>
      <c r="FO44" s="19">
        <v>0</v>
      </c>
      <c r="FP44" s="18">
        <v>0</v>
      </c>
      <c r="FQ44" s="18">
        <v>0</v>
      </c>
      <c r="FR44" s="18">
        <v>1145262.1600000001</v>
      </c>
      <c r="FS44" s="18">
        <v>0</v>
      </c>
      <c r="FT44" s="80">
        <v>40871900.790000014</v>
      </c>
      <c r="FU44" s="80">
        <v>0</v>
      </c>
      <c r="FV44" s="18">
        <v>1106420.8799999999</v>
      </c>
      <c r="FW44" s="18">
        <v>0</v>
      </c>
      <c r="FX44" s="18">
        <v>39765479.910000011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1837756.7800000124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972254538.32978737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23651436.109999932</v>
      </c>
      <c r="E45" s="19">
        <v>0</v>
      </c>
      <c r="F45" s="18">
        <v>5876101.0999999437</v>
      </c>
      <c r="G45" s="18">
        <v>0</v>
      </c>
      <c r="H45" s="18">
        <v>10868235.460000029</v>
      </c>
      <c r="I45" s="18">
        <v>0</v>
      </c>
      <c r="J45" s="18">
        <v>6907099.5499999607</v>
      </c>
      <c r="K45" s="18">
        <v>0</v>
      </c>
      <c r="L45" s="18">
        <v>0</v>
      </c>
      <c r="M45" s="18">
        <v>0</v>
      </c>
      <c r="N45" s="18">
        <v>16067952.170000359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744213048.2099632</v>
      </c>
      <c r="AQ45" s="18">
        <v>0</v>
      </c>
      <c r="AR45" s="18">
        <v>10065586.799999146</v>
      </c>
      <c r="AS45" s="18">
        <v>0</v>
      </c>
      <c r="AT45" s="18">
        <v>2150608.9800000004</v>
      </c>
      <c r="AU45" s="18">
        <v>0</v>
      </c>
      <c r="AV45" s="18">
        <v>5940233.4600011669</v>
      </c>
      <c r="AW45" s="18">
        <v>0</v>
      </c>
      <c r="AX45" s="18">
        <v>17152.87</v>
      </c>
      <c r="AY45" s="18">
        <v>0</v>
      </c>
      <c r="AZ45" s="18">
        <v>0</v>
      </c>
      <c r="BA45" s="18">
        <v>0</v>
      </c>
      <c r="BB45" s="18">
        <v>865723.79000000691</v>
      </c>
      <c r="BC45" s="18">
        <v>0</v>
      </c>
      <c r="BD45" s="18">
        <v>2270153.4499998381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812788.32000000007</v>
      </c>
      <c r="BS45" s="18">
        <v>0</v>
      </c>
      <c r="BT45" s="18">
        <v>0</v>
      </c>
      <c r="BU45" s="18">
        <v>0</v>
      </c>
      <c r="BV45" s="18">
        <v>1597491.8399999999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64396893.410001211</v>
      </c>
      <c r="CK45" s="18">
        <v>0</v>
      </c>
      <c r="CL45" s="18">
        <v>34183345.70000004</v>
      </c>
      <c r="CM45" s="18">
        <v>0</v>
      </c>
      <c r="CN45" s="18">
        <v>310102.90000000101</v>
      </c>
      <c r="CO45" s="18">
        <v>0</v>
      </c>
      <c r="CP45" s="18">
        <v>0</v>
      </c>
      <c r="CQ45" s="18">
        <v>0</v>
      </c>
      <c r="CR45" s="18">
        <v>305381.09000000102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6365348.8999996372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11851768.419999991</v>
      </c>
      <c r="EC45" s="18">
        <v>0</v>
      </c>
      <c r="ED45" s="18">
        <v>0</v>
      </c>
      <c r="EE45" s="18">
        <v>0</v>
      </c>
      <c r="EF45" s="18">
        <v>22050808.140000008</v>
      </c>
      <c r="EG45" s="18">
        <v>0</v>
      </c>
      <c r="EH45" s="18">
        <v>1008705.7400000001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1984996.19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4695.2799999999988</v>
      </c>
      <c r="EW45" s="18">
        <v>0</v>
      </c>
      <c r="EX45" s="18">
        <v>1420613.0400000019</v>
      </c>
      <c r="EY45" s="18">
        <v>0</v>
      </c>
      <c r="EZ45" s="18">
        <v>0</v>
      </c>
      <c r="FA45" s="18">
        <v>0</v>
      </c>
      <c r="FB45" s="18">
        <v>-62434.59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100354.84999999998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951572755.06996441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21568755.689999998</v>
      </c>
      <c r="E46" s="19">
        <v>0</v>
      </c>
      <c r="F46" s="18">
        <v>88285.21</v>
      </c>
      <c r="G46" s="18">
        <v>0</v>
      </c>
      <c r="H46" s="18">
        <v>12507670.789999999</v>
      </c>
      <c r="I46" s="18">
        <v>0</v>
      </c>
      <c r="J46" s="18">
        <v>8972799.6899999995</v>
      </c>
      <c r="K46" s="18">
        <v>0</v>
      </c>
      <c r="L46" s="18">
        <v>83167.42</v>
      </c>
      <c r="M46" s="18">
        <v>0</v>
      </c>
      <c r="N46" s="18">
        <v>655820.6</v>
      </c>
      <c r="O46" s="18">
        <v>0</v>
      </c>
      <c r="P46" s="18">
        <v>0</v>
      </c>
      <c r="Q46" s="18">
        <v>0</v>
      </c>
      <c r="R46" s="18">
        <v>105552159.22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20681827.07</v>
      </c>
      <c r="AA46" s="18">
        <v>0</v>
      </c>
      <c r="AB46" s="18">
        <v>0</v>
      </c>
      <c r="AC46" s="18">
        <v>0</v>
      </c>
      <c r="AD46" s="18">
        <v>5004678.0999999996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66704991.630000003</v>
      </c>
      <c r="AQ46" s="18">
        <v>0</v>
      </c>
      <c r="AR46" s="18">
        <v>225715</v>
      </c>
      <c r="AS46" s="18">
        <v>0</v>
      </c>
      <c r="AT46" s="18">
        <v>22138828.07</v>
      </c>
      <c r="AU46" s="18">
        <v>0</v>
      </c>
      <c r="AV46" s="18">
        <v>50249124.43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47980.53</v>
      </c>
      <c r="BC46" s="18">
        <v>0</v>
      </c>
      <c r="BD46" s="18">
        <v>5279846.4000000004</v>
      </c>
      <c r="BE46" s="18">
        <v>0</v>
      </c>
      <c r="BF46" s="18">
        <v>0</v>
      </c>
      <c r="BG46" s="18">
        <v>0</v>
      </c>
      <c r="BH46" s="18">
        <v>538157.86</v>
      </c>
      <c r="BI46" s="18">
        <v>0</v>
      </c>
      <c r="BJ46" s="18">
        <v>-9065742.1899999995</v>
      </c>
      <c r="BK46" s="18">
        <v>0</v>
      </c>
      <c r="BL46" s="18">
        <v>0</v>
      </c>
      <c r="BM46" s="18">
        <v>0</v>
      </c>
      <c r="BN46" s="18">
        <v>79509415.849999994</v>
      </c>
      <c r="BO46" s="18">
        <v>0</v>
      </c>
      <c r="BP46" s="18">
        <v>0</v>
      </c>
      <c r="BQ46" s="18">
        <v>0</v>
      </c>
      <c r="BR46" s="18">
        <v>2721.35</v>
      </c>
      <c r="BS46" s="18">
        <v>0</v>
      </c>
      <c r="BT46" s="18">
        <v>0</v>
      </c>
      <c r="BU46" s="18">
        <v>0</v>
      </c>
      <c r="BV46" s="18">
        <v>13993000.560000001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464799.48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58088586.939999998</v>
      </c>
      <c r="CK46" s="18">
        <v>0</v>
      </c>
      <c r="CL46" s="18">
        <v>2460293.36</v>
      </c>
      <c r="CM46" s="18">
        <v>0</v>
      </c>
      <c r="CN46" s="18">
        <v>467554.08</v>
      </c>
      <c r="CO46" s="18">
        <v>0</v>
      </c>
      <c r="CP46" s="18">
        <v>0</v>
      </c>
      <c r="CQ46" s="18">
        <v>0</v>
      </c>
      <c r="CR46" s="18">
        <v>466622.26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7879557.5199999996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3434.37</v>
      </c>
      <c r="DU46" s="18">
        <v>0</v>
      </c>
      <c r="DV46" s="18">
        <v>0</v>
      </c>
      <c r="DW46" s="18">
        <v>0</v>
      </c>
      <c r="DX46" s="18">
        <v>61350541.710000001</v>
      </c>
      <c r="DY46" s="18">
        <v>0</v>
      </c>
      <c r="DZ46" s="18">
        <v>0</v>
      </c>
      <c r="EA46" s="18">
        <v>0</v>
      </c>
      <c r="EB46" s="18">
        <v>22038575.199999999</v>
      </c>
      <c r="EC46" s="18">
        <v>0</v>
      </c>
      <c r="ED46" s="18">
        <v>354364.77</v>
      </c>
      <c r="EE46" s="18">
        <v>0</v>
      </c>
      <c r="EF46" s="18">
        <v>40684063.829999998</v>
      </c>
      <c r="EG46" s="18">
        <v>0</v>
      </c>
      <c r="EH46" s="18">
        <v>3946691.93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337920</v>
      </c>
      <c r="FM46" s="18">
        <v>0</v>
      </c>
      <c r="FN46" s="19">
        <v>19683919.899999999</v>
      </c>
      <c r="FO46" s="19">
        <v>0</v>
      </c>
      <c r="FP46" s="18">
        <v>0</v>
      </c>
      <c r="FQ46" s="18">
        <v>0</v>
      </c>
      <c r="FR46" s="18">
        <v>19683919.899999999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11508774.119999999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612906147.05999982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6232186.8499999996</v>
      </c>
      <c r="E47" s="19">
        <v>0</v>
      </c>
      <c r="F47" s="18">
        <v>1587943.42</v>
      </c>
      <c r="G47" s="18">
        <v>0</v>
      </c>
      <c r="H47" s="18">
        <v>1631.0700000000002</v>
      </c>
      <c r="I47" s="18">
        <v>0</v>
      </c>
      <c r="J47" s="18">
        <v>4642612.3599999994</v>
      </c>
      <c r="K47" s="18">
        <v>0</v>
      </c>
      <c r="L47" s="18">
        <v>406975.25</v>
      </c>
      <c r="M47" s="18">
        <v>0</v>
      </c>
      <c r="N47" s="18">
        <v>145137.15000000002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211966.7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868175.62000000046</v>
      </c>
      <c r="AQ47" s="18">
        <v>0</v>
      </c>
      <c r="AR47" s="18">
        <v>0</v>
      </c>
      <c r="AS47" s="18">
        <v>0</v>
      </c>
      <c r="AT47" s="18">
        <v>54895.020000000004</v>
      </c>
      <c r="AU47" s="18">
        <v>0</v>
      </c>
      <c r="AV47" s="18">
        <v>354977.97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1876.4999999999998</v>
      </c>
      <c r="BC47" s="18">
        <v>0</v>
      </c>
      <c r="BD47" s="18">
        <v>20022.689999999999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1219.79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22644569.079999998</v>
      </c>
      <c r="CK47" s="18">
        <v>0</v>
      </c>
      <c r="CL47" s="18">
        <v>2971128.53</v>
      </c>
      <c r="CM47" s="18">
        <v>0</v>
      </c>
      <c r="CN47" s="18">
        <v>6434.84</v>
      </c>
      <c r="CO47" s="18">
        <v>0</v>
      </c>
      <c r="CP47" s="18">
        <v>0</v>
      </c>
      <c r="CQ47" s="18">
        <v>0</v>
      </c>
      <c r="CR47" s="18">
        <v>6434.84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13832.319999999996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356053.35999999993</v>
      </c>
      <c r="DY47" s="18">
        <v>0</v>
      </c>
      <c r="DZ47" s="18">
        <v>0</v>
      </c>
      <c r="EA47" s="18">
        <v>0</v>
      </c>
      <c r="EB47" s="18">
        <v>93220.890000000043</v>
      </c>
      <c r="EC47" s="18">
        <v>0</v>
      </c>
      <c r="ED47" s="18">
        <v>0</v>
      </c>
      <c r="EE47" s="18">
        <v>0</v>
      </c>
      <c r="EF47" s="18">
        <v>120556.54000000001</v>
      </c>
      <c r="EG47" s="18">
        <v>0</v>
      </c>
      <c r="EH47" s="18">
        <v>97294.51999999999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7577890.9299999997</v>
      </c>
      <c r="FO47" s="19">
        <v>0</v>
      </c>
      <c r="FP47" s="18">
        <v>0</v>
      </c>
      <c r="FQ47" s="18">
        <v>0</v>
      </c>
      <c r="FR47" s="18">
        <v>6082602.9100000439</v>
      </c>
      <c r="FS47" s="18">
        <v>0</v>
      </c>
      <c r="FT47" s="80">
        <v>1495288.0199999558</v>
      </c>
      <c r="FU47" s="80">
        <v>0</v>
      </c>
      <c r="FV47" s="18">
        <v>0</v>
      </c>
      <c r="FW47" s="18">
        <v>0</v>
      </c>
      <c r="FX47" s="18">
        <v>1495288.0199999558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90701.209999999963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42278408.88000001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35.15</v>
      </c>
      <c r="E48" s="19">
        <v>0</v>
      </c>
      <c r="F48" s="18">
        <v>35.15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4618.01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2425808135.5100002</v>
      </c>
      <c r="AK48" s="18">
        <v>0</v>
      </c>
      <c r="AL48" s="18">
        <v>0</v>
      </c>
      <c r="AM48" s="18">
        <v>0</v>
      </c>
      <c r="AN48" s="18">
        <v>127608070.36999997</v>
      </c>
      <c r="AO48" s="18">
        <v>0</v>
      </c>
      <c r="AP48" s="18">
        <v>1065893438.8130001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954081.91999999993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1</v>
      </c>
      <c r="BC48" s="18">
        <v>0</v>
      </c>
      <c r="BD48" s="18">
        <v>2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146.88</v>
      </c>
      <c r="CK48" s="18">
        <v>0</v>
      </c>
      <c r="CL48" s="18">
        <v>1</v>
      </c>
      <c r="CM48" s="18">
        <v>0</v>
      </c>
      <c r="CN48" s="18">
        <v>3</v>
      </c>
      <c r="CO48" s="18">
        <v>0</v>
      </c>
      <c r="CP48" s="18">
        <v>0</v>
      </c>
      <c r="CQ48" s="18">
        <v>0</v>
      </c>
      <c r="CR48" s="18">
        <v>1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225844561.5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383725.85999999993</v>
      </c>
      <c r="DY48" s="18">
        <v>0</v>
      </c>
      <c r="DZ48" s="18">
        <v>0</v>
      </c>
      <c r="EA48" s="18">
        <v>0</v>
      </c>
      <c r="EB48" s="18">
        <v>1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1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2751367.08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84502178.129999995</v>
      </c>
      <c r="FO48" s="19">
        <v>0</v>
      </c>
      <c r="FP48" s="18">
        <v>0</v>
      </c>
      <c r="FQ48" s="18">
        <v>0</v>
      </c>
      <c r="FR48" s="18">
        <v>38811041.079999998</v>
      </c>
      <c r="FS48" s="18">
        <v>0</v>
      </c>
      <c r="FT48" s="80">
        <v>45691137.050000004</v>
      </c>
      <c r="FU48" s="80">
        <v>0</v>
      </c>
      <c r="FV48" s="18">
        <v>706111.63</v>
      </c>
      <c r="FW48" s="18">
        <v>0</v>
      </c>
      <c r="FX48" s="18">
        <v>44985025.420000002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11371315.719999999</v>
      </c>
      <c r="GG48" s="18">
        <v>0</v>
      </c>
      <c r="GH48" s="18">
        <v>0</v>
      </c>
      <c r="GI48" s="18">
        <v>0</v>
      </c>
      <c r="GJ48" s="18">
        <v>865017.42999999993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3945986702.3730001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26053130.279999975</v>
      </c>
      <c r="E49" s="19">
        <v>0</v>
      </c>
      <c r="F49" s="18">
        <v>15908336.009999977</v>
      </c>
      <c r="G49" s="18">
        <v>0</v>
      </c>
      <c r="H49" s="18">
        <v>1030321.5</v>
      </c>
      <c r="I49" s="18">
        <v>0</v>
      </c>
      <c r="J49" s="18">
        <v>9114472.7699999996</v>
      </c>
      <c r="K49" s="18">
        <v>0</v>
      </c>
      <c r="L49" s="18">
        <v>241518.97999999998</v>
      </c>
      <c r="M49" s="18">
        <v>0</v>
      </c>
      <c r="N49" s="18">
        <v>6085725.9599999674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85552.36</v>
      </c>
      <c r="AA49" s="18">
        <v>0</v>
      </c>
      <c r="AB49" s="18">
        <v>0</v>
      </c>
      <c r="AC49" s="18">
        <v>0</v>
      </c>
      <c r="AD49" s="18">
        <v>140674.12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953391493.87999785</v>
      </c>
      <c r="AQ49" s="18">
        <v>0</v>
      </c>
      <c r="AR49" s="18">
        <v>0</v>
      </c>
      <c r="AS49" s="18">
        <v>0</v>
      </c>
      <c r="AT49" s="18">
        <v>7052584.0900000008</v>
      </c>
      <c r="AU49" s="18">
        <v>0</v>
      </c>
      <c r="AV49" s="18">
        <v>14776518.900000002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663211.44999999891</v>
      </c>
      <c r="BC49" s="18">
        <v>0</v>
      </c>
      <c r="BD49" s="18">
        <v>9324814.4399999809</v>
      </c>
      <c r="BE49" s="18">
        <v>0</v>
      </c>
      <c r="BF49" s="18">
        <v>0</v>
      </c>
      <c r="BG49" s="18">
        <v>0</v>
      </c>
      <c r="BH49" s="18">
        <v>25002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47926.869999999995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62980.7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3250.75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40257543.020000115</v>
      </c>
      <c r="CK49" s="18">
        <v>0</v>
      </c>
      <c r="CL49" s="18">
        <v>5991909.2599999979</v>
      </c>
      <c r="CM49" s="18">
        <v>0</v>
      </c>
      <c r="CN49" s="18">
        <v>3848874.7100000046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11533090.919999709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1990117.2700000023</v>
      </c>
      <c r="DY49" s="18">
        <v>0</v>
      </c>
      <c r="DZ49" s="18">
        <v>0</v>
      </c>
      <c r="EA49" s="18">
        <v>0</v>
      </c>
      <c r="EB49" s="18">
        <v>36923270.379999876</v>
      </c>
      <c r="EC49" s="18">
        <v>0</v>
      </c>
      <c r="ED49" s="18">
        <v>53553.159999999996</v>
      </c>
      <c r="EE49" s="18">
        <v>0</v>
      </c>
      <c r="EF49" s="18">
        <v>364429.53</v>
      </c>
      <c r="EG49" s="18">
        <v>0</v>
      </c>
      <c r="EH49" s="18">
        <v>1450912.17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6352.54</v>
      </c>
      <c r="EQ49" s="18">
        <v>0</v>
      </c>
      <c r="ER49" s="18">
        <v>0</v>
      </c>
      <c r="ES49" s="18">
        <v>0</v>
      </c>
      <c r="ET49" s="18">
        <v>321277.17000000004</v>
      </c>
      <c r="EU49" s="18">
        <v>0</v>
      </c>
      <c r="EV49" s="18">
        <v>470486.64</v>
      </c>
      <c r="EW49" s="18">
        <v>0</v>
      </c>
      <c r="EX49" s="18">
        <v>71254558.34999983</v>
      </c>
      <c r="EY49" s="18">
        <v>0</v>
      </c>
      <c r="EZ49" s="18">
        <v>686720</v>
      </c>
      <c r="FA49" s="18">
        <v>0</v>
      </c>
      <c r="FB49" s="18">
        <v>2398017.9699999997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135997.76000000001</v>
      </c>
      <c r="FK49" s="18">
        <v>0</v>
      </c>
      <c r="FL49" s="18">
        <v>0</v>
      </c>
      <c r="FM49" s="18">
        <v>0</v>
      </c>
      <c r="FN49" s="19">
        <v>61499908.510000065</v>
      </c>
      <c r="FO49" s="19">
        <v>0</v>
      </c>
      <c r="FP49" s="18">
        <v>1595</v>
      </c>
      <c r="FQ49" s="18">
        <v>0</v>
      </c>
      <c r="FR49" s="18">
        <v>1356435.95</v>
      </c>
      <c r="FS49" s="18">
        <v>0</v>
      </c>
      <c r="FT49" s="80">
        <v>60141877.560000062</v>
      </c>
      <c r="FU49" s="80">
        <v>0</v>
      </c>
      <c r="FV49" s="18">
        <v>0</v>
      </c>
      <c r="FW49" s="18">
        <v>0</v>
      </c>
      <c r="FX49" s="18">
        <v>60141877.560000062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4211528.8899999978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1261356495.5299978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7267757.9600000009</v>
      </c>
      <c r="E50" s="19">
        <v>0</v>
      </c>
      <c r="F50" s="18">
        <v>4980013.1100000003</v>
      </c>
      <c r="G50" s="18">
        <v>0</v>
      </c>
      <c r="H50" s="18">
        <v>593330.12</v>
      </c>
      <c r="I50" s="18">
        <v>0</v>
      </c>
      <c r="J50" s="18">
        <v>1694414.73</v>
      </c>
      <c r="K50" s="18">
        <v>0</v>
      </c>
      <c r="L50" s="18">
        <v>3940.7</v>
      </c>
      <c r="M50" s="18">
        <v>0</v>
      </c>
      <c r="N50" s="18">
        <v>12650466.41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64523579.700000003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1403753434.1099999</v>
      </c>
      <c r="AQ50" s="18">
        <v>0</v>
      </c>
      <c r="AR50" s="18">
        <v>0</v>
      </c>
      <c r="AS50" s="18">
        <v>0</v>
      </c>
      <c r="AT50" s="18">
        <v>2465786.4</v>
      </c>
      <c r="AU50" s="18">
        <v>0</v>
      </c>
      <c r="AV50" s="18">
        <v>642001.51</v>
      </c>
      <c r="AW50" s="18">
        <v>0</v>
      </c>
      <c r="AX50" s="18">
        <v>10044.77</v>
      </c>
      <c r="AY50" s="18">
        <v>0</v>
      </c>
      <c r="AZ50" s="18">
        <v>101550.31</v>
      </c>
      <c r="BA50" s="18">
        <v>0</v>
      </c>
      <c r="BB50" s="18">
        <v>314626.93</v>
      </c>
      <c r="BC50" s="18">
        <v>0</v>
      </c>
      <c r="BD50" s="18">
        <v>860820.89</v>
      </c>
      <c r="BE50" s="18">
        <v>0</v>
      </c>
      <c r="BF50" s="18">
        <v>0</v>
      </c>
      <c r="BG50" s="18">
        <v>0</v>
      </c>
      <c r="BH50" s="18">
        <v>19413.830000000002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532450.57999999996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35581379.539999999</v>
      </c>
      <c r="CK50" s="18">
        <v>0</v>
      </c>
      <c r="CL50" s="18">
        <v>425209.16</v>
      </c>
      <c r="CM50" s="18">
        <v>0</v>
      </c>
      <c r="CN50" s="18">
        <v>1198023.01</v>
      </c>
      <c r="CO50" s="18">
        <v>0</v>
      </c>
      <c r="CP50" s="18">
        <v>0</v>
      </c>
      <c r="CQ50" s="18">
        <v>0</v>
      </c>
      <c r="CR50" s="18">
        <v>400997.05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16079763.85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11527743.210000001</v>
      </c>
      <c r="DY50" s="18">
        <v>0</v>
      </c>
      <c r="DZ50" s="18">
        <v>0</v>
      </c>
      <c r="EA50" s="18">
        <v>0</v>
      </c>
      <c r="EB50" s="18">
        <v>622740.16</v>
      </c>
      <c r="EC50" s="18">
        <v>0</v>
      </c>
      <c r="ED50" s="18">
        <v>0</v>
      </c>
      <c r="EE50" s="18">
        <v>0</v>
      </c>
      <c r="EF50" s="18">
        <v>699332.61</v>
      </c>
      <c r="EG50" s="18">
        <v>0</v>
      </c>
      <c r="EH50" s="18">
        <v>1709821.68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914.42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346087.31</v>
      </c>
      <c r="EW50" s="18">
        <v>0</v>
      </c>
      <c r="EX50" s="18">
        <v>1924.36</v>
      </c>
      <c r="EY50" s="18">
        <v>0</v>
      </c>
      <c r="EZ50" s="18">
        <v>0</v>
      </c>
      <c r="FA50" s="18">
        <v>0</v>
      </c>
      <c r="FB50" s="18">
        <v>6455.26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2283.2800000000002</v>
      </c>
      <c r="FK50" s="18">
        <v>0</v>
      </c>
      <c r="FL50" s="18">
        <v>0</v>
      </c>
      <c r="FM50" s="18">
        <v>0</v>
      </c>
      <c r="FN50" s="19">
        <v>15165383.029999999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15165383.029999999</v>
      </c>
      <c r="FU50" s="80">
        <v>0</v>
      </c>
      <c r="FV50" s="18">
        <v>0</v>
      </c>
      <c r="FW50" s="18">
        <v>0</v>
      </c>
      <c r="FX50" s="18">
        <v>15165383.029999999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20725179.109999999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1597639111.1399996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5175122.17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163550</v>
      </c>
      <c r="FO51" s="19">
        <v>0</v>
      </c>
      <c r="FP51" s="18">
        <v>0</v>
      </c>
      <c r="FQ51" s="18">
        <v>0</v>
      </c>
      <c r="FR51" s="18">
        <v>163550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1112239715.1300001</v>
      </c>
      <c r="GG51" s="18">
        <v>0</v>
      </c>
      <c r="GH51" s="18">
        <v>220935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1117799322.3000002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112549231.90000042</v>
      </c>
      <c r="E52" s="19">
        <v>0</v>
      </c>
      <c r="F52" s="18">
        <v>52984398.660000443</v>
      </c>
      <c r="G52" s="18">
        <v>0</v>
      </c>
      <c r="H52" s="18">
        <v>45817842.419999994</v>
      </c>
      <c r="I52" s="18">
        <v>0</v>
      </c>
      <c r="J52" s="18">
        <v>13746990.82</v>
      </c>
      <c r="K52" s="18">
        <v>0</v>
      </c>
      <c r="L52" s="18">
        <v>0</v>
      </c>
      <c r="M52" s="18">
        <v>0</v>
      </c>
      <c r="N52" s="18">
        <v>11397989.829999998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2846039.9400000004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241394320.47999996</v>
      </c>
      <c r="AQ52" s="18">
        <v>0</v>
      </c>
      <c r="AR52" s="18">
        <v>185081.77000000002</v>
      </c>
      <c r="AS52" s="18">
        <v>0</v>
      </c>
      <c r="AT52" s="18">
        <v>5073117.2</v>
      </c>
      <c r="AU52" s="18">
        <v>0</v>
      </c>
      <c r="AV52" s="18">
        <v>1927419.8499999999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4365983.8999998495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255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222967.72000000006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49309500.039993048</v>
      </c>
      <c r="DE52" s="18">
        <v>0</v>
      </c>
      <c r="DF52" s="18">
        <v>554713.24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228879849.02999732</v>
      </c>
      <c r="DY52" s="18">
        <v>0</v>
      </c>
      <c r="DZ52" s="18">
        <v>0</v>
      </c>
      <c r="EA52" s="18">
        <v>0</v>
      </c>
      <c r="EB52" s="18">
        <v>60697919.899999999</v>
      </c>
      <c r="EC52" s="18">
        <v>0</v>
      </c>
      <c r="ED52" s="18">
        <v>422543.22000000003</v>
      </c>
      <c r="EE52" s="18">
        <v>0</v>
      </c>
      <c r="EF52" s="18">
        <v>2074338.68</v>
      </c>
      <c r="EG52" s="18">
        <v>0</v>
      </c>
      <c r="EH52" s="18">
        <v>3410079.8199999984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77296.390000000014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725447706.8599906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42586488.880000003</v>
      </c>
      <c r="E53" s="19">
        <v>0</v>
      </c>
      <c r="F53" s="18">
        <v>30959.96</v>
      </c>
      <c r="G53" s="18">
        <v>0</v>
      </c>
      <c r="H53" s="18">
        <v>42555528.920000002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465434.14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373.52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3221430.24</v>
      </c>
      <c r="AQ53" s="18">
        <v>0</v>
      </c>
      <c r="AR53" s="18">
        <v>0</v>
      </c>
      <c r="AS53" s="18">
        <v>0</v>
      </c>
      <c r="AT53" s="18">
        <v>73161705.829999998</v>
      </c>
      <c r="AU53" s="18">
        <v>0</v>
      </c>
      <c r="AV53" s="18">
        <v>76864162.090000004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533498.27</v>
      </c>
      <c r="BC53" s="18">
        <v>0</v>
      </c>
      <c r="BD53" s="18">
        <v>7364983.54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4450428.22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59082.66</v>
      </c>
      <c r="CK53" s="18">
        <v>0</v>
      </c>
      <c r="CL53" s="18">
        <v>210411.59</v>
      </c>
      <c r="CM53" s="18">
        <v>0</v>
      </c>
      <c r="CN53" s="18">
        <v>105922.54</v>
      </c>
      <c r="CO53" s="18">
        <v>0</v>
      </c>
      <c r="CP53" s="18">
        <v>0</v>
      </c>
      <c r="CQ53" s="18">
        <v>0</v>
      </c>
      <c r="CR53" s="18">
        <v>102270.59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34619965.359999999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143772509.19999999</v>
      </c>
      <c r="DW53" s="18">
        <v>0</v>
      </c>
      <c r="DX53" s="18">
        <v>71056563.379999995</v>
      </c>
      <c r="DY53" s="18">
        <v>0</v>
      </c>
      <c r="DZ53" s="18">
        <v>0</v>
      </c>
      <c r="EA53" s="18">
        <v>0</v>
      </c>
      <c r="EB53" s="18">
        <v>204181.88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3201080.29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461980492.22000003</v>
      </c>
      <c r="HU53" s="18">
        <v>0</v>
      </c>
    </row>
    <row r="54" spans="1:229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5921610.8700000001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3803834.05</v>
      </c>
      <c r="DE54" s="18">
        <v>0</v>
      </c>
      <c r="DF54" s="18">
        <v>3207411.17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5921610.8700000001</v>
      </c>
      <c r="DU54" s="18">
        <v>0</v>
      </c>
      <c r="DV54" s="18">
        <v>18796041.140000001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22939953.23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60590461.329999998</v>
      </c>
      <c r="HU54" s="18">
        <v>0</v>
      </c>
    </row>
    <row r="55" spans="1:229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7271332221.9077549</v>
      </c>
      <c r="FO55" s="19">
        <v>0</v>
      </c>
      <c r="FP55" s="18">
        <v>3146861.7450000001</v>
      </c>
      <c r="FQ55" s="18">
        <v>0</v>
      </c>
      <c r="FR55" s="18">
        <v>75996.256799999406</v>
      </c>
      <c r="FS55" s="18">
        <v>0</v>
      </c>
      <c r="FT55" s="80">
        <v>1250160905.0812006</v>
      </c>
      <c r="FU55" s="80">
        <v>0</v>
      </c>
      <c r="FV55" s="18">
        <v>10198285.544500358</v>
      </c>
      <c r="FW55" s="18">
        <v>0</v>
      </c>
      <c r="FX55" s="18">
        <v>1239962619.5367002</v>
      </c>
      <c r="FY55" s="18">
        <v>0</v>
      </c>
      <c r="FZ55" s="80">
        <v>6017948458.8247538</v>
      </c>
      <c r="GA55" s="80">
        <v>0</v>
      </c>
      <c r="GB55" s="18">
        <v>287657644.01550692</v>
      </c>
      <c r="GC55" s="18">
        <v>0</v>
      </c>
      <c r="GD55" s="18">
        <v>5730290814.809247</v>
      </c>
      <c r="GE55" s="18">
        <v>0</v>
      </c>
      <c r="GF55" s="18">
        <v>750000.12000000046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7272082222.027751</v>
      </c>
      <c r="HU55" s="18">
        <v>0</v>
      </c>
    </row>
    <row r="56" spans="1:229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363.48571428571427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8499685.69000002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8500049.1757143065</v>
      </c>
      <c r="HU56" s="18">
        <v>0</v>
      </c>
    </row>
    <row r="57" spans="1:229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1090158.0000000449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426384409.66999388</v>
      </c>
      <c r="FO57" s="19">
        <v>0</v>
      </c>
      <c r="FP57" s="18">
        <v>21720.270000000008</v>
      </c>
      <c r="FQ57" s="18">
        <v>0</v>
      </c>
      <c r="FR57" s="18">
        <v>132916978.89999448</v>
      </c>
      <c r="FS57" s="18">
        <v>0</v>
      </c>
      <c r="FT57" s="80">
        <v>161238638.13999948</v>
      </c>
      <c r="FU57" s="80">
        <v>0</v>
      </c>
      <c r="FV57" s="18">
        <v>672858.78000000049</v>
      </c>
      <c r="FW57" s="18">
        <v>0</v>
      </c>
      <c r="FX57" s="18">
        <v>160565779.35999948</v>
      </c>
      <c r="FY57" s="18">
        <v>0</v>
      </c>
      <c r="FZ57" s="80">
        <v>132207072.35999991</v>
      </c>
      <c r="GA57" s="80">
        <v>0</v>
      </c>
      <c r="GB57" s="18">
        <v>15016568.71000001</v>
      </c>
      <c r="GC57" s="18">
        <v>0</v>
      </c>
      <c r="GD57" s="18">
        <v>117190503.6499999</v>
      </c>
      <c r="GE57" s="18">
        <v>0</v>
      </c>
      <c r="GF57" s="18">
        <v>69848224.769940183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285164.51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497607956.94993395</v>
      </c>
      <c r="HU57" s="18">
        <v>0</v>
      </c>
    </row>
    <row r="58" spans="1:229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430259.3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113937282.91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114367542.20999999</v>
      </c>
      <c r="HU58" s="18">
        <v>0</v>
      </c>
    </row>
    <row r="59" spans="1:229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669802.55999999878</v>
      </c>
      <c r="DE59" s="18">
        <v>0</v>
      </c>
      <c r="DF59" s="18">
        <v>926919.95999999961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96398171.159999192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97994893.679999188</v>
      </c>
      <c r="HU59" s="18">
        <v>0</v>
      </c>
    </row>
    <row r="60" spans="1:229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13490795.316499999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13490795.316499999</v>
      </c>
      <c r="GA60" s="80">
        <v>0</v>
      </c>
      <c r="GB60" s="18">
        <v>0.1</v>
      </c>
      <c r="GC60" s="18">
        <v>0</v>
      </c>
      <c r="GD60" s="18">
        <v>13490795.216499999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0.1</v>
      </c>
      <c r="GM60" s="18">
        <v>0</v>
      </c>
      <c r="GN60" s="18">
        <v>4465849191.9945068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4479339987.4110069</v>
      </c>
      <c r="HU60" s="18">
        <v>0</v>
      </c>
    </row>
    <row r="61" spans="1:229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1064593.6099999999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400491290.77999997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401555884.38999999</v>
      </c>
      <c r="HU61" s="18">
        <v>0</v>
      </c>
    </row>
    <row r="62" spans="1:229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249131.52000000002</v>
      </c>
      <c r="DE62" s="18">
        <v>0</v>
      </c>
      <c r="DF62" s="18">
        <v>2389392.19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3807607860.8800006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3810246384.5900006</v>
      </c>
      <c r="HU62" s="18">
        <v>0</v>
      </c>
    </row>
    <row r="63" spans="1:229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1152891.8500001042</v>
      </c>
      <c r="DE63" s="18">
        <v>-250.08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95209314.240000293</v>
      </c>
      <c r="GM63" s="18">
        <v>4435801.3000000007</v>
      </c>
      <c r="GN63" s="18">
        <v>4544782160.394249</v>
      </c>
      <c r="GO63" s="18">
        <v>164519093.7099973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4641144366.4842491</v>
      </c>
      <c r="HU63" s="18">
        <v>168954644.9299973</v>
      </c>
    </row>
    <row r="64" spans="1:229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62055539.199982509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8642587.7699999996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8642587.7699999996</v>
      </c>
      <c r="FU64" s="80">
        <v>0</v>
      </c>
      <c r="FV64" s="18">
        <v>8642587.7699999996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552411211.90995586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623109338.87993836</v>
      </c>
      <c r="HU64" s="18">
        <v>0</v>
      </c>
    </row>
    <row r="65" spans="1:241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103931546.5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5080212955.1999998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5184144501.6999998</v>
      </c>
      <c r="HU65" s="18">
        <v>0</v>
      </c>
    </row>
    <row r="66" spans="1:241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626990.11</v>
      </c>
      <c r="DE66" s="18">
        <v>2857.1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52535475.439999998</v>
      </c>
      <c r="GO66" s="18">
        <v>2147741.96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53162465.549999997</v>
      </c>
      <c r="HU66" s="18">
        <v>2150599.06</v>
      </c>
    </row>
    <row r="67" spans="1:241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36808914.07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1000890246.9128101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1037699160.9828101</v>
      </c>
      <c r="HU67" s="18">
        <v>0</v>
      </c>
    </row>
    <row r="68" spans="1:241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165906907.15999976</v>
      </c>
      <c r="DE68" s="18">
        <v>0</v>
      </c>
      <c r="DF68" s="18">
        <v>136057964.50000006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208565513.56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208565513.56</v>
      </c>
      <c r="FU68" s="80">
        <v>0</v>
      </c>
      <c r="FV68" s="18">
        <v>30956701.280000001</v>
      </c>
      <c r="FW68" s="18">
        <v>0</v>
      </c>
      <c r="FX68" s="18">
        <v>177608812.28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2648495088.7499871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3159025473.9699864</v>
      </c>
      <c r="HU68" s="18">
        <v>0</v>
      </c>
    </row>
    <row r="69" spans="1:241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416765254.44419014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7975720.9200000046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7978557.650000005</v>
      </c>
      <c r="FU69" s="80">
        <v>0</v>
      </c>
      <c r="FV69" s="18">
        <v>45694.97</v>
      </c>
      <c r="FW69" s="18">
        <v>0</v>
      </c>
      <c r="FX69" s="18">
        <v>7932862.6800000053</v>
      </c>
      <c r="FY69" s="18">
        <v>0</v>
      </c>
      <c r="FZ69" s="80">
        <v>-2836.73</v>
      </c>
      <c r="GA69" s="80">
        <v>0</v>
      </c>
      <c r="GB69" s="18">
        <v>0</v>
      </c>
      <c r="GC69" s="18">
        <v>0</v>
      </c>
      <c r="GD69" s="18">
        <v>-2836.73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1188393595.4071643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1613134570.7713542</v>
      </c>
      <c r="HU69" s="18">
        <v>0</v>
      </c>
    </row>
    <row r="70" spans="1:241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3475.41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14863219.099999979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14863219.099999979</v>
      </c>
      <c r="FU70" s="80">
        <v>0</v>
      </c>
      <c r="FV70" s="18">
        <v>3541257</v>
      </c>
      <c r="FW70" s="18">
        <v>0</v>
      </c>
      <c r="FX70" s="18">
        <v>11321962.099999979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3555557557.52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3570424252.0300002</v>
      </c>
      <c r="HU70" s="18">
        <v>0</v>
      </c>
    </row>
    <row r="71" spans="1:241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525827.80000000005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45658936.480000019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46184764.280000016</v>
      </c>
      <c r="HU71" s="18">
        <v>0</v>
      </c>
    </row>
    <row r="72" spans="1:241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61806378.110000029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57824366.790000021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57824366.790000021</v>
      </c>
      <c r="FU72" s="80">
        <v>0</v>
      </c>
      <c r="FV72" s="18">
        <v>0</v>
      </c>
      <c r="FW72" s="18">
        <v>0</v>
      </c>
      <c r="FX72" s="18">
        <v>57824366.790000021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193331441.07999995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312962185.98000002</v>
      </c>
      <c r="HU72" s="18">
        <v>0</v>
      </c>
    </row>
    <row r="73" spans="1:241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16815625.259992506</v>
      </c>
      <c r="DE73" s="18">
        <v>0</v>
      </c>
      <c r="DF73" s="18">
        <v>123426554.00000113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544303743.50999999</v>
      </c>
      <c r="FO73" s="19">
        <v>0</v>
      </c>
      <c r="FP73" s="18">
        <v>83751.25</v>
      </c>
      <c r="FQ73" s="18">
        <v>0</v>
      </c>
      <c r="FR73" s="18">
        <v>535447.92999999993</v>
      </c>
      <c r="FS73" s="18">
        <v>0</v>
      </c>
      <c r="FT73" s="80">
        <v>155217365.88</v>
      </c>
      <c r="FU73" s="80">
        <v>0</v>
      </c>
      <c r="FV73" s="18">
        <v>835201.24</v>
      </c>
      <c r="FW73" s="18">
        <v>0</v>
      </c>
      <c r="FX73" s="18">
        <v>154382164.63999999</v>
      </c>
      <c r="FY73" s="18">
        <v>0</v>
      </c>
      <c r="FZ73" s="80">
        <v>388467178.45000005</v>
      </c>
      <c r="GA73" s="80">
        <v>0</v>
      </c>
      <c r="GB73" s="18">
        <v>1951309.7199999997</v>
      </c>
      <c r="GC73" s="18">
        <v>0</v>
      </c>
      <c r="GD73" s="18">
        <v>386515868.73000002</v>
      </c>
      <c r="GE73" s="18">
        <v>0</v>
      </c>
      <c r="GF73" s="18">
        <v>3107155.6600017045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309828244.26000684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997481322.69000196</v>
      </c>
      <c r="HU73" s="18">
        <v>0</v>
      </c>
    </row>
    <row r="74" spans="1:241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606928947.94999504</v>
      </c>
      <c r="DE74" s="18">
        <v>0</v>
      </c>
      <c r="DF74" s="18">
        <v>86287007.280000359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2531136.9899999998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2531136.9899999998</v>
      </c>
      <c r="FU74" s="80">
        <v>0</v>
      </c>
      <c r="FV74" s="18">
        <v>109149.56999999999</v>
      </c>
      <c r="FW74" s="18">
        <v>0</v>
      </c>
      <c r="FX74" s="18">
        <v>2421987.42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2317314089.4267898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3013061181.6467853</v>
      </c>
      <c r="HU74" s="18">
        <v>0</v>
      </c>
    </row>
    <row r="75" spans="1:241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7857741.1400000006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7456299002.1599998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7464156743.3000002</v>
      </c>
      <c r="HU75" s="18">
        <v>0</v>
      </c>
    </row>
    <row r="76" spans="1:241" ht="12.75" customHeight="1">
      <c r="A76" s="59" t="s">
        <v>287</v>
      </c>
      <c r="B76" s="48">
        <v>9000</v>
      </c>
      <c r="C76" s="58" t="s">
        <v>288</v>
      </c>
      <c r="D76" s="49">
        <v>27797572400.116692</v>
      </c>
      <c r="E76" s="49">
        <v>90908630.068999991</v>
      </c>
      <c r="F76" s="49">
        <v>5845799533.7217255</v>
      </c>
      <c r="G76" s="49">
        <v>13381413.412022306</v>
      </c>
      <c r="H76" s="49">
        <v>10895145376.344223</v>
      </c>
      <c r="I76" s="49">
        <v>25525431.716359142</v>
      </c>
      <c r="J76" s="49">
        <v>11056627490.050749</v>
      </c>
      <c r="K76" s="49">
        <v>52001784.940618545</v>
      </c>
      <c r="L76" s="49">
        <v>2737123727.5595732</v>
      </c>
      <c r="M76" s="49">
        <v>1097920.875</v>
      </c>
      <c r="N76" s="49">
        <v>3545092085.569972</v>
      </c>
      <c r="O76" s="49">
        <v>776.48</v>
      </c>
      <c r="P76" s="49">
        <v>30807610.429999992</v>
      </c>
      <c r="Q76" s="49">
        <v>0</v>
      </c>
      <c r="R76" s="49">
        <v>195495304.57250041</v>
      </c>
      <c r="S76" s="49">
        <v>0</v>
      </c>
      <c r="T76" s="49">
        <v>101306732.73159435</v>
      </c>
      <c r="U76" s="49">
        <v>0</v>
      </c>
      <c r="V76" s="49">
        <v>49334497.839999996</v>
      </c>
      <c r="W76" s="49">
        <v>0</v>
      </c>
      <c r="X76" s="49">
        <v>470085.57</v>
      </c>
      <c r="Y76" s="49">
        <v>0</v>
      </c>
      <c r="Z76" s="49">
        <v>4314285428.421114</v>
      </c>
      <c r="AA76" s="49">
        <v>21547977.000999998</v>
      </c>
      <c r="AB76" s="49">
        <v>15200575.27</v>
      </c>
      <c r="AC76" s="49">
        <v>1002.74</v>
      </c>
      <c r="AD76" s="49">
        <v>2406709353.2261281</v>
      </c>
      <c r="AE76" s="49">
        <v>26765396.557999998</v>
      </c>
      <c r="AF76" s="49">
        <v>0</v>
      </c>
      <c r="AG76" s="49">
        <v>0</v>
      </c>
      <c r="AH76" s="49">
        <v>0</v>
      </c>
      <c r="AI76" s="49">
        <v>0</v>
      </c>
      <c r="AJ76" s="49">
        <v>65571532654.82222</v>
      </c>
      <c r="AK76" s="49">
        <v>1285518.53</v>
      </c>
      <c r="AL76" s="49">
        <v>829714749.38530338</v>
      </c>
      <c r="AM76" s="49">
        <v>4180579.56</v>
      </c>
      <c r="AN76" s="49">
        <v>4957009827.8396511</v>
      </c>
      <c r="AO76" s="49">
        <v>16379485.389999991</v>
      </c>
      <c r="AP76" s="49">
        <v>56909838282.227058</v>
      </c>
      <c r="AQ76" s="49">
        <v>113931575.58000001</v>
      </c>
      <c r="AR76" s="49">
        <v>72582786.68999882</v>
      </c>
      <c r="AS76" s="49">
        <v>0</v>
      </c>
      <c r="AT76" s="49">
        <v>2418567440.2669706</v>
      </c>
      <c r="AU76" s="49">
        <v>3638972.912</v>
      </c>
      <c r="AV76" s="49">
        <v>2438024897.7899938</v>
      </c>
      <c r="AW76" s="49">
        <v>3787268.5989999999</v>
      </c>
      <c r="AX76" s="49">
        <v>657746.54</v>
      </c>
      <c r="AY76" s="49">
        <v>492.72</v>
      </c>
      <c r="AZ76" s="49">
        <v>7780875.4299999997</v>
      </c>
      <c r="BA76" s="49">
        <v>0</v>
      </c>
      <c r="BB76" s="49">
        <v>187417631.70358476</v>
      </c>
      <c r="BC76" s="49">
        <v>1303147.6060000001</v>
      </c>
      <c r="BD76" s="49">
        <v>1116899626.0510142</v>
      </c>
      <c r="BE76" s="49">
        <v>3182508.2679999992</v>
      </c>
      <c r="BF76" s="49">
        <v>11229550.58</v>
      </c>
      <c r="BG76" s="49">
        <v>0</v>
      </c>
      <c r="BH76" s="49">
        <v>171093504.68009987</v>
      </c>
      <c r="BI76" s="49">
        <v>0</v>
      </c>
      <c r="BJ76" s="49">
        <v>777160704.0934</v>
      </c>
      <c r="BK76" s="49">
        <v>0</v>
      </c>
      <c r="BL76" s="49">
        <v>528245611.89942187</v>
      </c>
      <c r="BM76" s="49">
        <v>0</v>
      </c>
      <c r="BN76" s="49">
        <v>135284531.76999998</v>
      </c>
      <c r="BO76" s="49">
        <v>0</v>
      </c>
      <c r="BP76" s="49">
        <v>49734915.191699989</v>
      </c>
      <c r="BQ76" s="49">
        <v>0</v>
      </c>
      <c r="BR76" s="49">
        <v>9294995.6699999887</v>
      </c>
      <c r="BS76" s="49">
        <v>0</v>
      </c>
      <c r="BT76" s="49">
        <v>0</v>
      </c>
      <c r="BU76" s="49">
        <v>0</v>
      </c>
      <c r="BV76" s="49">
        <v>1167503687.0600994</v>
      </c>
      <c r="BW76" s="49">
        <v>245897.60000000001</v>
      </c>
      <c r="BX76" s="49">
        <v>12710532.060000001</v>
      </c>
      <c r="BY76" s="49">
        <v>25000</v>
      </c>
      <c r="BZ76" s="49">
        <v>362359065.78000003</v>
      </c>
      <c r="CA76" s="49">
        <v>0</v>
      </c>
      <c r="CB76" s="49">
        <v>269797536.88339996</v>
      </c>
      <c r="CC76" s="49">
        <v>396372.59399999998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7179476288.4248877</v>
      </c>
      <c r="CK76" s="49">
        <v>13380563.649999999</v>
      </c>
      <c r="CL76" s="49">
        <v>966158924.96779454</v>
      </c>
      <c r="CM76" s="49">
        <v>1468142.13</v>
      </c>
      <c r="CN76" s="49">
        <v>228098897.04629737</v>
      </c>
      <c r="CO76" s="49">
        <v>0</v>
      </c>
      <c r="CP76" s="49">
        <v>0</v>
      </c>
      <c r="CQ76" s="49">
        <v>0</v>
      </c>
      <c r="CR76" s="49">
        <v>137199946.0910024</v>
      </c>
      <c r="CS76" s="49">
        <v>32180.46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62527802.539999999</v>
      </c>
      <c r="DA76" s="49">
        <v>0</v>
      </c>
      <c r="DB76" s="49">
        <v>3774980.81</v>
      </c>
      <c r="DC76" s="49">
        <v>3823.39</v>
      </c>
      <c r="DD76" s="49">
        <v>5634376066.7681036</v>
      </c>
      <c r="DE76" s="49">
        <v>7583408.6429999992</v>
      </c>
      <c r="DF76" s="49">
        <v>30096080.374285735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1079660.72</v>
      </c>
      <c r="DM76" s="49">
        <v>2246.9299999999998</v>
      </c>
      <c r="DN76" s="49">
        <v>684218581.45880699</v>
      </c>
      <c r="DO76" s="49">
        <v>13862140.140000001</v>
      </c>
      <c r="DP76" s="49">
        <v>106841486.04027289</v>
      </c>
      <c r="DQ76" s="49">
        <v>198502051.544635</v>
      </c>
      <c r="DR76" s="49">
        <v>0</v>
      </c>
      <c r="DS76" s="49">
        <v>0</v>
      </c>
      <c r="DT76" s="49">
        <v>23012136.053652372</v>
      </c>
      <c r="DU76" s="49">
        <v>31913.46</v>
      </c>
      <c r="DV76" s="49">
        <v>976441460.59460318</v>
      </c>
      <c r="DW76" s="49">
        <v>0</v>
      </c>
      <c r="DX76" s="49">
        <v>1513871956.0008364</v>
      </c>
      <c r="DY76" s="49">
        <v>229283.6</v>
      </c>
      <c r="DZ76" s="49">
        <v>0</v>
      </c>
      <c r="EA76" s="49">
        <v>0</v>
      </c>
      <c r="EB76" s="49">
        <v>4977344690.8539648</v>
      </c>
      <c r="EC76" s="49">
        <v>11115728.844000001</v>
      </c>
      <c r="ED76" s="49">
        <v>521440965.68440008</v>
      </c>
      <c r="EE76" s="49">
        <v>9775473.8129999992</v>
      </c>
      <c r="EF76" s="49">
        <v>2383203826.8845997</v>
      </c>
      <c r="EG76" s="49">
        <v>9708521.4030000009</v>
      </c>
      <c r="EH76" s="49">
        <v>5414940515.2298775</v>
      </c>
      <c r="EI76" s="49">
        <v>8665221.824000001</v>
      </c>
      <c r="EJ76" s="49">
        <v>0</v>
      </c>
      <c r="EK76" s="49">
        <v>0</v>
      </c>
      <c r="EL76" s="49">
        <v>204761.7</v>
      </c>
      <c r="EM76" s="49">
        <v>0</v>
      </c>
      <c r="EN76" s="49">
        <v>916092434.86000001</v>
      </c>
      <c r="EO76" s="49">
        <v>40821.299999999996</v>
      </c>
      <c r="EP76" s="49">
        <v>32603541.490000051</v>
      </c>
      <c r="EQ76" s="49">
        <v>0</v>
      </c>
      <c r="ER76" s="49">
        <v>0</v>
      </c>
      <c r="ES76" s="49">
        <v>0</v>
      </c>
      <c r="ET76" s="49">
        <v>321277.17000000004</v>
      </c>
      <c r="EU76" s="49">
        <v>0</v>
      </c>
      <c r="EV76" s="49">
        <v>351352230.17999989</v>
      </c>
      <c r="EW76" s="49">
        <v>0</v>
      </c>
      <c r="EX76" s="49">
        <v>6613583376.9899492</v>
      </c>
      <c r="EY76" s="49">
        <v>0</v>
      </c>
      <c r="EZ76" s="49">
        <v>58731112.609999999</v>
      </c>
      <c r="FA76" s="49">
        <v>0</v>
      </c>
      <c r="FB76" s="49">
        <v>3369180152.0400014</v>
      </c>
      <c r="FC76" s="49">
        <v>0</v>
      </c>
      <c r="FD76" s="49">
        <v>1501383.0699999998</v>
      </c>
      <c r="FE76" s="49">
        <v>0</v>
      </c>
      <c r="FF76" s="49">
        <v>0</v>
      </c>
      <c r="FG76" s="49">
        <v>0</v>
      </c>
      <c r="FH76" s="49">
        <v>70286199.480000019</v>
      </c>
      <c r="FI76" s="49">
        <v>3</v>
      </c>
      <c r="FJ76" s="49">
        <v>496630094.16000003</v>
      </c>
      <c r="FK76" s="49">
        <v>0</v>
      </c>
      <c r="FL76" s="49">
        <v>168960368.83047602</v>
      </c>
      <c r="FM76" s="49">
        <v>0</v>
      </c>
      <c r="FN76" s="49">
        <v>40490756294.261597</v>
      </c>
      <c r="FO76" s="49">
        <v>9457797.1699999999</v>
      </c>
      <c r="FP76" s="49">
        <v>155533504.3349995</v>
      </c>
      <c r="FQ76" s="49">
        <v>600</v>
      </c>
      <c r="FR76" s="49">
        <v>1018594205.3868043</v>
      </c>
      <c r="FS76" s="49">
        <v>0</v>
      </c>
      <c r="FT76" s="49">
        <v>11334985219.440495</v>
      </c>
      <c r="FU76" s="49">
        <v>0</v>
      </c>
      <c r="FV76" s="49">
        <v>867603734.81418526</v>
      </c>
      <c r="FW76" s="49">
        <v>0</v>
      </c>
      <c r="FX76" s="49">
        <v>10467381484.626312</v>
      </c>
      <c r="FY76" s="49">
        <v>0</v>
      </c>
      <c r="FZ76" s="49">
        <v>27981643365.099281</v>
      </c>
      <c r="GA76" s="49">
        <v>9457197.1699999999</v>
      </c>
      <c r="GB76" s="49">
        <v>6020408685.3539858</v>
      </c>
      <c r="GC76" s="49">
        <v>2483901.09</v>
      </c>
      <c r="GD76" s="49">
        <v>21961234679.7453</v>
      </c>
      <c r="GE76" s="49">
        <v>6973296.0800000001</v>
      </c>
      <c r="GF76" s="49">
        <v>1658332326.2145283</v>
      </c>
      <c r="GG76" s="49">
        <v>234443.51</v>
      </c>
      <c r="GH76" s="49">
        <v>961805204.71000004</v>
      </c>
      <c r="GI76" s="49">
        <v>0</v>
      </c>
      <c r="GJ76" s="49">
        <v>987160.3899999999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265233271140.42136</v>
      </c>
      <c r="HU76" s="49">
        <v>572772287.89363503</v>
      </c>
    </row>
    <row r="77" spans="1:241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1484689983.9941602</v>
      </c>
      <c r="DE77" s="49">
        <v>2607.02</v>
      </c>
      <c r="DF77" s="49">
        <v>349087837.93000156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363.48571428571427</v>
      </c>
      <c r="FM77" s="49">
        <v>0</v>
      </c>
      <c r="FN77" s="49">
        <v>1284581493.6264939</v>
      </c>
      <c r="FO77" s="49">
        <v>0</v>
      </c>
      <c r="FP77" s="49">
        <v>105471.52</v>
      </c>
      <c r="FQ77" s="49">
        <v>0</v>
      </c>
      <c r="FR77" s="49">
        <v>133452426.82999448</v>
      </c>
      <c r="FS77" s="49">
        <v>0</v>
      </c>
      <c r="FT77" s="49">
        <v>616861385.87999952</v>
      </c>
      <c r="FU77" s="49">
        <v>0</v>
      </c>
      <c r="FV77" s="49">
        <v>44803450.609999999</v>
      </c>
      <c r="FW77" s="49">
        <v>0</v>
      </c>
      <c r="FX77" s="49">
        <v>572057935.2699995</v>
      </c>
      <c r="FY77" s="49">
        <v>0</v>
      </c>
      <c r="FZ77" s="49">
        <v>534162209.39649993</v>
      </c>
      <c r="GA77" s="49">
        <v>0</v>
      </c>
      <c r="GB77" s="49">
        <v>16967878.530000009</v>
      </c>
      <c r="GC77" s="49">
        <v>0</v>
      </c>
      <c r="GD77" s="49">
        <v>517194330.86649996</v>
      </c>
      <c r="GE77" s="49">
        <v>0</v>
      </c>
      <c r="GF77" s="49">
        <v>72955380.429941893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95209314.340000287</v>
      </c>
      <c r="GM77" s="49">
        <v>4435801.3000000007</v>
      </c>
      <c r="GN77" s="49">
        <v>37838778652.865471</v>
      </c>
      <c r="GO77" s="49">
        <v>166666835.6699973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41125303026.671783</v>
      </c>
      <c r="HU77" s="49">
        <v>171105243.9899973</v>
      </c>
      <c r="HV77" s="35"/>
      <c r="HW77" s="35"/>
      <c r="HX77" s="35"/>
      <c r="HY77" s="35"/>
      <c r="HZ77" s="35"/>
    </row>
    <row r="78" spans="1:241">
      <c r="A78" s="59" t="s">
        <v>293</v>
      </c>
      <c r="B78" s="48">
        <v>9003</v>
      </c>
      <c r="C78" s="58" t="s">
        <v>294</v>
      </c>
      <c r="D78" s="49">
        <v>27797572400.116692</v>
      </c>
      <c r="E78" s="49">
        <v>90908630.068999991</v>
      </c>
      <c r="F78" s="49">
        <v>5845799533.7217255</v>
      </c>
      <c r="G78" s="49">
        <v>13381413.412022306</v>
      </c>
      <c r="H78" s="49">
        <v>10895145376.344223</v>
      </c>
      <c r="I78" s="49">
        <v>25525431.716359142</v>
      </c>
      <c r="J78" s="49">
        <v>11056627490.050749</v>
      </c>
      <c r="K78" s="49">
        <v>52001784.940618545</v>
      </c>
      <c r="L78" s="49">
        <v>2737123727.5595732</v>
      </c>
      <c r="M78" s="49">
        <v>1097920.875</v>
      </c>
      <c r="N78" s="49">
        <v>3545092085.569972</v>
      </c>
      <c r="O78" s="49">
        <v>776.48</v>
      </c>
      <c r="P78" s="49">
        <v>30807610.429999992</v>
      </c>
      <c r="Q78" s="49">
        <v>0</v>
      </c>
      <c r="R78" s="49">
        <v>195495304.57250041</v>
      </c>
      <c r="S78" s="49">
        <v>0</v>
      </c>
      <c r="T78" s="49">
        <v>101306732.73159435</v>
      </c>
      <c r="U78" s="49">
        <v>0</v>
      </c>
      <c r="V78" s="49">
        <v>49334497.839999996</v>
      </c>
      <c r="W78" s="49">
        <v>0</v>
      </c>
      <c r="X78" s="49">
        <v>470085.57</v>
      </c>
      <c r="Y78" s="49">
        <v>0</v>
      </c>
      <c r="Z78" s="49">
        <v>4314285428.421114</v>
      </c>
      <c r="AA78" s="49">
        <v>21547977.000999998</v>
      </c>
      <c r="AB78" s="49">
        <v>15200575.27</v>
      </c>
      <c r="AC78" s="49">
        <v>1002.74</v>
      </c>
      <c r="AD78" s="49">
        <v>2406709353.2261281</v>
      </c>
      <c r="AE78" s="49">
        <v>26765396.557999998</v>
      </c>
      <c r="AF78" s="49">
        <v>0</v>
      </c>
      <c r="AG78" s="49">
        <v>0</v>
      </c>
      <c r="AH78" s="49">
        <v>0</v>
      </c>
      <c r="AI78" s="49">
        <v>0</v>
      </c>
      <c r="AJ78" s="49">
        <v>65571532654.82222</v>
      </c>
      <c r="AK78" s="49">
        <v>1285518.53</v>
      </c>
      <c r="AL78" s="49">
        <v>829714749.38530338</v>
      </c>
      <c r="AM78" s="49">
        <v>4180579.56</v>
      </c>
      <c r="AN78" s="49">
        <v>4957009827.8396511</v>
      </c>
      <c r="AO78" s="49">
        <v>16379485.389999991</v>
      </c>
      <c r="AP78" s="49">
        <v>56909838282.227058</v>
      </c>
      <c r="AQ78" s="49">
        <v>113931575.58000001</v>
      </c>
      <c r="AR78" s="49">
        <v>72582786.68999882</v>
      </c>
      <c r="AS78" s="49">
        <v>0</v>
      </c>
      <c r="AT78" s="49">
        <v>2418567440.2669706</v>
      </c>
      <c r="AU78" s="49">
        <v>3638972.912</v>
      </c>
      <c r="AV78" s="49">
        <v>2438024897.7899938</v>
      </c>
      <c r="AW78" s="49">
        <v>3787268.5989999999</v>
      </c>
      <c r="AX78" s="49">
        <v>657746.54</v>
      </c>
      <c r="AY78" s="49">
        <v>492.72</v>
      </c>
      <c r="AZ78" s="49">
        <v>7780875.4299999997</v>
      </c>
      <c r="BA78" s="49">
        <v>0</v>
      </c>
      <c r="BB78" s="49">
        <v>187417631.70358476</v>
      </c>
      <c r="BC78" s="49">
        <v>1303147.6060000001</v>
      </c>
      <c r="BD78" s="49">
        <v>1116899626.0510142</v>
      </c>
      <c r="BE78" s="49">
        <v>3182508.2679999992</v>
      </c>
      <c r="BF78" s="49">
        <v>11229550.58</v>
      </c>
      <c r="BG78" s="49">
        <v>0</v>
      </c>
      <c r="BH78" s="49">
        <v>171093504.68009987</v>
      </c>
      <c r="BI78" s="49">
        <v>0</v>
      </c>
      <c r="BJ78" s="49">
        <v>777160704.0934</v>
      </c>
      <c r="BK78" s="49">
        <v>0</v>
      </c>
      <c r="BL78" s="49">
        <v>528245611.89942187</v>
      </c>
      <c r="BM78" s="49">
        <v>0</v>
      </c>
      <c r="BN78" s="49">
        <v>135284531.76999998</v>
      </c>
      <c r="BO78" s="49">
        <v>0</v>
      </c>
      <c r="BP78" s="49">
        <v>49734915.191699989</v>
      </c>
      <c r="BQ78" s="49">
        <v>0</v>
      </c>
      <c r="BR78" s="49">
        <v>9294995.6699999887</v>
      </c>
      <c r="BS78" s="49">
        <v>0</v>
      </c>
      <c r="BT78" s="49">
        <v>0</v>
      </c>
      <c r="BU78" s="49">
        <v>0</v>
      </c>
      <c r="BV78" s="49">
        <v>1167503687.0600994</v>
      </c>
      <c r="BW78" s="49">
        <v>245897.60000000001</v>
      </c>
      <c r="BX78" s="49">
        <v>12710532.060000001</v>
      </c>
      <c r="BY78" s="49">
        <v>25000</v>
      </c>
      <c r="BZ78" s="49">
        <v>362359065.78000003</v>
      </c>
      <c r="CA78" s="49">
        <v>0</v>
      </c>
      <c r="CB78" s="49">
        <v>269797536.88339996</v>
      </c>
      <c r="CC78" s="49">
        <v>396372.59399999998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7179476288.4248877</v>
      </c>
      <c r="CK78" s="49">
        <v>13380563.649999999</v>
      </c>
      <c r="CL78" s="49">
        <v>966158924.96779454</v>
      </c>
      <c r="CM78" s="49">
        <v>1468142.13</v>
      </c>
      <c r="CN78" s="49">
        <v>228098897.04629737</v>
      </c>
      <c r="CO78" s="49">
        <v>0</v>
      </c>
      <c r="CP78" s="49">
        <v>0</v>
      </c>
      <c r="CQ78" s="49">
        <v>0</v>
      </c>
      <c r="CR78" s="49">
        <v>137199946.0910024</v>
      </c>
      <c r="CS78" s="49">
        <v>32180.46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62527802.539999999</v>
      </c>
      <c r="DA78" s="49">
        <v>0</v>
      </c>
      <c r="DB78" s="49">
        <v>3774980.81</v>
      </c>
      <c r="DC78" s="49">
        <v>3823.39</v>
      </c>
      <c r="DD78" s="49">
        <v>7119066050.7622643</v>
      </c>
      <c r="DE78" s="49">
        <v>7586015.6629999988</v>
      </c>
      <c r="DF78" s="49">
        <v>379183918.30428731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1079660.72</v>
      </c>
      <c r="DM78" s="49">
        <v>2246.9299999999998</v>
      </c>
      <c r="DN78" s="49">
        <v>684218581.45880699</v>
      </c>
      <c r="DO78" s="49">
        <v>13862140.140000001</v>
      </c>
      <c r="DP78" s="49">
        <v>106841486.04027289</v>
      </c>
      <c r="DQ78" s="49">
        <v>198502051.544635</v>
      </c>
      <c r="DR78" s="49">
        <v>0</v>
      </c>
      <c r="DS78" s="49">
        <v>0</v>
      </c>
      <c r="DT78" s="49">
        <v>23012136.053652372</v>
      </c>
      <c r="DU78" s="49">
        <v>31913.46</v>
      </c>
      <c r="DV78" s="49">
        <v>976441460.59460318</v>
      </c>
      <c r="DW78" s="49">
        <v>0</v>
      </c>
      <c r="DX78" s="49">
        <v>1513871956.0008364</v>
      </c>
      <c r="DY78" s="49">
        <v>229283.6</v>
      </c>
      <c r="DZ78" s="49">
        <v>0</v>
      </c>
      <c r="EA78" s="49">
        <v>0</v>
      </c>
      <c r="EB78" s="49">
        <v>4977344690.8539648</v>
      </c>
      <c r="EC78" s="49">
        <v>11115728.844000001</v>
      </c>
      <c r="ED78" s="49">
        <v>521440965.68440008</v>
      </c>
      <c r="EE78" s="49">
        <v>9775473.8129999992</v>
      </c>
      <c r="EF78" s="49">
        <v>2383203826.8845997</v>
      </c>
      <c r="EG78" s="49">
        <v>9708521.4030000009</v>
      </c>
      <c r="EH78" s="49">
        <v>5414940515.2298775</v>
      </c>
      <c r="EI78" s="49">
        <v>8665221.824000001</v>
      </c>
      <c r="EJ78" s="49">
        <v>0</v>
      </c>
      <c r="EK78" s="49">
        <v>0</v>
      </c>
      <c r="EL78" s="49">
        <v>204761.7</v>
      </c>
      <c r="EM78" s="49">
        <v>0</v>
      </c>
      <c r="EN78" s="49">
        <v>916092434.86000001</v>
      </c>
      <c r="EO78" s="49">
        <v>40821.299999999996</v>
      </c>
      <c r="EP78" s="49">
        <v>32603541.490000051</v>
      </c>
      <c r="EQ78" s="49">
        <v>0</v>
      </c>
      <c r="ER78" s="49">
        <v>0</v>
      </c>
      <c r="ES78" s="49">
        <v>0</v>
      </c>
      <c r="ET78" s="49">
        <v>321277.17000000004</v>
      </c>
      <c r="EU78" s="49">
        <v>0</v>
      </c>
      <c r="EV78" s="49">
        <v>351352230.17999989</v>
      </c>
      <c r="EW78" s="49">
        <v>0</v>
      </c>
      <c r="EX78" s="49">
        <v>6613583376.9899492</v>
      </c>
      <c r="EY78" s="49">
        <v>0</v>
      </c>
      <c r="EZ78" s="49">
        <v>58731112.609999999</v>
      </c>
      <c r="FA78" s="49">
        <v>0</v>
      </c>
      <c r="FB78" s="49">
        <v>3369180152.0400014</v>
      </c>
      <c r="FC78" s="49">
        <v>0</v>
      </c>
      <c r="FD78" s="49">
        <v>1501383.0699999998</v>
      </c>
      <c r="FE78" s="49">
        <v>0</v>
      </c>
      <c r="FF78" s="49">
        <v>0</v>
      </c>
      <c r="FG78" s="49">
        <v>0</v>
      </c>
      <c r="FH78" s="49">
        <v>70286199.480000019</v>
      </c>
      <c r="FI78" s="49">
        <v>3</v>
      </c>
      <c r="FJ78" s="49">
        <v>496630094.16000003</v>
      </c>
      <c r="FK78" s="49">
        <v>0</v>
      </c>
      <c r="FL78" s="49">
        <v>168960732.3161903</v>
      </c>
      <c r="FM78" s="49">
        <v>0</v>
      </c>
      <c r="FN78" s="49">
        <v>41775337787.888092</v>
      </c>
      <c r="FO78" s="49">
        <v>9457797.1699999999</v>
      </c>
      <c r="FP78" s="49">
        <v>155638975.85499951</v>
      </c>
      <c r="FQ78" s="49">
        <v>600</v>
      </c>
      <c r="FR78" s="49">
        <v>1152046632.2167988</v>
      </c>
      <c r="FS78" s="49">
        <v>0</v>
      </c>
      <c r="FT78" s="49">
        <v>11951846605.320494</v>
      </c>
      <c r="FU78" s="49">
        <v>0</v>
      </c>
      <c r="FV78" s="49">
        <v>912407185.42418528</v>
      </c>
      <c r="FW78" s="49">
        <v>0</v>
      </c>
      <c r="FX78" s="49">
        <v>11039439419.896313</v>
      </c>
      <c r="FY78" s="49">
        <v>0</v>
      </c>
      <c r="FZ78" s="49">
        <v>28515805574.495781</v>
      </c>
      <c r="GA78" s="49">
        <v>9457197.1699999999</v>
      </c>
      <c r="GB78" s="49">
        <v>6037376563.8839855</v>
      </c>
      <c r="GC78" s="49">
        <v>2483901.09</v>
      </c>
      <c r="GD78" s="49">
        <v>22478429010.611801</v>
      </c>
      <c r="GE78" s="49">
        <v>6973296.0800000001</v>
      </c>
      <c r="GF78" s="49">
        <v>1731287706.6444702</v>
      </c>
      <c r="GG78" s="49">
        <v>234443.51</v>
      </c>
      <c r="GH78" s="49">
        <v>961805204.71000004</v>
      </c>
      <c r="GI78" s="49">
        <v>0</v>
      </c>
      <c r="GJ78" s="49">
        <v>987160.3899999999</v>
      </c>
      <c r="GK78" s="49">
        <v>0</v>
      </c>
      <c r="GL78" s="49">
        <v>95209314.340000287</v>
      </c>
      <c r="GM78" s="49">
        <v>4435801.3000000007</v>
      </c>
      <c r="GN78" s="49">
        <v>37838778652.865471</v>
      </c>
      <c r="GO78" s="49">
        <v>166666835.6699973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306358574167.09314</v>
      </c>
      <c r="HU78" s="49">
        <v>743877531.8836323</v>
      </c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227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252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2"/>
  <sheetViews>
    <sheetView showGridLines="0" zoomScale="80" zoomScaleNormal="80" workbookViewId="0">
      <pane xSplit="3" ySplit="6" topLeftCell="D7" activePane="bottomRight" state="frozen"/>
      <selection activeCell="HK56" sqref="HK56"/>
      <selection pane="topRight" activeCell="HK56" sqref="HK56"/>
      <selection pane="bottomLeft" activeCell="HK56" sqref="HK5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58815514.640000001</v>
      </c>
      <c r="E7" s="19">
        <v>174726672.72</v>
      </c>
      <c r="F7" s="18">
        <v>0</v>
      </c>
      <c r="G7" s="18">
        <v>0</v>
      </c>
      <c r="H7" s="18">
        <v>0</v>
      </c>
      <c r="I7" s="18">
        <v>0</v>
      </c>
      <c r="J7" s="18">
        <v>58815514.640000001</v>
      </c>
      <c r="K7" s="18">
        <v>174726672.72</v>
      </c>
      <c r="L7" s="18">
        <v>5096604.95</v>
      </c>
      <c r="M7" s="18">
        <v>58478062.859999999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25167903.710000001</v>
      </c>
      <c r="AA7" s="18">
        <v>33788907.219999999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2715916.1399999997</v>
      </c>
      <c r="AU7" s="18">
        <v>300895.45</v>
      </c>
      <c r="AV7" s="18">
        <v>99024252.239999995</v>
      </c>
      <c r="AW7" s="18">
        <v>77946259.060000002</v>
      </c>
      <c r="AX7" s="18">
        <v>0</v>
      </c>
      <c r="AY7" s="18">
        <v>0</v>
      </c>
      <c r="AZ7" s="18">
        <v>912847.6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400848.62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49534765.82</v>
      </c>
      <c r="BW7" s="18">
        <v>52195000.960000001</v>
      </c>
      <c r="BX7" s="18">
        <v>0</v>
      </c>
      <c r="BY7" s="18">
        <v>0</v>
      </c>
      <c r="BZ7" s="18">
        <v>0</v>
      </c>
      <c r="CA7" s="18">
        <v>0</v>
      </c>
      <c r="CB7" s="18">
        <v>3419147.9</v>
      </c>
      <c r="CC7" s="18">
        <v>3683214.98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7448018.79</v>
      </c>
      <c r="CK7" s="18">
        <v>3122953.88</v>
      </c>
      <c r="CL7" s="18">
        <v>1346049.39</v>
      </c>
      <c r="CM7" s="18">
        <v>735890.12</v>
      </c>
      <c r="CN7" s="18">
        <v>-349734.02</v>
      </c>
      <c r="CO7" s="18">
        <v>-368239.83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318464.49</v>
      </c>
      <c r="DE7" s="18">
        <v>10784607.74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47750045.229999997</v>
      </c>
      <c r="EC7" s="18">
        <v>193180853.13</v>
      </c>
      <c r="ED7" s="18">
        <v>89824.53</v>
      </c>
      <c r="EE7" s="18">
        <v>223812.78</v>
      </c>
      <c r="EF7" s="18">
        <v>16176472.24</v>
      </c>
      <c r="EG7" s="18">
        <v>173321382.33000001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16225716.33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539884.42000000004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334092658.59999996</v>
      </c>
      <c r="HU7" s="18">
        <v>789291860.48000002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125162035.53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125162035.53</v>
      </c>
      <c r="K8" s="18">
        <v>0</v>
      </c>
      <c r="L8" s="18">
        <v>31559788.690000001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16069057.039999999</v>
      </c>
      <c r="AA8" s="18">
        <v>0</v>
      </c>
      <c r="AB8" s="18">
        <v>0</v>
      </c>
      <c r="AC8" s="18">
        <v>0</v>
      </c>
      <c r="AD8" s="18">
        <v>6080831.79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477205090.08999997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19951.36</v>
      </c>
      <c r="AU8" s="18">
        <v>0</v>
      </c>
      <c r="AV8" s="18">
        <v>31720.54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59628.07</v>
      </c>
      <c r="BC8" s="18">
        <v>0</v>
      </c>
      <c r="BD8" s="18">
        <v>1075384.99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3125674.15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2089.38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16995588.129999999</v>
      </c>
      <c r="EC8" s="18">
        <v>0</v>
      </c>
      <c r="ED8" s="18">
        <v>95460.83</v>
      </c>
      <c r="EE8" s="18">
        <v>0</v>
      </c>
      <c r="EF8" s="18">
        <v>5852917.7599999998</v>
      </c>
      <c r="EG8" s="18">
        <v>0</v>
      </c>
      <c r="EH8" s="18">
        <v>698356.99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326350.73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3507210.09</v>
      </c>
      <c r="EW8" s="18">
        <v>0</v>
      </c>
      <c r="EX8" s="18">
        <v>66093605.399999999</v>
      </c>
      <c r="EY8" s="18">
        <v>0</v>
      </c>
      <c r="EZ8" s="18">
        <v>587311.07999999996</v>
      </c>
      <c r="FA8" s="18">
        <v>0</v>
      </c>
      <c r="FB8" s="18">
        <v>33701738.710000001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703102.85</v>
      </c>
      <c r="FI8" s="18">
        <v>0</v>
      </c>
      <c r="FJ8" s="18">
        <v>4974881.71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793927775.91000021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510063.46000000113</v>
      </c>
      <c r="E9" s="19">
        <v>1043512.2499999991</v>
      </c>
      <c r="F9" s="18">
        <v>0</v>
      </c>
      <c r="G9" s="18">
        <v>0</v>
      </c>
      <c r="H9" s="18">
        <v>510063.46000000113</v>
      </c>
      <c r="I9" s="18">
        <v>1043512.2499999991</v>
      </c>
      <c r="J9" s="18">
        <v>0</v>
      </c>
      <c r="K9" s="18">
        <v>0</v>
      </c>
      <c r="L9" s="18">
        <v>1853814.77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245875.84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509698693.86000001</v>
      </c>
      <c r="AK9" s="18">
        <v>0</v>
      </c>
      <c r="AL9" s="18">
        <v>50944277.289999999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16763734.369999999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-1699.09</v>
      </c>
      <c r="BC9" s="18">
        <v>0</v>
      </c>
      <c r="BD9" s="18">
        <v>90133.79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2064046.23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12949.35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1667113.95</v>
      </c>
      <c r="EC9" s="18">
        <v>0</v>
      </c>
      <c r="ED9" s="18">
        <v>0</v>
      </c>
      <c r="EE9" s="18">
        <v>0</v>
      </c>
      <c r="EF9" s="18">
        <v>10033836.34</v>
      </c>
      <c r="EG9" s="18">
        <v>8600986.8200000003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315054.08000000002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5160547.74</v>
      </c>
      <c r="EW9" s="18">
        <v>0</v>
      </c>
      <c r="EX9" s="18">
        <v>92840499.780000001</v>
      </c>
      <c r="EY9" s="18">
        <v>0</v>
      </c>
      <c r="EZ9" s="18">
        <v>560312.43999999994</v>
      </c>
      <c r="FA9" s="18">
        <v>0</v>
      </c>
      <c r="FB9" s="18">
        <v>26193273.93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561113.43000000005</v>
      </c>
      <c r="FI9" s="18">
        <v>0</v>
      </c>
      <c r="FJ9" s="18">
        <v>4676803.1900000004</v>
      </c>
      <c r="FK9" s="18">
        <v>0</v>
      </c>
      <c r="FL9" s="18">
        <v>0</v>
      </c>
      <c r="FM9" s="18">
        <v>0</v>
      </c>
      <c r="FN9" s="19">
        <v>2959311.4299985492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2959311.4299985492</v>
      </c>
      <c r="FU9" s="80">
        <v>0</v>
      </c>
      <c r="FV9" s="18">
        <v>2959311.4299985492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727149756.17999864</v>
      </c>
      <c r="HU9" s="18">
        <v>9644499.0700000003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53051363.079999991</v>
      </c>
      <c r="E10" s="19">
        <v>893519694.77999985</v>
      </c>
      <c r="F10" s="18">
        <v>9287159.4078313876</v>
      </c>
      <c r="G10" s="18">
        <v>144635788.45127755</v>
      </c>
      <c r="H10" s="18">
        <v>22795059.19518343</v>
      </c>
      <c r="I10" s="18">
        <v>359205738.25527585</v>
      </c>
      <c r="J10" s="18">
        <v>20969144.476985171</v>
      </c>
      <c r="K10" s="18">
        <v>389678168.07344645</v>
      </c>
      <c r="L10" s="18">
        <v>0</v>
      </c>
      <c r="M10" s="18">
        <v>6494.5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222424.200000001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31856607.539999999</v>
      </c>
      <c r="AA10" s="18">
        <v>67952770.040000007</v>
      </c>
      <c r="AB10" s="18">
        <v>0</v>
      </c>
      <c r="AC10" s="18">
        <v>0</v>
      </c>
      <c r="AD10" s="18">
        <v>4239685.2</v>
      </c>
      <c r="AE10" s="18">
        <v>138920495.84999999</v>
      </c>
      <c r="AF10" s="18">
        <v>0</v>
      </c>
      <c r="AG10" s="18">
        <v>0</v>
      </c>
      <c r="AH10" s="18">
        <v>0</v>
      </c>
      <c r="AI10" s="18">
        <v>0</v>
      </c>
      <c r="AJ10" s="18">
        <v>592180606.28999996</v>
      </c>
      <c r="AK10" s="18">
        <v>986942.55</v>
      </c>
      <c r="AL10" s="18">
        <v>209210084.13</v>
      </c>
      <c r="AM10" s="18">
        <v>0</v>
      </c>
      <c r="AN10" s="18">
        <v>0</v>
      </c>
      <c r="AO10" s="18">
        <v>216186335.94</v>
      </c>
      <c r="AP10" s="18">
        <v>0</v>
      </c>
      <c r="AQ10" s="18">
        <v>94666329.530000001</v>
      </c>
      <c r="AR10" s="18">
        <v>0</v>
      </c>
      <c r="AS10" s="18">
        <v>0</v>
      </c>
      <c r="AT10" s="18">
        <v>4113.1899999999996</v>
      </c>
      <c r="AU10" s="18">
        <v>15685418.43</v>
      </c>
      <c r="AV10" s="18">
        <v>8519214.3599999994</v>
      </c>
      <c r="AW10" s="18">
        <v>76102041.200000003</v>
      </c>
      <c r="AX10" s="18">
        <v>0</v>
      </c>
      <c r="AY10" s="18">
        <v>214879.84</v>
      </c>
      <c r="AZ10" s="18">
        <v>0</v>
      </c>
      <c r="BA10" s="18">
        <v>0</v>
      </c>
      <c r="BB10" s="18">
        <v>0</v>
      </c>
      <c r="BC10" s="18">
        <v>1871317.39</v>
      </c>
      <c r="BD10" s="18">
        <v>0</v>
      </c>
      <c r="BE10" s="18">
        <v>2702194.26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42939570.509999998</v>
      </c>
      <c r="BL10" s="18">
        <v>0</v>
      </c>
      <c r="BM10" s="18">
        <v>9890144.9100000001</v>
      </c>
      <c r="BN10" s="18">
        <v>0</v>
      </c>
      <c r="BO10" s="18">
        <v>0</v>
      </c>
      <c r="BP10" s="18">
        <v>7160623.4699999997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7915323.9699999997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300631.02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18464267.280000001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14034083.91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36717922.57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9359126.3300000001</v>
      </c>
      <c r="ED10" s="18">
        <v>0</v>
      </c>
      <c r="EE10" s="18">
        <v>1239048.23</v>
      </c>
      <c r="EF10" s="18">
        <v>17376071.75</v>
      </c>
      <c r="EG10" s="18">
        <v>34316210.469999999</v>
      </c>
      <c r="EH10" s="18">
        <v>0</v>
      </c>
      <c r="EI10" s="18">
        <v>2288867.34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657481.04</v>
      </c>
      <c r="EQ10" s="18">
        <v>0</v>
      </c>
      <c r="ER10" s="18">
        <v>0</v>
      </c>
      <c r="ES10" s="18">
        <v>0</v>
      </c>
      <c r="ET10" s="18">
        <v>0</v>
      </c>
      <c r="EU10" s="18">
        <v>123200665.11</v>
      </c>
      <c r="EV10" s="18">
        <v>7386797.9000000004</v>
      </c>
      <c r="EW10" s="18">
        <v>0</v>
      </c>
      <c r="EX10" s="18">
        <v>167091036.66</v>
      </c>
      <c r="EY10" s="18">
        <v>0</v>
      </c>
      <c r="EZ10" s="18">
        <v>1164763.58</v>
      </c>
      <c r="FA10" s="18">
        <v>0</v>
      </c>
      <c r="FB10" s="18">
        <v>62887644.869999997</v>
      </c>
      <c r="FC10" s="18">
        <v>0</v>
      </c>
      <c r="FD10" s="18">
        <v>0</v>
      </c>
      <c r="FE10" s="18">
        <v>21599298.969999999</v>
      </c>
      <c r="FF10" s="18">
        <v>0</v>
      </c>
      <c r="FG10" s="18">
        <v>0</v>
      </c>
      <c r="FH10" s="18">
        <v>1321049.54</v>
      </c>
      <c r="FI10" s="18">
        <v>0</v>
      </c>
      <c r="FJ10" s="18">
        <v>9572377.9299999997</v>
      </c>
      <c r="FK10" s="18">
        <v>0</v>
      </c>
      <c r="FL10" s="18">
        <v>0</v>
      </c>
      <c r="FM10" s="18">
        <v>0</v>
      </c>
      <c r="FN10" s="19">
        <v>0</v>
      </c>
      <c r="FO10" s="19">
        <v>42727871.049999997</v>
      </c>
      <c r="FP10" s="18">
        <v>0</v>
      </c>
      <c r="FQ10" s="18">
        <v>2390.48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42725480.57</v>
      </c>
      <c r="GB10" s="18">
        <v>0</v>
      </c>
      <c r="GC10" s="18">
        <v>11877951.24</v>
      </c>
      <c r="GD10" s="18">
        <v>0</v>
      </c>
      <c r="GE10" s="18">
        <v>30847529.329999998</v>
      </c>
      <c r="GF10" s="18">
        <v>0</v>
      </c>
      <c r="GG10" s="18">
        <v>616080.01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1173857518.2299998</v>
      </c>
      <c r="HU10" s="18">
        <v>1874646450.1899998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110.01</v>
      </c>
      <c r="E11" s="19">
        <v>0</v>
      </c>
      <c r="F11" s="18">
        <v>110.01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22974.9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307202253.68000001</v>
      </c>
      <c r="AK11" s="18">
        <v>0</v>
      </c>
      <c r="AL11" s="18">
        <v>18189233.309999999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739150.57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-165.75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326303.21000000002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3493058.65</v>
      </c>
      <c r="EW11" s="18">
        <v>0</v>
      </c>
      <c r="EX11" s="18">
        <v>68171188.599999994</v>
      </c>
      <c r="EY11" s="18">
        <v>0</v>
      </c>
      <c r="EZ11" s="18">
        <v>537380.72</v>
      </c>
      <c r="FA11" s="18">
        <v>0</v>
      </c>
      <c r="FB11" s="18">
        <v>31774437.390000001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702826.43</v>
      </c>
      <c r="FI11" s="18">
        <v>0</v>
      </c>
      <c r="FJ11" s="18">
        <v>4815803.25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435974554.96999997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14135399.760000002</v>
      </c>
      <c r="E13" s="19">
        <v>0</v>
      </c>
      <c r="F13" s="18">
        <v>0</v>
      </c>
      <c r="G13" s="18">
        <v>0</v>
      </c>
      <c r="H13" s="18">
        <v>4524348.3</v>
      </c>
      <c r="I13" s="18">
        <v>0</v>
      </c>
      <c r="J13" s="18">
        <v>9611051.4600000009</v>
      </c>
      <c r="K13" s="18">
        <v>0</v>
      </c>
      <c r="L13" s="18">
        <v>1449395.03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74828.61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235446174.88410816</v>
      </c>
      <c r="AK13" s="18">
        <v>0</v>
      </c>
      <c r="AL13" s="18">
        <v>3883182.0892739994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0.87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65465.14</v>
      </c>
      <c r="BC13" s="18">
        <v>0</v>
      </c>
      <c r="BD13" s="18">
        <v>298258.95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507435.85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116.72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44832.68</v>
      </c>
      <c r="CM13" s="18">
        <v>0</v>
      </c>
      <c r="CN13" s="18">
        <v>132568.28000000003</v>
      </c>
      <c r="CO13" s="18">
        <v>0</v>
      </c>
      <c r="CP13" s="18">
        <v>0</v>
      </c>
      <c r="CQ13" s="18">
        <v>0</v>
      </c>
      <c r="CR13" s="18">
        <v>131878.84000000003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746.84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177708.87</v>
      </c>
      <c r="DY13" s="18">
        <v>0</v>
      </c>
      <c r="DZ13" s="18">
        <v>0</v>
      </c>
      <c r="EA13" s="18">
        <v>0</v>
      </c>
      <c r="EB13" s="18">
        <v>1748307.4</v>
      </c>
      <c r="EC13" s="18">
        <v>0</v>
      </c>
      <c r="ED13" s="18">
        <v>0</v>
      </c>
      <c r="EE13" s="18">
        <v>0</v>
      </c>
      <c r="EF13" s="18">
        <v>2338859.2799999998</v>
      </c>
      <c r="EG13" s="18">
        <v>0</v>
      </c>
      <c r="EH13" s="18">
        <v>945778.18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261500636.05338216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142776592.38</v>
      </c>
      <c r="F14" s="18">
        <v>0</v>
      </c>
      <c r="G14" s="18">
        <v>0</v>
      </c>
      <c r="H14" s="18">
        <v>0</v>
      </c>
      <c r="I14" s="18">
        <v>41260766.35839057</v>
      </c>
      <c r="J14" s="18">
        <v>0</v>
      </c>
      <c r="K14" s="18">
        <v>101515826.02160943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575271842.42999995</v>
      </c>
      <c r="AK14" s="18">
        <v>0</v>
      </c>
      <c r="AL14" s="18">
        <v>19177537.02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1987511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596436890.42999995</v>
      </c>
      <c r="HU14" s="18">
        <v>142776592.38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424373.12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932144.12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1356517.24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1495441.3966686018</v>
      </c>
      <c r="DO16" s="18">
        <v>0</v>
      </c>
      <c r="DP16" s="18">
        <v>0</v>
      </c>
      <c r="DQ16" s="18">
        <v>7351689.270551201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1495441.3966686018</v>
      </c>
      <c r="HU16" s="18">
        <v>7351689.270551201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49161980</v>
      </c>
      <c r="E17" s="19">
        <v>0</v>
      </c>
      <c r="F17" s="18">
        <v>16525</v>
      </c>
      <c r="G17" s="18">
        <v>0</v>
      </c>
      <c r="H17" s="18">
        <v>17324517</v>
      </c>
      <c r="I17" s="18">
        <v>0</v>
      </c>
      <c r="J17" s="18">
        <v>31820938</v>
      </c>
      <c r="K17" s="18">
        <v>0</v>
      </c>
      <c r="L17" s="18">
        <v>7517734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3536075</v>
      </c>
      <c r="AA17" s="18">
        <v>0</v>
      </c>
      <c r="AB17" s="18">
        <v>0</v>
      </c>
      <c r="AC17" s="18">
        <v>0</v>
      </c>
      <c r="AD17" s="18">
        <v>1968030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254309647.11000001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28801890</v>
      </c>
      <c r="AU17" s="18">
        <v>0</v>
      </c>
      <c r="AV17" s="18">
        <v>55044395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143613</v>
      </c>
      <c r="BC17" s="18">
        <v>0</v>
      </c>
      <c r="BD17" s="18">
        <v>4879661</v>
      </c>
      <c r="BE17" s="18">
        <v>0</v>
      </c>
      <c r="BF17" s="18">
        <v>0</v>
      </c>
      <c r="BG17" s="18">
        <v>0</v>
      </c>
      <c r="BH17" s="18">
        <v>17862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562984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10950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202942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81517261</v>
      </c>
      <c r="CK17" s="18">
        <v>0</v>
      </c>
      <c r="CL17" s="18">
        <v>10677355</v>
      </c>
      <c r="CM17" s="18">
        <v>0</v>
      </c>
      <c r="CN17" s="18">
        <v>16003568</v>
      </c>
      <c r="CO17" s="18">
        <v>0</v>
      </c>
      <c r="CP17" s="18">
        <v>0</v>
      </c>
      <c r="CQ17" s="18">
        <v>0</v>
      </c>
      <c r="CR17" s="18">
        <v>10278706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1477652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10202425</v>
      </c>
      <c r="EC17" s="18">
        <v>0</v>
      </c>
      <c r="ED17" s="18">
        <v>584199</v>
      </c>
      <c r="EE17" s="18">
        <v>0</v>
      </c>
      <c r="EF17" s="18">
        <v>35496970</v>
      </c>
      <c r="EG17" s="18">
        <v>0</v>
      </c>
      <c r="EH17" s="18">
        <v>1500569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573896468.11000001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14789317.109012008</v>
      </c>
      <c r="E18" s="19">
        <v>149558.8200911351</v>
      </c>
      <c r="F18" s="18">
        <v>86295.748123068319</v>
      </c>
      <c r="G18" s="18">
        <v>872.6765524760649</v>
      </c>
      <c r="H18" s="18">
        <v>9481496.9851640519</v>
      </c>
      <c r="I18" s="18">
        <v>95882.824835414023</v>
      </c>
      <c r="J18" s="18">
        <v>5221524.3757248884</v>
      </c>
      <c r="K18" s="18">
        <v>52803.318703245001</v>
      </c>
      <c r="L18" s="18">
        <v>6480210.29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1465885.45</v>
      </c>
      <c r="AA18" s="18">
        <v>0</v>
      </c>
      <c r="AB18" s="18">
        <v>0</v>
      </c>
      <c r="AC18" s="18">
        <v>0</v>
      </c>
      <c r="AD18" s="18">
        <v>849081.48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4469058.47</v>
      </c>
      <c r="AU18" s="18">
        <v>0</v>
      </c>
      <c r="AV18" s="18">
        <v>1552567.03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5213.6400000000003</v>
      </c>
      <c r="BC18" s="18">
        <v>118.76</v>
      </c>
      <c r="BD18" s="18">
        <v>2116276.42</v>
      </c>
      <c r="BE18" s="18">
        <v>14930.79</v>
      </c>
      <c r="BF18" s="18">
        <v>0</v>
      </c>
      <c r="BG18" s="18">
        <v>0</v>
      </c>
      <c r="BH18" s="18">
        <v>0</v>
      </c>
      <c r="BI18" s="18">
        <v>0</v>
      </c>
      <c r="BJ18" s="18">
        <v>592298.30000000005</v>
      </c>
      <c r="BK18" s="18">
        <v>0</v>
      </c>
      <c r="BL18" s="18">
        <v>5003634.88</v>
      </c>
      <c r="BM18" s="18">
        <v>0</v>
      </c>
      <c r="BN18" s="18">
        <v>0</v>
      </c>
      <c r="BO18" s="18">
        <v>0</v>
      </c>
      <c r="BP18" s="18">
        <v>480997.03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27.69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43843180</v>
      </c>
      <c r="CK18" s="18">
        <v>438974.22</v>
      </c>
      <c r="CL18" s="18">
        <v>4196066.97</v>
      </c>
      <c r="CM18" s="18">
        <v>26107.52</v>
      </c>
      <c r="CN18" s="18">
        <v>4391.59</v>
      </c>
      <c r="CO18" s="18">
        <v>0</v>
      </c>
      <c r="CP18" s="18">
        <v>0</v>
      </c>
      <c r="CQ18" s="18">
        <v>0</v>
      </c>
      <c r="CR18" s="18">
        <v>4213768.4400000004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342.76</v>
      </c>
      <c r="DY18" s="18">
        <v>0</v>
      </c>
      <c r="DZ18" s="18">
        <v>0</v>
      </c>
      <c r="EA18" s="18">
        <v>0</v>
      </c>
      <c r="EB18" s="18">
        <v>4946458.0999999996</v>
      </c>
      <c r="EC18" s="18">
        <v>0</v>
      </c>
      <c r="ED18" s="18">
        <v>1695425.77</v>
      </c>
      <c r="EE18" s="18">
        <v>972921.39</v>
      </c>
      <c r="EF18" s="18">
        <v>8824279.2400000002</v>
      </c>
      <c r="EG18" s="18">
        <v>1238146.6100000001</v>
      </c>
      <c r="EH18" s="18">
        <v>2841309.24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2406209.2599999998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110776200.02901201</v>
      </c>
      <c r="HU18" s="18">
        <v>2851791.9900911353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75506388.469999999</v>
      </c>
      <c r="E20" s="19">
        <v>0</v>
      </c>
      <c r="F20" s="18">
        <v>0</v>
      </c>
      <c r="G20" s="18">
        <v>0</v>
      </c>
      <c r="H20" s="18">
        <v>28276240.949999999</v>
      </c>
      <c r="I20" s="18">
        <v>0</v>
      </c>
      <c r="J20" s="18">
        <v>47230147.519999996</v>
      </c>
      <c r="K20" s="18">
        <v>0</v>
      </c>
      <c r="L20" s="18">
        <v>4860528.8000000007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11199724.030000001</v>
      </c>
      <c r="AA20" s="18">
        <v>0</v>
      </c>
      <c r="AB20" s="18">
        <v>0</v>
      </c>
      <c r="AC20" s="18">
        <v>0</v>
      </c>
      <c r="AD20" s="18">
        <v>775254.93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185744600.56999999</v>
      </c>
      <c r="AK20" s="18">
        <v>0</v>
      </c>
      <c r="AL20" s="18">
        <v>4075975.84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11899.630000000001</v>
      </c>
      <c r="BC20" s="18">
        <v>0</v>
      </c>
      <c r="BD20" s="18">
        <v>2272397.7999999998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538679.34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6451814.7699999996</v>
      </c>
      <c r="EC20" s="18">
        <v>0</v>
      </c>
      <c r="ED20" s="18">
        <v>82699.429999999993</v>
      </c>
      <c r="EE20" s="18">
        <v>0</v>
      </c>
      <c r="EF20" s="18">
        <v>1298281.19</v>
      </c>
      <c r="EG20" s="18">
        <v>0</v>
      </c>
      <c r="EH20" s="18">
        <v>503839.61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125005727.63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9028806.0299999993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9028806.0299999993</v>
      </c>
      <c r="FU20" s="80">
        <v>0</v>
      </c>
      <c r="FV20" s="18">
        <v>0</v>
      </c>
      <c r="FW20" s="18">
        <v>0</v>
      </c>
      <c r="FX20" s="18">
        <v>9028806.0299999993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427356618.06999993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-3839131.25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437790.52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65722.75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-3704944.6999999997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149303197.96000001</v>
      </c>
      <c r="AK22" s="18">
        <v>0</v>
      </c>
      <c r="AL22" s="18">
        <v>24401031.27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349317.88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326350.73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3507210.09</v>
      </c>
      <c r="EW22" s="18">
        <v>0</v>
      </c>
      <c r="EX22" s="18">
        <v>66093329.130000003</v>
      </c>
      <c r="EY22" s="18">
        <v>0</v>
      </c>
      <c r="EZ22" s="18">
        <v>587403.24</v>
      </c>
      <c r="FA22" s="18">
        <v>0</v>
      </c>
      <c r="FB22" s="18">
        <v>33722625.380000003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703102.85</v>
      </c>
      <c r="FI22" s="18">
        <v>0</v>
      </c>
      <c r="FJ22" s="18">
        <v>4980257.3499999996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283973832.89000005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62958576.029999986</v>
      </c>
      <c r="E23" s="19">
        <v>564723.15</v>
      </c>
      <c r="F23" s="18">
        <v>11167.04</v>
      </c>
      <c r="G23" s="18">
        <v>0</v>
      </c>
      <c r="H23" s="18">
        <v>31539242.109999999</v>
      </c>
      <c r="I23" s="18">
        <v>0</v>
      </c>
      <c r="J23" s="18">
        <v>31408166.879999992</v>
      </c>
      <c r="K23" s="18">
        <v>564723.15</v>
      </c>
      <c r="L23" s="18">
        <v>3974218.16</v>
      </c>
      <c r="M23" s="18">
        <v>544.29999999999995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3641965.46</v>
      </c>
      <c r="AA23" s="18">
        <v>0</v>
      </c>
      <c r="AB23" s="18">
        <v>0</v>
      </c>
      <c r="AC23" s="18">
        <v>0</v>
      </c>
      <c r="AD23" s="18">
        <v>5038927.6100000003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648703318.96000004</v>
      </c>
      <c r="AK23" s="18">
        <v>0</v>
      </c>
      <c r="AL23" s="18">
        <v>107070143.7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164458.84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7623.26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4921351.09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61624748.289999999</v>
      </c>
      <c r="CK23" s="18">
        <v>1921637.22</v>
      </c>
      <c r="CL23" s="18">
        <v>8890658.6999999993</v>
      </c>
      <c r="CM23" s="18">
        <v>14459.33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40.17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36562.730000000003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7.9</v>
      </c>
      <c r="DU23" s="18">
        <v>478.13</v>
      </c>
      <c r="DV23" s="18">
        <v>0</v>
      </c>
      <c r="DW23" s="18">
        <v>0</v>
      </c>
      <c r="DX23" s="18">
        <v>1445.41</v>
      </c>
      <c r="DY23" s="18">
        <v>0</v>
      </c>
      <c r="DZ23" s="18">
        <v>0</v>
      </c>
      <c r="EA23" s="18">
        <v>0</v>
      </c>
      <c r="EB23" s="18">
        <v>3153469.53</v>
      </c>
      <c r="EC23" s="18">
        <v>29083.5</v>
      </c>
      <c r="ED23" s="18">
        <v>0</v>
      </c>
      <c r="EE23" s="18">
        <v>0</v>
      </c>
      <c r="EF23" s="18">
        <v>5555338.5099999998</v>
      </c>
      <c r="EG23" s="18">
        <v>77056.48000000001</v>
      </c>
      <c r="EH23" s="18">
        <v>902959.12999999989</v>
      </c>
      <c r="EI23" s="18">
        <v>36507.17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2610924.71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28093059.18</v>
      </c>
      <c r="EW23" s="18">
        <v>0</v>
      </c>
      <c r="EX23" s="18">
        <v>523556069.20999998</v>
      </c>
      <c r="EY23" s="18">
        <v>0</v>
      </c>
      <c r="EZ23" s="18">
        <v>4823222.37</v>
      </c>
      <c r="FA23" s="18">
        <v>0</v>
      </c>
      <c r="FB23" s="18">
        <v>274412889.32999998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5625513.9500000002</v>
      </c>
      <c r="FI23" s="18">
        <v>0</v>
      </c>
      <c r="FJ23" s="18">
        <v>40191578.420000002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1795963022.5</v>
      </c>
      <c r="HU23" s="18">
        <v>2644489.2799999998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5.0000000000000009</v>
      </c>
      <c r="E24" s="19">
        <v>0</v>
      </c>
      <c r="F24" s="18">
        <v>0</v>
      </c>
      <c r="G24" s="18">
        <v>0</v>
      </c>
      <c r="H24" s="18">
        <v>2.6273467210906478</v>
      </c>
      <c r="I24" s="18">
        <v>0</v>
      </c>
      <c r="J24" s="18">
        <v>2.3726532789093531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345269226.13999999</v>
      </c>
      <c r="AK24" s="18">
        <v>0</v>
      </c>
      <c r="AL24" s="18">
        <v>172031467.44999999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613260.99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517914064.57999998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9094202.1999999974</v>
      </c>
      <c r="E25" s="19">
        <v>0</v>
      </c>
      <c r="F25" s="18">
        <v>0</v>
      </c>
      <c r="G25" s="18">
        <v>0</v>
      </c>
      <c r="H25" s="18">
        <v>1583281.319999998</v>
      </c>
      <c r="I25" s="18">
        <v>0</v>
      </c>
      <c r="J25" s="18">
        <v>7510920.8799999999</v>
      </c>
      <c r="K25" s="18">
        <v>0</v>
      </c>
      <c r="L25" s="18">
        <v>3409536.06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1606578.52</v>
      </c>
      <c r="AA25" s="18">
        <v>0</v>
      </c>
      <c r="AB25" s="18">
        <v>0</v>
      </c>
      <c r="AC25" s="18">
        <v>0</v>
      </c>
      <c r="AD25" s="18">
        <v>20036656.510000002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246631200.59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228327.62</v>
      </c>
      <c r="AU25" s="18">
        <v>0</v>
      </c>
      <c r="AV25" s="18">
        <v>46453.219999999397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39281.67</v>
      </c>
      <c r="BC25" s="18">
        <v>0</v>
      </c>
      <c r="BD25" s="18">
        <v>1072858.8500000001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666619.82999999996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3518.08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33662925</v>
      </c>
      <c r="CK25" s="18">
        <v>0</v>
      </c>
      <c r="CL25" s="18">
        <v>1105095.06</v>
      </c>
      <c r="CM25" s="18">
        <v>0</v>
      </c>
      <c r="CN25" s="18">
        <v>920938.31999999902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2955.17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6012226.7400000002</v>
      </c>
      <c r="EC25" s="18">
        <v>0</v>
      </c>
      <c r="ED25" s="18">
        <v>0</v>
      </c>
      <c r="EE25" s="18">
        <v>0</v>
      </c>
      <c r="EF25" s="18">
        <v>6081840.5599999903</v>
      </c>
      <c r="EG25" s="18">
        <v>0</v>
      </c>
      <c r="EH25" s="18">
        <v>554051.98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1142180.06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12261083.85</v>
      </c>
      <c r="EW25" s="18">
        <v>0</v>
      </c>
      <c r="EX25" s="18">
        <v>233406196.00999999</v>
      </c>
      <c r="EY25" s="18">
        <v>0</v>
      </c>
      <c r="EZ25" s="18">
        <v>2005381.93</v>
      </c>
      <c r="FA25" s="18">
        <v>0</v>
      </c>
      <c r="FB25" s="18">
        <v>115970962.37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2460583.5699999998</v>
      </c>
      <c r="FI25" s="18">
        <v>0</v>
      </c>
      <c r="FJ25" s="18">
        <v>17237493.16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715659146.93000007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1417562.0566529999</v>
      </c>
      <c r="E26" s="19">
        <v>0</v>
      </c>
      <c r="F26" s="18">
        <v>1404524.8066529999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175497.35670100001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190363913.59999996</v>
      </c>
      <c r="AK26" s="18">
        <v>0</v>
      </c>
      <c r="AL26" s="18">
        <v>4180578.5300000003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138.94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94783.6</v>
      </c>
      <c r="BC26" s="18">
        <v>0</v>
      </c>
      <c r="BD26" s="18">
        <v>17824.86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673857.62000000011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2827480.5999999996</v>
      </c>
      <c r="CK26" s="18">
        <v>0</v>
      </c>
      <c r="CL26" s="18">
        <v>136287.84000000003</v>
      </c>
      <c r="CM26" s="18">
        <v>0</v>
      </c>
      <c r="CN26" s="18">
        <v>469876.41000000003</v>
      </c>
      <c r="CO26" s="18">
        <v>0</v>
      </c>
      <c r="CP26" s="18">
        <v>0</v>
      </c>
      <c r="CQ26" s="18">
        <v>0</v>
      </c>
      <c r="CR26" s="18">
        <v>26120.13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32218.493664999998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4313.7199999999993</v>
      </c>
      <c r="DY26" s="18">
        <v>0</v>
      </c>
      <c r="DZ26" s="18">
        <v>0</v>
      </c>
      <c r="EA26" s="18">
        <v>0</v>
      </c>
      <c r="EB26" s="18">
        <v>106553.11120099999</v>
      </c>
      <c r="EC26" s="18">
        <v>0</v>
      </c>
      <c r="ED26" s="18">
        <v>0</v>
      </c>
      <c r="EE26" s="18">
        <v>0</v>
      </c>
      <c r="EF26" s="18">
        <v>31500</v>
      </c>
      <c r="EG26" s="18">
        <v>0</v>
      </c>
      <c r="EH26" s="18">
        <v>864380.4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201422907.46821997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246889803.608702</v>
      </c>
      <c r="AK27" s="18">
        <v>0</v>
      </c>
      <c r="AL27" s="18">
        <v>10997557.741297999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583604.81000000006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258470966.16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3490818.1599999978</v>
      </c>
      <c r="E28" s="19">
        <v>58.690000000000047</v>
      </c>
      <c r="F28" s="18">
        <v>0</v>
      </c>
      <c r="G28" s="18">
        <v>0</v>
      </c>
      <c r="H28" s="18">
        <v>317281.93000000005</v>
      </c>
      <c r="I28" s="18">
        <v>0</v>
      </c>
      <c r="J28" s="18">
        <v>3173536.2299999977</v>
      </c>
      <c r="K28" s="18">
        <v>58.690000000000047</v>
      </c>
      <c r="L28" s="18">
        <v>503713.5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423166771.75</v>
      </c>
      <c r="AK28" s="18">
        <v>0</v>
      </c>
      <c r="AL28" s="18">
        <v>3957740.94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6809.21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505997.04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5611978.6699999999</v>
      </c>
      <c r="CK28" s="18">
        <v>354988.37</v>
      </c>
      <c r="CL28" s="18">
        <v>28502.68</v>
      </c>
      <c r="CM28" s="18">
        <v>14.24</v>
      </c>
      <c r="CN28" s="18">
        <v>38036.97</v>
      </c>
      <c r="CO28" s="18">
        <v>28.45</v>
      </c>
      <c r="CP28" s="18">
        <v>0</v>
      </c>
      <c r="CQ28" s="18">
        <v>0</v>
      </c>
      <c r="CR28" s="18">
        <v>16052.47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1420961.15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133393.49</v>
      </c>
      <c r="DY28" s="18">
        <v>0</v>
      </c>
      <c r="DZ28" s="18">
        <v>0</v>
      </c>
      <c r="EA28" s="18">
        <v>0</v>
      </c>
      <c r="EB28" s="18">
        <v>442419.52</v>
      </c>
      <c r="EC28" s="18">
        <v>528066.01</v>
      </c>
      <c r="ED28" s="18">
        <v>263674.65999999997</v>
      </c>
      <c r="EE28" s="18">
        <v>0</v>
      </c>
      <c r="EF28" s="18">
        <v>3939969.26</v>
      </c>
      <c r="EG28" s="18">
        <v>0</v>
      </c>
      <c r="EH28" s="18">
        <v>81547.59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163151.60999999999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1746529.32</v>
      </c>
      <c r="EW28" s="18">
        <v>0</v>
      </c>
      <c r="EX28" s="18">
        <v>34085594.299999997</v>
      </c>
      <c r="EY28" s="18">
        <v>0</v>
      </c>
      <c r="EZ28" s="18">
        <v>268690.36</v>
      </c>
      <c r="FA28" s="18">
        <v>0</v>
      </c>
      <c r="FB28" s="18">
        <v>15887218.699999999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351413.21</v>
      </c>
      <c r="FI28" s="18">
        <v>0</v>
      </c>
      <c r="FJ28" s="18">
        <v>2407901.61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498536287.55000007</v>
      </c>
      <c r="HU28" s="18">
        <v>883170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-14134.53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480997.04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466862.50999999995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306.54000000000002</v>
      </c>
      <c r="E30" s="19">
        <v>0</v>
      </c>
      <c r="F30" s="18">
        <v>306.54000000000002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291407933.81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787732.11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326350.73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3507210.09</v>
      </c>
      <c r="EW30" s="18">
        <v>0</v>
      </c>
      <c r="EX30" s="18">
        <v>66093494.159999996</v>
      </c>
      <c r="EY30" s="18">
        <v>0</v>
      </c>
      <c r="EZ30" s="18">
        <v>587403.23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703102.85</v>
      </c>
      <c r="FG30" s="18">
        <v>0</v>
      </c>
      <c r="FH30" s="18">
        <v>33721012.68</v>
      </c>
      <c r="FI30" s="18">
        <v>0</v>
      </c>
      <c r="FJ30" s="18">
        <v>4980053.17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402114599.37000012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154029752.57000002</v>
      </c>
      <c r="AK31" s="18">
        <v>0</v>
      </c>
      <c r="AL31" s="18">
        <v>3661148.4600000004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284049.62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157974950.65000004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20076876.804802999</v>
      </c>
      <c r="E32" s="19">
        <v>0</v>
      </c>
      <c r="F32" s="18">
        <v>0</v>
      </c>
      <c r="G32" s="18">
        <v>0</v>
      </c>
      <c r="H32" s="18">
        <v>1625269.2201169999</v>
      </c>
      <c r="I32" s="18">
        <v>0</v>
      </c>
      <c r="J32" s="18">
        <v>18451607.584686</v>
      </c>
      <c r="K32" s="18">
        <v>0</v>
      </c>
      <c r="L32" s="18">
        <v>2332940.4464309998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7078017.8810989996</v>
      </c>
      <c r="AA32" s="18">
        <v>0</v>
      </c>
      <c r="AB32" s="18">
        <v>0</v>
      </c>
      <c r="AC32" s="18">
        <v>0</v>
      </c>
      <c r="AD32" s="18">
        <v>479024.238801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458678706.56999999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15106.980141</v>
      </c>
      <c r="BC32" s="18">
        <v>0</v>
      </c>
      <c r="BD32" s="18">
        <v>1327547.2059249999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1133863.95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21266157.544259001</v>
      </c>
      <c r="CK32" s="18">
        <v>0</v>
      </c>
      <c r="CL32" s="18">
        <v>1875716.0266209999</v>
      </c>
      <c r="CM32" s="18">
        <v>0</v>
      </c>
      <c r="CN32" s="18">
        <v>2020315.9272400001</v>
      </c>
      <c r="CO32" s="18">
        <v>0</v>
      </c>
      <c r="CP32" s="18">
        <v>0</v>
      </c>
      <c r="CQ32" s="18">
        <v>0</v>
      </c>
      <c r="CR32" s="18">
        <v>2037611.327302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3108.4900349999998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7727.920016</v>
      </c>
      <c r="DY32" s="18">
        <v>0</v>
      </c>
      <c r="DZ32" s="18">
        <v>0</v>
      </c>
      <c r="EA32" s="18">
        <v>0</v>
      </c>
      <c r="EB32" s="18">
        <v>343222.46850399999</v>
      </c>
      <c r="EC32" s="18">
        <v>0</v>
      </c>
      <c r="ED32" s="18">
        <v>176284.02671100001</v>
      </c>
      <c r="EE32" s="18">
        <v>0</v>
      </c>
      <c r="EF32" s="18">
        <v>15974189.120132999</v>
      </c>
      <c r="EG32" s="18">
        <v>0</v>
      </c>
      <c r="EH32" s="18">
        <v>85798.659627000001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328740.15999999997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3693389.61</v>
      </c>
      <c r="EW32" s="18">
        <v>0</v>
      </c>
      <c r="EX32" s="18">
        <v>83548902.430000007</v>
      </c>
      <c r="EY32" s="18">
        <v>0</v>
      </c>
      <c r="EZ32" s="18">
        <v>581774.98</v>
      </c>
      <c r="FA32" s="18">
        <v>0</v>
      </c>
      <c r="FB32" s="18">
        <v>31415161.809999999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660504.26</v>
      </c>
      <c r="FI32" s="18">
        <v>0</v>
      </c>
      <c r="FJ32" s="18">
        <v>4777338.41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659918027.24764788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374958665.70999998</v>
      </c>
      <c r="AK33" s="18">
        <v>0</v>
      </c>
      <c r="AL33" s="18">
        <v>74563803.549999997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685242.85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450207712.11000001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241006740.02000001</v>
      </c>
      <c r="AK34" s="18">
        <v>0</v>
      </c>
      <c r="AL34" s="18">
        <v>4181918.77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457699.05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245646357.84000003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25322229.226599999</v>
      </c>
      <c r="E35" s="19">
        <v>1854161.0233999901</v>
      </c>
      <c r="F35" s="18">
        <v>0</v>
      </c>
      <c r="G35" s="18">
        <v>0</v>
      </c>
      <c r="H35" s="18">
        <v>25322229.226599999</v>
      </c>
      <c r="I35" s="18">
        <v>1854161.0233999901</v>
      </c>
      <c r="J35" s="18">
        <v>0</v>
      </c>
      <c r="K35" s="18">
        <v>0</v>
      </c>
      <c r="L35" s="18">
        <v>8257231.2800000003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7834745.6600000001</v>
      </c>
      <c r="AA35" s="18">
        <v>7438929.7699999996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-55.24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70202.720000000001</v>
      </c>
      <c r="AU35" s="18">
        <v>251951.35</v>
      </c>
      <c r="AV35" s="18">
        <v>218521.89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54410.09</v>
      </c>
      <c r="BC35" s="18">
        <v>0</v>
      </c>
      <c r="BD35" s="18">
        <v>1418643.1971</v>
      </c>
      <c r="BE35" s="18">
        <v>2.8999997302889798E-3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526820.79</v>
      </c>
      <c r="BR35" s="18">
        <v>0</v>
      </c>
      <c r="BS35" s="18">
        <v>0</v>
      </c>
      <c r="BT35" s="18">
        <v>0</v>
      </c>
      <c r="BU35" s="18">
        <v>0</v>
      </c>
      <c r="BV35" s="18">
        <v>1948880.33</v>
      </c>
      <c r="BW35" s="18">
        <v>0</v>
      </c>
      <c r="BX35" s="18">
        <v>14345.17</v>
      </c>
      <c r="BY35" s="18">
        <v>0</v>
      </c>
      <c r="BZ35" s="18">
        <v>0</v>
      </c>
      <c r="CA35" s="18">
        <v>0</v>
      </c>
      <c r="CB35" s="18">
        <v>25435.95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58746548.738499999</v>
      </c>
      <c r="CK35" s="18">
        <v>7936117.73149997</v>
      </c>
      <c r="CL35" s="18">
        <v>747211.44640000095</v>
      </c>
      <c r="CM35" s="18">
        <v>10328.463599999601</v>
      </c>
      <c r="CN35" s="18">
        <v>631269.35</v>
      </c>
      <c r="CO35" s="18">
        <v>10328.459999999801</v>
      </c>
      <c r="CP35" s="18">
        <v>0</v>
      </c>
      <c r="CQ35" s="18">
        <v>0</v>
      </c>
      <c r="CR35" s="18">
        <v>633452.53</v>
      </c>
      <c r="CS35" s="18">
        <v>10328.459999999601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45615.92</v>
      </c>
      <c r="DE35" s="18">
        <v>-0.40000000000873098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241843.41</v>
      </c>
      <c r="EC35" s="18">
        <v>0</v>
      </c>
      <c r="ED35" s="18">
        <v>78126.92</v>
      </c>
      <c r="EE35" s="18">
        <v>0</v>
      </c>
      <c r="EF35" s="18">
        <v>432410.09</v>
      </c>
      <c r="EG35" s="18">
        <v>0</v>
      </c>
      <c r="EH35" s="18">
        <v>19957.13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40523.57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106781549.37859999</v>
      </c>
      <c r="HU35" s="18">
        <v>18546337.531399962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222721275.21000001</v>
      </c>
      <c r="AK36" s="18">
        <v>0</v>
      </c>
      <c r="AL36" s="18">
        <v>4202085.1399999997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802211.72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227725572.06999999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336716427.80000001</v>
      </c>
      <c r="AE37" s="18">
        <v>24741294.819999997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1534408.5</v>
      </c>
      <c r="CA37" s="18">
        <v>29473700.399999999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338250836.30000001</v>
      </c>
      <c r="HU37" s="18">
        <v>54214995.219999999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156522653.16</v>
      </c>
      <c r="E38" s="19">
        <v>0</v>
      </c>
      <c r="F38" s="18">
        <v>0</v>
      </c>
      <c r="G38" s="18">
        <v>0</v>
      </c>
      <c r="H38" s="18">
        <v>97403432.819999993</v>
      </c>
      <c r="I38" s="18">
        <v>0</v>
      </c>
      <c r="J38" s="18">
        <v>59119220.340000004</v>
      </c>
      <c r="K38" s="18">
        <v>0</v>
      </c>
      <c r="L38" s="18">
        <v>714273.04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139723.96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194731183.13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54126.91</v>
      </c>
      <c r="AU38" s="18">
        <v>0</v>
      </c>
      <c r="AV38" s="18">
        <v>163699.82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117654.17</v>
      </c>
      <c r="BC38" s="18">
        <v>0</v>
      </c>
      <c r="BD38" s="18">
        <v>2077537.52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599909.36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1271045.79</v>
      </c>
      <c r="CC38" s="18">
        <v>487272.5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2966.09</v>
      </c>
      <c r="DY38" s="18">
        <v>0</v>
      </c>
      <c r="DZ38" s="18">
        <v>0</v>
      </c>
      <c r="EA38" s="18">
        <v>0</v>
      </c>
      <c r="EB38" s="18">
        <v>14351096.609999999</v>
      </c>
      <c r="EC38" s="18">
        <v>0</v>
      </c>
      <c r="ED38" s="18">
        <v>0</v>
      </c>
      <c r="EE38" s="18">
        <v>0</v>
      </c>
      <c r="EF38" s="18">
        <v>1014245.78</v>
      </c>
      <c r="EG38" s="18">
        <v>0</v>
      </c>
      <c r="EH38" s="18">
        <v>38858.01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14559.96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373645324.30999994</v>
      </c>
      <c r="HU38" s="18">
        <v>487272.5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396981579.95999998</v>
      </c>
      <c r="AK39" s="18">
        <v>0</v>
      </c>
      <c r="AL39" s="18">
        <v>4172592.33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501054.59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401655226.87999994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7207225.830000001</v>
      </c>
      <c r="E40" s="19">
        <v>0</v>
      </c>
      <c r="F40" s="18">
        <v>180367.07</v>
      </c>
      <c r="G40" s="18">
        <v>0</v>
      </c>
      <c r="H40" s="18">
        <v>5417332.6900000004</v>
      </c>
      <c r="I40" s="18">
        <v>0</v>
      </c>
      <c r="J40" s="18">
        <v>1609526.07</v>
      </c>
      <c r="K40" s="18">
        <v>0</v>
      </c>
      <c r="L40" s="18">
        <v>699935.8112</v>
      </c>
      <c r="M40" s="18">
        <v>24911.94</v>
      </c>
      <c r="N40" s="18">
        <v>0</v>
      </c>
      <c r="O40" s="18">
        <v>0</v>
      </c>
      <c r="P40" s="18">
        <v>0</v>
      </c>
      <c r="Q40" s="18">
        <v>0</v>
      </c>
      <c r="R40" s="18">
        <v>-11268.67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1466896.68</v>
      </c>
      <c r="AA40" s="18">
        <v>0</v>
      </c>
      <c r="AB40" s="18">
        <v>0</v>
      </c>
      <c r="AC40" s="18">
        <v>0</v>
      </c>
      <c r="AD40" s="18">
        <v>1870749.23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582518253.07000005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754050.74</v>
      </c>
      <c r="AU40" s="18">
        <v>47703.37</v>
      </c>
      <c r="AV40" s="18">
        <v>413842.83</v>
      </c>
      <c r="AW40" s="18">
        <v>174.56</v>
      </c>
      <c r="AX40" s="18">
        <v>0</v>
      </c>
      <c r="AY40" s="18">
        <v>0</v>
      </c>
      <c r="AZ40" s="18">
        <v>0</v>
      </c>
      <c r="BA40" s="18">
        <v>0</v>
      </c>
      <c r="BB40" s="18">
        <v>28928.002799999998</v>
      </c>
      <c r="BC40" s="18">
        <v>10767.66</v>
      </c>
      <c r="BD40" s="18">
        <v>8497653.1871959995</v>
      </c>
      <c r="BE40" s="18">
        <v>45371.74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17121909.919199999</v>
      </c>
      <c r="CK40" s="18">
        <v>1794069.52</v>
      </c>
      <c r="CL40" s="18">
        <v>543404.22809999995</v>
      </c>
      <c r="CM40" s="18">
        <v>47468.98</v>
      </c>
      <c r="CN40" s="18">
        <v>0</v>
      </c>
      <c r="CO40" s="18">
        <v>0</v>
      </c>
      <c r="CP40" s="18">
        <v>0</v>
      </c>
      <c r="CQ40" s="18">
        <v>0</v>
      </c>
      <c r="CR40" s="18">
        <v>526338.1581</v>
      </c>
      <c r="CS40" s="18">
        <v>46544.36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703431.68000000005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106934.22</v>
      </c>
      <c r="DY40" s="18">
        <v>0</v>
      </c>
      <c r="DZ40" s="18">
        <v>0</v>
      </c>
      <c r="EA40" s="18">
        <v>0</v>
      </c>
      <c r="EB40" s="18">
        <v>3170601.0097210002</v>
      </c>
      <c r="EC40" s="18">
        <v>88818.240000000005</v>
      </c>
      <c r="ED40" s="18">
        <v>386373.01</v>
      </c>
      <c r="EE40" s="18">
        <v>3275889</v>
      </c>
      <c r="EF40" s="18">
        <v>11950699.15</v>
      </c>
      <c r="EG40" s="18">
        <v>6220347.4100000001</v>
      </c>
      <c r="EH40" s="18">
        <v>909287.52020000003</v>
      </c>
      <c r="EI40" s="18">
        <v>17947.43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638865245.60651696</v>
      </c>
      <c r="HU40" s="18">
        <v>11620014.210000001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151728.91999999998</v>
      </c>
      <c r="E41" s="19">
        <v>0</v>
      </c>
      <c r="F41" s="18">
        <v>0</v>
      </c>
      <c r="G41" s="18">
        <v>0</v>
      </c>
      <c r="H41" s="18">
        <v>86983.95</v>
      </c>
      <c r="I41" s="18">
        <v>0</v>
      </c>
      <c r="J41" s="18">
        <v>64744.97</v>
      </c>
      <c r="K41" s="18">
        <v>0</v>
      </c>
      <c r="L41" s="18">
        <v>25499.78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14374.77</v>
      </c>
      <c r="BC41" s="18">
        <v>0</v>
      </c>
      <c r="BD41" s="18">
        <v>20551.52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2092735.09</v>
      </c>
      <c r="CK41" s="18">
        <v>0</v>
      </c>
      <c r="CL41" s="18">
        <v>15035.92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151102.35</v>
      </c>
      <c r="EC41" s="18">
        <v>0</v>
      </c>
      <c r="ED41" s="18">
        <v>0</v>
      </c>
      <c r="EE41" s="18">
        <v>0</v>
      </c>
      <c r="EF41" s="18">
        <v>655470.23</v>
      </c>
      <c r="EG41" s="18">
        <v>0</v>
      </c>
      <c r="EH41" s="18">
        <v>112958.86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3239457.44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97223595.959999993</v>
      </c>
      <c r="AK43" s="18">
        <v>0</v>
      </c>
      <c r="AL43" s="18">
        <v>2306298.12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424362.3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99954256.379999995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183791730.46999997</v>
      </c>
      <c r="AK44" s="18">
        <v>0</v>
      </c>
      <c r="AL44" s="18">
        <v>4142347.5599999996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474361.04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188408439.06999996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521660.13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521660.13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424373.12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424373.12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209079188.21999997</v>
      </c>
      <c r="AK48" s="18">
        <v>0</v>
      </c>
      <c r="AL48" s="18">
        <v>2930855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396080.24000000005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212406123.45999998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600765.14999999991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600765.14999999991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166094300.95427999</v>
      </c>
      <c r="AK51" s="18">
        <v>0</v>
      </c>
      <c r="AL51" s="18">
        <v>595968.29572000005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349021.33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167039290.58000001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0</v>
      </c>
      <c r="HU53" s="18">
        <v>0</v>
      </c>
    </row>
    <row r="54" spans="1:229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567156.06999999995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567156.06999999995</v>
      </c>
      <c r="HU54" s="18">
        <v>0</v>
      </c>
    </row>
    <row r="55" spans="1:229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2173648415.6651974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377951659.36024624</v>
      </c>
      <c r="FU55" s="80">
        <v>0</v>
      </c>
      <c r="FV55" s="18">
        <v>16362618.691000059</v>
      </c>
      <c r="FW55" s="18">
        <v>0</v>
      </c>
      <c r="FX55" s="18">
        <v>361589040.6692462</v>
      </c>
      <c r="FY55" s="18">
        <v>0</v>
      </c>
      <c r="FZ55" s="80">
        <v>1795696756.304951</v>
      </c>
      <c r="GA55" s="80">
        <v>0</v>
      </c>
      <c r="GB55" s="18">
        <v>375815684.88749433</v>
      </c>
      <c r="GC55" s="18">
        <v>0</v>
      </c>
      <c r="GD55" s="18">
        <v>1419881071.4174566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2173648415.6651974</v>
      </c>
      <c r="HU55" s="18">
        <v>0</v>
      </c>
    </row>
    <row r="56" spans="1:229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5412345.4699999997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1427241029.1900158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1432653374.6600158</v>
      </c>
      <c r="HU56" s="18">
        <v>0</v>
      </c>
    </row>
    <row r="57" spans="1:229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8957660.8800000045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8289042.3000000054</v>
      </c>
      <c r="FU57" s="80">
        <v>0</v>
      </c>
      <c r="FV57" s="18">
        <v>45694.97</v>
      </c>
      <c r="FW57" s="18">
        <v>0</v>
      </c>
      <c r="FX57" s="18">
        <v>8243347.3300000057</v>
      </c>
      <c r="FY57" s="18">
        <v>0</v>
      </c>
      <c r="FZ57" s="80">
        <v>668618.57999999996</v>
      </c>
      <c r="GA57" s="80">
        <v>0</v>
      </c>
      <c r="GB57" s="18">
        <v>0</v>
      </c>
      <c r="GC57" s="18">
        <v>0</v>
      </c>
      <c r="GD57" s="18">
        <v>668618.57999999996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8957660.8800000027</v>
      </c>
      <c r="HU57" s="18">
        <v>0</v>
      </c>
    </row>
    <row r="58" spans="1:229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0</v>
      </c>
      <c r="HU71" s="18">
        <v>0</v>
      </c>
    </row>
    <row r="72" spans="1:241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179670464.54000428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10014052.49</v>
      </c>
      <c r="FU73" s="80">
        <v>0</v>
      </c>
      <c r="FV73" s="18">
        <v>4650.5599999999995</v>
      </c>
      <c r="FW73" s="18">
        <v>0</v>
      </c>
      <c r="FX73" s="18">
        <v>10009401.93</v>
      </c>
      <c r="FY73" s="18">
        <v>0</v>
      </c>
      <c r="FZ73" s="80">
        <v>169656412.05000427</v>
      </c>
      <c r="GA73" s="80">
        <v>0</v>
      </c>
      <c r="GB73" s="18">
        <v>0</v>
      </c>
      <c r="GC73" s="18">
        <v>0</v>
      </c>
      <c r="GD73" s="18">
        <v>169656412.05000427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179670464.54000434</v>
      </c>
      <c r="HU73" s="18">
        <v>0</v>
      </c>
    </row>
    <row r="74" spans="1:241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0</v>
      </c>
      <c r="FU74" s="80">
        <v>0</v>
      </c>
      <c r="FV74" s="18">
        <v>0</v>
      </c>
      <c r="FW74" s="18">
        <v>0</v>
      </c>
      <c r="FX74" s="18">
        <v>0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0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0</v>
      </c>
      <c r="HU74" s="18">
        <v>0</v>
      </c>
    </row>
    <row r="75" spans="1:241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0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15699344.373333329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15699344.373333329</v>
      </c>
      <c r="HU75" s="18">
        <v>0</v>
      </c>
    </row>
    <row r="76" spans="1:241" ht="12.75" customHeight="1">
      <c r="A76" s="59" t="s">
        <v>287</v>
      </c>
      <c r="B76" s="48">
        <v>9000</v>
      </c>
      <c r="C76" s="58" t="s">
        <v>288</v>
      </c>
      <c r="D76" s="49">
        <v>677374362.99706805</v>
      </c>
      <c r="E76" s="49">
        <v>1214634973.8134913</v>
      </c>
      <c r="F76" s="49">
        <v>10986462.632607454</v>
      </c>
      <c r="G76" s="49">
        <v>144636661.12783003</v>
      </c>
      <c r="H76" s="49">
        <v>246207320.53441119</v>
      </c>
      <c r="I76" s="49">
        <v>403460060.71190184</v>
      </c>
      <c r="J76" s="49">
        <v>420180579.83004934</v>
      </c>
      <c r="K76" s="49">
        <v>666538251.97375917</v>
      </c>
      <c r="L76" s="49">
        <v>78735444.807631001</v>
      </c>
      <c r="M76" s="49">
        <v>59017385.059999995</v>
      </c>
      <c r="N76" s="49">
        <v>22974.9</v>
      </c>
      <c r="O76" s="49">
        <v>0</v>
      </c>
      <c r="P76" s="49">
        <v>0</v>
      </c>
      <c r="Q76" s="49">
        <v>0</v>
      </c>
      <c r="R76" s="49">
        <v>-11268.67</v>
      </c>
      <c r="S76" s="49">
        <v>222424.200000001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111358386.49779998</v>
      </c>
      <c r="AA76" s="49">
        <v>109180607.03</v>
      </c>
      <c r="AB76" s="49">
        <v>0</v>
      </c>
      <c r="AC76" s="49">
        <v>0</v>
      </c>
      <c r="AD76" s="49">
        <v>378375379.21880102</v>
      </c>
      <c r="AE76" s="49">
        <v>163661790.66999999</v>
      </c>
      <c r="AF76" s="49">
        <v>0</v>
      </c>
      <c r="AG76" s="49">
        <v>0</v>
      </c>
      <c r="AH76" s="49">
        <v>0</v>
      </c>
      <c r="AI76" s="49">
        <v>0</v>
      </c>
      <c r="AJ76" s="49">
        <v>8956755926.1570911</v>
      </c>
      <c r="AK76" s="49">
        <v>986942.55</v>
      </c>
      <c r="AL76" s="49">
        <v>728506499.81629181</v>
      </c>
      <c r="AM76" s="49">
        <v>0</v>
      </c>
      <c r="AN76" s="49">
        <v>0</v>
      </c>
      <c r="AO76" s="49">
        <v>216186335.94</v>
      </c>
      <c r="AP76" s="49">
        <v>0</v>
      </c>
      <c r="AQ76" s="49">
        <v>94666329.530000001</v>
      </c>
      <c r="AR76" s="49">
        <v>0</v>
      </c>
      <c r="AS76" s="49">
        <v>0</v>
      </c>
      <c r="AT76" s="49">
        <v>37299034.429999992</v>
      </c>
      <c r="AU76" s="49">
        <v>16285968.599999998</v>
      </c>
      <c r="AV76" s="49">
        <v>181780133.71999997</v>
      </c>
      <c r="AW76" s="49">
        <v>154048475.62</v>
      </c>
      <c r="AX76" s="49">
        <v>0</v>
      </c>
      <c r="AY76" s="49">
        <v>214879.84</v>
      </c>
      <c r="AZ76" s="49">
        <v>912847.6</v>
      </c>
      <c r="BA76" s="49">
        <v>6631702.6600000001</v>
      </c>
      <c r="BB76" s="49">
        <v>655468.88294100016</v>
      </c>
      <c r="BC76" s="49">
        <v>1882203.8099999998</v>
      </c>
      <c r="BD76" s="49">
        <v>25172352.550220996</v>
      </c>
      <c r="BE76" s="49">
        <v>2762496.7928999998</v>
      </c>
      <c r="BF76" s="49">
        <v>0</v>
      </c>
      <c r="BG76" s="49">
        <v>0</v>
      </c>
      <c r="BH76" s="49">
        <v>17862</v>
      </c>
      <c r="BI76" s="49">
        <v>0</v>
      </c>
      <c r="BJ76" s="49">
        <v>592298.30000000005</v>
      </c>
      <c r="BK76" s="49">
        <v>42939570.509999998</v>
      </c>
      <c r="BL76" s="49">
        <v>5003634.88</v>
      </c>
      <c r="BM76" s="49">
        <v>9890144.9100000001</v>
      </c>
      <c r="BN76" s="49">
        <v>0</v>
      </c>
      <c r="BO76" s="49">
        <v>0</v>
      </c>
      <c r="BP76" s="49">
        <v>35568042.999999993</v>
      </c>
      <c r="BQ76" s="49">
        <v>526820.79</v>
      </c>
      <c r="BR76" s="49">
        <v>666619.82999999996</v>
      </c>
      <c r="BS76" s="49">
        <v>0</v>
      </c>
      <c r="BT76" s="49">
        <v>0</v>
      </c>
      <c r="BU76" s="49">
        <v>0</v>
      </c>
      <c r="BV76" s="49">
        <v>53517334.200000003</v>
      </c>
      <c r="BW76" s="49">
        <v>60110324.93</v>
      </c>
      <c r="BX76" s="49">
        <v>14345.17</v>
      </c>
      <c r="BY76" s="49">
        <v>0</v>
      </c>
      <c r="BZ76" s="49">
        <v>1534408.5</v>
      </c>
      <c r="CA76" s="49">
        <v>29473700.399999999</v>
      </c>
      <c r="CB76" s="49">
        <v>4927146.26</v>
      </c>
      <c r="CC76" s="49">
        <v>4471118.5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335762943.64195895</v>
      </c>
      <c r="CK76" s="49">
        <v>15568740.941499969</v>
      </c>
      <c r="CL76" s="49">
        <v>29606215.941120997</v>
      </c>
      <c r="CM76" s="49">
        <v>834268.6535999995</v>
      </c>
      <c r="CN76" s="49">
        <v>19871230.827239998</v>
      </c>
      <c r="CO76" s="49">
        <v>-357882.92000000022</v>
      </c>
      <c r="CP76" s="49">
        <v>0</v>
      </c>
      <c r="CQ76" s="49">
        <v>0</v>
      </c>
      <c r="CR76" s="49">
        <v>17863927.895402003</v>
      </c>
      <c r="CS76" s="49">
        <v>67920.939999999595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4937562.3936999999</v>
      </c>
      <c r="DE76" s="49">
        <v>29248874.620000005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36562.730000000003</v>
      </c>
      <c r="DM76" s="49">
        <v>0</v>
      </c>
      <c r="DN76" s="49">
        <v>1495441.3966686018</v>
      </c>
      <c r="DO76" s="49">
        <v>14034083.91</v>
      </c>
      <c r="DP76" s="49">
        <v>0</v>
      </c>
      <c r="DQ76" s="49">
        <v>7351689.270551201</v>
      </c>
      <c r="DR76" s="49">
        <v>0</v>
      </c>
      <c r="DS76" s="49">
        <v>0</v>
      </c>
      <c r="DT76" s="49">
        <v>7.9</v>
      </c>
      <c r="DU76" s="49">
        <v>478.13</v>
      </c>
      <c r="DV76" s="49">
        <v>0</v>
      </c>
      <c r="DW76" s="49">
        <v>36717922.57</v>
      </c>
      <c r="DX76" s="49">
        <v>434832.48001599999</v>
      </c>
      <c r="DY76" s="49">
        <v>0</v>
      </c>
      <c r="DZ76" s="49">
        <v>0</v>
      </c>
      <c r="EA76" s="49">
        <v>0</v>
      </c>
      <c r="EB76" s="49">
        <v>117734352.32942598</v>
      </c>
      <c r="EC76" s="49">
        <v>203185947.21000001</v>
      </c>
      <c r="ED76" s="49">
        <v>3452068.1767110005</v>
      </c>
      <c r="EE76" s="49">
        <v>5711671.4000000004</v>
      </c>
      <c r="EF76" s="49">
        <v>143098907.50013298</v>
      </c>
      <c r="EG76" s="49">
        <v>223774130.12</v>
      </c>
      <c r="EH76" s="49">
        <v>10059652.299827</v>
      </c>
      <c r="EI76" s="49">
        <v>2343321.94</v>
      </c>
      <c r="EJ76" s="49">
        <v>0</v>
      </c>
      <c r="EK76" s="49">
        <v>0</v>
      </c>
      <c r="EL76" s="49">
        <v>0</v>
      </c>
      <c r="EM76" s="49">
        <v>0</v>
      </c>
      <c r="EN76" s="49">
        <v>18672449.16</v>
      </c>
      <c r="EO76" s="49">
        <v>-0.380000000004657</v>
      </c>
      <c r="EP76" s="49">
        <v>6522887.0600000005</v>
      </c>
      <c r="EQ76" s="49">
        <v>0</v>
      </c>
      <c r="ER76" s="49">
        <v>0</v>
      </c>
      <c r="ES76" s="49">
        <v>0</v>
      </c>
      <c r="ET76" s="49">
        <v>125005727.63</v>
      </c>
      <c r="EU76" s="49">
        <v>123200665.11</v>
      </c>
      <c r="EV76" s="49">
        <v>72356096.519999996</v>
      </c>
      <c r="EW76" s="49">
        <v>0</v>
      </c>
      <c r="EX76" s="49">
        <v>1400979915.6800001</v>
      </c>
      <c r="EY76" s="49">
        <v>0</v>
      </c>
      <c r="EZ76" s="49">
        <v>11703643.930000002</v>
      </c>
      <c r="FA76" s="49">
        <v>0</v>
      </c>
      <c r="FB76" s="49">
        <v>625965952.49000001</v>
      </c>
      <c r="FC76" s="49">
        <v>0</v>
      </c>
      <c r="FD76" s="49">
        <v>14559.96</v>
      </c>
      <c r="FE76" s="49">
        <v>21599298.969999999</v>
      </c>
      <c r="FF76" s="49">
        <v>703102.85</v>
      </c>
      <c r="FG76" s="49">
        <v>0</v>
      </c>
      <c r="FH76" s="49">
        <v>46810222.770000003</v>
      </c>
      <c r="FI76" s="49">
        <v>0</v>
      </c>
      <c r="FJ76" s="49">
        <v>98614488.199999988</v>
      </c>
      <c r="FK76" s="49">
        <v>0</v>
      </c>
      <c r="FL76" s="49">
        <v>0</v>
      </c>
      <c r="FM76" s="49">
        <v>0</v>
      </c>
      <c r="FN76" s="49">
        <v>2185636533.125196</v>
      </c>
      <c r="FO76" s="49">
        <v>42727871.049999997</v>
      </c>
      <c r="FP76" s="49">
        <v>0</v>
      </c>
      <c r="FQ76" s="49">
        <v>2390.48</v>
      </c>
      <c r="FR76" s="49">
        <v>0</v>
      </c>
      <c r="FS76" s="49">
        <v>0</v>
      </c>
      <c r="FT76" s="49">
        <v>389939776.82024479</v>
      </c>
      <c r="FU76" s="49">
        <v>0</v>
      </c>
      <c r="FV76" s="49">
        <v>19321930.12099861</v>
      </c>
      <c r="FW76" s="49">
        <v>0</v>
      </c>
      <c r="FX76" s="49">
        <v>370617846.69924617</v>
      </c>
      <c r="FY76" s="49">
        <v>0</v>
      </c>
      <c r="FZ76" s="49">
        <v>1795696756.304951</v>
      </c>
      <c r="GA76" s="49">
        <v>42725480.57</v>
      </c>
      <c r="GB76" s="49">
        <v>375815684.88749433</v>
      </c>
      <c r="GC76" s="49">
        <v>11877951.24</v>
      </c>
      <c r="GD76" s="49">
        <v>1419881071.4174566</v>
      </c>
      <c r="GE76" s="49">
        <v>30847529.329999998</v>
      </c>
      <c r="GF76" s="49">
        <v>0</v>
      </c>
      <c r="GG76" s="49">
        <v>1155964.4300000002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16556118519.935238</v>
      </c>
      <c r="HU76" s="49">
        <v>2914959162.1220422</v>
      </c>
    </row>
    <row r="77" spans="1:241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5412345.4699999997</v>
      </c>
      <c r="DE77" s="49">
        <v>0</v>
      </c>
      <c r="DF77" s="49">
        <v>0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0</v>
      </c>
      <c r="FM77" s="49">
        <v>0</v>
      </c>
      <c r="FN77" s="49">
        <v>188628125.42000428</v>
      </c>
      <c r="FO77" s="49">
        <v>0</v>
      </c>
      <c r="FP77" s="49">
        <v>0</v>
      </c>
      <c r="FQ77" s="49">
        <v>0</v>
      </c>
      <c r="FR77" s="49">
        <v>0</v>
      </c>
      <c r="FS77" s="49">
        <v>0</v>
      </c>
      <c r="FT77" s="49">
        <v>18303094.790000007</v>
      </c>
      <c r="FU77" s="49">
        <v>0</v>
      </c>
      <c r="FV77" s="49">
        <v>50345.53</v>
      </c>
      <c r="FW77" s="49">
        <v>0</v>
      </c>
      <c r="FX77" s="49">
        <v>18252749.260000005</v>
      </c>
      <c r="FY77" s="49">
        <v>0</v>
      </c>
      <c r="FZ77" s="49">
        <v>170325030.63000429</v>
      </c>
      <c r="GA77" s="49">
        <v>0</v>
      </c>
      <c r="GB77" s="49">
        <v>0</v>
      </c>
      <c r="GC77" s="49">
        <v>0</v>
      </c>
      <c r="GD77" s="49">
        <v>170325030.63000429</v>
      </c>
      <c r="GE77" s="49">
        <v>0</v>
      </c>
      <c r="GF77" s="49">
        <v>0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0</v>
      </c>
      <c r="GM77" s="49">
        <v>0</v>
      </c>
      <c r="GN77" s="49">
        <v>1442940373.563349</v>
      </c>
      <c r="GO77" s="49">
        <v>0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1636980844.4533536</v>
      </c>
      <c r="HU77" s="49">
        <v>0</v>
      </c>
      <c r="HV77" s="35"/>
      <c r="HW77" s="35"/>
      <c r="HX77" s="35"/>
      <c r="HY77" s="35"/>
      <c r="HZ77" s="35"/>
    </row>
    <row r="78" spans="1:241">
      <c r="A78" s="59" t="s">
        <v>293</v>
      </c>
      <c r="B78" s="48">
        <v>9003</v>
      </c>
      <c r="C78" s="58" t="s">
        <v>294</v>
      </c>
      <c r="D78" s="49">
        <v>677374362.99706805</v>
      </c>
      <c r="E78" s="49">
        <v>1214634973.8134913</v>
      </c>
      <c r="F78" s="49">
        <v>10986462.632607454</v>
      </c>
      <c r="G78" s="49">
        <v>144636661.12783003</v>
      </c>
      <c r="H78" s="49">
        <v>246207320.53441119</v>
      </c>
      <c r="I78" s="49">
        <v>403460060.71190184</v>
      </c>
      <c r="J78" s="49">
        <v>420180579.83004934</v>
      </c>
      <c r="K78" s="49">
        <v>666538251.97375917</v>
      </c>
      <c r="L78" s="49">
        <v>78735444.807631001</v>
      </c>
      <c r="M78" s="49">
        <v>59017385.059999995</v>
      </c>
      <c r="N78" s="49">
        <v>22974.9</v>
      </c>
      <c r="O78" s="49">
        <v>0</v>
      </c>
      <c r="P78" s="49">
        <v>0</v>
      </c>
      <c r="Q78" s="49">
        <v>0</v>
      </c>
      <c r="R78" s="49">
        <v>-11268.67</v>
      </c>
      <c r="S78" s="49">
        <v>222424.200000001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111358386.49779998</v>
      </c>
      <c r="AA78" s="49">
        <v>109180607.03</v>
      </c>
      <c r="AB78" s="49">
        <v>0</v>
      </c>
      <c r="AC78" s="49">
        <v>0</v>
      </c>
      <c r="AD78" s="49">
        <v>378375379.21880102</v>
      </c>
      <c r="AE78" s="49">
        <v>163661790.66999999</v>
      </c>
      <c r="AF78" s="49">
        <v>0</v>
      </c>
      <c r="AG78" s="49">
        <v>0</v>
      </c>
      <c r="AH78" s="49">
        <v>0</v>
      </c>
      <c r="AI78" s="49">
        <v>0</v>
      </c>
      <c r="AJ78" s="49">
        <v>8956755926.1570911</v>
      </c>
      <c r="AK78" s="49">
        <v>986942.55</v>
      </c>
      <c r="AL78" s="49">
        <v>728506499.81629181</v>
      </c>
      <c r="AM78" s="49">
        <v>0</v>
      </c>
      <c r="AN78" s="49">
        <v>0</v>
      </c>
      <c r="AO78" s="49">
        <v>216186335.94</v>
      </c>
      <c r="AP78" s="49">
        <v>0</v>
      </c>
      <c r="AQ78" s="49">
        <v>94666329.530000001</v>
      </c>
      <c r="AR78" s="49">
        <v>0</v>
      </c>
      <c r="AS78" s="49">
        <v>0</v>
      </c>
      <c r="AT78" s="49">
        <v>37299034.429999992</v>
      </c>
      <c r="AU78" s="49">
        <v>16285968.599999998</v>
      </c>
      <c r="AV78" s="49">
        <v>181780133.71999997</v>
      </c>
      <c r="AW78" s="49">
        <v>154048475.62</v>
      </c>
      <c r="AX78" s="49">
        <v>0</v>
      </c>
      <c r="AY78" s="49">
        <v>214879.84</v>
      </c>
      <c r="AZ78" s="49">
        <v>912847.6</v>
      </c>
      <c r="BA78" s="49">
        <v>6631702.6600000001</v>
      </c>
      <c r="BB78" s="49">
        <v>655468.88294100016</v>
      </c>
      <c r="BC78" s="49">
        <v>1882203.8099999998</v>
      </c>
      <c r="BD78" s="49">
        <v>25172352.550220996</v>
      </c>
      <c r="BE78" s="49">
        <v>2762496.7928999998</v>
      </c>
      <c r="BF78" s="49">
        <v>0</v>
      </c>
      <c r="BG78" s="49">
        <v>0</v>
      </c>
      <c r="BH78" s="49">
        <v>17862</v>
      </c>
      <c r="BI78" s="49">
        <v>0</v>
      </c>
      <c r="BJ78" s="49">
        <v>592298.30000000005</v>
      </c>
      <c r="BK78" s="49">
        <v>42939570.509999998</v>
      </c>
      <c r="BL78" s="49">
        <v>5003634.88</v>
      </c>
      <c r="BM78" s="49">
        <v>9890144.9100000001</v>
      </c>
      <c r="BN78" s="49">
        <v>0</v>
      </c>
      <c r="BO78" s="49">
        <v>0</v>
      </c>
      <c r="BP78" s="49">
        <v>35568042.999999993</v>
      </c>
      <c r="BQ78" s="49">
        <v>526820.79</v>
      </c>
      <c r="BR78" s="49">
        <v>666619.82999999996</v>
      </c>
      <c r="BS78" s="49">
        <v>0</v>
      </c>
      <c r="BT78" s="49">
        <v>0</v>
      </c>
      <c r="BU78" s="49">
        <v>0</v>
      </c>
      <c r="BV78" s="49">
        <v>53517334.200000003</v>
      </c>
      <c r="BW78" s="49">
        <v>60110324.93</v>
      </c>
      <c r="BX78" s="49">
        <v>14345.17</v>
      </c>
      <c r="BY78" s="49">
        <v>0</v>
      </c>
      <c r="BZ78" s="49">
        <v>1534408.5</v>
      </c>
      <c r="CA78" s="49">
        <v>29473700.399999999</v>
      </c>
      <c r="CB78" s="49">
        <v>4927146.26</v>
      </c>
      <c r="CC78" s="49">
        <v>4471118.5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335762943.64195895</v>
      </c>
      <c r="CK78" s="49">
        <v>15568740.941499969</v>
      </c>
      <c r="CL78" s="49">
        <v>29606215.941120997</v>
      </c>
      <c r="CM78" s="49">
        <v>834268.6535999995</v>
      </c>
      <c r="CN78" s="49">
        <v>19871230.827239998</v>
      </c>
      <c r="CO78" s="49">
        <v>-357882.92000000022</v>
      </c>
      <c r="CP78" s="49">
        <v>0</v>
      </c>
      <c r="CQ78" s="49">
        <v>0</v>
      </c>
      <c r="CR78" s="49">
        <v>17863927.895402003</v>
      </c>
      <c r="CS78" s="49">
        <v>67920.939999999595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0</v>
      </c>
      <c r="DA78" s="49">
        <v>0</v>
      </c>
      <c r="DB78" s="49">
        <v>0</v>
      </c>
      <c r="DC78" s="49">
        <v>0</v>
      </c>
      <c r="DD78" s="49">
        <v>10349907.863699999</v>
      </c>
      <c r="DE78" s="49">
        <v>29248874.620000005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36562.730000000003</v>
      </c>
      <c r="DM78" s="49">
        <v>0</v>
      </c>
      <c r="DN78" s="49">
        <v>1495441.3966686018</v>
      </c>
      <c r="DO78" s="49">
        <v>14034083.91</v>
      </c>
      <c r="DP78" s="49">
        <v>0</v>
      </c>
      <c r="DQ78" s="49">
        <v>7351689.270551201</v>
      </c>
      <c r="DR78" s="49">
        <v>0</v>
      </c>
      <c r="DS78" s="49">
        <v>0</v>
      </c>
      <c r="DT78" s="49">
        <v>7.9</v>
      </c>
      <c r="DU78" s="49">
        <v>478.13</v>
      </c>
      <c r="DV78" s="49">
        <v>0</v>
      </c>
      <c r="DW78" s="49">
        <v>36717922.57</v>
      </c>
      <c r="DX78" s="49">
        <v>434832.48001599999</v>
      </c>
      <c r="DY78" s="49">
        <v>0</v>
      </c>
      <c r="DZ78" s="49">
        <v>0</v>
      </c>
      <c r="EA78" s="49">
        <v>0</v>
      </c>
      <c r="EB78" s="49">
        <v>117734352.32942598</v>
      </c>
      <c r="EC78" s="49">
        <v>203185947.21000001</v>
      </c>
      <c r="ED78" s="49">
        <v>3452068.1767110005</v>
      </c>
      <c r="EE78" s="49">
        <v>5711671.4000000004</v>
      </c>
      <c r="EF78" s="49">
        <v>143098907.50013298</v>
      </c>
      <c r="EG78" s="49">
        <v>223774130.12</v>
      </c>
      <c r="EH78" s="49">
        <v>10059652.299827</v>
      </c>
      <c r="EI78" s="49">
        <v>2343321.94</v>
      </c>
      <c r="EJ78" s="49">
        <v>0</v>
      </c>
      <c r="EK78" s="49">
        <v>0</v>
      </c>
      <c r="EL78" s="49">
        <v>0</v>
      </c>
      <c r="EM78" s="49">
        <v>0</v>
      </c>
      <c r="EN78" s="49">
        <v>18672449.16</v>
      </c>
      <c r="EO78" s="49">
        <v>-0.380000000004657</v>
      </c>
      <c r="EP78" s="49">
        <v>6522887.0600000005</v>
      </c>
      <c r="EQ78" s="49">
        <v>0</v>
      </c>
      <c r="ER78" s="49">
        <v>0</v>
      </c>
      <c r="ES78" s="49">
        <v>0</v>
      </c>
      <c r="ET78" s="49">
        <v>125005727.63</v>
      </c>
      <c r="EU78" s="49">
        <v>123200665.11</v>
      </c>
      <c r="EV78" s="49">
        <v>72356096.519999996</v>
      </c>
      <c r="EW78" s="49">
        <v>0</v>
      </c>
      <c r="EX78" s="49">
        <v>1400979915.6800001</v>
      </c>
      <c r="EY78" s="49">
        <v>0</v>
      </c>
      <c r="EZ78" s="49">
        <v>11703643.930000002</v>
      </c>
      <c r="FA78" s="49">
        <v>0</v>
      </c>
      <c r="FB78" s="49">
        <v>625965952.49000001</v>
      </c>
      <c r="FC78" s="49">
        <v>0</v>
      </c>
      <c r="FD78" s="49">
        <v>14559.96</v>
      </c>
      <c r="FE78" s="49">
        <v>21599298.969999999</v>
      </c>
      <c r="FF78" s="49">
        <v>703102.85</v>
      </c>
      <c r="FG78" s="49">
        <v>0</v>
      </c>
      <c r="FH78" s="49">
        <v>46810222.770000003</v>
      </c>
      <c r="FI78" s="49">
        <v>0</v>
      </c>
      <c r="FJ78" s="49">
        <v>98614488.199999988</v>
      </c>
      <c r="FK78" s="49">
        <v>0</v>
      </c>
      <c r="FL78" s="49">
        <v>0</v>
      </c>
      <c r="FM78" s="49">
        <v>0</v>
      </c>
      <c r="FN78" s="49">
        <v>2374264658.5452003</v>
      </c>
      <c r="FO78" s="49">
        <v>42727871.049999997</v>
      </c>
      <c r="FP78" s="49">
        <v>0</v>
      </c>
      <c r="FQ78" s="49">
        <v>2390.48</v>
      </c>
      <c r="FR78" s="49">
        <v>0</v>
      </c>
      <c r="FS78" s="49">
        <v>0</v>
      </c>
      <c r="FT78" s="49">
        <v>408242871.61024481</v>
      </c>
      <c r="FU78" s="49">
        <v>0</v>
      </c>
      <c r="FV78" s="49">
        <v>19372275.650998611</v>
      </c>
      <c r="FW78" s="49">
        <v>0</v>
      </c>
      <c r="FX78" s="49">
        <v>388870595.95924616</v>
      </c>
      <c r="FY78" s="49">
        <v>0</v>
      </c>
      <c r="FZ78" s="49">
        <v>1966021786.9349551</v>
      </c>
      <c r="GA78" s="49">
        <v>42725480.57</v>
      </c>
      <c r="GB78" s="49">
        <v>375815684.88749433</v>
      </c>
      <c r="GC78" s="49">
        <v>11877951.24</v>
      </c>
      <c r="GD78" s="49">
        <v>1590206102.047461</v>
      </c>
      <c r="GE78" s="49">
        <v>30847529.329999998</v>
      </c>
      <c r="GF78" s="49">
        <v>0</v>
      </c>
      <c r="GG78" s="49">
        <v>1155964.4300000002</v>
      </c>
      <c r="GH78" s="49">
        <v>0</v>
      </c>
      <c r="GI78" s="49">
        <v>0</v>
      </c>
      <c r="GJ78" s="49">
        <v>0</v>
      </c>
      <c r="GK78" s="49">
        <v>0</v>
      </c>
      <c r="GL78" s="49">
        <v>0</v>
      </c>
      <c r="GM78" s="49">
        <v>0</v>
      </c>
      <c r="GN78" s="49">
        <v>1442940373.563349</v>
      </c>
      <c r="GO78" s="49">
        <v>0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18193099364.388592</v>
      </c>
      <c r="HU78" s="49">
        <v>2914959162.1220422</v>
      </c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227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252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62"/>
  <sheetViews>
    <sheetView showGridLines="0" zoomScale="80" zoomScaleNormal="80" workbookViewId="0">
      <pane xSplit="3" ySplit="6" topLeftCell="D7" activePane="bottomRight" state="frozen"/>
      <selection activeCell="HK56" sqref="HK56"/>
      <selection pane="topRight" activeCell="HK56" sqref="HK56"/>
      <selection pane="bottomLeft" activeCell="HK56" sqref="HK5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363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114947489.66</v>
      </c>
      <c r="E7" s="19">
        <v>174726672.72</v>
      </c>
      <c r="F7" s="18">
        <v>0</v>
      </c>
      <c r="G7" s="18">
        <v>0</v>
      </c>
      <c r="H7" s="18">
        <v>0</v>
      </c>
      <c r="I7" s="18">
        <v>0</v>
      </c>
      <c r="J7" s="18">
        <v>114947489.66</v>
      </c>
      <c r="K7" s="18">
        <v>174726672.72</v>
      </c>
      <c r="L7" s="18">
        <v>5333854.25</v>
      </c>
      <c r="M7" s="18">
        <v>58478062.859999999</v>
      </c>
      <c r="N7" s="18">
        <v>0</v>
      </c>
      <c r="O7" s="18">
        <v>0</v>
      </c>
      <c r="P7" s="18">
        <v>112804.96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74691731.980000004</v>
      </c>
      <c r="AA7" s="18">
        <v>33788907.219999999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7178990.7999999998</v>
      </c>
      <c r="AU7" s="18">
        <v>300895.45</v>
      </c>
      <c r="AV7" s="18">
        <v>194046779.56</v>
      </c>
      <c r="AW7" s="18">
        <v>77946259.060000002</v>
      </c>
      <c r="AX7" s="18">
        <v>0</v>
      </c>
      <c r="AY7" s="18">
        <v>0</v>
      </c>
      <c r="AZ7" s="18">
        <v>8563962.9800000004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400848.62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110482988.62</v>
      </c>
      <c r="BW7" s="18">
        <v>52195000.960000001</v>
      </c>
      <c r="BX7" s="18">
        <v>0</v>
      </c>
      <c r="BY7" s="18">
        <v>0</v>
      </c>
      <c r="BZ7" s="18">
        <v>0</v>
      </c>
      <c r="CA7" s="18">
        <v>0</v>
      </c>
      <c r="CB7" s="18">
        <v>6078903.5</v>
      </c>
      <c r="CC7" s="18">
        <v>3683214.98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7448018.79</v>
      </c>
      <c r="CK7" s="18">
        <v>3122953.88</v>
      </c>
      <c r="CL7" s="18">
        <v>1346049.39</v>
      </c>
      <c r="CM7" s="18">
        <v>735890.12</v>
      </c>
      <c r="CN7" s="18">
        <v>-349734.02</v>
      </c>
      <c r="CO7" s="18">
        <v>-368239.83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48024213.660000004</v>
      </c>
      <c r="DE7" s="18">
        <v>10784607.74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47750045.229999997</v>
      </c>
      <c r="EC7" s="18">
        <v>193180853.13</v>
      </c>
      <c r="ED7" s="18">
        <v>2674283.8299999996</v>
      </c>
      <c r="EE7" s="18">
        <v>223812.78</v>
      </c>
      <c r="EF7" s="18">
        <v>15657289.700000001</v>
      </c>
      <c r="EG7" s="18">
        <v>173321382.33000001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26915257.619999997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3308427.63</v>
      </c>
      <c r="GG7" s="18">
        <v>539884.42000000004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674612206.75999999</v>
      </c>
      <c r="HU7" s="18">
        <v>789291860.48000002</v>
      </c>
      <c r="HV7" s="19">
        <v>1463904067.24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3589472666.4699993</v>
      </c>
      <c r="E8" s="19">
        <v>0</v>
      </c>
      <c r="F8" s="18">
        <v>397244469.26029497</v>
      </c>
      <c r="G8" s="18">
        <v>0</v>
      </c>
      <c r="H8" s="18">
        <v>1873935751.2599699</v>
      </c>
      <c r="I8" s="18">
        <v>0</v>
      </c>
      <c r="J8" s="18">
        <v>1318292445.949734</v>
      </c>
      <c r="K8" s="18">
        <v>0</v>
      </c>
      <c r="L8" s="18">
        <v>659973433.96000004</v>
      </c>
      <c r="M8" s="18">
        <v>0</v>
      </c>
      <c r="N8" s="18">
        <v>360234021.85000002</v>
      </c>
      <c r="O8" s="18">
        <v>0</v>
      </c>
      <c r="P8" s="18">
        <v>6218857.7400000002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1619516.05</v>
      </c>
      <c r="W8" s="18">
        <v>0</v>
      </c>
      <c r="X8" s="18">
        <v>0</v>
      </c>
      <c r="Y8" s="18">
        <v>0</v>
      </c>
      <c r="Z8" s="18">
        <v>278226745.05000001</v>
      </c>
      <c r="AA8" s="18">
        <v>0</v>
      </c>
      <c r="AB8" s="18">
        <v>0</v>
      </c>
      <c r="AC8" s="18">
        <v>0</v>
      </c>
      <c r="AD8" s="18">
        <v>207277762.09999999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3414484926.5700002</v>
      </c>
      <c r="AK8" s="18">
        <v>0</v>
      </c>
      <c r="AL8" s="18">
        <v>0</v>
      </c>
      <c r="AM8" s="18">
        <v>0</v>
      </c>
      <c r="AN8" s="18">
        <v>463106112.25</v>
      </c>
      <c r="AO8" s="18">
        <v>0</v>
      </c>
      <c r="AP8" s="18">
        <v>4017877040.7399998</v>
      </c>
      <c r="AQ8" s="18">
        <v>0</v>
      </c>
      <c r="AR8" s="18">
        <v>300988.71000000002</v>
      </c>
      <c r="AS8" s="18">
        <v>0</v>
      </c>
      <c r="AT8" s="18">
        <v>181135523.02000001</v>
      </c>
      <c r="AU8" s="18">
        <v>0</v>
      </c>
      <c r="AV8" s="18">
        <v>373368878.07999885</v>
      </c>
      <c r="AW8" s="18">
        <v>0</v>
      </c>
      <c r="AX8" s="18">
        <v>44674.74</v>
      </c>
      <c r="AY8" s="18">
        <v>0</v>
      </c>
      <c r="AZ8" s="18">
        <v>0</v>
      </c>
      <c r="BA8" s="18">
        <v>0</v>
      </c>
      <c r="BB8" s="18">
        <v>25090518.649999999</v>
      </c>
      <c r="BC8" s="18">
        <v>0</v>
      </c>
      <c r="BD8" s="18">
        <v>153347094.60000002</v>
      </c>
      <c r="BE8" s="18">
        <v>0</v>
      </c>
      <c r="BF8" s="18">
        <v>0</v>
      </c>
      <c r="BG8" s="18">
        <v>0</v>
      </c>
      <c r="BH8" s="18">
        <v>12536953.140000001</v>
      </c>
      <c r="BI8" s="18">
        <v>0</v>
      </c>
      <c r="BJ8" s="18">
        <v>90553956.120000005</v>
      </c>
      <c r="BK8" s="18">
        <v>0</v>
      </c>
      <c r="BL8" s="18">
        <v>112615611.33</v>
      </c>
      <c r="BM8" s="18">
        <v>0</v>
      </c>
      <c r="BN8" s="18">
        <v>0</v>
      </c>
      <c r="BO8" s="18">
        <v>0</v>
      </c>
      <c r="BP8" s="18">
        <v>4352146.51</v>
      </c>
      <c r="BQ8" s="18">
        <v>0</v>
      </c>
      <c r="BR8" s="18">
        <v>137104.31</v>
      </c>
      <c r="BS8" s="18">
        <v>0</v>
      </c>
      <c r="BT8" s="18">
        <v>0</v>
      </c>
      <c r="BU8" s="18">
        <v>0</v>
      </c>
      <c r="BV8" s="18">
        <v>201300412.16999999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5352269.63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62508917.829999998</v>
      </c>
      <c r="DA8" s="18">
        <v>0</v>
      </c>
      <c r="DB8" s="18">
        <v>0</v>
      </c>
      <c r="DC8" s="18">
        <v>0</v>
      </c>
      <c r="DD8" s="18">
        <v>201845132.91999999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5178363.51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138748934.59</v>
      </c>
      <c r="DW8" s="18">
        <v>0</v>
      </c>
      <c r="DX8" s="18">
        <v>4264884.3899999997</v>
      </c>
      <c r="DY8" s="18">
        <v>0</v>
      </c>
      <c r="DZ8" s="18">
        <v>0</v>
      </c>
      <c r="EA8" s="18">
        <v>0</v>
      </c>
      <c r="EB8" s="18">
        <v>861363737.88999999</v>
      </c>
      <c r="EC8" s="18">
        <v>0</v>
      </c>
      <c r="ED8" s="18">
        <v>46036879.210000001</v>
      </c>
      <c r="EE8" s="18">
        <v>0</v>
      </c>
      <c r="EF8" s="18">
        <v>33889087.32</v>
      </c>
      <c r="EG8" s="18">
        <v>0</v>
      </c>
      <c r="EH8" s="18">
        <v>152802847.92000002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139630938.47999999</v>
      </c>
      <c r="EO8" s="18">
        <v>0</v>
      </c>
      <c r="EP8" s="18">
        <v>357487.82999999996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5018408.74</v>
      </c>
      <c r="EW8" s="18">
        <v>0</v>
      </c>
      <c r="EX8" s="18">
        <v>264214205.83000001</v>
      </c>
      <c r="EY8" s="18">
        <v>0</v>
      </c>
      <c r="EZ8" s="18">
        <v>587311.07999999996</v>
      </c>
      <c r="FA8" s="18">
        <v>0</v>
      </c>
      <c r="FB8" s="18">
        <v>43288832.630000003</v>
      </c>
      <c r="FC8" s="18">
        <v>0</v>
      </c>
      <c r="FD8" s="18">
        <v>359577.11</v>
      </c>
      <c r="FE8" s="18">
        <v>0</v>
      </c>
      <c r="FF8" s="18">
        <v>0</v>
      </c>
      <c r="FG8" s="18">
        <v>0</v>
      </c>
      <c r="FH8" s="18">
        <v>1639263.6</v>
      </c>
      <c r="FI8" s="18">
        <v>0</v>
      </c>
      <c r="FJ8" s="18">
        <v>5196034.83</v>
      </c>
      <c r="FK8" s="18">
        <v>0</v>
      </c>
      <c r="FL8" s="18">
        <v>126330885.67999999</v>
      </c>
      <c r="FM8" s="18">
        <v>0</v>
      </c>
      <c r="FN8" s="19">
        <v>1549686934.8399999</v>
      </c>
      <c r="FO8" s="19">
        <v>0</v>
      </c>
      <c r="FP8" s="18">
        <v>1926378.0999999996</v>
      </c>
      <c r="FQ8" s="18">
        <v>0</v>
      </c>
      <c r="FR8" s="18">
        <v>2317999.58</v>
      </c>
      <c r="FS8" s="18">
        <v>0</v>
      </c>
      <c r="FT8" s="80">
        <v>208048985.05999997</v>
      </c>
      <c r="FU8" s="80">
        <v>0</v>
      </c>
      <c r="FV8" s="18">
        <v>12889244.559999997</v>
      </c>
      <c r="FW8" s="18">
        <v>0</v>
      </c>
      <c r="FX8" s="18">
        <v>195159740.49999997</v>
      </c>
      <c r="FY8" s="18">
        <v>0</v>
      </c>
      <c r="FZ8" s="80">
        <v>1337393572.0999999</v>
      </c>
      <c r="GA8" s="80">
        <v>0</v>
      </c>
      <c r="GB8" s="18">
        <v>278437967.04999989</v>
      </c>
      <c r="GC8" s="18">
        <v>0</v>
      </c>
      <c r="GD8" s="18">
        <v>1058955605.05</v>
      </c>
      <c r="GE8" s="18">
        <v>0</v>
      </c>
      <c r="GF8" s="18">
        <v>41542685.370000005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17843118565.389996</v>
      </c>
      <c r="HU8" s="18">
        <v>0</v>
      </c>
      <c r="HV8" s="19">
        <v>17843118565.389996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1723363735.0899997</v>
      </c>
      <c r="E9" s="19">
        <v>1043512.2499999991</v>
      </c>
      <c r="F9" s="18">
        <v>653739866.60999966</v>
      </c>
      <c r="G9" s="18">
        <v>0</v>
      </c>
      <c r="H9" s="18">
        <v>876699757.99000013</v>
      </c>
      <c r="I9" s="18">
        <v>1043512.2499999991</v>
      </c>
      <c r="J9" s="18">
        <v>192924110.48999977</v>
      </c>
      <c r="K9" s="18">
        <v>0</v>
      </c>
      <c r="L9" s="18">
        <v>135371105.59</v>
      </c>
      <c r="M9" s="18">
        <v>0</v>
      </c>
      <c r="N9" s="18">
        <v>288749956.76999998</v>
      </c>
      <c r="O9" s="18">
        <v>0</v>
      </c>
      <c r="P9" s="18">
        <v>994133.15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215164502.55000001</v>
      </c>
      <c r="AA9" s="18">
        <v>0</v>
      </c>
      <c r="AB9" s="18">
        <v>0</v>
      </c>
      <c r="AC9" s="18">
        <v>0</v>
      </c>
      <c r="AD9" s="18">
        <v>145254142.99000001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4388333836.8400002</v>
      </c>
      <c r="AK9" s="18">
        <v>0</v>
      </c>
      <c r="AL9" s="18">
        <v>126646228.66999999</v>
      </c>
      <c r="AM9" s="18">
        <v>0</v>
      </c>
      <c r="AN9" s="18">
        <v>347866732.44999999</v>
      </c>
      <c r="AO9" s="18">
        <v>0</v>
      </c>
      <c r="AP9" s="18">
        <v>5671246325.75</v>
      </c>
      <c r="AQ9" s="18">
        <v>0</v>
      </c>
      <c r="AR9" s="18">
        <v>2609956.17</v>
      </c>
      <c r="AS9" s="18">
        <v>0</v>
      </c>
      <c r="AT9" s="18">
        <v>66905031.519999996</v>
      </c>
      <c r="AU9" s="18">
        <v>0</v>
      </c>
      <c r="AV9" s="18">
        <v>81415070.13000001</v>
      </c>
      <c r="AW9" s="18">
        <v>0</v>
      </c>
      <c r="AX9" s="18">
        <v>147812.24000000002</v>
      </c>
      <c r="AY9" s="18">
        <v>0</v>
      </c>
      <c r="AZ9" s="18">
        <v>0</v>
      </c>
      <c r="BA9" s="18">
        <v>0</v>
      </c>
      <c r="BB9" s="18">
        <v>1493487.7</v>
      </c>
      <c r="BC9" s="18">
        <v>0</v>
      </c>
      <c r="BD9" s="18">
        <v>25889551.379999999</v>
      </c>
      <c r="BE9" s="18">
        <v>0</v>
      </c>
      <c r="BF9" s="18">
        <v>0</v>
      </c>
      <c r="BG9" s="18">
        <v>0</v>
      </c>
      <c r="BH9" s="18">
        <v>35057745.5</v>
      </c>
      <c r="BI9" s="18">
        <v>0</v>
      </c>
      <c r="BJ9" s="18">
        <v>5140807.57</v>
      </c>
      <c r="BK9" s="18">
        <v>0</v>
      </c>
      <c r="BL9" s="18">
        <v>17093558.100000001</v>
      </c>
      <c r="BM9" s="18">
        <v>0</v>
      </c>
      <c r="BN9" s="18">
        <v>23279227.459999997</v>
      </c>
      <c r="BO9" s="18">
        <v>0</v>
      </c>
      <c r="BP9" s="18">
        <v>5797094.9600000009</v>
      </c>
      <c r="BQ9" s="18">
        <v>0</v>
      </c>
      <c r="BR9" s="18">
        <v>160605.26999999999</v>
      </c>
      <c r="BS9" s="18">
        <v>0</v>
      </c>
      <c r="BT9" s="18">
        <v>0</v>
      </c>
      <c r="BU9" s="18">
        <v>0</v>
      </c>
      <c r="BV9" s="18">
        <v>31969574.739999998</v>
      </c>
      <c r="BW9" s="18">
        <v>0</v>
      </c>
      <c r="BX9" s="18">
        <v>118942.81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131455079.50999999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20401986.510000002</v>
      </c>
      <c r="DW9" s="18">
        <v>0</v>
      </c>
      <c r="DX9" s="18">
        <v>1867584.97</v>
      </c>
      <c r="DY9" s="18">
        <v>0</v>
      </c>
      <c r="DZ9" s="18">
        <v>0</v>
      </c>
      <c r="EA9" s="18">
        <v>0</v>
      </c>
      <c r="EB9" s="18">
        <v>225238866.38999999</v>
      </c>
      <c r="EC9" s="18">
        <v>0</v>
      </c>
      <c r="ED9" s="18">
        <v>42692718.999999993</v>
      </c>
      <c r="EE9" s="18">
        <v>0</v>
      </c>
      <c r="EF9" s="18">
        <v>41341114.679999992</v>
      </c>
      <c r="EG9" s="18">
        <v>8600986.8200000003</v>
      </c>
      <c r="EH9" s="18">
        <v>85871371.890000001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59186635.329999998</v>
      </c>
      <c r="EO9" s="18">
        <v>0</v>
      </c>
      <c r="EP9" s="18">
        <v>336460.28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5341276.2</v>
      </c>
      <c r="EW9" s="18">
        <v>0</v>
      </c>
      <c r="EX9" s="18">
        <v>120743911.18000001</v>
      </c>
      <c r="EY9" s="18">
        <v>0</v>
      </c>
      <c r="EZ9" s="18">
        <v>560317.43999999994</v>
      </c>
      <c r="FA9" s="18">
        <v>0</v>
      </c>
      <c r="FB9" s="18">
        <v>26696300.07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561113.43000000005</v>
      </c>
      <c r="FI9" s="18">
        <v>3</v>
      </c>
      <c r="FJ9" s="18">
        <v>4817632.0900000008</v>
      </c>
      <c r="FK9" s="18">
        <v>0</v>
      </c>
      <c r="FL9" s="18">
        <v>0</v>
      </c>
      <c r="FM9" s="18">
        <v>0</v>
      </c>
      <c r="FN9" s="19">
        <v>16905016928.620003</v>
      </c>
      <c r="FO9" s="19">
        <v>0</v>
      </c>
      <c r="FP9" s="18">
        <v>0</v>
      </c>
      <c r="FQ9" s="18">
        <v>0</v>
      </c>
      <c r="FR9" s="18">
        <v>13955603.459999988</v>
      </c>
      <c r="FS9" s="18">
        <v>0</v>
      </c>
      <c r="FT9" s="80">
        <v>3950830122.4747434</v>
      </c>
      <c r="FU9" s="80">
        <v>0</v>
      </c>
      <c r="FV9" s="18">
        <v>209136711.98999959</v>
      </c>
      <c r="FW9" s="18">
        <v>0</v>
      </c>
      <c r="FX9" s="18">
        <v>3741693410.4847441</v>
      </c>
      <c r="FY9" s="18">
        <v>0</v>
      </c>
      <c r="FZ9" s="80">
        <v>12940231202.685259</v>
      </c>
      <c r="GA9" s="80">
        <v>0</v>
      </c>
      <c r="GB9" s="18">
        <v>3254975793.5399985</v>
      </c>
      <c r="GC9" s="18">
        <v>0</v>
      </c>
      <c r="GD9" s="18">
        <v>9685255409.1452599</v>
      </c>
      <c r="GE9" s="18">
        <v>0</v>
      </c>
      <c r="GF9" s="18">
        <v>79405133.930000007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31091633683.689999</v>
      </c>
      <c r="HU9" s="18">
        <v>9644502.0700000003</v>
      </c>
      <c r="HV9" s="19">
        <v>31101278185.759998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4594604029.3671684</v>
      </c>
      <c r="E10" s="19">
        <v>893519694.77999985</v>
      </c>
      <c r="F10" s="18">
        <v>804330323.6572994</v>
      </c>
      <c r="G10" s="18">
        <v>144635788.45127755</v>
      </c>
      <c r="H10" s="18">
        <v>1974205086.3031836</v>
      </c>
      <c r="I10" s="18">
        <v>359205738.25527585</v>
      </c>
      <c r="J10" s="18">
        <v>1816068619.4066851</v>
      </c>
      <c r="K10" s="18">
        <v>389678168.07344645</v>
      </c>
      <c r="L10" s="18">
        <v>127690196.84999999</v>
      </c>
      <c r="M10" s="18">
        <v>6494.5</v>
      </c>
      <c r="N10" s="18">
        <v>332092475.869968</v>
      </c>
      <c r="O10" s="18">
        <v>0</v>
      </c>
      <c r="P10" s="18">
        <v>14250939.970000001</v>
      </c>
      <c r="Q10" s="18">
        <v>0</v>
      </c>
      <c r="R10" s="18">
        <v>36382053.020000003</v>
      </c>
      <c r="S10" s="18">
        <v>222424.200000001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558044185.830001</v>
      </c>
      <c r="AA10" s="18">
        <v>67952770.040000007</v>
      </c>
      <c r="AB10" s="18">
        <v>42696.67</v>
      </c>
      <c r="AC10" s="18">
        <v>0</v>
      </c>
      <c r="AD10" s="18">
        <v>659392343.50000107</v>
      </c>
      <c r="AE10" s="18">
        <v>138920495.84999999</v>
      </c>
      <c r="AF10" s="18">
        <v>0</v>
      </c>
      <c r="AG10" s="18">
        <v>0</v>
      </c>
      <c r="AH10" s="18">
        <v>0</v>
      </c>
      <c r="AI10" s="18">
        <v>0</v>
      </c>
      <c r="AJ10" s="18">
        <v>4263774231.6427603</v>
      </c>
      <c r="AK10" s="18">
        <v>986942.55</v>
      </c>
      <c r="AL10" s="18">
        <v>442505265.35000002</v>
      </c>
      <c r="AM10" s="18">
        <v>0</v>
      </c>
      <c r="AN10" s="18">
        <v>840448783.38980103</v>
      </c>
      <c r="AO10" s="18">
        <v>216186335.94</v>
      </c>
      <c r="AP10" s="18">
        <v>7528105702.9499903</v>
      </c>
      <c r="AQ10" s="18">
        <v>94666329.530000001</v>
      </c>
      <c r="AR10" s="18">
        <v>24209847.220000401</v>
      </c>
      <c r="AS10" s="18">
        <v>0</v>
      </c>
      <c r="AT10" s="18">
        <v>232967052.10999599</v>
      </c>
      <c r="AU10" s="18">
        <v>15685418.43</v>
      </c>
      <c r="AV10" s="18">
        <v>258650133.73938799</v>
      </c>
      <c r="AW10" s="18">
        <v>76102041.200000003</v>
      </c>
      <c r="AX10" s="18">
        <v>142079.04999999999</v>
      </c>
      <c r="AY10" s="18">
        <v>214879.84</v>
      </c>
      <c r="AZ10" s="18">
        <v>0</v>
      </c>
      <c r="BA10" s="18">
        <v>0</v>
      </c>
      <c r="BB10" s="18">
        <v>43245390.200018696</v>
      </c>
      <c r="BC10" s="18">
        <v>1871317.39</v>
      </c>
      <c r="BD10" s="18">
        <v>71553689.799991205</v>
      </c>
      <c r="BE10" s="18">
        <v>2702194.26</v>
      </c>
      <c r="BF10" s="18">
        <v>7417082.8399999999</v>
      </c>
      <c r="BG10" s="18">
        <v>0</v>
      </c>
      <c r="BH10" s="18">
        <v>42613129.8699999</v>
      </c>
      <c r="BI10" s="18">
        <v>0</v>
      </c>
      <c r="BJ10" s="18">
        <v>411804339.44999999</v>
      </c>
      <c r="BK10" s="18">
        <v>42939570.509999998</v>
      </c>
      <c r="BL10" s="18">
        <v>238476166.97999999</v>
      </c>
      <c r="BM10" s="18">
        <v>9890144.9100000001</v>
      </c>
      <c r="BN10" s="18">
        <v>7938498.7800000003</v>
      </c>
      <c r="BO10" s="18">
        <v>0</v>
      </c>
      <c r="BP10" s="18">
        <v>24431187.5</v>
      </c>
      <c r="BQ10" s="18">
        <v>0</v>
      </c>
      <c r="BR10" s="18">
        <v>1748322.0999999901</v>
      </c>
      <c r="BS10" s="18">
        <v>0</v>
      </c>
      <c r="BT10" s="18">
        <v>0</v>
      </c>
      <c r="BU10" s="18">
        <v>0</v>
      </c>
      <c r="BV10" s="18">
        <v>81888235.499999702</v>
      </c>
      <c r="BW10" s="18">
        <v>7915323.9699999997</v>
      </c>
      <c r="BX10" s="18">
        <v>2229210.09</v>
      </c>
      <c r="BY10" s="18">
        <v>0</v>
      </c>
      <c r="BZ10" s="18">
        <v>0</v>
      </c>
      <c r="CA10" s="18">
        <v>0</v>
      </c>
      <c r="CB10" s="18">
        <v>8584983.9599999208</v>
      </c>
      <c r="CC10" s="18">
        <v>300631.02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378065286.56947899</v>
      </c>
      <c r="DE10" s="18">
        <v>18464267.280000001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14034083.91</v>
      </c>
      <c r="DP10" s="18">
        <v>3217423.27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72577474.410000205</v>
      </c>
      <c r="DW10" s="18">
        <v>36717922.57</v>
      </c>
      <c r="DX10" s="18">
        <v>99969945.709951296</v>
      </c>
      <c r="DY10" s="18">
        <v>0</v>
      </c>
      <c r="DZ10" s="18">
        <v>0</v>
      </c>
      <c r="EA10" s="18">
        <v>0</v>
      </c>
      <c r="EB10" s="18">
        <v>539474653.229967</v>
      </c>
      <c r="EC10" s="18">
        <v>9359126.3300000001</v>
      </c>
      <c r="ED10" s="18">
        <v>39315302.75</v>
      </c>
      <c r="EE10" s="18">
        <v>1239048.23</v>
      </c>
      <c r="EF10" s="18">
        <v>263690334.55000001</v>
      </c>
      <c r="EG10" s="18">
        <v>34316210.469999999</v>
      </c>
      <c r="EH10" s="18">
        <v>155675466.10999599</v>
      </c>
      <c r="EI10" s="18">
        <v>2288867.34</v>
      </c>
      <c r="EJ10" s="18">
        <v>0</v>
      </c>
      <c r="EK10" s="18">
        <v>0</v>
      </c>
      <c r="EL10" s="18">
        <v>0</v>
      </c>
      <c r="EM10" s="18">
        <v>0</v>
      </c>
      <c r="EN10" s="18">
        <v>18885255.07</v>
      </c>
      <c r="EO10" s="18">
        <v>0</v>
      </c>
      <c r="EP10" s="18">
        <v>938095.51</v>
      </c>
      <c r="EQ10" s="18">
        <v>0</v>
      </c>
      <c r="ER10" s="18">
        <v>0</v>
      </c>
      <c r="ES10" s="18">
        <v>0</v>
      </c>
      <c r="ET10" s="18">
        <v>0</v>
      </c>
      <c r="EU10" s="18">
        <v>123200665.11</v>
      </c>
      <c r="EV10" s="18">
        <v>21022307.84</v>
      </c>
      <c r="EW10" s="18">
        <v>0</v>
      </c>
      <c r="EX10" s="18">
        <v>547118649.65999997</v>
      </c>
      <c r="EY10" s="18">
        <v>0</v>
      </c>
      <c r="EZ10" s="18">
        <v>1173943.24</v>
      </c>
      <c r="FA10" s="18">
        <v>0</v>
      </c>
      <c r="FB10" s="18">
        <v>155427793.7999998</v>
      </c>
      <c r="FC10" s="18">
        <v>0</v>
      </c>
      <c r="FD10" s="18">
        <v>0</v>
      </c>
      <c r="FE10" s="18">
        <v>21599298.969999999</v>
      </c>
      <c r="FF10" s="18">
        <v>0</v>
      </c>
      <c r="FG10" s="18">
        <v>0</v>
      </c>
      <c r="FH10" s="18">
        <v>2508826.25</v>
      </c>
      <c r="FI10" s="18">
        <v>0</v>
      </c>
      <c r="FJ10" s="18">
        <v>15722445.419999991</v>
      </c>
      <c r="FK10" s="18">
        <v>0</v>
      </c>
      <c r="FL10" s="18">
        <v>3602581.4899998698</v>
      </c>
      <c r="FM10" s="18">
        <v>0</v>
      </c>
      <c r="FN10" s="19">
        <v>3416255226.7388101</v>
      </c>
      <c r="FO10" s="19">
        <v>42727871.049999997</v>
      </c>
      <c r="FP10" s="18">
        <v>314818.17000009998</v>
      </c>
      <c r="FQ10" s="18">
        <v>2390.48</v>
      </c>
      <c r="FR10" s="18">
        <v>5095899.3900001002</v>
      </c>
      <c r="FS10" s="18">
        <v>0</v>
      </c>
      <c r="FT10" s="80">
        <v>1072097153.0394609</v>
      </c>
      <c r="FU10" s="80">
        <v>0</v>
      </c>
      <c r="FV10" s="18">
        <v>433665416.35968351</v>
      </c>
      <c r="FW10" s="18">
        <v>0</v>
      </c>
      <c r="FX10" s="18">
        <v>638431736.67977738</v>
      </c>
      <c r="FY10" s="18">
        <v>0</v>
      </c>
      <c r="FZ10" s="80">
        <v>2338747356.139349</v>
      </c>
      <c r="GA10" s="80">
        <v>42725480.57</v>
      </c>
      <c r="GB10" s="18">
        <v>946037090.78851271</v>
      </c>
      <c r="GC10" s="18">
        <v>11877951.24</v>
      </c>
      <c r="GD10" s="18">
        <v>1392710265.3508365</v>
      </c>
      <c r="GE10" s="18">
        <v>30847529.329999998</v>
      </c>
      <c r="GF10" s="18">
        <v>27060347.2900008</v>
      </c>
      <c r="GG10" s="18">
        <v>616080.01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26617229732.507282</v>
      </c>
      <c r="HU10" s="18">
        <v>1874646450.1899998</v>
      </c>
      <c r="HV10" s="19">
        <v>28491876182.697281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27956366.698600005</v>
      </c>
      <c r="E11" s="19">
        <v>0</v>
      </c>
      <c r="F11" s="18">
        <v>15337382.648800001</v>
      </c>
      <c r="G11" s="18">
        <v>0</v>
      </c>
      <c r="H11" s="18">
        <v>10952074.3829</v>
      </c>
      <c r="I11" s="18">
        <v>0</v>
      </c>
      <c r="J11" s="18">
        <v>1666909.6669000001</v>
      </c>
      <c r="K11" s="18">
        <v>0</v>
      </c>
      <c r="L11" s="18">
        <v>0</v>
      </c>
      <c r="M11" s="18">
        <v>0</v>
      </c>
      <c r="N11" s="18">
        <v>105946859.40000001</v>
      </c>
      <c r="O11" s="18">
        <v>0</v>
      </c>
      <c r="P11" s="18">
        <v>1676202.74</v>
      </c>
      <c r="Q11" s="18">
        <v>0</v>
      </c>
      <c r="R11" s="18">
        <v>5543560.9725000001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10676701.088</v>
      </c>
      <c r="AA11" s="18">
        <v>0</v>
      </c>
      <c r="AB11" s="18">
        <v>0</v>
      </c>
      <c r="AC11" s="18">
        <v>0</v>
      </c>
      <c r="AD11" s="18">
        <v>2084223.89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2658611852.7660999</v>
      </c>
      <c r="AK11" s="18">
        <v>0</v>
      </c>
      <c r="AL11" s="18">
        <v>39132900.061099999</v>
      </c>
      <c r="AM11" s="18">
        <v>0</v>
      </c>
      <c r="AN11" s="18">
        <v>66787399.729599997</v>
      </c>
      <c r="AO11" s="18">
        <v>0</v>
      </c>
      <c r="AP11" s="18">
        <v>420239677.98540002</v>
      </c>
      <c r="AQ11" s="18">
        <v>0</v>
      </c>
      <c r="AR11" s="18">
        <v>344260.97</v>
      </c>
      <c r="AS11" s="18">
        <v>0</v>
      </c>
      <c r="AT11" s="18">
        <v>1018043.4057999999</v>
      </c>
      <c r="AU11" s="18">
        <v>0</v>
      </c>
      <c r="AV11" s="18">
        <v>1919345.4469000001</v>
      </c>
      <c r="AW11" s="18">
        <v>0</v>
      </c>
      <c r="AX11" s="18">
        <v>9216.93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45499.827499999999</v>
      </c>
      <c r="BE11" s="18">
        <v>0</v>
      </c>
      <c r="BF11" s="18">
        <v>0</v>
      </c>
      <c r="BG11" s="18">
        <v>0</v>
      </c>
      <c r="BH11" s="18">
        <v>198436.65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942181.99</v>
      </c>
      <c r="BQ11" s="18">
        <v>0</v>
      </c>
      <c r="BR11" s="18">
        <v>67086.36</v>
      </c>
      <c r="BS11" s="18">
        <v>0</v>
      </c>
      <c r="BT11" s="18">
        <v>0</v>
      </c>
      <c r="BU11" s="18">
        <v>0</v>
      </c>
      <c r="BV11" s="18">
        <v>115274074.6454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43712.912400000001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53701803.725100003</v>
      </c>
      <c r="CK11" s="18">
        <v>0</v>
      </c>
      <c r="CL11" s="18">
        <v>702522.17299999995</v>
      </c>
      <c r="CM11" s="18">
        <v>0</v>
      </c>
      <c r="CN11" s="18">
        <v>1319951.6953</v>
      </c>
      <c r="CO11" s="18">
        <v>0</v>
      </c>
      <c r="CP11" s="18">
        <v>0</v>
      </c>
      <c r="CQ11" s="18">
        <v>0</v>
      </c>
      <c r="CR11" s="18">
        <v>442974.1875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23512398.0803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63432.826500000003</v>
      </c>
      <c r="DU11" s="18">
        <v>0</v>
      </c>
      <c r="DV11" s="18">
        <v>0</v>
      </c>
      <c r="DW11" s="18">
        <v>0</v>
      </c>
      <c r="DX11" s="18">
        <v>5963270.9303000001</v>
      </c>
      <c r="DY11" s="18">
        <v>0</v>
      </c>
      <c r="DZ11" s="18">
        <v>0</v>
      </c>
      <c r="EA11" s="18">
        <v>0</v>
      </c>
      <c r="EB11" s="18">
        <v>1870820.6070000001</v>
      </c>
      <c r="EC11" s="18">
        <v>0</v>
      </c>
      <c r="ED11" s="18">
        <v>1720694.73</v>
      </c>
      <c r="EE11" s="18">
        <v>0</v>
      </c>
      <c r="EF11" s="18">
        <v>809662.44</v>
      </c>
      <c r="EG11" s="18">
        <v>0</v>
      </c>
      <c r="EH11" s="18">
        <v>2795671.2048999998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355162.49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4397110.5999999996</v>
      </c>
      <c r="EW11" s="18">
        <v>0</v>
      </c>
      <c r="EX11" s="18">
        <v>177773858.78</v>
      </c>
      <c r="EY11" s="18">
        <v>0</v>
      </c>
      <c r="EZ11" s="18">
        <v>3148714.29</v>
      </c>
      <c r="FA11" s="18">
        <v>0</v>
      </c>
      <c r="FB11" s="18">
        <v>34698432.380000003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14583197.789999999</v>
      </c>
      <c r="FI11" s="18">
        <v>0</v>
      </c>
      <c r="FJ11" s="18">
        <v>5182409.29</v>
      </c>
      <c r="FK11" s="18">
        <v>0</v>
      </c>
      <c r="FL11" s="18">
        <v>929.07</v>
      </c>
      <c r="FM11" s="18">
        <v>0</v>
      </c>
      <c r="FN11" s="19">
        <v>547751356.26999998</v>
      </c>
      <c r="FO11" s="19">
        <v>0</v>
      </c>
      <c r="FP11" s="18">
        <v>0</v>
      </c>
      <c r="FQ11" s="18">
        <v>0</v>
      </c>
      <c r="FR11" s="18">
        <v>403162130.89999998</v>
      </c>
      <c r="FS11" s="18">
        <v>0</v>
      </c>
      <c r="FT11" s="80">
        <v>10487367.029999999</v>
      </c>
      <c r="FU11" s="80">
        <v>0</v>
      </c>
      <c r="FV11" s="18">
        <v>0</v>
      </c>
      <c r="FW11" s="18">
        <v>0</v>
      </c>
      <c r="FX11" s="18">
        <v>10487367.029999999</v>
      </c>
      <c r="FY11" s="18">
        <v>0</v>
      </c>
      <c r="FZ11" s="80">
        <v>134101858.34</v>
      </c>
      <c r="GA11" s="80">
        <v>0</v>
      </c>
      <c r="GB11" s="18">
        <v>0</v>
      </c>
      <c r="GC11" s="18">
        <v>0</v>
      </c>
      <c r="GD11" s="18">
        <v>134101858.34</v>
      </c>
      <c r="GE11" s="18">
        <v>0</v>
      </c>
      <c r="GF11" s="18">
        <v>7382650.0166999996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4346694628.0458975</v>
      </c>
      <c r="HU11" s="18">
        <v>0</v>
      </c>
      <c r="HV11" s="19">
        <v>4346694628.0458975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276658976.03488833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276658976.03488833</v>
      </c>
      <c r="HU12" s="18">
        <v>0</v>
      </c>
      <c r="HV12" s="19">
        <v>276658976.03488833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237318863.94</v>
      </c>
      <c r="E13" s="19">
        <v>0</v>
      </c>
      <c r="F13" s="18">
        <v>37155471.299999997</v>
      </c>
      <c r="G13" s="18">
        <v>0</v>
      </c>
      <c r="H13" s="18">
        <v>127191632.21000001</v>
      </c>
      <c r="I13" s="18">
        <v>0</v>
      </c>
      <c r="J13" s="18">
        <v>72971760.430000007</v>
      </c>
      <c r="K13" s="18">
        <v>0</v>
      </c>
      <c r="L13" s="18">
        <v>20558909.869999997</v>
      </c>
      <c r="M13" s="18">
        <v>0</v>
      </c>
      <c r="N13" s="18">
        <v>28082583.260000002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68400940.709999993</v>
      </c>
      <c r="AA13" s="18">
        <v>0</v>
      </c>
      <c r="AB13" s="18">
        <v>0</v>
      </c>
      <c r="AC13" s="18">
        <v>0</v>
      </c>
      <c r="AD13" s="18">
        <v>7177419.7600000007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2748121385.4281025</v>
      </c>
      <c r="AK13" s="18">
        <v>0</v>
      </c>
      <c r="AL13" s="18">
        <v>4658143.3252791464</v>
      </c>
      <c r="AM13" s="18">
        <v>0</v>
      </c>
      <c r="AN13" s="18">
        <v>47646485.239999995</v>
      </c>
      <c r="AO13" s="18">
        <v>0</v>
      </c>
      <c r="AP13" s="18">
        <v>1376368022.3299999</v>
      </c>
      <c r="AQ13" s="18">
        <v>0</v>
      </c>
      <c r="AR13" s="18">
        <v>0</v>
      </c>
      <c r="AS13" s="18">
        <v>0</v>
      </c>
      <c r="AT13" s="18">
        <v>23079591.480000004</v>
      </c>
      <c r="AU13" s="18">
        <v>0</v>
      </c>
      <c r="AV13" s="18">
        <v>26065056.030000001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396702.29</v>
      </c>
      <c r="BC13" s="18">
        <v>0</v>
      </c>
      <c r="BD13" s="18">
        <v>2905530.1999999997</v>
      </c>
      <c r="BE13" s="18">
        <v>0</v>
      </c>
      <c r="BF13" s="18">
        <v>0</v>
      </c>
      <c r="BG13" s="18">
        <v>0</v>
      </c>
      <c r="BH13" s="18">
        <v>180344.39000000004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507435.85</v>
      </c>
      <c r="BQ13" s="18">
        <v>0</v>
      </c>
      <c r="BR13" s="18">
        <v>14308.26</v>
      </c>
      <c r="BS13" s="18">
        <v>0</v>
      </c>
      <c r="BT13" s="18">
        <v>0</v>
      </c>
      <c r="BU13" s="18">
        <v>0</v>
      </c>
      <c r="BV13" s="18">
        <v>5440876.5799999991</v>
      </c>
      <c r="BW13" s="18">
        <v>0</v>
      </c>
      <c r="BX13" s="18">
        <v>167904.78</v>
      </c>
      <c r="BY13" s="18">
        <v>0</v>
      </c>
      <c r="BZ13" s="18">
        <v>0</v>
      </c>
      <c r="CA13" s="18">
        <v>0</v>
      </c>
      <c r="CB13" s="18">
        <v>201461.88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3995471.3600000003</v>
      </c>
      <c r="CM13" s="18">
        <v>0</v>
      </c>
      <c r="CN13" s="18">
        <v>1463099.47</v>
      </c>
      <c r="CO13" s="18">
        <v>0</v>
      </c>
      <c r="CP13" s="18">
        <v>0</v>
      </c>
      <c r="CQ13" s="18">
        <v>0</v>
      </c>
      <c r="CR13" s="18">
        <v>1534126.48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22442862.91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-489862.62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105014353.11999999</v>
      </c>
      <c r="DY13" s="18">
        <v>0</v>
      </c>
      <c r="DZ13" s="18">
        <v>0</v>
      </c>
      <c r="EA13" s="18">
        <v>0</v>
      </c>
      <c r="EB13" s="18">
        <v>49407075.850000001</v>
      </c>
      <c r="EC13" s="18">
        <v>0</v>
      </c>
      <c r="ED13" s="18">
        <v>1119903.77</v>
      </c>
      <c r="EE13" s="18">
        <v>0</v>
      </c>
      <c r="EF13" s="18">
        <v>88970484.670000002</v>
      </c>
      <c r="EG13" s="18">
        <v>0</v>
      </c>
      <c r="EH13" s="18">
        <v>7809216.5899999999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1178742.0599999998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1179129.0999999999</v>
      </c>
      <c r="GA13" s="80">
        <v>0</v>
      </c>
      <c r="GB13" s="18">
        <v>0</v>
      </c>
      <c r="GC13" s="18">
        <v>0</v>
      </c>
      <c r="GD13" s="18">
        <v>1179129.0999999999</v>
      </c>
      <c r="GE13" s="18">
        <v>0</v>
      </c>
      <c r="GF13" s="18">
        <v>13579327.209999999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4893316766.473382</v>
      </c>
      <c r="HU13" s="18">
        <v>0</v>
      </c>
      <c r="HV13" s="19">
        <v>4893316766.473382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3635993120.6899981</v>
      </c>
      <c r="E14" s="19">
        <v>185775970.82999998</v>
      </c>
      <c r="F14" s="18">
        <v>230521660.61897779</v>
      </c>
      <c r="G14" s="18">
        <v>2869041.1510223243</v>
      </c>
      <c r="H14" s="18">
        <v>230014447.453641</v>
      </c>
      <c r="I14" s="18">
        <v>44637020.674749702</v>
      </c>
      <c r="J14" s="18">
        <v>3175457012.6173792</v>
      </c>
      <c r="K14" s="18">
        <v>138269909.00422797</v>
      </c>
      <c r="L14" s="18">
        <v>707877506.00999999</v>
      </c>
      <c r="M14" s="18">
        <v>1002871</v>
      </c>
      <c r="N14" s="18">
        <v>238242651.36000001</v>
      </c>
      <c r="O14" s="18">
        <v>0</v>
      </c>
      <c r="P14" s="18">
        <v>14970.85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1280248.3700000001</v>
      </c>
      <c r="W14" s="18">
        <v>0</v>
      </c>
      <c r="X14" s="18">
        <v>0</v>
      </c>
      <c r="Y14" s="18">
        <v>0</v>
      </c>
      <c r="Z14" s="18">
        <v>342242800.57999998</v>
      </c>
      <c r="AA14" s="18">
        <v>3626358.1699999985</v>
      </c>
      <c r="AB14" s="18">
        <v>0</v>
      </c>
      <c r="AC14" s="18">
        <v>0</v>
      </c>
      <c r="AD14" s="18">
        <v>88596321.590000004</v>
      </c>
      <c r="AE14" s="18">
        <v>390920.94</v>
      </c>
      <c r="AF14" s="18">
        <v>0</v>
      </c>
      <c r="AG14" s="18">
        <v>0</v>
      </c>
      <c r="AH14" s="18">
        <v>0</v>
      </c>
      <c r="AI14" s="18">
        <v>0</v>
      </c>
      <c r="AJ14" s="18">
        <v>4534029274.6599998</v>
      </c>
      <c r="AK14" s="18">
        <v>0</v>
      </c>
      <c r="AL14" s="18">
        <v>46073889.649999999</v>
      </c>
      <c r="AM14" s="18">
        <v>0</v>
      </c>
      <c r="AN14" s="18">
        <v>514124018.87</v>
      </c>
      <c r="AO14" s="18">
        <v>3025077.1599999908</v>
      </c>
      <c r="AP14" s="18">
        <v>4555892449.6799994</v>
      </c>
      <c r="AQ14" s="18">
        <v>23875361.969999999</v>
      </c>
      <c r="AR14" s="18">
        <v>149837.6</v>
      </c>
      <c r="AS14" s="18">
        <v>0</v>
      </c>
      <c r="AT14" s="18">
        <v>190173852.13</v>
      </c>
      <c r="AU14" s="18">
        <v>501120.93</v>
      </c>
      <c r="AV14" s="18">
        <v>183669035.96000001</v>
      </c>
      <c r="AW14" s="18">
        <v>2478514.04</v>
      </c>
      <c r="AX14" s="18">
        <v>28958.07</v>
      </c>
      <c r="AY14" s="18">
        <v>5.66</v>
      </c>
      <c r="AZ14" s="18">
        <v>0</v>
      </c>
      <c r="BA14" s="18">
        <v>0</v>
      </c>
      <c r="BB14" s="18">
        <v>27462220.329999998</v>
      </c>
      <c r="BC14" s="18">
        <v>1045584.0700000003</v>
      </c>
      <c r="BD14" s="18">
        <v>119261037.19</v>
      </c>
      <c r="BE14" s="18">
        <v>794408.07999999949</v>
      </c>
      <c r="BF14" s="18">
        <v>372000</v>
      </c>
      <c r="BG14" s="18">
        <v>0</v>
      </c>
      <c r="BH14" s="18">
        <v>5020374.18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4133152.77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23720808.960000001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8878309.4399999995</v>
      </c>
      <c r="CC14" s="18">
        <v>211029.89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170969825.97999999</v>
      </c>
      <c r="DE14" s="18">
        <v>893606.01999999967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15893766.390000001</v>
      </c>
      <c r="DY14" s="18">
        <v>3426.4199999999996</v>
      </c>
      <c r="DZ14" s="18">
        <v>0</v>
      </c>
      <c r="EA14" s="18">
        <v>0</v>
      </c>
      <c r="EB14" s="18">
        <v>422300650.81</v>
      </c>
      <c r="EC14" s="18">
        <v>3015394.7800000003</v>
      </c>
      <c r="ED14" s="18">
        <v>62591554.939999998</v>
      </c>
      <c r="EE14" s="18">
        <v>0</v>
      </c>
      <c r="EF14" s="18">
        <v>155440307.22</v>
      </c>
      <c r="EG14" s="18">
        <v>2102533.29</v>
      </c>
      <c r="EH14" s="18">
        <v>367508301.19</v>
      </c>
      <c r="EI14" s="18">
        <v>5536099.6100000022</v>
      </c>
      <c r="EJ14" s="18">
        <v>0</v>
      </c>
      <c r="EK14" s="18">
        <v>0</v>
      </c>
      <c r="EL14" s="18">
        <v>0</v>
      </c>
      <c r="EM14" s="18">
        <v>0</v>
      </c>
      <c r="EN14" s="18">
        <v>447958291.93000001</v>
      </c>
      <c r="EO14" s="18">
        <v>100.2</v>
      </c>
      <c r="EP14" s="18">
        <v>20927.5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2595412.41</v>
      </c>
      <c r="EW14" s="18">
        <v>0</v>
      </c>
      <c r="EX14" s="18">
        <v>152240307.44999999</v>
      </c>
      <c r="EY14" s="18">
        <v>0</v>
      </c>
      <c r="EZ14" s="18">
        <v>178262.91</v>
      </c>
      <c r="FA14" s="18">
        <v>0</v>
      </c>
      <c r="FB14" s="18">
        <v>16646662.82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985150.36</v>
      </c>
      <c r="FK14" s="18">
        <v>0</v>
      </c>
      <c r="FL14" s="18">
        <v>132423.99</v>
      </c>
      <c r="FM14" s="18">
        <v>0</v>
      </c>
      <c r="FN14" s="19">
        <v>2447026210.73</v>
      </c>
      <c r="FO14" s="19">
        <v>160412.35999999999</v>
      </c>
      <c r="FP14" s="18">
        <v>7375902.0199999996</v>
      </c>
      <c r="FQ14" s="18">
        <v>0</v>
      </c>
      <c r="FR14" s="18">
        <v>801720.82</v>
      </c>
      <c r="FS14" s="18">
        <v>0</v>
      </c>
      <c r="FT14" s="80">
        <v>1872816559.49</v>
      </c>
      <c r="FU14" s="80">
        <v>0</v>
      </c>
      <c r="FV14" s="18">
        <v>50798554.490000002</v>
      </c>
      <c r="FW14" s="18">
        <v>0</v>
      </c>
      <c r="FX14" s="18">
        <v>1822018005</v>
      </c>
      <c r="FY14" s="18">
        <v>0</v>
      </c>
      <c r="FZ14" s="80">
        <v>566032028.39999998</v>
      </c>
      <c r="GA14" s="80">
        <v>160412.35999999999</v>
      </c>
      <c r="GB14" s="18">
        <v>330102977.19999999</v>
      </c>
      <c r="GC14" s="18">
        <v>160412.35999999999</v>
      </c>
      <c r="GD14" s="18">
        <v>235929051.19999999</v>
      </c>
      <c r="GE14" s="18">
        <v>0</v>
      </c>
      <c r="GF14" s="18">
        <v>41791560.550000004</v>
      </c>
      <c r="GG14" s="18">
        <v>25361.720000000005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19533310563.859997</v>
      </c>
      <c r="HU14" s="18">
        <v>234464157.13999999</v>
      </c>
      <c r="HV14" s="19">
        <v>19767774720.999996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1395230.8500000041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2900354.5300000533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424373.12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6858254.3799998723</v>
      </c>
      <c r="DE15" s="18">
        <v>0</v>
      </c>
      <c r="DF15" s="18">
        <v>29483527.124285739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-1558528.3428476222</v>
      </c>
      <c r="DU15" s="18">
        <v>0</v>
      </c>
      <c r="DV15" s="18">
        <v>36418491.734603204</v>
      </c>
      <c r="DW15" s="18">
        <v>0</v>
      </c>
      <c r="DX15" s="18">
        <v>42437.390000000232</v>
      </c>
      <c r="DY15" s="18">
        <v>0</v>
      </c>
      <c r="DZ15" s="18">
        <v>0</v>
      </c>
      <c r="EA15" s="18">
        <v>0</v>
      </c>
      <c r="EB15" s="18">
        <v>67565972.325238407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1681249412.6619055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1824779654.3636615</v>
      </c>
      <c r="HU15" s="18">
        <v>0</v>
      </c>
      <c r="HV15" s="19">
        <v>1824779654.3636615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202576889.1031476</v>
      </c>
      <c r="DO16" s="18">
        <v>0</v>
      </c>
      <c r="DP16" s="18">
        <v>0</v>
      </c>
      <c r="DQ16" s="18">
        <v>205853740.8151862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202576889.1031476</v>
      </c>
      <c r="HU16" s="18">
        <v>205853740.8151862</v>
      </c>
      <c r="HV16" s="19">
        <v>408430629.91833377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89009531</v>
      </c>
      <c r="E17" s="19">
        <v>0</v>
      </c>
      <c r="F17" s="18">
        <v>3026122</v>
      </c>
      <c r="G17" s="18">
        <v>0</v>
      </c>
      <c r="H17" s="18">
        <v>36617263</v>
      </c>
      <c r="I17" s="18">
        <v>0</v>
      </c>
      <c r="J17" s="18">
        <v>49366146</v>
      </c>
      <c r="K17" s="18">
        <v>0</v>
      </c>
      <c r="L17" s="18">
        <v>19528114</v>
      </c>
      <c r="M17" s="18">
        <v>0</v>
      </c>
      <c r="N17" s="18">
        <v>4536929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60988663</v>
      </c>
      <c r="AA17" s="18">
        <v>0</v>
      </c>
      <c r="AB17" s="18">
        <v>0</v>
      </c>
      <c r="AC17" s="18">
        <v>0</v>
      </c>
      <c r="AD17" s="18">
        <v>111055491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2553024036.1300001</v>
      </c>
      <c r="AK17" s="18">
        <v>0</v>
      </c>
      <c r="AL17" s="18">
        <v>0</v>
      </c>
      <c r="AM17" s="18">
        <v>0</v>
      </c>
      <c r="AN17" s="18">
        <v>58605521.659999996</v>
      </c>
      <c r="AO17" s="18">
        <v>0</v>
      </c>
      <c r="AP17" s="18">
        <v>214745416.11000001</v>
      </c>
      <c r="AQ17" s="18">
        <v>0</v>
      </c>
      <c r="AR17" s="18">
        <v>0</v>
      </c>
      <c r="AS17" s="18">
        <v>0</v>
      </c>
      <c r="AT17" s="18">
        <v>98372730</v>
      </c>
      <c r="AU17" s="18">
        <v>0</v>
      </c>
      <c r="AV17" s="18">
        <v>102333032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560078</v>
      </c>
      <c r="BC17" s="18">
        <v>0</v>
      </c>
      <c r="BD17" s="18">
        <v>8762180</v>
      </c>
      <c r="BE17" s="18">
        <v>0</v>
      </c>
      <c r="BF17" s="18">
        <v>0</v>
      </c>
      <c r="BG17" s="18">
        <v>0</v>
      </c>
      <c r="BH17" s="18">
        <v>864696</v>
      </c>
      <c r="BI17" s="18">
        <v>0</v>
      </c>
      <c r="BJ17" s="18">
        <v>871306</v>
      </c>
      <c r="BK17" s="18">
        <v>0</v>
      </c>
      <c r="BL17" s="18">
        <v>17069</v>
      </c>
      <c r="BM17" s="18">
        <v>0</v>
      </c>
      <c r="BN17" s="18">
        <v>0</v>
      </c>
      <c r="BO17" s="18">
        <v>0</v>
      </c>
      <c r="BP17" s="18">
        <v>562984</v>
      </c>
      <c r="BQ17" s="18">
        <v>0</v>
      </c>
      <c r="BR17" s="18">
        <v>12056</v>
      </c>
      <c r="BS17" s="18">
        <v>0</v>
      </c>
      <c r="BT17" s="18">
        <v>0</v>
      </c>
      <c r="BU17" s="18">
        <v>0</v>
      </c>
      <c r="BV17" s="18">
        <v>17672751</v>
      </c>
      <c r="BW17" s="18">
        <v>0</v>
      </c>
      <c r="BX17" s="18">
        <v>67292</v>
      </c>
      <c r="BY17" s="18">
        <v>0</v>
      </c>
      <c r="BZ17" s="18">
        <v>0</v>
      </c>
      <c r="CA17" s="18">
        <v>0</v>
      </c>
      <c r="CB17" s="18">
        <v>948985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223428036</v>
      </c>
      <c r="CK17" s="18">
        <v>0</v>
      </c>
      <c r="CL17" s="18">
        <v>16712884</v>
      </c>
      <c r="CM17" s="18">
        <v>0</v>
      </c>
      <c r="CN17" s="18">
        <v>25827504</v>
      </c>
      <c r="CO17" s="18">
        <v>0</v>
      </c>
      <c r="CP17" s="18">
        <v>0</v>
      </c>
      <c r="CQ17" s="18">
        <v>0</v>
      </c>
      <c r="CR17" s="18">
        <v>15387817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17213351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56208329</v>
      </c>
      <c r="EC17" s="18">
        <v>0</v>
      </c>
      <c r="ED17" s="18">
        <v>10181473</v>
      </c>
      <c r="EE17" s="18">
        <v>0</v>
      </c>
      <c r="EF17" s="18">
        <v>208381070</v>
      </c>
      <c r="EG17" s="18">
        <v>0</v>
      </c>
      <c r="EH17" s="18">
        <v>8771007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14590179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194637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3939435147.9000001</v>
      </c>
      <c r="HU17" s="18">
        <v>0</v>
      </c>
      <c r="HV17" s="19">
        <v>3939435147.9000001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99955573.930908859</v>
      </c>
      <c r="E18" s="19">
        <v>149558.8200911351</v>
      </c>
      <c r="F18" s="18">
        <v>583241.333447524</v>
      </c>
      <c r="G18" s="18">
        <v>872.6765524760649</v>
      </c>
      <c r="H18" s="18">
        <v>64081963.074464589</v>
      </c>
      <c r="I18" s="18">
        <v>95882.824835414023</v>
      </c>
      <c r="J18" s="18">
        <v>35290369.522996753</v>
      </c>
      <c r="K18" s="18">
        <v>52803.318703245001</v>
      </c>
      <c r="L18" s="18">
        <v>23453676.349999998</v>
      </c>
      <c r="M18" s="18">
        <v>0</v>
      </c>
      <c r="N18" s="18">
        <v>69351.520000000004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40335274.07</v>
      </c>
      <c r="AA18" s="18">
        <v>0</v>
      </c>
      <c r="AB18" s="18">
        <v>0</v>
      </c>
      <c r="AC18" s="18">
        <v>0</v>
      </c>
      <c r="AD18" s="18">
        <v>1943919.28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39673701.619999997</v>
      </c>
      <c r="AU18" s="18">
        <v>0</v>
      </c>
      <c r="AV18" s="18">
        <v>13921244.469999999</v>
      </c>
      <c r="AW18" s="18">
        <v>0</v>
      </c>
      <c r="AX18" s="18">
        <v>261</v>
      </c>
      <c r="AY18" s="18">
        <v>0</v>
      </c>
      <c r="AZ18" s="18">
        <v>0</v>
      </c>
      <c r="BA18" s="18">
        <v>0</v>
      </c>
      <c r="BB18" s="18">
        <v>922277.02</v>
      </c>
      <c r="BC18" s="18">
        <v>118.76</v>
      </c>
      <c r="BD18" s="18">
        <v>4423088.38</v>
      </c>
      <c r="BE18" s="18">
        <v>14930.79</v>
      </c>
      <c r="BF18" s="18">
        <v>0</v>
      </c>
      <c r="BG18" s="18">
        <v>0</v>
      </c>
      <c r="BH18" s="18">
        <v>4151576.41</v>
      </c>
      <c r="BI18" s="18">
        <v>0</v>
      </c>
      <c r="BJ18" s="18">
        <v>592336</v>
      </c>
      <c r="BK18" s="18">
        <v>0</v>
      </c>
      <c r="BL18" s="18">
        <v>6215215.1899999995</v>
      </c>
      <c r="BM18" s="18">
        <v>0</v>
      </c>
      <c r="BN18" s="18">
        <v>327946.73</v>
      </c>
      <c r="BO18" s="18">
        <v>0</v>
      </c>
      <c r="BP18" s="18">
        <v>480997.03</v>
      </c>
      <c r="BQ18" s="18">
        <v>0</v>
      </c>
      <c r="BR18" s="18">
        <v>76851.789999999994</v>
      </c>
      <c r="BS18" s="18">
        <v>0</v>
      </c>
      <c r="BT18" s="18">
        <v>0</v>
      </c>
      <c r="BU18" s="18">
        <v>0</v>
      </c>
      <c r="BV18" s="18">
        <v>12422615.48</v>
      </c>
      <c r="BW18" s="18">
        <v>0</v>
      </c>
      <c r="BX18" s="18">
        <v>78099.13</v>
      </c>
      <c r="BY18" s="18">
        <v>0</v>
      </c>
      <c r="BZ18" s="18">
        <v>0</v>
      </c>
      <c r="CA18" s="18">
        <v>0</v>
      </c>
      <c r="CB18" s="18">
        <v>566227.03999999992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185354881.62</v>
      </c>
      <c r="CK18" s="18">
        <v>438974.22</v>
      </c>
      <c r="CL18" s="18">
        <v>10868374.85</v>
      </c>
      <c r="CM18" s="18">
        <v>26107.52</v>
      </c>
      <c r="CN18" s="18">
        <v>45664.86</v>
      </c>
      <c r="CO18" s="18">
        <v>0</v>
      </c>
      <c r="CP18" s="18">
        <v>0</v>
      </c>
      <c r="CQ18" s="18">
        <v>0</v>
      </c>
      <c r="CR18" s="18">
        <v>13497731.539999999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11802144.979999999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278538.32</v>
      </c>
      <c r="DY18" s="18">
        <v>0</v>
      </c>
      <c r="DZ18" s="18">
        <v>0</v>
      </c>
      <c r="EA18" s="18">
        <v>0</v>
      </c>
      <c r="EB18" s="18">
        <v>76007343.640000001</v>
      </c>
      <c r="EC18" s="18">
        <v>0</v>
      </c>
      <c r="ED18" s="18">
        <v>24075948.009999998</v>
      </c>
      <c r="EE18" s="18">
        <v>972921.39</v>
      </c>
      <c r="EF18" s="18">
        <v>102538685.75999999</v>
      </c>
      <c r="EG18" s="18">
        <v>1238146.6100000001</v>
      </c>
      <c r="EH18" s="18">
        <v>12061906.76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68308638.920000002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5215557.74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759410115.28090882</v>
      </c>
      <c r="HU18" s="18">
        <v>2851791.9900911353</v>
      </c>
      <c r="HV18" s="19">
        <v>762261907.27099991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101305232.73159435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196553026.04743963</v>
      </c>
      <c r="DO19" s="18">
        <v>0</v>
      </c>
      <c r="DP19" s="18">
        <v>102642390.98027289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400500649.75930691</v>
      </c>
      <c r="HU19" s="18">
        <v>0</v>
      </c>
      <c r="HV19" s="19">
        <v>400500649.75930691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2567986428.5699997</v>
      </c>
      <c r="E20" s="19">
        <v>0</v>
      </c>
      <c r="F20" s="18">
        <v>536672142.60999978</v>
      </c>
      <c r="G20" s="18">
        <v>0</v>
      </c>
      <c r="H20" s="18">
        <v>637538473.00000012</v>
      </c>
      <c r="I20" s="18">
        <v>0</v>
      </c>
      <c r="J20" s="18">
        <v>1393775812.96</v>
      </c>
      <c r="K20" s="18">
        <v>0</v>
      </c>
      <c r="L20" s="18">
        <v>613586284.65999997</v>
      </c>
      <c r="M20" s="18">
        <v>0</v>
      </c>
      <c r="N20" s="18">
        <v>114203293.37000002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149694072.47999999</v>
      </c>
      <c r="AA20" s="18">
        <v>0</v>
      </c>
      <c r="AB20" s="18">
        <v>154592.4</v>
      </c>
      <c r="AC20" s="18">
        <v>0</v>
      </c>
      <c r="AD20" s="18">
        <v>90000906.210000008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1043318279.05</v>
      </c>
      <c r="AK20" s="18">
        <v>0</v>
      </c>
      <c r="AL20" s="18">
        <v>5263531.6500000004</v>
      </c>
      <c r="AM20" s="18">
        <v>0</v>
      </c>
      <c r="AN20" s="18">
        <v>92241397.719999999</v>
      </c>
      <c r="AO20" s="18">
        <v>0</v>
      </c>
      <c r="AP20" s="18">
        <v>1385505979.9300003</v>
      </c>
      <c r="AQ20" s="18">
        <v>0</v>
      </c>
      <c r="AR20" s="18">
        <v>95543.03</v>
      </c>
      <c r="AS20" s="18">
        <v>0</v>
      </c>
      <c r="AT20" s="18">
        <v>68057885.519999996</v>
      </c>
      <c r="AU20" s="18">
        <v>0</v>
      </c>
      <c r="AV20" s="18">
        <v>58031482.250000007</v>
      </c>
      <c r="AW20" s="18">
        <v>0</v>
      </c>
      <c r="AX20" s="18">
        <v>0</v>
      </c>
      <c r="AY20" s="18">
        <v>0</v>
      </c>
      <c r="AZ20" s="18">
        <v>28209.74</v>
      </c>
      <c r="BA20" s="18">
        <v>0</v>
      </c>
      <c r="BB20" s="18">
        <v>17550950.409999996</v>
      </c>
      <c r="BC20" s="18">
        <v>0</v>
      </c>
      <c r="BD20" s="18">
        <v>159711774.47000003</v>
      </c>
      <c r="BE20" s="18">
        <v>0</v>
      </c>
      <c r="BF20" s="18">
        <v>0</v>
      </c>
      <c r="BG20" s="18">
        <v>0</v>
      </c>
      <c r="BH20" s="18">
        <v>801838.21999999986</v>
      </c>
      <c r="BI20" s="18">
        <v>0</v>
      </c>
      <c r="BJ20" s="18">
        <v>7057528.5299999993</v>
      </c>
      <c r="BK20" s="18">
        <v>0</v>
      </c>
      <c r="BL20" s="18">
        <v>26183090.43</v>
      </c>
      <c r="BM20" s="18">
        <v>0</v>
      </c>
      <c r="BN20" s="18">
        <v>2228133.52</v>
      </c>
      <c r="BO20" s="18">
        <v>0</v>
      </c>
      <c r="BP20" s="18">
        <v>627582.07999999996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34181065.199999996</v>
      </c>
      <c r="BW20" s="18">
        <v>0</v>
      </c>
      <c r="BX20" s="18">
        <v>264508.24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177761668.71000001</v>
      </c>
      <c r="DE20" s="18">
        <v>0</v>
      </c>
      <c r="DF20" s="18">
        <v>19037.060000000001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2229625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880330.84</v>
      </c>
      <c r="DW20" s="18">
        <v>0</v>
      </c>
      <c r="DX20" s="18">
        <v>5022948.6500000004</v>
      </c>
      <c r="DY20" s="18">
        <v>0</v>
      </c>
      <c r="DZ20" s="18">
        <v>0</v>
      </c>
      <c r="EA20" s="18">
        <v>0</v>
      </c>
      <c r="EB20" s="18">
        <v>320999856.95999998</v>
      </c>
      <c r="EC20" s="18">
        <v>0</v>
      </c>
      <c r="ED20" s="18">
        <v>40978617.990000002</v>
      </c>
      <c r="EE20" s="18">
        <v>0</v>
      </c>
      <c r="EF20" s="18">
        <v>210230088.91999999</v>
      </c>
      <c r="EG20" s="18">
        <v>0</v>
      </c>
      <c r="EH20" s="18">
        <v>63921874.730000004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125005727.63</v>
      </c>
      <c r="EU20" s="18">
        <v>0</v>
      </c>
      <c r="EV20" s="18">
        <v>3689374.4400000004</v>
      </c>
      <c r="EW20" s="18">
        <v>0</v>
      </c>
      <c r="EX20" s="18">
        <v>66226198.380000003</v>
      </c>
      <c r="EY20" s="18">
        <v>0</v>
      </c>
      <c r="EZ20" s="18">
        <v>0</v>
      </c>
      <c r="FA20" s="18">
        <v>0</v>
      </c>
      <c r="FB20" s="18">
        <v>30688861.359999999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5136720.41</v>
      </c>
      <c r="FI20" s="18">
        <v>0</v>
      </c>
      <c r="FJ20" s="18">
        <v>-42521.919999999998</v>
      </c>
      <c r="FK20" s="18">
        <v>0</v>
      </c>
      <c r="FL20" s="18">
        <v>661779.35999999987</v>
      </c>
      <c r="FM20" s="18">
        <v>0</v>
      </c>
      <c r="FN20" s="19">
        <v>485777663.67999989</v>
      </c>
      <c r="FO20" s="19">
        <v>0</v>
      </c>
      <c r="FP20" s="18">
        <v>3191956.1099999994</v>
      </c>
      <c r="FQ20" s="18">
        <v>0</v>
      </c>
      <c r="FR20" s="18">
        <v>0</v>
      </c>
      <c r="FS20" s="18">
        <v>0</v>
      </c>
      <c r="FT20" s="80">
        <v>46878496.809999995</v>
      </c>
      <c r="FU20" s="80">
        <v>0</v>
      </c>
      <c r="FV20" s="18">
        <v>7464141.9800000004</v>
      </c>
      <c r="FW20" s="18">
        <v>0</v>
      </c>
      <c r="FX20" s="18">
        <v>39414354.829999991</v>
      </c>
      <c r="FY20" s="18">
        <v>0</v>
      </c>
      <c r="FZ20" s="80">
        <v>435707210.75999993</v>
      </c>
      <c r="GA20" s="80">
        <v>0</v>
      </c>
      <c r="GB20" s="18">
        <v>18511963.07</v>
      </c>
      <c r="GC20" s="18">
        <v>0</v>
      </c>
      <c r="GD20" s="18">
        <v>417195247.68999994</v>
      </c>
      <c r="GE20" s="18">
        <v>0</v>
      </c>
      <c r="GF20" s="18">
        <v>11037258.479999999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7987000968.3599977</v>
      </c>
      <c r="HU20" s="18">
        <v>0</v>
      </c>
      <c r="HV20" s="19">
        <v>7987000968.3599977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151598307</v>
      </c>
      <c r="E21" s="19">
        <v>0</v>
      </c>
      <c r="F21" s="18">
        <v>34382509.369999997</v>
      </c>
      <c r="G21" s="18">
        <v>0</v>
      </c>
      <c r="H21" s="18">
        <v>73889907.989999995</v>
      </c>
      <c r="I21" s="18">
        <v>0</v>
      </c>
      <c r="J21" s="18">
        <v>43325889.640000015</v>
      </c>
      <c r="K21" s="18">
        <v>0</v>
      </c>
      <c r="L21" s="18">
        <v>0</v>
      </c>
      <c r="M21" s="18">
        <v>0</v>
      </c>
      <c r="N21" s="18">
        <v>20540387.079999998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7865011.9900000002</v>
      </c>
      <c r="AA21" s="18">
        <v>0</v>
      </c>
      <c r="AB21" s="18">
        <v>0</v>
      </c>
      <c r="AC21" s="18">
        <v>0</v>
      </c>
      <c r="AD21" s="18">
        <v>232974.75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-10334392.33</v>
      </c>
      <c r="AK21" s="18">
        <v>0</v>
      </c>
      <c r="AL21" s="18">
        <v>-369326.72</v>
      </c>
      <c r="AM21" s="18">
        <v>0</v>
      </c>
      <c r="AN21" s="18">
        <v>-228709.85</v>
      </c>
      <c r="AO21" s="18">
        <v>0</v>
      </c>
      <c r="AP21" s="18">
        <v>168754681.38</v>
      </c>
      <c r="AQ21" s="18">
        <v>0</v>
      </c>
      <c r="AR21" s="18">
        <v>0</v>
      </c>
      <c r="AS21" s="18">
        <v>0</v>
      </c>
      <c r="AT21" s="18">
        <v>4946705.5199999996</v>
      </c>
      <c r="AU21" s="18">
        <v>0</v>
      </c>
      <c r="AV21" s="18">
        <v>11540137.26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939832.2</v>
      </c>
      <c r="BC21" s="18">
        <v>0</v>
      </c>
      <c r="BD21" s="18">
        <v>211193.03</v>
      </c>
      <c r="BE21" s="18">
        <v>0</v>
      </c>
      <c r="BF21" s="18">
        <v>0</v>
      </c>
      <c r="BG21" s="18">
        <v>0</v>
      </c>
      <c r="BH21" s="18">
        <v>674901.81</v>
      </c>
      <c r="BI21" s="18">
        <v>0</v>
      </c>
      <c r="BJ21" s="18">
        <v>2561840.6</v>
      </c>
      <c r="BK21" s="18">
        <v>0</v>
      </c>
      <c r="BL21" s="18">
        <v>3513354.48</v>
      </c>
      <c r="BM21" s="18">
        <v>0</v>
      </c>
      <c r="BN21" s="18">
        <v>147447.57</v>
      </c>
      <c r="BO21" s="18">
        <v>0</v>
      </c>
      <c r="BP21" s="18">
        <v>478652.82</v>
      </c>
      <c r="BQ21" s="18">
        <v>0</v>
      </c>
      <c r="BR21" s="18">
        <v>6409.44</v>
      </c>
      <c r="BS21" s="18">
        <v>0</v>
      </c>
      <c r="BT21" s="18">
        <v>0</v>
      </c>
      <c r="BU21" s="18">
        <v>0</v>
      </c>
      <c r="BV21" s="18">
        <v>4586.33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416542.94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5050627.18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249</v>
      </c>
      <c r="DW21" s="18">
        <v>0</v>
      </c>
      <c r="DX21" s="18">
        <v>242935.4</v>
      </c>
      <c r="DY21" s="18">
        <v>0</v>
      </c>
      <c r="DZ21" s="18">
        <v>0</v>
      </c>
      <c r="EA21" s="18">
        <v>0</v>
      </c>
      <c r="EB21" s="18">
        <v>5984846.4800000004</v>
      </c>
      <c r="EC21" s="18">
        <v>0</v>
      </c>
      <c r="ED21" s="18">
        <v>3767496.56</v>
      </c>
      <c r="EE21" s="18">
        <v>0</v>
      </c>
      <c r="EF21" s="18">
        <v>18837694.98</v>
      </c>
      <c r="EG21" s="18">
        <v>0</v>
      </c>
      <c r="EH21" s="18">
        <v>7854606.3300000001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5649920.7699999996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1661047.93</v>
      </c>
      <c r="EW21" s="18">
        <v>0</v>
      </c>
      <c r="EX21" s="18">
        <v>4993261.24</v>
      </c>
      <c r="EY21" s="18">
        <v>0</v>
      </c>
      <c r="EZ21" s="18">
        <v>0</v>
      </c>
      <c r="FA21" s="18">
        <v>0</v>
      </c>
      <c r="FB21" s="18">
        <v>1664876.13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5377474.0800000001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23720853.949999999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23600849.949999999</v>
      </c>
      <c r="FU21" s="80">
        <v>0</v>
      </c>
      <c r="FV21" s="18">
        <v>23600849.949999999</v>
      </c>
      <c r="FW21" s="18">
        <v>0</v>
      </c>
      <c r="FX21" s="18">
        <v>0</v>
      </c>
      <c r="FY21" s="18">
        <v>0</v>
      </c>
      <c r="FZ21" s="80">
        <v>120004</v>
      </c>
      <c r="GA21" s="80">
        <v>0</v>
      </c>
      <c r="GB21" s="18">
        <v>120004</v>
      </c>
      <c r="GC21" s="18">
        <v>0</v>
      </c>
      <c r="GD21" s="18">
        <v>0</v>
      </c>
      <c r="GE21" s="18">
        <v>0</v>
      </c>
      <c r="GF21" s="18">
        <v>18398404.129999999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466704831.45999992</v>
      </c>
      <c r="HU21" s="18">
        <v>0</v>
      </c>
      <c r="HV21" s="19">
        <v>466704831.45999992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286176504.54999995</v>
      </c>
      <c r="E22" s="19">
        <v>11283883.77</v>
      </c>
      <c r="F22" s="18">
        <v>58306137.079999991</v>
      </c>
      <c r="G22" s="18">
        <v>5234562.07</v>
      </c>
      <c r="H22" s="18">
        <v>115820050.47</v>
      </c>
      <c r="I22" s="18">
        <v>5612262.4299999997</v>
      </c>
      <c r="J22" s="18">
        <v>112050317</v>
      </c>
      <c r="K22" s="18">
        <v>437059.27</v>
      </c>
      <c r="L22" s="18">
        <v>8218119.4500000002</v>
      </c>
      <c r="M22" s="18">
        <v>64958.75</v>
      </c>
      <c r="N22" s="18">
        <v>38921502.600000001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40567936.149999999</v>
      </c>
      <c r="AA22" s="18">
        <v>413907.59</v>
      </c>
      <c r="AB22" s="18">
        <v>0</v>
      </c>
      <c r="AC22" s="18">
        <v>0</v>
      </c>
      <c r="AD22" s="18">
        <v>28433414.539999999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613907698.10000002</v>
      </c>
      <c r="AK22" s="18">
        <v>0</v>
      </c>
      <c r="AL22" s="18">
        <v>33868851.629999995</v>
      </c>
      <c r="AM22" s="18">
        <v>0</v>
      </c>
      <c r="AN22" s="18">
        <v>61569984.799999997</v>
      </c>
      <c r="AO22" s="18">
        <v>8177052.4100000001</v>
      </c>
      <c r="AP22" s="18">
        <v>942552863.37999988</v>
      </c>
      <c r="AQ22" s="18">
        <v>48250186.490000002</v>
      </c>
      <c r="AR22" s="18">
        <v>0</v>
      </c>
      <c r="AS22" s="18">
        <v>0</v>
      </c>
      <c r="AT22" s="18">
        <v>5722580.3099999996</v>
      </c>
      <c r="AU22" s="18">
        <v>78819.05</v>
      </c>
      <c r="AV22" s="18">
        <v>4442682.71</v>
      </c>
      <c r="AW22" s="18">
        <v>50344.59</v>
      </c>
      <c r="AX22" s="18">
        <v>36690.74</v>
      </c>
      <c r="AY22" s="18">
        <v>487.06</v>
      </c>
      <c r="AZ22" s="18">
        <v>0</v>
      </c>
      <c r="BA22" s="18">
        <v>0</v>
      </c>
      <c r="BB22" s="18">
        <v>0</v>
      </c>
      <c r="BC22" s="18">
        <v>0</v>
      </c>
      <c r="BD22" s="18">
        <v>1393588.57</v>
      </c>
      <c r="BE22" s="18">
        <v>48691.47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463233.12</v>
      </c>
      <c r="BQ22" s="18">
        <v>0</v>
      </c>
      <c r="BR22" s="18">
        <v>33721.33</v>
      </c>
      <c r="BS22" s="18">
        <v>0</v>
      </c>
      <c r="BT22" s="18">
        <v>0</v>
      </c>
      <c r="BU22" s="18">
        <v>0</v>
      </c>
      <c r="BV22" s="18">
        <v>149797.76999999999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300174.78000000003</v>
      </c>
      <c r="CC22" s="18">
        <v>4695.78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14686720.73</v>
      </c>
      <c r="DE22" s="18">
        <v>818789.23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7326579.8099999996</v>
      </c>
      <c r="DU22" s="18">
        <v>0</v>
      </c>
      <c r="DV22" s="18">
        <v>0</v>
      </c>
      <c r="DW22" s="18">
        <v>0</v>
      </c>
      <c r="DX22" s="18">
        <v>1250014.6400000001</v>
      </c>
      <c r="DY22" s="18">
        <v>9506.32</v>
      </c>
      <c r="DZ22" s="18">
        <v>0</v>
      </c>
      <c r="EA22" s="18">
        <v>0</v>
      </c>
      <c r="EB22" s="18">
        <v>30078981.190000001</v>
      </c>
      <c r="EC22" s="18">
        <v>860534.54</v>
      </c>
      <c r="ED22" s="18">
        <v>2645995.0499999998</v>
      </c>
      <c r="EE22" s="18">
        <v>6695.27</v>
      </c>
      <c r="EF22" s="18">
        <v>2636261.86</v>
      </c>
      <c r="EG22" s="18">
        <v>31181.99</v>
      </c>
      <c r="EH22" s="18">
        <v>13580910.890000001</v>
      </c>
      <c r="EI22" s="18">
        <v>633265.30000000005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332407.14999999997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3966255.69</v>
      </c>
      <c r="EW22" s="18">
        <v>0</v>
      </c>
      <c r="EX22" s="18">
        <v>264436743.01000005</v>
      </c>
      <c r="EY22" s="18">
        <v>0</v>
      </c>
      <c r="EZ22" s="18">
        <v>3612023.2699999996</v>
      </c>
      <c r="FA22" s="18">
        <v>0</v>
      </c>
      <c r="FB22" s="18">
        <v>34427944.82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703102.85</v>
      </c>
      <c r="FI22" s="18">
        <v>0</v>
      </c>
      <c r="FJ22" s="18">
        <v>5023513.9099999992</v>
      </c>
      <c r="FK22" s="18">
        <v>0</v>
      </c>
      <c r="FL22" s="18">
        <v>0</v>
      </c>
      <c r="FM22" s="18">
        <v>0</v>
      </c>
      <c r="FN22" s="19">
        <v>809495063.05999994</v>
      </c>
      <c r="FO22" s="19">
        <v>3493929.3099999996</v>
      </c>
      <c r="FP22" s="18">
        <v>66420</v>
      </c>
      <c r="FQ22" s="18">
        <v>600</v>
      </c>
      <c r="FR22" s="18">
        <v>1778838.26</v>
      </c>
      <c r="FS22" s="18">
        <v>0</v>
      </c>
      <c r="FT22" s="80">
        <v>132919109.65000001</v>
      </c>
      <c r="FU22" s="80">
        <v>0</v>
      </c>
      <c r="FV22" s="18">
        <v>4116194.75</v>
      </c>
      <c r="FW22" s="18">
        <v>0</v>
      </c>
      <c r="FX22" s="18">
        <v>128802914.90000001</v>
      </c>
      <c r="FY22" s="18">
        <v>0</v>
      </c>
      <c r="FZ22" s="80">
        <v>674730695.14999998</v>
      </c>
      <c r="GA22" s="80">
        <v>3493329.3099999996</v>
      </c>
      <c r="GB22" s="18">
        <v>269677923.07999998</v>
      </c>
      <c r="GC22" s="18">
        <v>1591178.89</v>
      </c>
      <c r="GD22" s="18">
        <v>405052772.06999999</v>
      </c>
      <c r="GE22" s="18">
        <v>1902150.42</v>
      </c>
      <c r="GF22" s="18">
        <v>1694345.32</v>
      </c>
      <c r="GG22" s="18">
        <v>151483.71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3263204261.5700002</v>
      </c>
      <c r="HU22" s="18">
        <v>74539179.589999989</v>
      </c>
      <c r="HV22" s="19">
        <v>3337743441.1600003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4303917213.4900007</v>
      </c>
      <c r="E23" s="19">
        <v>10964369.700000001</v>
      </c>
      <c r="F23" s="18">
        <v>1706464432.53</v>
      </c>
      <c r="G23" s="18">
        <v>946221.31</v>
      </c>
      <c r="H23" s="18">
        <v>1513739797.1500003</v>
      </c>
      <c r="I23" s="18">
        <v>9258309.4100000001</v>
      </c>
      <c r="J23" s="18">
        <v>1083712983.8099999</v>
      </c>
      <c r="K23" s="18">
        <v>759838.98</v>
      </c>
      <c r="L23" s="18">
        <v>43917046.560000002</v>
      </c>
      <c r="M23" s="18">
        <v>10724.039999999999</v>
      </c>
      <c r="N23" s="18">
        <v>892696570.52999997</v>
      </c>
      <c r="O23" s="18">
        <v>0</v>
      </c>
      <c r="P23" s="18">
        <v>95699.13</v>
      </c>
      <c r="Q23" s="18">
        <v>0</v>
      </c>
      <c r="R23" s="18">
        <v>10364322.549999999</v>
      </c>
      <c r="S23" s="18">
        <v>0</v>
      </c>
      <c r="T23" s="18">
        <v>0</v>
      </c>
      <c r="U23" s="18">
        <v>0</v>
      </c>
      <c r="V23" s="18">
        <v>38660847.219999999</v>
      </c>
      <c r="W23" s="18">
        <v>0</v>
      </c>
      <c r="X23" s="18">
        <v>0</v>
      </c>
      <c r="Y23" s="18">
        <v>0</v>
      </c>
      <c r="Z23" s="18">
        <v>146009687.96000001</v>
      </c>
      <c r="AA23" s="18">
        <v>3388541.47</v>
      </c>
      <c r="AB23" s="18">
        <v>4998.8099999999995</v>
      </c>
      <c r="AC23" s="18">
        <v>0</v>
      </c>
      <c r="AD23" s="18">
        <v>394685927.53000003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8758772374.75</v>
      </c>
      <c r="AK23" s="18">
        <v>0</v>
      </c>
      <c r="AL23" s="18">
        <v>270603976.06999999</v>
      </c>
      <c r="AM23" s="18">
        <v>0</v>
      </c>
      <c r="AN23" s="18">
        <v>348014985.89000005</v>
      </c>
      <c r="AO23" s="18">
        <v>5177355.82</v>
      </c>
      <c r="AP23" s="18">
        <v>4926964779.9099989</v>
      </c>
      <c r="AQ23" s="18">
        <v>32288201.550000001</v>
      </c>
      <c r="AR23" s="18">
        <v>287679.25</v>
      </c>
      <c r="AS23" s="18">
        <v>0</v>
      </c>
      <c r="AT23" s="18">
        <v>260593722.87</v>
      </c>
      <c r="AU23" s="18">
        <v>1190470.43</v>
      </c>
      <c r="AV23" s="18">
        <v>231812396.95000002</v>
      </c>
      <c r="AW23" s="18">
        <v>171185.4</v>
      </c>
      <c r="AX23" s="18">
        <v>8470</v>
      </c>
      <c r="AY23" s="18">
        <v>0</v>
      </c>
      <c r="AZ23" s="18">
        <v>0</v>
      </c>
      <c r="BA23" s="18">
        <v>0</v>
      </c>
      <c r="BB23" s="18">
        <v>1832082.4200000002</v>
      </c>
      <c r="BC23" s="18">
        <v>0</v>
      </c>
      <c r="BD23" s="18">
        <v>162236167.28</v>
      </c>
      <c r="BE23" s="18">
        <v>1790700.94</v>
      </c>
      <c r="BF23" s="18">
        <v>218219.16</v>
      </c>
      <c r="BG23" s="18">
        <v>0</v>
      </c>
      <c r="BH23" s="18">
        <v>12424665.26</v>
      </c>
      <c r="BI23" s="18">
        <v>0</v>
      </c>
      <c r="BJ23" s="18">
        <v>231671809.87</v>
      </c>
      <c r="BK23" s="18">
        <v>0</v>
      </c>
      <c r="BL23" s="18">
        <v>111913538.20999999</v>
      </c>
      <c r="BM23" s="18">
        <v>0</v>
      </c>
      <c r="BN23" s="18">
        <v>21754019.259999998</v>
      </c>
      <c r="BO23" s="18">
        <v>0</v>
      </c>
      <c r="BP23" s="18">
        <v>18567449.82</v>
      </c>
      <c r="BQ23" s="18">
        <v>0</v>
      </c>
      <c r="BR23" s="18">
        <v>255282.47999999998</v>
      </c>
      <c r="BS23" s="18">
        <v>0</v>
      </c>
      <c r="BT23" s="18">
        <v>0</v>
      </c>
      <c r="BU23" s="18">
        <v>0</v>
      </c>
      <c r="BV23" s="18">
        <v>205818785.62</v>
      </c>
      <c r="BW23" s="18">
        <v>442</v>
      </c>
      <c r="BX23" s="18">
        <v>925906.48</v>
      </c>
      <c r="BY23" s="18">
        <v>25000</v>
      </c>
      <c r="BZ23" s="18">
        <v>0</v>
      </c>
      <c r="CA23" s="18">
        <v>0</v>
      </c>
      <c r="CB23" s="18">
        <v>20001818.309999999</v>
      </c>
      <c r="CC23" s="18">
        <v>175472.21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3090390308.5300002</v>
      </c>
      <c r="CK23" s="18">
        <v>14627893.33</v>
      </c>
      <c r="CL23" s="18">
        <v>672693903.17000008</v>
      </c>
      <c r="CM23" s="18">
        <v>1450491.52</v>
      </c>
      <c r="CN23" s="18">
        <v>-83.74</v>
      </c>
      <c r="CO23" s="18">
        <v>0</v>
      </c>
      <c r="CP23" s="18">
        <v>0</v>
      </c>
      <c r="CQ23" s="18">
        <v>0</v>
      </c>
      <c r="CR23" s="18">
        <v>15182.59</v>
      </c>
      <c r="CS23" s="18">
        <v>70.52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3774980.81</v>
      </c>
      <c r="DC23" s="18">
        <v>3823.39</v>
      </c>
      <c r="DD23" s="18">
        <v>2813251294.4999995</v>
      </c>
      <c r="DE23" s="18">
        <v>3901165.9699999997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1116223.45</v>
      </c>
      <c r="DM23" s="18">
        <v>2246.9299999999998</v>
      </c>
      <c r="DN23" s="18">
        <v>2723955.7800000003</v>
      </c>
      <c r="DO23" s="18">
        <v>13862140.140000001</v>
      </c>
      <c r="DP23" s="18">
        <v>1237205.95</v>
      </c>
      <c r="DQ23" s="18">
        <v>0</v>
      </c>
      <c r="DR23" s="18">
        <v>0</v>
      </c>
      <c r="DS23" s="18">
        <v>0</v>
      </c>
      <c r="DT23" s="18">
        <v>8429480.4800000004</v>
      </c>
      <c r="DU23" s="18">
        <v>32391.59</v>
      </c>
      <c r="DV23" s="18">
        <v>0</v>
      </c>
      <c r="DW23" s="18">
        <v>0</v>
      </c>
      <c r="DX23" s="18">
        <v>94431723.180000007</v>
      </c>
      <c r="DY23" s="18">
        <v>125372.14</v>
      </c>
      <c r="DZ23" s="18">
        <v>0</v>
      </c>
      <c r="EA23" s="18">
        <v>0</v>
      </c>
      <c r="EB23" s="18">
        <v>533847421.28000003</v>
      </c>
      <c r="EC23" s="18">
        <v>1148997.56</v>
      </c>
      <c r="ED23" s="18">
        <v>33174124.680000003</v>
      </c>
      <c r="EE23" s="18">
        <v>0</v>
      </c>
      <c r="EF23" s="18">
        <v>473464474.42000002</v>
      </c>
      <c r="EG23" s="18">
        <v>1854293.97</v>
      </c>
      <c r="EH23" s="18">
        <v>264852474.04999998</v>
      </c>
      <c r="EI23" s="18">
        <v>991856.5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33734320.359999999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291730806.93000001</v>
      </c>
      <c r="EW23" s="18">
        <v>0</v>
      </c>
      <c r="EX23" s="18">
        <v>3175517040.2500005</v>
      </c>
      <c r="EY23" s="18">
        <v>0</v>
      </c>
      <c r="EZ23" s="18">
        <v>45484987.999999993</v>
      </c>
      <c r="FA23" s="18">
        <v>0</v>
      </c>
      <c r="FB23" s="18">
        <v>3263136373.77</v>
      </c>
      <c r="FC23" s="18">
        <v>0</v>
      </c>
      <c r="FD23" s="18">
        <v>58130.31</v>
      </c>
      <c r="FE23" s="18">
        <v>0</v>
      </c>
      <c r="FF23" s="18">
        <v>0</v>
      </c>
      <c r="FG23" s="18">
        <v>0</v>
      </c>
      <c r="FH23" s="18">
        <v>37408804.470000006</v>
      </c>
      <c r="FI23" s="18">
        <v>0</v>
      </c>
      <c r="FJ23" s="18">
        <v>499678349.22000003</v>
      </c>
      <c r="FK23" s="18">
        <v>0</v>
      </c>
      <c r="FL23" s="18">
        <v>0</v>
      </c>
      <c r="FM23" s="18">
        <v>0</v>
      </c>
      <c r="FN23" s="19">
        <v>1822805043.6800003</v>
      </c>
      <c r="FO23" s="19">
        <v>2913176.08</v>
      </c>
      <c r="FP23" s="18">
        <v>92838749</v>
      </c>
      <c r="FQ23" s="18">
        <v>0</v>
      </c>
      <c r="FR23" s="18">
        <v>4237094.84</v>
      </c>
      <c r="FS23" s="18">
        <v>0</v>
      </c>
      <c r="FT23" s="80">
        <v>773409497.49000001</v>
      </c>
      <c r="FU23" s="80">
        <v>0</v>
      </c>
      <c r="FV23" s="18">
        <v>34392294.810000002</v>
      </c>
      <c r="FW23" s="18">
        <v>0</v>
      </c>
      <c r="FX23" s="18">
        <v>739017202.67999995</v>
      </c>
      <c r="FY23" s="18">
        <v>0</v>
      </c>
      <c r="FZ23" s="80">
        <v>952319702.35000014</v>
      </c>
      <c r="GA23" s="80">
        <v>2913176.08</v>
      </c>
      <c r="GB23" s="18">
        <v>68797624.069999993</v>
      </c>
      <c r="GC23" s="18">
        <v>732309.84</v>
      </c>
      <c r="GD23" s="18">
        <v>883522078.28000021</v>
      </c>
      <c r="GE23" s="18">
        <v>2180866.2400000002</v>
      </c>
      <c r="GF23" s="18">
        <v>23106576.710000001</v>
      </c>
      <c r="GG23" s="18">
        <v>57598.080000000002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38601093546.469994</v>
      </c>
      <c r="HU23" s="18">
        <v>96153981.279999986</v>
      </c>
      <c r="HV23" s="19">
        <v>38697247527.749992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1842276890.48</v>
      </c>
      <c r="E24" s="19">
        <v>0</v>
      </c>
      <c r="F24" s="18">
        <v>378918358.9600001</v>
      </c>
      <c r="G24" s="18">
        <v>0</v>
      </c>
      <c r="H24" s="18">
        <v>768950045.40207577</v>
      </c>
      <c r="I24" s="18">
        <v>0</v>
      </c>
      <c r="J24" s="18">
        <v>694408486.11792433</v>
      </c>
      <c r="K24" s="18">
        <v>0</v>
      </c>
      <c r="L24" s="18">
        <v>0</v>
      </c>
      <c r="M24" s="18">
        <v>0</v>
      </c>
      <c r="N24" s="18">
        <v>219734598.16999999</v>
      </c>
      <c r="O24" s="18">
        <v>0</v>
      </c>
      <c r="P24" s="18">
        <v>0</v>
      </c>
      <c r="Q24" s="18">
        <v>0</v>
      </c>
      <c r="R24" s="18">
        <v>2280757.5699999998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877731708.72000003</v>
      </c>
      <c r="AA24" s="18">
        <v>0</v>
      </c>
      <c r="AB24" s="18">
        <v>0</v>
      </c>
      <c r="AC24" s="18">
        <v>0</v>
      </c>
      <c r="AD24" s="18">
        <v>100040821.63000001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1948296738.48</v>
      </c>
      <c r="AK24" s="18">
        <v>0</v>
      </c>
      <c r="AL24" s="18">
        <v>341129357.48000002</v>
      </c>
      <c r="AM24" s="18">
        <v>0</v>
      </c>
      <c r="AN24" s="18">
        <v>497681236.41000003</v>
      </c>
      <c r="AO24" s="18">
        <v>0</v>
      </c>
      <c r="AP24" s="18">
        <v>8090296654.96</v>
      </c>
      <c r="AQ24" s="18">
        <v>0</v>
      </c>
      <c r="AR24" s="18">
        <v>4860556.9000000004</v>
      </c>
      <c r="AS24" s="18">
        <v>0</v>
      </c>
      <c r="AT24" s="18">
        <v>562172111.96999991</v>
      </c>
      <c r="AU24" s="18">
        <v>0</v>
      </c>
      <c r="AV24" s="18">
        <v>373297224.88</v>
      </c>
      <c r="AW24" s="18">
        <v>0</v>
      </c>
      <c r="AX24" s="18">
        <v>52155.26</v>
      </c>
      <c r="AY24" s="18">
        <v>0</v>
      </c>
      <c r="AZ24" s="18">
        <v>0</v>
      </c>
      <c r="BA24" s="18">
        <v>0</v>
      </c>
      <c r="BB24" s="18">
        <v>52334.77</v>
      </c>
      <c r="BC24" s="18">
        <v>0</v>
      </c>
      <c r="BD24" s="18">
        <v>72242838.040000007</v>
      </c>
      <c r="BE24" s="18">
        <v>0</v>
      </c>
      <c r="BF24" s="18">
        <v>134703.12</v>
      </c>
      <c r="BG24" s="18">
        <v>0</v>
      </c>
      <c r="BH24" s="18">
        <v>7145860.0700000003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879964.32000000007</v>
      </c>
      <c r="BQ24" s="18">
        <v>0</v>
      </c>
      <c r="BR24" s="18">
        <v>1339324.4099999999</v>
      </c>
      <c r="BS24" s="18">
        <v>0</v>
      </c>
      <c r="BT24" s="18">
        <v>0</v>
      </c>
      <c r="BU24" s="18">
        <v>0</v>
      </c>
      <c r="BV24" s="18">
        <v>9798843.1300000008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78650715.170000002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93529.3</v>
      </c>
      <c r="CK24" s="18">
        <v>0</v>
      </c>
      <c r="CL24" s="18">
        <v>4966.83</v>
      </c>
      <c r="CM24" s="18">
        <v>0</v>
      </c>
      <c r="CN24" s="18">
        <v>8302.08</v>
      </c>
      <c r="CO24" s="18">
        <v>0</v>
      </c>
      <c r="CP24" s="18">
        <v>0</v>
      </c>
      <c r="CQ24" s="18">
        <v>0</v>
      </c>
      <c r="CR24" s="18">
        <v>1673.71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393739135.41000003</v>
      </c>
      <c r="DE24" s="18">
        <v>0</v>
      </c>
      <c r="DF24" s="18">
        <v>408000.27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528890569.02999997</v>
      </c>
      <c r="DW24" s="18">
        <v>0</v>
      </c>
      <c r="DX24" s="18">
        <v>572527670.11000001</v>
      </c>
      <c r="DY24" s="18">
        <v>0</v>
      </c>
      <c r="DZ24" s="18">
        <v>0</v>
      </c>
      <c r="EA24" s="18">
        <v>0</v>
      </c>
      <c r="EB24" s="18">
        <v>305872856.63</v>
      </c>
      <c r="EC24" s="18">
        <v>0</v>
      </c>
      <c r="ED24" s="18">
        <v>36632626.149999999</v>
      </c>
      <c r="EE24" s="18">
        <v>0</v>
      </c>
      <c r="EF24" s="18">
        <v>82600654.189999998</v>
      </c>
      <c r="EG24" s="18">
        <v>0</v>
      </c>
      <c r="EH24" s="18">
        <v>96963761.549999997</v>
      </c>
      <c r="EI24" s="18">
        <v>0</v>
      </c>
      <c r="EJ24" s="18">
        <v>0</v>
      </c>
      <c r="EK24" s="18">
        <v>0</v>
      </c>
      <c r="EL24" s="18">
        <v>204761.7</v>
      </c>
      <c r="EM24" s="18">
        <v>0</v>
      </c>
      <c r="EN24" s="18">
        <v>32790565.960000001</v>
      </c>
      <c r="EO24" s="18">
        <v>0</v>
      </c>
      <c r="EP24" s="18">
        <v>31542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6282537.4000000004</v>
      </c>
      <c r="EW24" s="18">
        <v>0</v>
      </c>
      <c r="EX24" s="18">
        <v>455695363.38999999</v>
      </c>
      <c r="EY24" s="18">
        <v>0</v>
      </c>
      <c r="EZ24" s="18">
        <v>735040.92</v>
      </c>
      <c r="FA24" s="18">
        <v>0</v>
      </c>
      <c r="FB24" s="18">
        <v>38565846.539999999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1987153.72</v>
      </c>
      <c r="FI24" s="18">
        <v>0</v>
      </c>
      <c r="FJ24" s="18">
        <v>2099283.2999999998</v>
      </c>
      <c r="FK24" s="18">
        <v>0</v>
      </c>
      <c r="FL24" s="18">
        <v>0</v>
      </c>
      <c r="FM24" s="18">
        <v>0</v>
      </c>
      <c r="FN24" s="19">
        <v>325860013.52500015</v>
      </c>
      <c r="FO24" s="19">
        <v>0</v>
      </c>
      <c r="FP24" s="18">
        <v>3669407.3699999969</v>
      </c>
      <c r="FQ24" s="18">
        <v>0</v>
      </c>
      <c r="FR24" s="18">
        <v>194636.14</v>
      </c>
      <c r="FS24" s="18">
        <v>0</v>
      </c>
      <c r="FT24" s="80">
        <v>95309933.465000167</v>
      </c>
      <c r="FU24" s="80">
        <v>0</v>
      </c>
      <c r="FV24" s="18">
        <v>30642812.300000183</v>
      </c>
      <c r="FW24" s="18">
        <v>0</v>
      </c>
      <c r="FX24" s="18">
        <v>64667121.164999984</v>
      </c>
      <c r="FY24" s="18">
        <v>0</v>
      </c>
      <c r="FZ24" s="80">
        <v>226686036.55000001</v>
      </c>
      <c r="GA24" s="80">
        <v>0</v>
      </c>
      <c r="GB24" s="18">
        <v>155987253.43000001</v>
      </c>
      <c r="GC24" s="18">
        <v>0</v>
      </c>
      <c r="GD24" s="18">
        <v>70698783.120000005</v>
      </c>
      <c r="GE24" s="18">
        <v>0</v>
      </c>
      <c r="GF24" s="18">
        <v>69316090.019999996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17981407339.674999</v>
      </c>
      <c r="HU24" s="18">
        <v>0</v>
      </c>
      <c r="HV24" s="19">
        <v>17981407339.674999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445558156.43998808</v>
      </c>
      <c r="E25" s="19">
        <v>0</v>
      </c>
      <c r="F25" s="18">
        <v>42135473.2399996</v>
      </c>
      <c r="G25" s="18">
        <v>0</v>
      </c>
      <c r="H25" s="18">
        <v>301714447.70998859</v>
      </c>
      <c r="I25" s="18">
        <v>0</v>
      </c>
      <c r="J25" s="18">
        <v>101708235.48999989</v>
      </c>
      <c r="K25" s="18">
        <v>0</v>
      </c>
      <c r="L25" s="18">
        <v>6142425.3900000006</v>
      </c>
      <c r="M25" s="18">
        <v>0</v>
      </c>
      <c r="N25" s="18">
        <v>59503918.530001998</v>
      </c>
      <c r="O25" s="18">
        <v>0</v>
      </c>
      <c r="P25" s="18">
        <v>62225.81</v>
      </c>
      <c r="Q25" s="18">
        <v>0</v>
      </c>
      <c r="R25" s="18">
        <v>16127389.240000401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33870541.410000101</v>
      </c>
      <c r="AA25" s="18">
        <v>0</v>
      </c>
      <c r="AB25" s="18">
        <v>0</v>
      </c>
      <c r="AC25" s="18">
        <v>0</v>
      </c>
      <c r="AD25" s="18">
        <v>27459187.260000002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1474781864.0903499</v>
      </c>
      <c r="AK25" s="18">
        <v>0</v>
      </c>
      <c r="AL25" s="18">
        <v>1616991.27</v>
      </c>
      <c r="AM25" s="18">
        <v>0</v>
      </c>
      <c r="AN25" s="18">
        <v>88868307.369999394</v>
      </c>
      <c r="AO25" s="18">
        <v>0</v>
      </c>
      <c r="AP25" s="18">
        <v>571720120.05999506</v>
      </c>
      <c r="AQ25" s="18">
        <v>0</v>
      </c>
      <c r="AR25" s="18">
        <v>0</v>
      </c>
      <c r="AS25" s="18">
        <v>0</v>
      </c>
      <c r="AT25" s="18">
        <v>10282457.219999174</v>
      </c>
      <c r="AU25" s="18">
        <v>0</v>
      </c>
      <c r="AV25" s="18">
        <v>18687488.7499988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3934712.6900002426</v>
      </c>
      <c r="BC25" s="18">
        <v>0</v>
      </c>
      <c r="BD25" s="18">
        <v>3935594.2100000666</v>
      </c>
      <c r="BE25" s="18">
        <v>0</v>
      </c>
      <c r="BF25" s="18">
        <v>0</v>
      </c>
      <c r="BG25" s="18">
        <v>0</v>
      </c>
      <c r="BH25" s="18">
        <v>12957546.589999905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547619.19999999995</v>
      </c>
      <c r="BQ25" s="18">
        <v>0</v>
      </c>
      <c r="BR25" s="18">
        <v>698122.42999999993</v>
      </c>
      <c r="BS25" s="18">
        <v>0</v>
      </c>
      <c r="BT25" s="18">
        <v>0</v>
      </c>
      <c r="BU25" s="18">
        <v>0</v>
      </c>
      <c r="BV25" s="18">
        <v>1717485.63</v>
      </c>
      <c r="BW25" s="18">
        <v>0</v>
      </c>
      <c r="BX25" s="18">
        <v>62307.040000000001</v>
      </c>
      <c r="BY25" s="18">
        <v>0</v>
      </c>
      <c r="BZ25" s="18">
        <v>0</v>
      </c>
      <c r="CA25" s="18">
        <v>0</v>
      </c>
      <c r="CB25" s="18">
        <v>539979.64999999898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353369834.19999301</v>
      </c>
      <c r="CK25" s="18">
        <v>0</v>
      </c>
      <c r="CL25" s="18">
        <v>19849312.879999664</v>
      </c>
      <c r="CM25" s="18">
        <v>0</v>
      </c>
      <c r="CN25" s="18">
        <v>15165011.850000098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20659345.739989303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63741020.339987889</v>
      </c>
      <c r="DY25" s="18">
        <v>0</v>
      </c>
      <c r="DZ25" s="18">
        <v>0</v>
      </c>
      <c r="EA25" s="18">
        <v>0</v>
      </c>
      <c r="EB25" s="18">
        <v>89635816.899999812</v>
      </c>
      <c r="EC25" s="18">
        <v>0</v>
      </c>
      <c r="ED25" s="18">
        <v>0</v>
      </c>
      <c r="EE25" s="18">
        <v>0</v>
      </c>
      <c r="EF25" s="18">
        <v>30623479.629999992</v>
      </c>
      <c r="EG25" s="18">
        <v>0</v>
      </c>
      <c r="EH25" s="18">
        <v>13617783.5400015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1977233.830000056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33577871.649999999</v>
      </c>
      <c r="EW25" s="18">
        <v>0</v>
      </c>
      <c r="EX25" s="18">
        <v>1782047308.0899501</v>
      </c>
      <c r="EY25" s="18">
        <v>0</v>
      </c>
      <c r="EZ25" s="18">
        <v>2046752.63</v>
      </c>
      <c r="FA25" s="18">
        <v>0</v>
      </c>
      <c r="FB25" s="18">
        <v>253204902.99000099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2902910.4699999997</v>
      </c>
      <c r="FI25" s="18">
        <v>0</v>
      </c>
      <c r="FJ25" s="18">
        <v>40510453.419999897</v>
      </c>
      <c r="FK25" s="18">
        <v>0</v>
      </c>
      <c r="FL25" s="18">
        <v>2823668.93</v>
      </c>
      <c r="FM25" s="18">
        <v>0</v>
      </c>
      <c r="FN25" s="19">
        <v>29979589.52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29979589.52</v>
      </c>
      <c r="FU25" s="80">
        <v>0</v>
      </c>
      <c r="FV25" s="18">
        <v>0</v>
      </c>
      <c r="FW25" s="18">
        <v>0</v>
      </c>
      <c r="FX25" s="18">
        <v>29979589.52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763101.58000000101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5535679168.4702559</v>
      </c>
      <c r="HU25" s="18">
        <v>0</v>
      </c>
      <c r="HV25" s="19">
        <v>5535679168.4702559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14588787.246653</v>
      </c>
      <c r="E26" s="19">
        <v>0</v>
      </c>
      <c r="F26" s="18">
        <v>6940576.7288849987</v>
      </c>
      <c r="G26" s="18">
        <v>0</v>
      </c>
      <c r="H26" s="18">
        <v>3816611.9317540005</v>
      </c>
      <c r="I26" s="18">
        <v>0</v>
      </c>
      <c r="J26" s="18">
        <v>3831598.5860140002</v>
      </c>
      <c r="K26" s="18">
        <v>0</v>
      </c>
      <c r="L26" s="18">
        <v>19229.79</v>
      </c>
      <c r="M26" s="18">
        <v>0</v>
      </c>
      <c r="N26" s="18">
        <v>7087575.04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23837806.527454004</v>
      </c>
      <c r="AA26" s="18">
        <v>0</v>
      </c>
      <c r="AB26" s="18">
        <v>0</v>
      </c>
      <c r="AC26" s="18">
        <v>0</v>
      </c>
      <c r="AD26" s="18">
        <v>3284285.07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325891768.92999995</v>
      </c>
      <c r="AK26" s="18">
        <v>0</v>
      </c>
      <c r="AL26" s="18">
        <v>6352956.6459740009</v>
      </c>
      <c r="AM26" s="18">
        <v>0</v>
      </c>
      <c r="AN26" s="18">
        <v>16901526.059999999</v>
      </c>
      <c r="AO26" s="18">
        <v>0</v>
      </c>
      <c r="AP26" s="18">
        <v>478530425.19050008</v>
      </c>
      <c r="AQ26" s="18">
        <v>0</v>
      </c>
      <c r="AR26" s="18">
        <v>0</v>
      </c>
      <c r="AS26" s="18">
        <v>0</v>
      </c>
      <c r="AT26" s="18">
        <v>1742150.7108790001</v>
      </c>
      <c r="AU26" s="18">
        <v>0</v>
      </c>
      <c r="AV26" s="18">
        <v>7196724.9266200019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531326.809182</v>
      </c>
      <c r="BC26" s="18">
        <v>0</v>
      </c>
      <c r="BD26" s="18">
        <v>801276.04999999993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433403.09</v>
      </c>
      <c r="BK26" s="18">
        <v>0</v>
      </c>
      <c r="BL26" s="18">
        <v>127731.84000000001</v>
      </c>
      <c r="BM26" s="18">
        <v>0</v>
      </c>
      <c r="BN26" s="18">
        <v>0</v>
      </c>
      <c r="BO26" s="18">
        <v>0</v>
      </c>
      <c r="BP26" s="18">
        <v>1502640.4300000002</v>
      </c>
      <c r="BQ26" s="18">
        <v>0</v>
      </c>
      <c r="BR26" s="18">
        <v>24227.960000000003</v>
      </c>
      <c r="BS26" s="18">
        <v>0</v>
      </c>
      <c r="BT26" s="18">
        <v>0</v>
      </c>
      <c r="BU26" s="18">
        <v>0</v>
      </c>
      <c r="BV26" s="18">
        <v>987856.92999999993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50064743.090000004</v>
      </c>
      <c r="CK26" s="18">
        <v>0</v>
      </c>
      <c r="CL26" s="18">
        <v>3665245.11</v>
      </c>
      <c r="CM26" s="18">
        <v>0</v>
      </c>
      <c r="CN26" s="18">
        <v>4157071.46</v>
      </c>
      <c r="CO26" s="18">
        <v>0</v>
      </c>
      <c r="CP26" s="18">
        <v>0</v>
      </c>
      <c r="CQ26" s="18">
        <v>0</v>
      </c>
      <c r="CR26" s="18">
        <v>1126318.5599999998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2330533.2636649995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1152625.6900000002</v>
      </c>
      <c r="DY26" s="18">
        <v>0</v>
      </c>
      <c r="DZ26" s="18">
        <v>0</v>
      </c>
      <c r="EA26" s="18">
        <v>0</v>
      </c>
      <c r="EB26" s="18">
        <v>12466804.142408</v>
      </c>
      <c r="EC26" s="18">
        <v>0</v>
      </c>
      <c r="ED26" s="18">
        <v>665750.34</v>
      </c>
      <c r="EE26" s="18">
        <v>0</v>
      </c>
      <c r="EF26" s="18">
        <v>7542449.9799999995</v>
      </c>
      <c r="EG26" s="18">
        <v>0</v>
      </c>
      <c r="EH26" s="18">
        <v>7464734.8106850013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57404.53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28006.489999999998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521477.22</v>
      </c>
      <c r="FM26" s="18">
        <v>0</v>
      </c>
      <c r="FN26" s="19">
        <v>142882056.88</v>
      </c>
      <c r="FO26" s="19">
        <v>0</v>
      </c>
      <c r="FP26" s="18">
        <v>0</v>
      </c>
      <c r="FQ26" s="18">
        <v>0</v>
      </c>
      <c r="FR26" s="18">
        <v>11608853.740000002</v>
      </c>
      <c r="FS26" s="18">
        <v>0</v>
      </c>
      <c r="FT26" s="80">
        <v>124132486.41000001</v>
      </c>
      <c r="FU26" s="80">
        <v>0</v>
      </c>
      <c r="FV26" s="18">
        <v>523073.77</v>
      </c>
      <c r="FW26" s="18">
        <v>0</v>
      </c>
      <c r="FX26" s="18">
        <v>123609412.64000002</v>
      </c>
      <c r="FY26" s="18">
        <v>0</v>
      </c>
      <c r="FZ26" s="80">
        <v>7140716.7299999995</v>
      </c>
      <c r="GA26" s="80">
        <v>0</v>
      </c>
      <c r="GB26" s="18">
        <v>199231.03999999998</v>
      </c>
      <c r="GC26" s="18">
        <v>0</v>
      </c>
      <c r="GD26" s="18">
        <v>6941485.6899999995</v>
      </c>
      <c r="GE26" s="18">
        <v>0</v>
      </c>
      <c r="GF26" s="18">
        <v>634541.21863499994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1126069698.742655</v>
      </c>
      <c r="HU26" s="18">
        <v>0</v>
      </c>
      <c r="HV26" s="19">
        <v>1126069698.742655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1367564550.8410001</v>
      </c>
      <c r="E27" s="19">
        <v>5558693.3489999995</v>
      </c>
      <c r="F27" s="18">
        <v>158443585.52900004</v>
      </c>
      <c r="G27" s="18">
        <v>34571.171000000002</v>
      </c>
      <c r="H27" s="18">
        <v>999459012.12899983</v>
      </c>
      <c r="I27" s="18">
        <v>3329118.42</v>
      </c>
      <c r="J27" s="18">
        <v>209661953.18300015</v>
      </c>
      <c r="K27" s="18">
        <v>2195003.7579999999</v>
      </c>
      <c r="L27" s="18">
        <v>7514033.8549999995</v>
      </c>
      <c r="M27" s="18">
        <v>12037.325000000001</v>
      </c>
      <c r="N27" s="18">
        <v>57345190.340000004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167571721.59900001</v>
      </c>
      <c r="AA27" s="18">
        <v>12658164.761</v>
      </c>
      <c r="AB27" s="18">
        <v>0</v>
      </c>
      <c r="AC27" s="18">
        <v>0</v>
      </c>
      <c r="AD27" s="18">
        <v>82696218.252000004</v>
      </c>
      <c r="AE27" s="18">
        <v>26182604.978</v>
      </c>
      <c r="AF27" s="18">
        <v>0</v>
      </c>
      <c r="AG27" s="18">
        <v>0</v>
      </c>
      <c r="AH27" s="18">
        <v>0</v>
      </c>
      <c r="AI27" s="18">
        <v>0</v>
      </c>
      <c r="AJ27" s="18">
        <v>1641352248.6232769</v>
      </c>
      <c r="AK27" s="18">
        <v>0</v>
      </c>
      <c r="AL27" s="18">
        <v>22825054.686723024</v>
      </c>
      <c r="AM27" s="18">
        <v>0</v>
      </c>
      <c r="AN27" s="18">
        <v>27600122</v>
      </c>
      <c r="AO27" s="18">
        <v>0</v>
      </c>
      <c r="AP27" s="18">
        <v>619688060.92999995</v>
      </c>
      <c r="AQ27" s="18">
        <v>0</v>
      </c>
      <c r="AR27" s="18">
        <v>2250</v>
      </c>
      <c r="AS27" s="18">
        <v>0</v>
      </c>
      <c r="AT27" s="18">
        <v>96378573.787999988</v>
      </c>
      <c r="AU27" s="18">
        <v>1676815.672</v>
      </c>
      <c r="AV27" s="18">
        <v>61377626.001000002</v>
      </c>
      <c r="AW27" s="18">
        <v>875702.20900000003</v>
      </c>
      <c r="AX27" s="18">
        <v>0</v>
      </c>
      <c r="AY27" s="18">
        <v>0</v>
      </c>
      <c r="AZ27" s="18">
        <v>0</v>
      </c>
      <c r="BA27" s="18">
        <v>0</v>
      </c>
      <c r="BB27" s="18">
        <v>6647580.2939999998</v>
      </c>
      <c r="BC27" s="18">
        <v>7753.9059999999999</v>
      </c>
      <c r="BD27" s="18">
        <v>27220575.261999998</v>
      </c>
      <c r="BE27" s="18">
        <v>61304.728000000003</v>
      </c>
      <c r="BF27" s="18">
        <v>0</v>
      </c>
      <c r="BG27" s="18">
        <v>0</v>
      </c>
      <c r="BH27" s="18">
        <v>2189258.9</v>
      </c>
      <c r="BI27" s="18">
        <v>0</v>
      </c>
      <c r="BJ27" s="18">
        <v>2076043.4</v>
      </c>
      <c r="BK27" s="18">
        <v>0</v>
      </c>
      <c r="BL27" s="18">
        <v>632643.59</v>
      </c>
      <c r="BM27" s="18">
        <v>0</v>
      </c>
      <c r="BN27" s="18">
        <v>40202.800000000003</v>
      </c>
      <c r="BO27" s="18">
        <v>0</v>
      </c>
      <c r="BP27" s="18">
        <v>623668.22000000009</v>
      </c>
      <c r="BQ27" s="18">
        <v>0</v>
      </c>
      <c r="BR27" s="18">
        <v>70575.289999999994</v>
      </c>
      <c r="BS27" s="18">
        <v>0</v>
      </c>
      <c r="BT27" s="18">
        <v>0</v>
      </c>
      <c r="BU27" s="18">
        <v>0</v>
      </c>
      <c r="BV27" s="18">
        <v>8437705.6599999983</v>
      </c>
      <c r="BW27" s="18">
        <v>0</v>
      </c>
      <c r="BX27" s="18">
        <v>22935.95</v>
      </c>
      <c r="BY27" s="18">
        <v>0</v>
      </c>
      <c r="BZ27" s="18">
        <v>0</v>
      </c>
      <c r="CA27" s="18">
        <v>0</v>
      </c>
      <c r="CB27" s="18">
        <v>3984627.7860000003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97068741.017000005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549767.1</v>
      </c>
      <c r="DY27" s="18">
        <v>0</v>
      </c>
      <c r="DZ27" s="18">
        <v>0</v>
      </c>
      <c r="EA27" s="18">
        <v>0</v>
      </c>
      <c r="EB27" s="18">
        <v>287268852.796</v>
      </c>
      <c r="EC27" s="18">
        <v>207441.304</v>
      </c>
      <c r="ED27" s="18">
        <v>70301957.707000002</v>
      </c>
      <c r="EE27" s="18">
        <v>9762094.8829999994</v>
      </c>
      <c r="EF27" s="18">
        <v>156424998.477</v>
      </c>
      <c r="EG27" s="18">
        <v>4001338.963</v>
      </c>
      <c r="EH27" s="18">
        <v>191261951.99600002</v>
      </c>
      <c r="EI27" s="18">
        <v>610263.304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498.76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12562614.41</v>
      </c>
      <c r="EY27" s="18">
        <v>0</v>
      </c>
      <c r="EZ27" s="18">
        <v>0</v>
      </c>
      <c r="FA27" s="18">
        <v>0</v>
      </c>
      <c r="FB27" s="18">
        <v>5150133.88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2560083972.3299999</v>
      </c>
      <c r="FO27" s="19">
        <v>0</v>
      </c>
      <c r="FP27" s="18">
        <v>497291.30000002327</v>
      </c>
      <c r="FQ27" s="18">
        <v>0</v>
      </c>
      <c r="FR27" s="18">
        <v>425321.52999999997</v>
      </c>
      <c r="FS27" s="18">
        <v>0</v>
      </c>
      <c r="FT27" s="80">
        <v>446999887.4500913</v>
      </c>
      <c r="FU27" s="80">
        <v>0</v>
      </c>
      <c r="FV27" s="18">
        <v>12071676.630000001</v>
      </c>
      <c r="FW27" s="18">
        <v>0</v>
      </c>
      <c r="FX27" s="18">
        <v>434928210.82009131</v>
      </c>
      <c r="FY27" s="18">
        <v>0</v>
      </c>
      <c r="FZ27" s="80">
        <v>2112161472.0499086</v>
      </c>
      <c r="GA27" s="80">
        <v>0</v>
      </c>
      <c r="GB27" s="18">
        <v>400808565.9599725</v>
      </c>
      <c r="GC27" s="18">
        <v>0</v>
      </c>
      <c r="GD27" s="18">
        <v>1711352906.0899363</v>
      </c>
      <c r="GE27" s="18">
        <v>0</v>
      </c>
      <c r="GF27" s="18">
        <v>4582687.7900000252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7589184122.1810026</v>
      </c>
      <c r="HU27" s="18">
        <v>61618992.629000001</v>
      </c>
      <c r="HV27" s="19">
        <v>7650803114.8100023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358205234.61512786</v>
      </c>
      <c r="E28" s="19">
        <v>58.690000000000047</v>
      </c>
      <c r="F28" s="18">
        <v>76107020.499922693</v>
      </c>
      <c r="G28" s="18">
        <v>0</v>
      </c>
      <c r="H28" s="18">
        <v>93799660.868507117</v>
      </c>
      <c r="I28" s="18">
        <v>0</v>
      </c>
      <c r="J28" s="18">
        <v>188298553.24669799</v>
      </c>
      <c r="K28" s="18">
        <v>58.690000000000047</v>
      </c>
      <c r="L28" s="18">
        <v>6490774.25</v>
      </c>
      <c r="M28" s="18">
        <v>0</v>
      </c>
      <c r="N28" s="18">
        <v>113383186.97</v>
      </c>
      <c r="O28" s="18">
        <v>776.48</v>
      </c>
      <c r="P28" s="18">
        <v>-3453.99</v>
      </c>
      <c r="Q28" s="18">
        <v>0</v>
      </c>
      <c r="R28" s="18">
        <v>373501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11190807.970000001</v>
      </c>
      <c r="AA28" s="18">
        <v>0</v>
      </c>
      <c r="AB28" s="18">
        <v>7157615.9100000001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3149900050.3800001</v>
      </c>
      <c r="AK28" s="18">
        <v>0</v>
      </c>
      <c r="AL28" s="18">
        <v>3957740.94</v>
      </c>
      <c r="AM28" s="18">
        <v>0</v>
      </c>
      <c r="AN28" s="18">
        <v>363906823</v>
      </c>
      <c r="AO28" s="18">
        <v>0</v>
      </c>
      <c r="AP28" s="18">
        <v>1739493446.1300001</v>
      </c>
      <c r="AQ28" s="18">
        <v>0</v>
      </c>
      <c r="AR28" s="18">
        <v>0</v>
      </c>
      <c r="AS28" s="18">
        <v>0</v>
      </c>
      <c r="AT28" s="18">
        <v>69198041.910000011</v>
      </c>
      <c r="AU28" s="18">
        <v>0</v>
      </c>
      <c r="AV28" s="18">
        <v>74177457.440000013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3652192.31</v>
      </c>
      <c r="BC28" s="18">
        <v>0</v>
      </c>
      <c r="BD28" s="18">
        <v>17612881.870000001</v>
      </c>
      <c r="BE28" s="18">
        <v>0</v>
      </c>
      <c r="BF28" s="18">
        <v>0</v>
      </c>
      <c r="BG28" s="18">
        <v>0</v>
      </c>
      <c r="BH28" s="18">
        <v>4325939.83</v>
      </c>
      <c r="BI28" s="18">
        <v>0</v>
      </c>
      <c r="BJ28" s="18">
        <v>10935712.34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505997.04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24700119.140000001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17706799.640000001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527376300.09000003</v>
      </c>
      <c r="CK28" s="18">
        <v>354988.37</v>
      </c>
      <c r="CL28" s="18">
        <v>5401090.9199999999</v>
      </c>
      <c r="CM28" s="18">
        <v>14.24</v>
      </c>
      <c r="CN28" s="18">
        <v>4837485.04</v>
      </c>
      <c r="CO28" s="18">
        <v>28.45</v>
      </c>
      <c r="CP28" s="18">
        <v>0</v>
      </c>
      <c r="CQ28" s="18">
        <v>0</v>
      </c>
      <c r="CR28" s="18">
        <v>4952589.3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356850952.38999999</v>
      </c>
      <c r="DE28" s="18">
        <v>0</v>
      </c>
      <c r="DF28" s="18">
        <v>5501.91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36112352.510000005</v>
      </c>
      <c r="DY28" s="18">
        <v>0</v>
      </c>
      <c r="DZ28" s="18">
        <v>0</v>
      </c>
      <c r="EA28" s="18">
        <v>0</v>
      </c>
      <c r="EB28" s="18">
        <v>226960262.85000002</v>
      </c>
      <c r="EC28" s="18">
        <v>2701809.55</v>
      </c>
      <c r="ED28" s="18">
        <v>5148082.05</v>
      </c>
      <c r="EE28" s="18">
        <v>0</v>
      </c>
      <c r="EF28" s="18">
        <v>119541312.98</v>
      </c>
      <c r="EG28" s="18">
        <v>0</v>
      </c>
      <c r="EH28" s="18">
        <v>155766266.09999999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281353.86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6143304.1600000001</v>
      </c>
      <c r="EW28" s="18">
        <v>0</v>
      </c>
      <c r="EX28" s="18">
        <v>173653554.12</v>
      </c>
      <c r="EY28" s="18">
        <v>0</v>
      </c>
      <c r="EZ28" s="18">
        <v>273343.61</v>
      </c>
      <c r="FA28" s="18">
        <v>0</v>
      </c>
      <c r="FB28" s="18">
        <v>25296178.539999999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396133.67000000004</v>
      </c>
      <c r="FI28" s="18">
        <v>0</v>
      </c>
      <c r="FJ28" s="18">
        <v>4498923.0299999993</v>
      </c>
      <c r="FK28" s="18">
        <v>0</v>
      </c>
      <c r="FL28" s="18">
        <v>0</v>
      </c>
      <c r="FM28" s="18">
        <v>0</v>
      </c>
      <c r="FN28" s="19">
        <v>178768038.97999996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9513992.6300000008</v>
      </c>
      <c r="FU28" s="80">
        <v>0</v>
      </c>
      <c r="FV28" s="18">
        <v>42391.969999999994</v>
      </c>
      <c r="FW28" s="18">
        <v>0</v>
      </c>
      <c r="FX28" s="18">
        <v>9471600.6600000001</v>
      </c>
      <c r="FY28" s="18">
        <v>0</v>
      </c>
      <c r="FZ28" s="80">
        <v>169254046.34999996</v>
      </c>
      <c r="GA28" s="80">
        <v>0</v>
      </c>
      <c r="GB28" s="18">
        <v>0</v>
      </c>
      <c r="GC28" s="18">
        <v>0</v>
      </c>
      <c r="GD28" s="18">
        <v>169254046.34999996</v>
      </c>
      <c r="GE28" s="18">
        <v>0</v>
      </c>
      <c r="GF28" s="18">
        <v>1193289.03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7810767783.8351288</v>
      </c>
      <c r="HU28" s="18">
        <v>3057690.02</v>
      </c>
      <c r="HV28" s="19">
        <v>7813825473.8551292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92022748.379999995</v>
      </c>
      <c r="E29" s="19">
        <v>12812155.9</v>
      </c>
      <c r="F29" s="18">
        <v>12857273.450000001</v>
      </c>
      <c r="G29" s="18">
        <v>0</v>
      </c>
      <c r="H29" s="18">
        <v>65091024.890000001</v>
      </c>
      <c r="I29" s="18">
        <v>831405.51</v>
      </c>
      <c r="J29" s="18">
        <v>14074450.039999999</v>
      </c>
      <c r="K29" s="18">
        <v>11980750.390000001</v>
      </c>
      <c r="L29" s="18">
        <v>76613.95</v>
      </c>
      <c r="M29" s="18">
        <v>0</v>
      </c>
      <c r="N29" s="18">
        <v>3436218.31</v>
      </c>
      <c r="O29" s="18">
        <v>0</v>
      </c>
      <c r="P29" s="18">
        <v>6627.95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8589896.3699999992</v>
      </c>
      <c r="AA29" s="18">
        <v>0</v>
      </c>
      <c r="AB29" s="18">
        <v>0</v>
      </c>
      <c r="AC29" s="18">
        <v>0</v>
      </c>
      <c r="AD29" s="18">
        <v>3073.31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-14134.53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313858883.25</v>
      </c>
      <c r="AQ29" s="18">
        <v>0</v>
      </c>
      <c r="AR29" s="18">
        <v>0</v>
      </c>
      <c r="AS29" s="18">
        <v>0</v>
      </c>
      <c r="AT29" s="18">
        <v>1743264.09</v>
      </c>
      <c r="AU29" s="18">
        <v>0</v>
      </c>
      <c r="AV29" s="18">
        <v>16630506.710000001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39408.43</v>
      </c>
      <c r="BC29" s="18">
        <v>0.5</v>
      </c>
      <c r="BD29" s="18">
        <v>367074.55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2239817.17</v>
      </c>
      <c r="BK29" s="18">
        <v>0</v>
      </c>
      <c r="BL29" s="18">
        <v>0</v>
      </c>
      <c r="BM29" s="18">
        <v>0</v>
      </c>
      <c r="BN29" s="18">
        <v>59639.8</v>
      </c>
      <c r="BO29" s="18">
        <v>0</v>
      </c>
      <c r="BP29" s="18">
        <v>480997.04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43291244.630000003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18884.71</v>
      </c>
      <c r="DA29" s="18">
        <v>0</v>
      </c>
      <c r="DB29" s="18">
        <v>0</v>
      </c>
      <c r="DC29" s="18">
        <v>0</v>
      </c>
      <c r="DD29" s="18">
        <v>881423.08</v>
      </c>
      <c r="DE29" s="18">
        <v>-5747.62</v>
      </c>
      <c r="DF29" s="18">
        <v>-3352.21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1662490.06</v>
      </c>
      <c r="DY29" s="18">
        <v>0</v>
      </c>
      <c r="DZ29" s="18">
        <v>0</v>
      </c>
      <c r="EA29" s="18">
        <v>0</v>
      </c>
      <c r="EB29" s="18">
        <v>3725382.88</v>
      </c>
      <c r="EC29" s="18">
        <v>71190.34</v>
      </c>
      <c r="ED29" s="18">
        <v>56942.36</v>
      </c>
      <c r="EE29" s="18">
        <v>6683.66</v>
      </c>
      <c r="EF29" s="18">
        <v>4854136.88</v>
      </c>
      <c r="EG29" s="18">
        <v>1071258.49</v>
      </c>
      <c r="EH29" s="18">
        <v>7326635.7800000003</v>
      </c>
      <c r="EI29" s="18">
        <v>148132.22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1651578.91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517468125.57999998</v>
      </c>
      <c r="HU29" s="18">
        <v>14103673.490000002</v>
      </c>
      <c r="HV29" s="19">
        <v>531571799.06999999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562010803.46319997</v>
      </c>
      <c r="E30" s="19">
        <v>0</v>
      </c>
      <c r="F30" s="18">
        <v>46828441.808065273</v>
      </c>
      <c r="G30" s="18">
        <v>0</v>
      </c>
      <c r="H30" s="18">
        <v>381001234.43909615</v>
      </c>
      <c r="I30" s="18">
        <v>0</v>
      </c>
      <c r="J30" s="18">
        <v>134181127.21603857</v>
      </c>
      <c r="K30" s="18">
        <v>0</v>
      </c>
      <c r="L30" s="18">
        <v>136453301.1349</v>
      </c>
      <c r="M30" s="18">
        <v>0</v>
      </c>
      <c r="N30" s="18">
        <v>124401019.98999999</v>
      </c>
      <c r="O30" s="18">
        <v>0</v>
      </c>
      <c r="P30" s="18">
        <v>268690.86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6310696.25</v>
      </c>
      <c r="W30" s="18">
        <v>0</v>
      </c>
      <c r="X30" s="18">
        <v>0</v>
      </c>
      <c r="Y30" s="18">
        <v>0</v>
      </c>
      <c r="Z30" s="18">
        <v>365550014.58660001</v>
      </c>
      <c r="AA30" s="18">
        <v>0</v>
      </c>
      <c r="AB30" s="18">
        <v>0</v>
      </c>
      <c r="AC30" s="18">
        <v>0</v>
      </c>
      <c r="AD30" s="18">
        <v>47841012.568099998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2813495610.1367002</v>
      </c>
      <c r="AK30" s="18">
        <v>0</v>
      </c>
      <c r="AL30" s="18">
        <v>311341.14679999999</v>
      </c>
      <c r="AM30" s="18">
        <v>0</v>
      </c>
      <c r="AN30" s="18">
        <v>126207600.9579</v>
      </c>
      <c r="AO30" s="18">
        <v>0</v>
      </c>
      <c r="AP30" s="18">
        <v>1518009486.3181999</v>
      </c>
      <c r="AQ30" s="18">
        <v>0</v>
      </c>
      <c r="AR30" s="18">
        <v>114520.60999999999</v>
      </c>
      <c r="AS30" s="18">
        <v>0</v>
      </c>
      <c r="AT30" s="18">
        <v>73168518.385399997</v>
      </c>
      <c r="AU30" s="18">
        <v>0</v>
      </c>
      <c r="AV30" s="18">
        <v>136204457.77399999</v>
      </c>
      <c r="AW30" s="18">
        <v>0</v>
      </c>
      <c r="AX30" s="18">
        <v>5668.58</v>
      </c>
      <c r="AY30" s="18">
        <v>0</v>
      </c>
      <c r="AZ30" s="18">
        <v>0</v>
      </c>
      <c r="BA30" s="18">
        <v>0</v>
      </c>
      <c r="BB30" s="18">
        <v>5848968.7383000003</v>
      </c>
      <c r="BC30" s="18">
        <v>0</v>
      </c>
      <c r="BD30" s="18">
        <v>73881002.279500008</v>
      </c>
      <c r="BE30" s="18">
        <v>0</v>
      </c>
      <c r="BF30" s="18">
        <v>7250</v>
      </c>
      <c r="BG30" s="18">
        <v>0</v>
      </c>
      <c r="BH30" s="18">
        <v>10996486.130100001</v>
      </c>
      <c r="BI30" s="18">
        <v>0</v>
      </c>
      <c r="BJ30" s="18">
        <v>12235950.2634</v>
      </c>
      <c r="BK30" s="18">
        <v>0</v>
      </c>
      <c r="BL30" s="18">
        <v>1314470.21</v>
      </c>
      <c r="BM30" s="18">
        <v>0</v>
      </c>
      <c r="BN30" s="18">
        <v>0</v>
      </c>
      <c r="BO30" s="18">
        <v>0</v>
      </c>
      <c r="BP30" s="18">
        <v>1570851.5117000001</v>
      </c>
      <c r="BQ30" s="18">
        <v>0</v>
      </c>
      <c r="BR30" s="18">
        <v>1021148.79</v>
      </c>
      <c r="BS30" s="18">
        <v>0</v>
      </c>
      <c r="BT30" s="18">
        <v>0</v>
      </c>
      <c r="BU30" s="18">
        <v>0</v>
      </c>
      <c r="BV30" s="18">
        <v>594417.29469999997</v>
      </c>
      <c r="BW30" s="18">
        <v>0</v>
      </c>
      <c r="BX30" s="18">
        <v>745284.46</v>
      </c>
      <c r="BY30" s="18">
        <v>0</v>
      </c>
      <c r="BZ30" s="18">
        <v>0</v>
      </c>
      <c r="CA30" s="18">
        <v>0</v>
      </c>
      <c r="CB30" s="18">
        <v>5795215.3949999996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750255318.34899998</v>
      </c>
      <c r="CK30" s="18">
        <v>0</v>
      </c>
      <c r="CL30" s="18">
        <v>62036723.553300001</v>
      </c>
      <c r="CM30" s="18">
        <v>0</v>
      </c>
      <c r="CN30" s="18">
        <v>123223325.84100001</v>
      </c>
      <c r="CO30" s="18">
        <v>0</v>
      </c>
      <c r="CP30" s="18">
        <v>0</v>
      </c>
      <c r="CQ30" s="18">
        <v>0</v>
      </c>
      <c r="CR30" s="18">
        <v>59843723.610799998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31772939.395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11859322.9706</v>
      </c>
      <c r="DY30" s="18">
        <v>0</v>
      </c>
      <c r="DZ30" s="18">
        <v>0</v>
      </c>
      <c r="EA30" s="18">
        <v>0</v>
      </c>
      <c r="EB30" s="18">
        <v>254134232.79529998</v>
      </c>
      <c r="EC30" s="18">
        <v>0</v>
      </c>
      <c r="ED30" s="18">
        <v>20792514.207400002</v>
      </c>
      <c r="EE30" s="18">
        <v>0</v>
      </c>
      <c r="EF30" s="18">
        <v>136374877.5776</v>
      </c>
      <c r="EG30" s="18">
        <v>0</v>
      </c>
      <c r="EH30" s="18">
        <v>94447304.8574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6832281.1200000001</v>
      </c>
      <c r="EO30" s="18">
        <v>0</v>
      </c>
      <c r="EP30" s="18">
        <v>326350.73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11712250.629999999</v>
      </c>
      <c r="EW30" s="18">
        <v>0</v>
      </c>
      <c r="EX30" s="18">
        <v>268827597.75999999</v>
      </c>
      <c r="EY30" s="18">
        <v>0</v>
      </c>
      <c r="EZ30" s="18">
        <v>11365564.17</v>
      </c>
      <c r="FA30" s="18">
        <v>0</v>
      </c>
      <c r="FB30" s="18">
        <v>4098585.44</v>
      </c>
      <c r="FC30" s="18">
        <v>0</v>
      </c>
      <c r="FD30" s="18">
        <v>0</v>
      </c>
      <c r="FE30" s="18">
        <v>0</v>
      </c>
      <c r="FF30" s="18">
        <v>703102.85</v>
      </c>
      <c r="FG30" s="18">
        <v>0</v>
      </c>
      <c r="FH30" s="18">
        <v>42802081.869999997</v>
      </c>
      <c r="FI30" s="18">
        <v>0</v>
      </c>
      <c r="FJ30" s="18">
        <v>4980053.17</v>
      </c>
      <c r="FK30" s="18">
        <v>0</v>
      </c>
      <c r="FL30" s="18">
        <v>0</v>
      </c>
      <c r="FM30" s="18">
        <v>0</v>
      </c>
      <c r="FN30" s="19">
        <v>172413422.59</v>
      </c>
      <c r="FO30" s="19">
        <v>0</v>
      </c>
      <c r="FP30" s="18">
        <v>678342.65</v>
      </c>
      <c r="FQ30" s="18">
        <v>0</v>
      </c>
      <c r="FR30" s="18">
        <v>66548100.969999999</v>
      </c>
      <c r="FS30" s="18">
        <v>0</v>
      </c>
      <c r="FT30" s="80">
        <v>55078669</v>
      </c>
      <c r="FU30" s="80">
        <v>0</v>
      </c>
      <c r="FV30" s="18">
        <v>810895.04</v>
      </c>
      <c r="FW30" s="18">
        <v>0</v>
      </c>
      <c r="FX30" s="18">
        <v>54267773.960000001</v>
      </c>
      <c r="FY30" s="18">
        <v>0</v>
      </c>
      <c r="FZ30" s="80">
        <v>50108309.969999999</v>
      </c>
      <c r="GA30" s="80">
        <v>0</v>
      </c>
      <c r="GB30" s="18">
        <v>8731488.6099999994</v>
      </c>
      <c r="GC30" s="18">
        <v>0</v>
      </c>
      <c r="GD30" s="18">
        <v>41376821.359999999</v>
      </c>
      <c r="GE30" s="18">
        <v>0</v>
      </c>
      <c r="GF30" s="18">
        <v>5688365.9199999999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8098853727.2418985</v>
      </c>
      <c r="HU30" s="18">
        <v>0</v>
      </c>
      <c r="HV30" s="19">
        <v>8098853727.2418985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25894250.439999998</v>
      </c>
      <c r="E31" s="19">
        <v>0</v>
      </c>
      <c r="F31" s="18">
        <v>3069246.0900000003</v>
      </c>
      <c r="G31" s="18">
        <v>0</v>
      </c>
      <c r="H31" s="18">
        <v>8535461.8200000003</v>
      </c>
      <c r="I31" s="18">
        <v>0</v>
      </c>
      <c r="J31" s="18">
        <v>14289542.529999997</v>
      </c>
      <c r="K31" s="18">
        <v>0</v>
      </c>
      <c r="L31" s="18">
        <v>4769951.63</v>
      </c>
      <c r="M31" s="18">
        <v>0</v>
      </c>
      <c r="N31" s="18">
        <v>10875347.890000001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27653.18</v>
      </c>
      <c r="W31" s="18">
        <v>0</v>
      </c>
      <c r="X31" s="18">
        <v>0</v>
      </c>
      <c r="Y31" s="18">
        <v>0</v>
      </c>
      <c r="Z31" s="18">
        <v>5798927.5500000007</v>
      </c>
      <c r="AA31" s="18">
        <v>0</v>
      </c>
      <c r="AB31" s="18">
        <v>0</v>
      </c>
      <c r="AC31" s="18">
        <v>0</v>
      </c>
      <c r="AD31" s="18">
        <v>1584750.9299999997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418321215.38000005</v>
      </c>
      <c r="AK31" s="18">
        <v>0</v>
      </c>
      <c r="AL31" s="18">
        <v>3661148.4600000004</v>
      </c>
      <c r="AM31" s="18">
        <v>0</v>
      </c>
      <c r="AN31" s="18">
        <v>2001677.05</v>
      </c>
      <c r="AO31" s="18">
        <v>0</v>
      </c>
      <c r="AP31" s="18">
        <v>29350845.669999998</v>
      </c>
      <c r="AQ31" s="18">
        <v>0</v>
      </c>
      <c r="AR31" s="18">
        <v>0</v>
      </c>
      <c r="AS31" s="18">
        <v>0</v>
      </c>
      <c r="AT31" s="18">
        <v>2411957.19</v>
      </c>
      <c r="AU31" s="18">
        <v>0</v>
      </c>
      <c r="AV31" s="18">
        <v>5064885.8499999996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906648.6</v>
      </c>
      <c r="BC31" s="18">
        <v>0</v>
      </c>
      <c r="BD31" s="18">
        <v>11030605.799999999</v>
      </c>
      <c r="BE31" s="18">
        <v>0</v>
      </c>
      <c r="BF31" s="18">
        <v>0</v>
      </c>
      <c r="BG31" s="18">
        <v>0</v>
      </c>
      <c r="BH31" s="18">
        <v>136383.07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284049.62</v>
      </c>
      <c r="BQ31" s="18">
        <v>0</v>
      </c>
      <c r="BR31" s="18">
        <v>80191</v>
      </c>
      <c r="BS31" s="18">
        <v>0</v>
      </c>
      <c r="BT31" s="18">
        <v>0</v>
      </c>
      <c r="BU31" s="18">
        <v>0</v>
      </c>
      <c r="BV31" s="18">
        <v>219953.83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75873282.519999996</v>
      </c>
      <c r="CK31" s="18">
        <v>0</v>
      </c>
      <c r="CL31" s="18">
        <v>4093579.86</v>
      </c>
      <c r="CM31" s="18">
        <v>0</v>
      </c>
      <c r="CN31" s="18">
        <v>6052354.870000001</v>
      </c>
      <c r="CO31" s="18">
        <v>0</v>
      </c>
      <c r="CP31" s="18">
        <v>0</v>
      </c>
      <c r="CQ31" s="18">
        <v>0</v>
      </c>
      <c r="CR31" s="18">
        <v>2989036.8400000003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30412486.159999996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198883.94</v>
      </c>
      <c r="DU31" s="18">
        <v>0</v>
      </c>
      <c r="DV31" s="18">
        <v>0</v>
      </c>
      <c r="DW31" s="18">
        <v>0</v>
      </c>
      <c r="DX31" s="18">
        <v>21048.32</v>
      </c>
      <c r="DY31" s="18">
        <v>0</v>
      </c>
      <c r="DZ31" s="18">
        <v>0</v>
      </c>
      <c r="EA31" s="18">
        <v>0</v>
      </c>
      <c r="EB31" s="18">
        <v>15468496.449999999</v>
      </c>
      <c r="EC31" s="18">
        <v>0</v>
      </c>
      <c r="ED31" s="18">
        <v>137597.99</v>
      </c>
      <c r="EE31" s="18">
        <v>0</v>
      </c>
      <c r="EF31" s="18">
        <v>18063234.770000003</v>
      </c>
      <c r="EG31" s="18">
        <v>0</v>
      </c>
      <c r="EH31" s="18">
        <v>6995612.5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837462.17999999993</v>
      </c>
      <c r="EW31" s="18">
        <v>0</v>
      </c>
      <c r="EX31" s="18">
        <v>29710218.02</v>
      </c>
      <c r="EY31" s="18">
        <v>0</v>
      </c>
      <c r="EZ31" s="18">
        <v>0</v>
      </c>
      <c r="FA31" s="18">
        <v>0</v>
      </c>
      <c r="FB31" s="18">
        <v>1573348.47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76383909.069999993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76383909.069999993</v>
      </c>
      <c r="FU31" s="80">
        <v>0</v>
      </c>
      <c r="FV31" s="18">
        <v>0</v>
      </c>
      <c r="FW31" s="18">
        <v>0</v>
      </c>
      <c r="FX31" s="18">
        <v>76383909.069999993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791245017.10000014</v>
      </c>
      <c r="HU31" s="18">
        <v>0</v>
      </c>
      <c r="HV31" s="19">
        <v>791245017.10000014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524722359.17480302</v>
      </c>
      <c r="E32" s="19">
        <v>0</v>
      </c>
      <c r="F32" s="18">
        <v>76837984.099933997</v>
      </c>
      <c r="G32" s="18">
        <v>0</v>
      </c>
      <c r="H32" s="18">
        <v>134484236.85744199</v>
      </c>
      <c r="I32" s="18">
        <v>0</v>
      </c>
      <c r="J32" s="18">
        <v>313400138.21742702</v>
      </c>
      <c r="K32" s="18">
        <v>0</v>
      </c>
      <c r="L32" s="18">
        <v>54239676.536431</v>
      </c>
      <c r="M32" s="18">
        <v>0</v>
      </c>
      <c r="N32" s="18">
        <v>94588440.280000001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188816461.58109897</v>
      </c>
      <c r="AA32" s="18">
        <v>0</v>
      </c>
      <c r="AB32" s="18">
        <v>0</v>
      </c>
      <c r="AC32" s="18">
        <v>0</v>
      </c>
      <c r="AD32" s="18">
        <v>75762109.908800989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4634748331.4300003</v>
      </c>
      <c r="AK32" s="18">
        <v>0</v>
      </c>
      <c r="AL32" s="18">
        <v>0</v>
      </c>
      <c r="AM32" s="18">
        <v>0</v>
      </c>
      <c r="AN32" s="18">
        <v>274045893.70999998</v>
      </c>
      <c r="AO32" s="18">
        <v>0</v>
      </c>
      <c r="AP32" s="18">
        <v>3552052410.3099999</v>
      </c>
      <c r="AQ32" s="18">
        <v>0</v>
      </c>
      <c r="AR32" s="18">
        <v>1538714.77</v>
      </c>
      <c r="AS32" s="18">
        <v>0</v>
      </c>
      <c r="AT32" s="18">
        <v>132787636.48999999</v>
      </c>
      <c r="AU32" s="18">
        <v>0</v>
      </c>
      <c r="AV32" s="18">
        <v>53094499.68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17631848.090140998</v>
      </c>
      <c r="BC32" s="18">
        <v>0</v>
      </c>
      <c r="BD32" s="18">
        <v>60255842.345925003</v>
      </c>
      <c r="BE32" s="18">
        <v>0</v>
      </c>
      <c r="BF32" s="18">
        <v>47851</v>
      </c>
      <c r="BG32" s="18">
        <v>0</v>
      </c>
      <c r="BH32" s="18">
        <v>7367180.1900000013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2644930.71</v>
      </c>
      <c r="BQ32" s="18">
        <v>0</v>
      </c>
      <c r="BR32" s="18">
        <v>2388149.33</v>
      </c>
      <c r="BS32" s="18">
        <v>0</v>
      </c>
      <c r="BT32" s="18">
        <v>0</v>
      </c>
      <c r="BU32" s="18">
        <v>0</v>
      </c>
      <c r="BV32" s="18">
        <v>24163744.07</v>
      </c>
      <c r="BW32" s="18">
        <v>0</v>
      </c>
      <c r="BX32" s="18">
        <v>720781.64</v>
      </c>
      <c r="BY32" s="18">
        <v>0</v>
      </c>
      <c r="BZ32" s="18">
        <v>513852.41</v>
      </c>
      <c r="CA32" s="18">
        <v>0</v>
      </c>
      <c r="CB32" s="18">
        <v>42963009.969999999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838549266.96425891</v>
      </c>
      <c r="CK32" s="18">
        <v>0</v>
      </c>
      <c r="CL32" s="18">
        <v>57506746.726621002</v>
      </c>
      <c r="CM32" s="18">
        <v>0</v>
      </c>
      <c r="CN32" s="18">
        <v>40626082.557240002</v>
      </c>
      <c r="CO32" s="18">
        <v>0</v>
      </c>
      <c r="CP32" s="18">
        <v>0</v>
      </c>
      <c r="CQ32" s="18">
        <v>0</v>
      </c>
      <c r="CR32" s="18">
        <v>35243452.857302003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36633916.940035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2364836.46</v>
      </c>
      <c r="DU32" s="18">
        <v>0</v>
      </c>
      <c r="DV32" s="18">
        <v>0</v>
      </c>
      <c r="DW32" s="18">
        <v>0</v>
      </c>
      <c r="DX32" s="18">
        <v>59301522.240015998</v>
      </c>
      <c r="DY32" s="18">
        <v>0</v>
      </c>
      <c r="DZ32" s="18">
        <v>0</v>
      </c>
      <c r="EA32" s="18">
        <v>0</v>
      </c>
      <c r="EB32" s="18">
        <v>229075327.34850401</v>
      </c>
      <c r="EC32" s="18">
        <v>0</v>
      </c>
      <c r="ED32" s="18">
        <v>58055790.876711003</v>
      </c>
      <c r="EE32" s="18">
        <v>0</v>
      </c>
      <c r="EF32" s="18">
        <v>185879097.42013302</v>
      </c>
      <c r="EG32" s="18">
        <v>0</v>
      </c>
      <c r="EH32" s="18">
        <v>138692158.399627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31727080.949999999</v>
      </c>
      <c r="EO32" s="18">
        <v>0</v>
      </c>
      <c r="EP32" s="18">
        <v>341479.74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5853316.3200000003</v>
      </c>
      <c r="EW32" s="18">
        <v>0</v>
      </c>
      <c r="EX32" s="18">
        <v>137640659.25999999</v>
      </c>
      <c r="EY32" s="18">
        <v>0</v>
      </c>
      <c r="EZ32" s="18">
        <v>581774.98</v>
      </c>
      <c r="FA32" s="18">
        <v>0</v>
      </c>
      <c r="FB32" s="18">
        <v>38480241.699999996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908611.71</v>
      </c>
      <c r="FI32" s="18">
        <v>0</v>
      </c>
      <c r="FJ32" s="18">
        <v>4995064.45</v>
      </c>
      <c r="FK32" s="18">
        <v>0</v>
      </c>
      <c r="FL32" s="18">
        <v>2824840.3800000004</v>
      </c>
      <c r="FM32" s="18">
        <v>0</v>
      </c>
      <c r="FN32" s="19">
        <v>407274815.38000005</v>
      </c>
      <c r="FO32" s="19">
        <v>0</v>
      </c>
      <c r="FP32" s="18">
        <v>2322317.02</v>
      </c>
      <c r="FQ32" s="18">
        <v>0</v>
      </c>
      <c r="FR32" s="18">
        <v>82948862.810004056</v>
      </c>
      <c r="FS32" s="18">
        <v>0</v>
      </c>
      <c r="FT32" s="80">
        <v>321424115.77000004</v>
      </c>
      <c r="FU32" s="80">
        <v>0</v>
      </c>
      <c r="FV32" s="18">
        <v>11297883.18</v>
      </c>
      <c r="FW32" s="18">
        <v>0</v>
      </c>
      <c r="FX32" s="18">
        <v>310126232.59000003</v>
      </c>
      <c r="FY32" s="18">
        <v>0</v>
      </c>
      <c r="FZ32" s="80">
        <v>579519.779996</v>
      </c>
      <c r="GA32" s="80">
        <v>0</v>
      </c>
      <c r="GB32" s="18">
        <v>363159.49999600003</v>
      </c>
      <c r="GC32" s="18">
        <v>0</v>
      </c>
      <c r="GD32" s="18">
        <v>216360.28000000003</v>
      </c>
      <c r="GE32" s="18">
        <v>0</v>
      </c>
      <c r="GF32" s="18">
        <v>51267929.25</v>
      </c>
      <c r="GG32" s="18">
        <v>0</v>
      </c>
      <c r="GH32" s="18">
        <v>0</v>
      </c>
      <c r="GI32" s="18">
        <v>0</v>
      </c>
      <c r="GJ32" s="18">
        <v>122142.96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12109039879.497644</v>
      </c>
      <c r="HU32" s="18">
        <v>0</v>
      </c>
      <c r="HV32" s="19">
        <v>12109039879.497644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359007356.17973804</v>
      </c>
      <c r="E33" s="19">
        <v>0</v>
      </c>
      <c r="F33" s="18">
        <v>198002657.41973966</v>
      </c>
      <c r="G33" s="18">
        <v>0</v>
      </c>
      <c r="H33" s="18">
        <v>60206980.149999917</v>
      </c>
      <c r="I33" s="18">
        <v>0</v>
      </c>
      <c r="J33" s="18">
        <v>100797718.60999843</v>
      </c>
      <c r="K33" s="18">
        <v>0</v>
      </c>
      <c r="L33" s="18">
        <v>9417479.4999999981</v>
      </c>
      <c r="M33" s="18">
        <v>0</v>
      </c>
      <c r="N33" s="18">
        <v>128649298.30999923</v>
      </c>
      <c r="O33" s="18">
        <v>0</v>
      </c>
      <c r="P33" s="18">
        <v>3884506.2599999923</v>
      </c>
      <c r="Q33" s="18">
        <v>0</v>
      </c>
      <c r="R33" s="18">
        <v>1195130.5000000005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244836489.22000036</v>
      </c>
      <c r="AA33" s="18">
        <v>0</v>
      </c>
      <c r="AB33" s="18">
        <v>0</v>
      </c>
      <c r="AC33" s="18">
        <v>0</v>
      </c>
      <c r="AD33" s="18">
        <v>98785.849999999991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2784479090.0797091</v>
      </c>
      <c r="AK33" s="18">
        <v>0</v>
      </c>
      <c r="AL33" s="18">
        <v>175429420.739999</v>
      </c>
      <c r="AM33" s="18">
        <v>0</v>
      </c>
      <c r="AN33" s="18">
        <v>55688297.749999844</v>
      </c>
      <c r="AO33" s="18">
        <v>0</v>
      </c>
      <c r="AP33" s="18">
        <v>986160584.64000654</v>
      </c>
      <c r="AQ33" s="18">
        <v>0</v>
      </c>
      <c r="AR33" s="18">
        <v>9781248.1499992795</v>
      </c>
      <c r="AS33" s="18">
        <v>0</v>
      </c>
      <c r="AT33" s="18">
        <v>83168103.580000177</v>
      </c>
      <c r="AU33" s="18">
        <v>0</v>
      </c>
      <c r="AV33" s="18">
        <v>55467280.65000014</v>
      </c>
      <c r="AW33" s="18">
        <v>0</v>
      </c>
      <c r="AX33" s="18">
        <v>150516.24999999991</v>
      </c>
      <c r="AY33" s="18">
        <v>0</v>
      </c>
      <c r="AZ33" s="18">
        <v>0</v>
      </c>
      <c r="BA33" s="18">
        <v>0</v>
      </c>
      <c r="BB33" s="18">
        <v>4597768.7899997756</v>
      </c>
      <c r="BC33" s="18">
        <v>0</v>
      </c>
      <c r="BD33" s="18">
        <v>31447478.230005346</v>
      </c>
      <c r="BE33" s="18">
        <v>0</v>
      </c>
      <c r="BF33" s="18">
        <v>36287.43</v>
      </c>
      <c r="BG33" s="18">
        <v>0</v>
      </c>
      <c r="BH33" s="18">
        <v>1362048.2499999995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707381.11</v>
      </c>
      <c r="BQ33" s="18">
        <v>0</v>
      </c>
      <c r="BR33" s="18">
        <v>193052.96999999983</v>
      </c>
      <c r="BS33" s="18">
        <v>0</v>
      </c>
      <c r="BT33" s="18">
        <v>0</v>
      </c>
      <c r="BU33" s="18">
        <v>0</v>
      </c>
      <c r="BV33" s="18">
        <v>85410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1543884.3099999989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511868611.65999234</v>
      </c>
      <c r="CK33" s="18">
        <v>0</v>
      </c>
      <c r="CL33" s="18">
        <v>60758837.620021723</v>
      </c>
      <c r="CM33" s="18">
        <v>0</v>
      </c>
      <c r="CN33" s="18">
        <v>13230617.449997244</v>
      </c>
      <c r="CO33" s="18">
        <v>0</v>
      </c>
      <c r="CP33" s="18">
        <v>0</v>
      </c>
      <c r="CQ33" s="18">
        <v>0</v>
      </c>
      <c r="CR33" s="18">
        <v>10079048.570001384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49134808.089994259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2389268.6399999382</v>
      </c>
      <c r="DY33" s="18">
        <v>0</v>
      </c>
      <c r="DZ33" s="18">
        <v>0</v>
      </c>
      <c r="EA33" s="18">
        <v>0</v>
      </c>
      <c r="EB33" s="18">
        <v>96026541.619999826</v>
      </c>
      <c r="EC33" s="18">
        <v>0</v>
      </c>
      <c r="ED33" s="18">
        <v>727660.30000000016</v>
      </c>
      <c r="EE33" s="18">
        <v>0</v>
      </c>
      <c r="EF33" s="18">
        <v>11859811.689999988</v>
      </c>
      <c r="EG33" s="18">
        <v>0</v>
      </c>
      <c r="EH33" s="18">
        <v>18582114.28999988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55270.810000000005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12543785.85</v>
      </c>
      <c r="EW33" s="18">
        <v>0</v>
      </c>
      <c r="EX33" s="18">
        <v>167716341.53999913</v>
      </c>
      <c r="EY33" s="18">
        <v>0</v>
      </c>
      <c r="EZ33" s="18">
        <v>0</v>
      </c>
      <c r="FA33" s="18">
        <v>0</v>
      </c>
      <c r="FB33" s="18">
        <v>17860217.050000004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56817.29</v>
      </c>
      <c r="FI33" s="18">
        <v>0</v>
      </c>
      <c r="FJ33" s="18">
        <v>980839.74999999965</v>
      </c>
      <c r="FK33" s="18">
        <v>0</v>
      </c>
      <c r="FL33" s="18">
        <v>7555587.6000000015</v>
      </c>
      <c r="FM33" s="18">
        <v>0</v>
      </c>
      <c r="FN33" s="19">
        <v>266753724.86999947</v>
      </c>
      <c r="FO33" s="19">
        <v>0</v>
      </c>
      <c r="FP33" s="18">
        <v>39299723.379999392</v>
      </c>
      <c r="FQ33" s="18">
        <v>0</v>
      </c>
      <c r="FR33" s="18">
        <v>4078651.8200000008</v>
      </c>
      <c r="FS33" s="18">
        <v>0</v>
      </c>
      <c r="FT33" s="80">
        <v>223375349.67000008</v>
      </c>
      <c r="FU33" s="80">
        <v>0</v>
      </c>
      <c r="FV33" s="18">
        <v>7030349.3299999982</v>
      </c>
      <c r="FW33" s="18">
        <v>0</v>
      </c>
      <c r="FX33" s="18">
        <v>216345000.34000009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5876256.2700000042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6191443059.709466</v>
      </c>
      <c r="HU33" s="18">
        <v>0</v>
      </c>
      <c r="HV33" s="19">
        <v>6191443059.709466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18122225.910000708</v>
      </c>
      <c r="E34" s="19">
        <v>0</v>
      </c>
      <c r="F34" s="18">
        <v>13144753.100000679</v>
      </c>
      <c r="G34" s="18">
        <v>0</v>
      </c>
      <c r="H34" s="18">
        <v>1009950.3199999997</v>
      </c>
      <c r="I34" s="18">
        <v>0</v>
      </c>
      <c r="J34" s="18">
        <v>3967522.4900000296</v>
      </c>
      <c r="K34" s="18">
        <v>0</v>
      </c>
      <c r="L34" s="18">
        <v>4428.59</v>
      </c>
      <c r="M34" s="18">
        <v>0</v>
      </c>
      <c r="N34" s="18">
        <v>41865289.620001763</v>
      </c>
      <c r="O34" s="18">
        <v>0</v>
      </c>
      <c r="P34" s="18">
        <v>0</v>
      </c>
      <c r="Q34" s="18">
        <v>0</v>
      </c>
      <c r="R34" s="18">
        <v>1883684.7499999951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9856216.0699999891</v>
      </c>
      <c r="AA34" s="18">
        <v>0</v>
      </c>
      <c r="AB34" s="18">
        <v>7361192.6499999994</v>
      </c>
      <c r="AC34" s="18">
        <v>0</v>
      </c>
      <c r="AD34" s="18">
        <v>22357.66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899230570.20988405</v>
      </c>
      <c r="AK34" s="18">
        <v>0</v>
      </c>
      <c r="AL34" s="18">
        <v>4181918.77</v>
      </c>
      <c r="AM34" s="18">
        <v>0</v>
      </c>
      <c r="AN34" s="18">
        <v>21162525.070001684</v>
      </c>
      <c r="AO34" s="18">
        <v>0</v>
      </c>
      <c r="AP34" s="18">
        <v>416945433.69996589</v>
      </c>
      <c r="AQ34" s="18">
        <v>0</v>
      </c>
      <c r="AR34" s="18">
        <v>0</v>
      </c>
      <c r="AS34" s="18">
        <v>0</v>
      </c>
      <c r="AT34" s="18">
        <v>4501752.0999999996</v>
      </c>
      <c r="AU34" s="18">
        <v>0</v>
      </c>
      <c r="AV34" s="18">
        <v>13226555.099999988</v>
      </c>
      <c r="AW34" s="18">
        <v>0</v>
      </c>
      <c r="AX34" s="18">
        <v>3735.5599999999995</v>
      </c>
      <c r="AY34" s="18">
        <v>0</v>
      </c>
      <c r="AZ34" s="18">
        <v>0</v>
      </c>
      <c r="BA34" s="18">
        <v>0</v>
      </c>
      <c r="BB34" s="18">
        <v>572568.95000000403</v>
      </c>
      <c r="BC34" s="18">
        <v>0</v>
      </c>
      <c r="BD34" s="18">
        <v>8158869.5299999742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557551.55999999994</v>
      </c>
      <c r="BQ34" s="18">
        <v>0</v>
      </c>
      <c r="BR34" s="18">
        <v>72345.160000000062</v>
      </c>
      <c r="BS34" s="18">
        <v>0</v>
      </c>
      <c r="BT34" s="18">
        <v>0</v>
      </c>
      <c r="BU34" s="18">
        <v>0</v>
      </c>
      <c r="BV34" s="18">
        <v>1226405.4100000001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5628.36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22285307.090000015</v>
      </c>
      <c r="CK34" s="18">
        <v>0</v>
      </c>
      <c r="CL34" s="18">
        <v>367324.87000000244</v>
      </c>
      <c r="CM34" s="18">
        <v>0</v>
      </c>
      <c r="CN34" s="18">
        <v>573704.04999999132</v>
      </c>
      <c r="CO34" s="18">
        <v>0</v>
      </c>
      <c r="CP34" s="18">
        <v>0</v>
      </c>
      <c r="CQ34" s="18">
        <v>0</v>
      </c>
      <c r="CR34" s="18">
        <v>619247.54000000283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3662465.8899999498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1278163.5799999689</v>
      </c>
      <c r="DY34" s="18">
        <v>0</v>
      </c>
      <c r="DZ34" s="18">
        <v>0</v>
      </c>
      <c r="EA34" s="18">
        <v>0</v>
      </c>
      <c r="EB34" s="18">
        <v>738354.16000000015</v>
      </c>
      <c r="EC34" s="18">
        <v>0</v>
      </c>
      <c r="ED34" s="18">
        <v>0</v>
      </c>
      <c r="EE34" s="18">
        <v>0</v>
      </c>
      <c r="EF34" s="18">
        <v>263644.84999999998</v>
      </c>
      <c r="EG34" s="18">
        <v>0</v>
      </c>
      <c r="EH34" s="18">
        <v>1898463.5700000026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2611744.3999999994</v>
      </c>
      <c r="EW34" s="18">
        <v>0</v>
      </c>
      <c r="EX34" s="18">
        <v>49626194.870000027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15663888.660000334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1548597917.1598539</v>
      </c>
      <c r="HU34" s="18">
        <v>0</v>
      </c>
      <c r="HV34" s="19">
        <v>1548597917.1598539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98393747.666599989</v>
      </c>
      <c r="E35" s="19">
        <v>1854161.0233999901</v>
      </c>
      <c r="F35" s="18">
        <v>18069897.620000001</v>
      </c>
      <c r="G35" s="18">
        <v>0</v>
      </c>
      <c r="H35" s="18">
        <v>80323850.046599999</v>
      </c>
      <c r="I35" s="18">
        <v>1854161.0233999901</v>
      </c>
      <c r="J35" s="18">
        <v>0</v>
      </c>
      <c r="K35" s="18">
        <v>0</v>
      </c>
      <c r="L35" s="18">
        <v>197392225.53</v>
      </c>
      <c r="M35" s="18">
        <v>507371.46</v>
      </c>
      <c r="N35" s="18">
        <v>9666440.2799999993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160237167.54999998</v>
      </c>
      <c r="AA35" s="18">
        <v>7438929.7699999996</v>
      </c>
      <c r="AB35" s="18">
        <v>0</v>
      </c>
      <c r="AC35" s="18">
        <v>0</v>
      </c>
      <c r="AD35" s="18">
        <v>16973386.260000002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62551.310000000005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57892197.939999998</v>
      </c>
      <c r="AQ35" s="18">
        <v>0</v>
      </c>
      <c r="AR35" s="18">
        <v>0</v>
      </c>
      <c r="AS35" s="18">
        <v>0</v>
      </c>
      <c r="AT35" s="18">
        <v>61215994.909999996</v>
      </c>
      <c r="AU35" s="18">
        <v>251951.35</v>
      </c>
      <c r="AV35" s="18">
        <v>35263137.840000004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2639699.5299999998</v>
      </c>
      <c r="BC35" s="18">
        <v>0</v>
      </c>
      <c r="BD35" s="18">
        <v>28710237.9771</v>
      </c>
      <c r="BE35" s="18">
        <v>2.8999997302889798E-3</v>
      </c>
      <c r="BF35" s="18">
        <v>0</v>
      </c>
      <c r="BG35" s="18">
        <v>0</v>
      </c>
      <c r="BH35" s="18">
        <v>2079779.32</v>
      </c>
      <c r="BI35" s="18">
        <v>0</v>
      </c>
      <c r="BJ35" s="18">
        <v>0</v>
      </c>
      <c r="BK35" s="18">
        <v>0</v>
      </c>
      <c r="BL35" s="18">
        <v>6841528.3200000003</v>
      </c>
      <c r="BM35" s="18">
        <v>0</v>
      </c>
      <c r="BN35" s="18">
        <v>0</v>
      </c>
      <c r="BO35" s="18">
        <v>0</v>
      </c>
      <c r="BP35" s="18">
        <v>840</v>
      </c>
      <c r="BQ35" s="18">
        <v>526820.79</v>
      </c>
      <c r="BR35" s="18">
        <v>13071.68</v>
      </c>
      <c r="BS35" s="18">
        <v>0</v>
      </c>
      <c r="BT35" s="18">
        <v>0</v>
      </c>
      <c r="BU35" s="18">
        <v>0</v>
      </c>
      <c r="BV35" s="18">
        <v>116288409.23999999</v>
      </c>
      <c r="BW35" s="18">
        <v>0</v>
      </c>
      <c r="BX35" s="18">
        <v>7181290.6100000003</v>
      </c>
      <c r="BY35" s="18">
        <v>0</v>
      </c>
      <c r="BZ35" s="18">
        <v>3183494.7</v>
      </c>
      <c r="CA35" s="18">
        <v>0</v>
      </c>
      <c r="CB35" s="18">
        <v>16786729.399999999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323756135.95850003</v>
      </c>
      <c r="CK35" s="18">
        <v>7936117.73149997</v>
      </c>
      <c r="CL35" s="18">
        <v>11966476.116400002</v>
      </c>
      <c r="CM35" s="18">
        <v>10328.463599999601</v>
      </c>
      <c r="CN35" s="18">
        <v>3754680.42</v>
      </c>
      <c r="CO35" s="18">
        <v>10328.459999999801</v>
      </c>
      <c r="CP35" s="18">
        <v>0</v>
      </c>
      <c r="CQ35" s="18">
        <v>0</v>
      </c>
      <c r="CR35" s="18">
        <v>2551100.9299999997</v>
      </c>
      <c r="CS35" s="18">
        <v>10328.459999999601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34355708.690000005</v>
      </c>
      <c r="DE35" s="18">
        <v>-0.40000000000873098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13377753.120000001</v>
      </c>
      <c r="EC35" s="18">
        <v>0</v>
      </c>
      <c r="ED35" s="18">
        <v>4291346.57</v>
      </c>
      <c r="EE35" s="18">
        <v>0</v>
      </c>
      <c r="EF35" s="18">
        <v>3800276.77</v>
      </c>
      <c r="EG35" s="18">
        <v>0</v>
      </c>
      <c r="EH35" s="18">
        <v>1789752000.5600002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53955700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1226075.9099999999</v>
      </c>
      <c r="FM35" s="18">
        <v>0</v>
      </c>
      <c r="FN35" s="19">
        <v>120656458.36</v>
      </c>
      <c r="FO35" s="19">
        <v>0</v>
      </c>
      <c r="FP35" s="18">
        <v>189512.5</v>
      </c>
      <c r="FQ35" s="18">
        <v>0</v>
      </c>
      <c r="FR35" s="18">
        <v>120466945.86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28326665.010000002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3212875359.3786011</v>
      </c>
      <c r="HU35" s="18">
        <v>18546337.531399962</v>
      </c>
      <c r="HV35" s="19">
        <v>3231421696.9100008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37435082.629999995</v>
      </c>
      <c r="E36" s="19">
        <v>0</v>
      </c>
      <c r="F36" s="18">
        <v>7997892</v>
      </c>
      <c r="G36" s="18">
        <v>0</v>
      </c>
      <c r="H36" s="18">
        <v>14247263.629999995</v>
      </c>
      <c r="I36" s="18">
        <v>0</v>
      </c>
      <c r="J36" s="18">
        <v>15189927</v>
      </c>
      <c r="K36" s="18">
        <v>0</v>
      </c>
      <c r="L36" s="18">
        <v>0</v>
      </c>
      <c r="M36" s="18">
        <v>0</v>
      </c>
      <c r="N36" s="18">
        <v>19238330.43</v>
      </c>
      <c r="O36" s="18">
        <v>0</v>
      </c>
      <c r="P36" s="18">
        <v>3225405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27347562.73</v>
      </c>
      <c r="AA36" s="18">
        <v>0</v>
      </c>
      <c r="AB36" s="18">
        <v>0</v>
      </c>
      <c r="AC36" s="18">
        <v>0</v>
      </c>
      <c r="AD36" s="18">
        <v>21848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532855275.38999999</v>
      </c>
      <c r="AK36" s="18">
        <v>0</v>
      </c>
      <c r="AL36" s="18">
        <v>6032783.1399999997</v>
      </c>
      <c r="AM36" s="18">
        <v>0</v>
      </c>
      <c r="AN36" s="18">
        <v>34081508.32</v>
      </c>
      <c r="AO36" s="18">
        <v>0</v>
      </c>
      <c r="AP36" s="18">
        <v>483191753.75999987</v>
      </c>
      <c r="AQ36" s="18">
        <v>0</v>
      </c>
      <c r="AR36" s="18">
        <v>9225230</v>
      </c>
      <c r="AS36" s="18">
        <v>0</v>
      </c>
      <c r="AT36" s="18">
        <v>11729122</v>
      </c>
      <c r="AU36" s="18">
        <v>0</v>
      </c>
      <c r="AV36" s="18">
        <v>11499758.41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1587792.57</v>
      </c>
      <c r="BC36" s="18">
        <v>0</v>
      </c>
      <c r="BD36" s="18">
        <v>6880901.4199999999</v>
      </c>
      <c r="BE36" s="18">
        <v>0</v>
      </c>
      <c r="BF36" s="18">
        <v>0</v>
      </c>
      <c r="BG36" s="18">
        <v>0</v>
      </c>
      <c r="BH36" s="18">
        <v>151928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1539758.72</v>
      </c>
      <c r="BQ36" s="18">
        <v>0</v>
      </c>
      <c r="BR36" s="18">
        <v>393246</v>
      </c>
      <c r="BS36" s="18">
        <v>0</v>
      </c>
      <c r="BT36" s="18">
        <v>0</v>
      </c>
      <c r="BU36" s="18">
        <v>0</v>
      </c>
      <c r="BV36" s="18">
        <v>6033550.7400000002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510520.38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46193512</v>
      </c>
      <c r="CK36" s="18">
        <v>0</v>
      </c>
      <c r="CL36" s="18">
        <v>4694288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22155150.799999997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5693631.54</v>
      </c>
      <c r="EC36" s="18">
        <v>0</v>
      </c>
      <c r="ED36" s="18">
        <v>653236</v>
      </c>
      <c r="EE36" s="18">
        <v>0</v>
      </c>
      <c r="EF36" s="18">
        <v>7427509</v>
      </c>
      <c r="EG36" s="18">
        <v>0</v>
      </c>
      <c r="EH36" s="18">
        <v>7125696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442170441.8900001</v>
      </c>
      <c r="FO36" s="19">
        <v>0</v>
      </c>
      <c r="FP36" s="18">
        <v>0</v>
      </c>
      <c r="FQ36" s="18">
        <v>0</v>
      </c>
      <c r="FR36" s="18">
        <v>233655115.71000001</v>
      </c>
      <c r="FS36" s="18">
        <v>0</v>
      </c>
      <c r="FT36" s="80">
        <v>208515326.18000007</v>
      </c>
      <c r="FU36" s="80">
        <v>0</v>
      </c>
      <c r="FV36" s="18">
        <v>0</v>
      </c>
      <c r="FW36" s="18">
        <v>0</v>
      </c>
      <c r="FX36" s="18">
        <v>208515326.18000007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12454697.6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1741549520.4699996</v>
      </c>
      <c r="HU36" s="18">
        <v>0</v>
      </c>
      <c r="HV36" s="19">
        <v>1741549520.4699996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674400258.34000003</v>
      </c>
      <c r="AE37" s="18">
        <v>24741294.819999997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360196127.17000002</v>
      </c>
      <c r="CA37" s="18">
        <v>29473700.399999999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1034596385.51</v>
      </c>
      <c r="HU37" s="18">
        <v>54214995.219999999</v>
      </c>
      <c r="HV37" s="19">
        <v>1088811380.73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864527242.33997989</v>
      </c>
      <c r="E38" s="19">
        <v>7854872.0499999905</v>
      </c>
      <c r="F38" s="18">
        <v>126578594.309966</v>
      </c>
      <c r="G38" s="18">
        <v>4297017.7099999804</v>
      </c>
      <c r="H38" s="18">
        <v>534221935.15001398</v>
      </c>
      <c r="I38" s="18">
        <v>3118081.6300000101</v>
      </c>
      <c r="J38" s="18">
        <v>203726712.88</v>
      </c>
      <c r="K38" s="18">
        <v>439772.71</v>
      </c>
      <c r="L38" s="18">
        <v>25645444.559999999</v>
      </c>
      <c r="M38" s="18">
        <v>7874.06</v>
      </c>
      <c r="N38" s="18">
        <v>26786065.969999999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117399953.88</v>
      </c>
      <c r="AA38" s="18">
        <v>1460936.44</v>
      </c>
      <c r="AB38" s="18">
        <v>479478.83</v>
      </c>
      <c r="AC38" s="18">
        <v>1002.74</v>
      </c>
      <c r="AD38" s="18">
        <v>9748111.0899999999</v>
      </c>
      <c r="AE38" s="18">
        <v>31103.68</v>
      </c>
      <c r="AF38" s="18">
        <v>0</v>
      </c>
      <c r="AG38" s="18">
        <v>0</v>
      </c>
      <c r="AH38" s="18">
        <v>0</v>
      </c>
      <c r="AI38" s="18">
        <v>0</v>
      </c>
      <c r="AJ38" s="18">
        <v>804072785.29999995</v>
      </c>
      <c r="AK38" s="18">
        <v>1285518.53</v>
      </c>
      <c r="AL38" s="18">
        <v>0</v>
      </c>
      <c r="AM38" s="18">
        <v>0</v>
      </c>
      <c r="AN38" s="18">
        <v>92868205.540000007</v>
      </c>
      <c r="AO38" s="18">
        <v>0</v>
      </c>
      <c r="AP38" s="18">
        <v>992982470.79999995</v>
      </c>
      <c r="AQ38" s="18">
        <v>9517825.5700000003</v>
      </c>
      <c r="AR38" s="18">
        <v>3425.26</v>
      </c>
      <c r="AS38" s="18">
        <v>0</v>
      </c>
      <c r="AT38" s="18">
        <v>38540614.619999997</v>
      </c>
      <c r="AU38" s="18">
        <v>144483.07999999999</v>
      </c>
      <c r="AV38" s="18">
        <v>52606111.020000003</v>
      </c>
      <c r="AW38" s="18">
        <v>181982.44</v>
      </c>
      <c r="AX38" s="18">
        <v>0</v>
      </c>
      <c r="AY38" s="18">
        <v>0</v>
      </c>
      <c r="AZ38" s="18">
        <v>0</v>
      </c>
      <c r="BA38" s="18">
        <v>0</v>
      </c>
      <c r="BB38" s="18">
        <v>7506880.1200000001</v>
      </c>
      <c r="BC38" s="18">
        <v>249218.47</v>
      </c>
      <c r="BD38" s="18">
        <v>31111680.879999999</v>
      </c>
      <c r="BE38" s="18">
        <v>462850.27</v>
      </c>
      <c r="BF38" s="18">
        <v>2955386</v>
      </c>
      <c r="BG38" s="18">
        <v>0</v>
      </c>
      <c r="BH38" s="18">
        <v>5975620.9800000004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810985.87</v>
      </c>
      <c r="BQ38" s="18">
        <v>0</v>
      </c>
      <c r="BR38" s="18">
        <v>301720.06</v>
      </c>
      <c r="BS38" s="18">
        <v>0</v>
      </c>
      <c r="BT38" s="18">
        <v>0</v>
      </c>
      <c r="BU38" s="18">
        <v>0</v>
      </c>
      <c r="BV38" s="18">
        <v>163265550.53</v>
      </c>
      <c r="BW38" s="18">
        <v>245455.6</v>
      </c>
      <c r="BX38" s="18">
        <v>0</v>
      </c>
      <c r="BY38" s="18">
        <v>0</v>
      </c>
      <c r="BZ38" s="18">
        <v>0</v>
      </c>
      <c r="CA38" s="18">
        <v>0</v>
      </c>
      <c r="CB38" s="18">
        <v>6107804.5300000003</v>
      </c>
      <c r="CC38" s="18">
        <v>487825.07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31071764.670000002</v>
      </c>
      <c r="DE38" s="18">
        <v>1975439.94</v>
      </c>
      <c r="DF38" s="18">
        <v>-3578758.2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143694.07999999999</v>
      </c>
      <c r="DU38" s="18">
        <v>0</v>
      </c>
      <c r="DV38" s="18">
        <v>24512.81</v>
      </c>
      <c r="DW38" s="18">
        <v>0</v>
      </c>
      <c r="DX38" s="18">
        <v>3597397.15</v>
      </c>
      <c r="DY38" s="18">
        <v>39446.49</v>
      </c>
      <c r="DZ38" s="18">
        <v>0</v>
      </c>
      <c r="EA38" s="18">
        <v>0</v>
      </c>
      <c r="EB38" s="18">
        <v>107870168.62</v>
      </c>
      <c r="EC38" s="18">
        <v>357472.53</v>
      </c>
      <c r="ED38" s="18">
        <v>2642400.27</v>
      </c>
      <c r="EE38" s="18">
        <v>0</v>
      </c>
      <c r="EF38" s="18">
        <v>13120567.139999999</v>
      </c>
      <c r="EG38" s="18">
        <v>724971.18</v>
      </c>
      <c r="EH38" s="18">
        <v>28717150.150000002</v>
      </c>
      <c r="EI38" s="18">
        <v>777090.15</v>
      </c>
      <c r="EJ38" s="18">
        <v>0</v>
      </c>
      <c r="EK38" s="18">
        <v>0</v>
      </c>
      <c r="EL38" s="18">
        <v>0</v>
      </c>
      <c r="EM38" s="18">
        <v>0</v>
      </c>
      <c r="EN38" s="18">
        <v>23540121.07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481820.71</v>
      </c>
      <c r="EW38" s="18">
        <v>0</v>
      </c>
      <c r="EX38" s="18">
        <v>20976035.52</v>
      </c>
      <c r="EY38" s="18">
        <v>0</v>
      </c>
      <c r="EZ38" s="18">
        <v>0</v>
      </c>
      <c r="FA38" s="18">
        <v>0</v>
      </c>
      <c r="FB38" s="18">
        <v>263272.38</v>
      </c>
      <c r="FC38" s="18">
        <v>0</v>
      </c>
      <c r="FD38" s="18">
        <v>1070229.1199999999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80606592.000018701</v>
      </c>
      <c r="FO38" s="19">
        <v>2890279.42</v>
      </c>
      <c r="FP38" s="18">
        <v>14229.97</v>
      </c>
      <c r="FQ38" s="18">
        <v>0</v>
      </c>
      <c r="FR38" s="18">
        <v>0</v>
      </c>
      <c r="FS38" s="18">
        <v>0</v>
      </c>
      <c r="FT38" s="80">
        <v>63390316.2099998</v>
      </c>
      <c r="FU38" s="80">
        <v>0</v>
      </c>
      <c r="FV38" s="18">
        <v>18232410.990000099</v>
      </c>
      <c r="FW38" s="18">
        <v>0</v>
      </c>
      <c r="FX38" s="18">
        <v>45157905.219999701</v>
      </c>
      <c r="FY38" s="18">
        <v>0</v>
      </c>
      <c r="FZ38" s="80">
        <v>17202045.820018899</v>
      </c>
      <c r="GA38" s="80">
        <v>2890279.42</v>
      </c>
      <c r="GB38" s="18">
        <v>0</v>
      </c>
      <c r="GC38" s="18">
        <v>0</v>
      </c>
      <c r="GD38" s="18">
        <v>17202045.820018899</v>
      </c>
      <c r="GE38" s="18">
        <v>2890279.42</v>
      </c>
      <c r="GF38" s="18">
        <v>1292870.23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3555535375.8999982</v>
      </c>
      <c r="HU38" s="18">
        <v>28736368.809999987</v>
      </c>
      <c r="HV38" s="19">
        <v>3584271744.7099981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123164483.11000001</v>
      </c>
      <c r="E39" s="19">
        <v>0</v>
      </c>
      <c r="F39" s="18">
        <v>107219444.96000001</v>
      </c>
      <c r="G39" s="18">
        <v>0</v>
      </c>
      <c r="H39" s="18">
        <v>15945038.15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89204341.939999998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2802457572.9900002</v>
      </c>
      <c r="AK39" s="18">
        <v>0</v>
      </c>
      <c r="AL39" s="18">
        <v>4172592.33</v>
      </c>
      <c r="AM39" s="18">
        <v>0</v>
      </c>
      <c r="AN39" s="18">
        <v>72571389.659999996</v>
      </c>
      <c r="AO39" s="18">
        <v>0</v>
      </c>
      <c r="AP39" s="18">
        <v>238519819.21000001</v>
      </c>
      <c r="AQ39" s="18">
        <v>0</v>
      </c>
      <c r="AR39" s="18">
        <v>0</v>
      </c>
      <c r="AS39" s="18">
        <v>0</v>
      </c>
      <c r="AT39" s="18">
        <v>46429.65</v>
      </c>
      <c r="AU39" s="18">
        <v>0</v>
      </c>
      <c r="AV39" s="18">
        <v>1495022.8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7435045.0199999996</v>
      </c>
      <c r="BC39" s="18">
        <v>0</v>
      </c>
      <c r="BD39" s="18">
        <v>13202488.689999999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501054.59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170495.19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23900615.829999998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24942893.399999999</v>
      </c>
      <c r="DY39" s="18">
        <v>0</v>
      </c>
      <c r="DZ39" s="18">
        <v>0</v>
      </c>
      <c r="EA39" s="18">
        <v>0</v>
      </c>
      <c r="EB39" s="18">
        <v>148612.94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1907203.92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110865586.51000001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110865586.51000001</v>
      </c>
      <c r="FU39" s="80">
        <v>0</v>
      </c>
      <c r="FV39" s="18">
        <v>1837326.09</v>
      </c>
      <c r="FW39" s="18">
        <v>0</v>
      </c>
      <c r="FX39" s="18">
        <v>109028260.42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1215750.54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3515921398.3200011</v>
      </c>
      <c r="HU39" s="18">
        <v>0</v>
      </c>
      <c r="HV39" s="19">
        <v>3515921398.3200011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38490134.710000001</v>
      </c>
      <c r="E40" s="19">
        <v>0</v>
      </c>
      <c r="F40" s="18">
        <v>4868944.78</v>
      </c>
      <c r="G40" s="18">
        <v>0</v>
      </c>
      <c r="H40" s="18">
        <v>24189810.800000001</v>
      </c>
      <c r="I40" s="18">
        <v>0</v>
      </c>
      <c r="J40" s="18">
        <v>9431379.129999999</v>
      </c>
      <c r="K40" s="18">
        <v>0</v>
      </c>
      <c r="L40" s="18">
        <v>1397140.7708729999</v>
      </c>
      <c r="M40" s="18">
        <v>24911.94</v>
      </c>
      <c r="N40" s="18">
        <v>34930970.00999999</v>
      </c>
      <c r="O40" s="18">
        <v>0</v>
      </c>
      <c r="P40" s="18">
        <v>0</v>
      </c>
      <c r="Q40" s="18">
        <v>0</v>
      </c>
      <c r="R40" s="18">
        <v>15666870.07</v>
      </c>
      <c r="S40" s="18">
        <v>0</v>
      </c>
      <c r="T40" s="18">
        <v>0</v>
      </c>
      <c r="U40" s="18">
        <v>0</v>
      </c>
      <c r="V40" s="18">
        <v>1000000</v>
      </c>
      <c r="W40" s="18">
        <v>0</v>
      </c>
      <c r="X40" s="18">
        <v>470085.57</v>
      </c>
      <c r="Y40" s="18">
        <v>0</v>
      </c>
      <c r="Z40" s="18">
        <v>69094217.136760011</v>
      </c>
      <c r="AA40" s="18">
        <v>0</v>
      </c>
      <c r="AB40" s="18">
        <v>0</v>
      </c>
      <c r="AC40" s="18">
        <v>0</v>
      </c>
      <c r="AD40" s="18">
        <v>3227078.0660270001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11978040034.898397</v>
      </c>
      <c r="AK40" s="18">
        <v>0</v>
      </c>
      <c r="AL40" s="18">
        <v>0</v>
      </c>
      <c r="AM40" s="18">
        <v>4180579.56</v>
      </c>
      <c r="AN40" s="18">
        <v>249582319.29234999</v>
      </c>
      <c r="AO40" s="18">
        <v>0</v>
      </c>
      <c r="AP40" s="18">
        <v>16917682.030000001</v>
      </c>
      <c r="AQ40" s="18">
        <v>0</v>
      </c>
      <c r="AR40" s="18">
        <v>0</v>
      </c>
      <c r="AS40" s="18">
        <v>0</v>
      </c>
      <c r="AT40" s="18">
        <v>14285488.356896</v>
      </c>
      <c r="AU40" s="18">
        <v>94967.12</v>
      </c>
      <c r="AV40" s="18">
        <v>9177847.5120870005</v>
      </c>
      <c r="AW40" s="18">
        <v>29714.48</v>
      </c>
      <c r="AX40" s="18">
        <v>0</v>
      </c>
      <c r="AY40" s="18">
        <v>0</v>
      </c>
      <c r="AZ40" s="18">
        <v>0</v>
      </c>
      <c r="BA40" s="18">
        <v>0</v>
      </c>
      <c r="BB40" s="18">
        <v>830077.10488400003</v>
      </c>
      <c r="BC40" s="18">
        <v>11358.32</v>
      </c>
      <c r="BD40" s="18">
        <v>10990525.469214</v>
      </c>
      <c r="BE40" s="18">
        <v>69924.51999999999</v>
      </c>
      <c r="BF40" s="18">
        <v>2850</v>
      </c>
      <c r="BG40" s="18">
        <v>0</v>
      </c>
      <c r="BH40" s="18">
        <v>798093.46</v>
      </c>
      <c r="BI40" s="18">
        <v>0</v>
      </c>
      <c r="BJ40" s="18">
        <v>6980546.5800000001</v>
      </c>
      <c r="BK40" s="18">
        <v>0</v>
      </c>
      <c r="BL40" s="18">
        <v>8305269.0994220003</v>
      </c>
      <c r="BM40" s="18">
        <v>0</v>
      </c>
      <c r="BN40" s="18">
        <v>0</v>
      </c>
      <c r="BO40" s="18">
        <v>0</v>
      </c>
      <c r="BP40" s="18">
        <v>6169386.8100000005</v>
      </c>
      <c r="BQ40" s="18">
        <v>0</v>
      </c>
      <c r="BR40" s="18">
        <v>27719.7</v>
      </c>
      <c r="BS40" s="18">
        <v>0</v>
      </c>
      <c r="BT40" s="18">
        <v>0</v>
      </c>
      <c r="BU40" s="18">
        <v>0</v>
      </c>
      <c r="BV40" s="18">
        <v>1067212.49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117131.02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92039159.430000037</v>
      </c>
      <c r="CK40" s="18">
        <v>2468377.06</v>
      </c>
      <c r="CL40" s="18">
        <v>4185225.1195729999</v>
      </c>
      <c r="CM40" s="18">
        <v>79578.92</v>
      </c>
      <c r="CN40" s="18">
        <v>0</v>
      </c>
      <c r="CO40" s="18">
        <v>0</v>
      </c>
      <c r="CP40" s="18">
        <v>0</v>
      </c>
      <c r="CQ40" s="18">
        <v>0</v>
      </c>
      <c r="CR40" s="18">
        <v>3707183.6108010001</v>
      </c>
      <c r="CS40" s="18">
        <v>78654.3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2513544.7963479999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5813050.6899999995</v>
      </c>
      <c r="DY40" s="18">
        <v>51532.23</v>
      </c>
      <c r="DZ40" s="18">
        <v>0</v>
      </c>
      <c r="EA40" s="18">
        <v>0</v>
      </c>
      <c r="EB40" s="18">
        <v>45444218.098974004</v>
      </c>
      <c r="EC40" s="18">
        <v>3398855.99</v>
      </c>
      <c r="ED40" s="18">
        <v>12981674.370000003</v>
      </c>
      <c r="EE40" s="18">
        <v>3275889</v>
      </c>
      <c r="EF40" s="18">
        <v>63407122.439999998</v>
      </c>
      <c r="EG40" s="18">
        <v>6220347.4100000001</v>
      </c>
      <c r="EH40" s="18">
        <v>7975328.9891880006</v>
      </c>
      <c r="EI40" s="18">
        <v>22969.34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20204.830000000002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698562.45</v>
      </c>
      <c r="EW40" s="18">
        <v>0</v>
      </c>
      <c r="EX40" s="18">
        <v>25071087.59</v>
      </c>
      <c r="EY40" s="18">
        <v>0</v>
      </c>
      <c r="EZ40" s="18">
        <v>0</v>
      </c>
      <c r="FA40" s="18">
        <v>0</v>
      </c>
      <c r="FB40" s="18">
        <v>1016408.07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283618.05</v>
      </c>
      <c r="FK40" s="18">
        <v>0</v>
      </c>
      <c r="FL40" s="18">
        <v>2117.38</v>
      </c>
      <c r="FM40" s="18">
        <v>0</v>
      </c>
      <c r="FN40" s="19">
        <v>77389550.829999998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77389550.829999998</v>
      </c>
      <c r="FU40" s="80">
        <v>0</v>
      </c>
      <c r="FV40" s="18">
        <v>0</v>
      </c>
      <c r="FW40" s="18">
        <v>0</v>
      </c>
      <c r="FX40" s="18">
        <v>77389550.829999998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21875435.339191999</v>
      </c>
      <c r="GG40" s="18">
        <v>0</v>
      </c>
      <c r="GH40" s="18">
        <v>961584269.71000004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13793576441.950989</v>
      </c>
      <c r="HU40" s="18">
        <v>20007660.190000005</v>
      </c>
      <c r="HV40" s="19">
        <v>13813584102.140989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14176097.799999999</v>
      </c>
      <c r="E41" s="19">
        <v>0</v>
      </c>
      <c r="F41" s="18">
        <v>2127916.81</v>
      </c>
      <c r="G41" s="18">
        <v>0</v>
      </c>
      <c r="H41" s="18">
        <v>5983795.1400000006</v>
      </c>
      <c r="I41" s="18">
        <v>0</v>
      </c>
      <c r="J41" s="18">
        <v>6064385.8499999996</v>
      </c>
      <c r="K41" s="18">
        <v>0</v>
      </c>
      <c r="L41" s="18">
        <v>52596.979999999996</v>
      </c>
      <c r="M41" s="18">
        <v>0</v>
      </c>
      <c r="N41" s="18">
        <v>1818893.42</v>
      </c>
      <c r="O41" s="18">
        <v>0</v>
      </c>
      <c r="P41" s="18">
        <v>0</v>
      </c>
      <c r="Q41" s="18">
        <v>0</v>
      </c>
      <c r="R41" s="18">
        <v>114607.01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27018537.300000001</v>
      </c>
      <c r="AA41" s="18">
        <v>68.569999999999993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516090148.08999997</v>
      </c>
      <c r="AQ41" s="18">
        <v>0</v>
      </c>
      <c r="AR41" s="18">
        <v>8582344.4800000004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421990.07</v>
      </c>
      <c r="BC41" s="18">
        <v>0</v>
      </c>
      <c r="BD41" s="18">
        <v>1100441.3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36847086.060000002</v>
      </c>
      <c r="CK41" s="18">
        <v>0</v>
      </c>
      <c r="CL41" s="18">
        <v>1423989.3499999999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3561765.09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10763431.59</v>
      </c>
      <c r="DY41" s="18">
        <v>0</v>
      </c>
      <c r="DZ41" s="18">
        <v>0</v>
      </c>
      <c r="EA41" s="18">
        <v>0</v>
      </c>
      <c r="EB41" s="18">
        <v>2158221.21</v>
      </c>
      <c r="EC41" s="18">
        <v>0</v>
      </c>
      <c r="ED41" s="18">
        <v>0</v>
      </c>
      <c r="EE41" s="18">
        <v>0</v>
      </c>
      <c r="EF41" s="18">
        <v>2552535.12</v>
      </c>
      <c r="EG41" s="18">
        <v>0</v>
      </c>
      <c r="EH41" s="18">
        <v>1633820.7000000002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628316505.57000005</v>
      </c>
      <c r="HU41" s="18">
        <v>68.569999999999993</v>
      </c>
      <c r="HV41" s="19">
        <v>628316574.1400001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9138.83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47170920.149999999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403764.08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199662.5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47783485.559999995</v>
      </c>
      <c r="HU42" s="18">
        <v>0</v>
      </c>
      <c r="HV42" s="19">
        <v>47783485.559999995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15767787.759999815</v>
      </c>
      <c r="E43" s="19">
        <v>0</v>
      </c>
      <c r="F43" s="18">
        <v>8762964.789999906</v>
      </c>
      <c r="G43" s="18">
        <v>0</v>
      </c>
      <c r="H43" s="18">
        <v>311572.88</v>
      </c>
      <c r="I43" s="18">
        <v>0</v>
      </c>
      <c r="J43" s="18">
        <v>6693250.0899999086</v>
      </c>
      <c r="K43" s="18">
        <v>0</v>
      </c>
      <c r="L43" s="18">
        <v>0</v>
      </c>
      <c r="M43" s="18">
        <v>0</v>
      </c>
      <c r="N43" s="18">
        <v>9341199.8600000218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1648633.8199999996</v>
      </c>
      <c r="AA43" s="18">
        <v>0</v>
      </c>
      <c r="AB43" s="18">
        <v>0</v>
      </c>
      <c r="AC43" s="18">
        <v>0</v>
      </c>
      <c r="AD43" s="18">
        <v>155220.97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123046100.74000031</v>
      </c>
      <c r="AK43" s="18">
        <v>0</v>
      </c>
      <c r="AL43" s="18">
        <v>2306298.12</v>
      </c>
      <c r="AM43" s="18">
        <v>0</v>
      </c>
      <c r="AN43" s="18">
        <v>2572157.6599999992</v>
      </c>
      <c r="AO43" s="18">
        <v>0</v>
      </c>
      <c r="AP43" s="18">
        <v>77015740.160000011</v>
      </c>
      <c r="AQ43" s="18">
        <v>0</v>
      </c>
      <c r="AR43" s="18">
        <v>0</v>
      </c>
      <c r="AS43" s="18">
        <v>0</v>
      </c>
      <c r="AT43" s="18">
        <v>511654.19</v>
      </c>
      <c r="AU43" s="18">
        <v>0</v>
      </c>
      <c r="AV43" s="18">
        <v>827100.28999999713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228604.98999999423</v>
      </c>
      <c r="BC43" s="18">
        <v>0</v>
      </c>
      <c r="BD43" s="18">
        <v>431275.28000004462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424362.3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250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7702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83154164.709999993</v>
      </c>
      <c r="CK43" s="18">
        <v>0</v>
      </c>
      <c r="CL43" s="18">
        <v>6061868.7899999972</v>
      </c>
      <c r="CM43" s="18">
        <v>0</v>
      </c>
      <c r="CN43" s="18">
        <v>1042092.5200000005</v>
      </c>
      <c r="CO43" s="18">
        <v>0</v>
      </c>
      <c r="CP43" s="18">
        <v>0</v>
      </c>
      <c r="CQ43" s="18">
        <v>0</v>
      </c>
      <c r="CR43" s="18">
        <v>775282.0099999978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104183957.34000203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118719.45999999794</v>
      </c>
      <c r="DU43" s="18">
        <v>0</v>
      </c>
      <c r="DV43" s="18">
        <v>0</v>
      </c>
      <c r="DW43" s="18">
        <v>0</v>
      </c>
      <c r="DX43" s="18">
        <v>397002.84000000183</v>
      </c>
      <c r="DY43" s="18">
        <v>0</v>
      </c>
      <c r="DZ43" s="18">
        <v>0</v>
      </c>
      <c r="EA43" s="18">
        <v>0</v>
      </c>
      <c r="EB43" s="18">
        <v>28205114.529999986</v>
      </c>
      <c r="EC43" s="18">
        <v>0</v>
      </c>
      <c r="ED43" s="18">
        <v>0</v>
      </c>
      <c r="EE43" s="18">
        <v>0</v>
      </c>
      <c r="EF43" s="18">
        <v>86512.439999999988</v>
      </c>
      <c r="EG43" s="18">
        <v>0</v>
      </c>
      <c r="EH43" s="18">
        <v>14378286.170000004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250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236.15999999999997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472687575.1100021</v>
      </c>
      <c r="HU43" s="18">
        <v>0</v>
      </c>
      <c r="HV43" s="19">
        <v>472687575.1100021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10809970.650000028</v>
      </c>
      <c r="E44" s="19">
        <v>0</v>
      </c>
      <c r="F44" s="18">
        <v>8655138.5200000294</v>
      </c>
      <c r="G44" s="18">
        <v>0</v>
      </c>
      <c r="H44" s="18">
        <v>0</v>
      </c>
      <c r="I44" s="18">
        <v>0</v>
      </c>
      <c r="J44" s="18">
        <v>2154832.129999999</v>
      </c>
      <c r="K44" s="18">
        <v>0</v>
      </c>
      <c r="L44" s="18">
        <v>0</v>
      </c>
      <c r="M44" s="18">
        <v>0</v>
      </c>
      <c r="N44" s="18">
        <v>21469008.230000045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3980419.3399999836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425070656.67976475</v>
      </c>
      <c r="AK44" s="18">
        <v>0</v>
      </c>
      <c r="AL44" s="18">
        <v>14333362.490000129</v>
      </c>
      <c r="AM44" s="18">
        <v>0</v>
      </c>
      <c r="AN44" s="18">
        <v>63479455.470000409</v>
      </c>
      <c r="AO44" s="18">
        <v>0</v>
      </c>
      <c r="AP44" s="18">
        <v>476257925.80002558</v>
      </c>
      <c r="AQ44" s="18">
        <v>0</v>
      </c>
      <c r="AR44" s="18">
        <v>0</v>
      </c>
      <c r="AS44" s="18">
        <v>0</v>
      </c>
      <c r="AT44" s="18">
        <v>59667.64</v>
      </c>
      <c r="AU44" s="18">
        <v>0</v>
      </c>
      <c r="AV44" s="18">
        <v>192320.31000000003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1087195.0199999975</v>
      </c>
      <c r="BC44" s="18">
        <v>0</v>
      </c>
      <c r="BD44" s="18">
        <v>563012.84999999544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474361.04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27140.36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22161730.450000208</v>
      </c>
      <c r="CK44" s="18">
        <v>0</v>
      </c>
      <c r="CL44" s="18">
        <v>1187961.6199999903</v>
      </c>
      <c r="CM44" s="18">
        <v>0</v>
      </c>
      <c r="CN44" s="18">
        <v>1056082.3900000057</v>
      </c>
      <c r="CO44" s="18">
        <v>0</v>
      </c>
      <c r="CP44" s="18">
        <v>0</v>
      </c>
      <c r="CQ44" s="18">
        <v>0</v>
      </c>
      <c r="CR44" s="18">
        <v>1015677.8200000072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15632294.919996032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8211101.8400004301</v>
      </c>
      <c r="DY44" s="18">
        <v>0</v>
      </c>
      <c r="DZ44" s="18">
        <v>0</v>
      </c>
      <c r="EA44" s="18">
        <v>0</v>
      </c>
      <c r="EB44" s="18">
        <v>278115.84000000043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914239.16999999771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10365.91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2655923.0900000008</v>
      </c>
      <c r="EW44" s="18">
        <v>0</v>
      </c>
      <c r="EX44" s="18">
        <v>45094810.409999818</v>
      </c>
      <c r="EY44" s="18">
        <v>0</v>
      </c>
      <c r="EZ44" s="18">
        <v>0</v>
      </c>
      <c r="FA44" s="18">
        <v>0</v>
      </c>
      <c r="FB44" s="18">
        <v>618853.04999999993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71280</v>
      </c>
      <c r="FI44" s="18">
        <v>0</v>
      </c>
      <c r="FJ44" s="18">
        <v>94698.099999999991</v>
      </c>
      <c r="FK44" s="18">
        <v>0</v>
      </c>
      <c r="FL44" s="18">
        <v>0</v>
      </c>
      <c r="FM44" s="18">
        <v>0</v>
      </c>
      <c r="FN44" s="19">
        <v>42017162.950000018</v>
      </c>
      <c r="FO44" s="19">
        <v>0</v>
      </c>
      <c r="FP44" s="18">
        <v>0</v>
      </c>
      <c r="FQ44" s="18">
        <v>0</v>
      </c>
      <c r="FR44" s="18">
        <v>1145262.1600000001</v>
      </c>
      <c r="FS44" s="18">
        <v>0</v>
      </c>
      <c r="FT44" s="80">
        <v>40871900.790000014</v>
      </c>
      <c r="FU44" s="80">
        <v>0</v>
      </c>
      <c r="FV44" s="18">
        <v>1106420.8799999999</v>
      </c>
      <c r="FW44" s="18">
        <v>0</v>
      </c>
      <c r="FX44" s="18">
        <v>39765479.910000011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1837756.7800000124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1160662977.3997874</v>
      </c>
      <c r="HU44" s="18">
        <v>0</v>
      </c>
      <c r="HV44" s="19">
        <v>1160662977.3997874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23651436.109999932</v>
      </c>
      <c r="E45" s="19">
        <v>0</v>
      </c>
      <c r="F45" s="18">
        <v>5876101.0999999437</v>
      </c>
      <c r="G45" s="18">
        <v>0</v>
      </c>
      <c r="H45" s="18">
        <v>10868235.460000029</v>
      </c>
      <c r="I45" s="18">
        <v>0</v>
      </c>
      <c r="J45" s="18">
        <v>6907099.5499999607</v>
      </c>
      <c r="K45" s="18">
        <v>0</v>
      </c>
      <c r="L45" s="18">
        <v>0</v>
      </c>
      <c r="M45" s="18">
        <v>0</v>
      </c>
      <c r="N45" s="18">
        <v>16067952.170000359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744213048.2099632</v>
      </c>
      <c r="AQ45" s="18">
        <v>0</v>
      </c>
      <c r="AR45" s="18">
        <v>10065586.799999146</v>
      </c>
      <c r="AS45" s="18">
        <v>0</v>
      </c>
      <c r="AT45" s="18">
        <v>2150608.9800000004</v>
      </c>
      <c r="AU45" s="18">
        <v>0</v>
      </c>
      <c r="AV45" s="18">
        <v>5940233.4600011669</v>
      </c>
      <c r="AW45" s="18">
        <v>0</v>
      </c>
      <c r="AX45" s="18">
        <v>17152.87</v>
      </c>
      <c r="AY45" s="18">
        <v>0</v>
      </c>
      <c r="AZ45" s="18">
        <v>0</v>
      </c>
      <c r="BA45" s="18">
        <v>0</v>
      </c>
      <c r="BB45" s="18">
        <v>865723.79000000691</v>
      </c>
      <c r="BC45" s="18">
        <v>0</v>
      </c>
      <c r="BD45" s="18">
        <v>2270153.4499998381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521660.13</v>
      </c>
      <c r="BQ45" s="18">
        <v>0</v>
      </c>
      <c r="BR45" s="18">
        <v>812788.32000000007</v>
      </c>
      <c r="BS45" s="18">
        <v>0</v>
      </c>
      <c r="BT45" s="18">
        <v>0</v>
      </c>
      <c r="BU45" s="18">
        <v>0</v>
      </c>
      <c r="BV45" s="18">
        <v>1597491.8399999999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64396893.410001211</v>
      </c>
      <c r="CK45" s="18">
        <v>0</v>
      </c>
      <c r="CL45" s="18">
        <v>34183345.70000004</v>
      </c>
      <c r="CM45" s="18">
        <v>0</v>
      </c>
      <c r="CN45" s="18">
        <v>310102.90000000101</v>
      </c>
      <c r="CO45" s="18">
        <v>0</v>
      </c>
      <c r="CP45" s="18">
        <v>0</v>
      </c>
      <c r="CQ45" s="18">
        <v>0</v>
      </c>
      <c r="CR45" s="18">
        <v>305381.09000000102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6365348.8999996372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11851768.419999991</v>
      </c>
      <c r="EC45" s="18">
        <v>0</v>
      </c>
      <c r="ED45" s="18">
        <v>0</v>
      </c>
      <c r="EE45" s="18">
        <v>0</v>
      </c>
      <c r="EF45" s="18">
        <v>22050808.140000008</v>
      </c>
      <c r="EG45" s="18">
        <v>0</v>
      </c>
      <c r="EH45" s="18">
        <v>1008705.7400000001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1984996.19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4695.2799999999988</v>
      </c>
      <c r="EW45" s="18">
        <v>0</v>
      </c>
      <c r="EX45" s="18">
        <v>1420613.0400000019</v>
      </c>
      <c r="EY45" s="18">
        <v>0</v>
      </c>
      <c r="EZ45" s="18">
        <v>0</v>
      </c>
      <c r="FA45" s="18">
        <v>0</v>
      </c>
      <c r="FB45" s="18">
        <v>-62434.59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100354.84999999998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952094415.1999644</v>
      </c>
      <c r="HU45" s="18">
        <v>0</v>
      </c>
      <c r="HV45" s="19">
        <v>952094415.1999644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21568755.689999998</v>
      </c>
      <c r="E46" s="19">
        <v>0</v>
      </c>
      <c r="F46" s="18">
        <v>88285.21</v>
      </c>
      <c r="G46" s="18">
        <v>0</v>
      </c>
      <c r="H46" s="18">
        <v>12507670.789999999</v>
      </c>
      <c r="I46" s="18">
        <v>0</v>
      </c>
      <c r="J46" s="18">
        <v>8972799.6899999995</v>
      </c>
      <c r="K46" s="18">
        <v>0</v>
      </c>
      <c r="L46" s="18">
        <v>83167.42</v>
      </c>
      <c r="M46" s="18">
        <v>0</v>
      </c>
      <c r="N46" s="18">
        <v>655820.6</v>
      </c>
      <c r="O46" s="18">
        <v>0</v>
      </c>
      <c r="P46" s="18">
        <v>0</v>
      </c>
      <c r="Q46" s="18">
        <v>0</v>
      </c>
      <c r="R46" s="18">
        <v>105552159.22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20681827.07</v>
      </c>
      <c r="AA46" s="18">
        <v>0</v>
      </c>
      <c r="AB46" s="18">
        <v>0</v>
      </c>
      <c r="AC46" s="18">
        <v>0</v>
      </c>
      <c r="AD46" s="18">
        <v>5004678.0999999996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66704991.630000003</v>
      </c>
      <c r="AQ46" s="18">
        <v>0</v>
      </c>
      <c r="AR46" s="18">
        <v>225715</v>
      </c>
      <c r="AS46" s="18">
        <v>0</v>
      </c>
      <c r="AT46" s="18">
        <v>22138828.07</v>
      </c>
      <c r="AU46" s="18">
        <v>0</v>
      </c>
      <c r="AV46" s="18">
        <v>50249124.43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47980.53</v>
      </c>
      <c r="BC46" s="18">
        <v>0</v>
      </c>
      <c r="BD46" s="18">
        <v>5279846.4000000004</v>
      </c>
      <c r="BE46" s="18">
        <v>0</v>
      </c>
      <c r="BF46" s="18">
        <v>0</v>
      </c>
      <c r="BG46" s="18">
        <v>0</v>
      </c>
      <c r="BH46" s="18">
        <v>538157.86</v>
      </c>
      <c r="BI46" s="18">
        <v>0</v>
      </c>
      <c r="BJ46" s="18">
        <v>-9065742.1899999995</v>
      </c>
      <c r="BK46" s="18">
        <v>0</v>
      </c>
      <c r="BL46" s="18">
        <v>0</v>
      </c>
      <c r="BM46" s="18">
        <v>0</v>
      </c>
      <c r="BN46" s="18">
        <v>79509415.849999994</v>
      </c>
      <c r="BO46" s="18">
        <v>0</v>
      </c>
      <c r="BP46" s="18">
        <v>0</v>
      </c>
      <c r="BQ46" s="18">
        <v>0</v>
      </c>
      <c r="BR46" s="18">
        <v>2721.35</v>
      </c>
      <c r="BS46" s="18">
        <v>0</v>
      </c>
      <c r="BT46" s="18">
        <v>0</v>
      </c>
      <c r="BU46" s="18">
        <v>0</v>
      </c>
      <c r="BV46" s="18">
        <v>13993000.560000001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464799.48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58088586.939999998</v>
      </c>
      <c r="CK46" s="18">
        <v>0</v>
      </c>
      <c r="CL46" s="18">
        <v>2460293.36</v>
      </c>
      <c r="CM46" s="18">
        <v>0</v>
      </c>
      <c r="CN46" s="18">
        <v>467554.08</v>
      </c>
      <c r="CO46" s="18">
        <v>0</v>
      </c>
      <c r="CP46" s="18">
        <v>0</v>
      </c>
      <c r="CQ46" s="18">
        <v>0</v>
      </c>
      <c r="CR46" s="18">
        <v>466622.26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7879557.5199999996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3434.37</v>
      </c>
      <c r="DU46" s="18">
        <v>0</v>
      </c>
      <c r="DV46" s="18">
        <v>0</v>
      </c>
      <c r="DW46" s="18">
        <v>0</v>
      </c>
      <c r="DX46" s="18">
        <v>61350541.710000001</v>
      </c>
      <c r="DY46" s="18">
        <v>0</v>
      </c>
      <c r="DZ46" s="18">
        <v>0</v>
      </c>
      <c r="EA46" s="18">
        <v>0</v>
      </c>
      <c r="EB46" s="18">
        <v>22038575.199999999</v>
      </c>
      <c r="EC46" s="18">
        <v>0</v>
      </c>
      <c r="ED46" s="18">
        <v>354364.77</v>
      </c>
      <c r="EE46" s="18">
        <v>0</v>
      </c>
      <c r="EF46" s="18">
        <v>40684063.829999998</v>
      </c>
      <c r="EG46" s="18">
        <v>0</v>
      </c>
      <c r="EH46" s="18">
        <v>3946691.93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337920</v>
      </c>
      <c r="FM46" s="18">
        <v>0</v>
      </c>
      <c r="FN46" s="19">
        <v>19683919.899999999</v>
      </c>
      <c r="FO46" s="19">
        <v>0</v>
      </c>
      <c r="FP46" s="18">
        <v>0</v>
      </c>
      <c r="FQ46" s="18">
        <v>0</v>
      </c>
      <c r="FR46" s="18">
        <v>19683919.899999999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11508774.119999999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612906147.05999982</v>
      </c>
      <c r="HU46" s="18">
        <v>0</v>
      </c>
      <c r="HV46" s="19">
        <v>612906147.05999982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6232186.8499999996</v>
      </c>
      <c r="E47" s="19">
        <v>0</v>
      </c>
      <c r="F47" s="18">
        <v>1587943.42</v>
      </c>
      <c r="G47" s="18">
        <v>0</v>
      </c>
      <c r="H47" s="18">
        <v>1631.0700000000002</v>
      </c>
      <c r="I47" s="18">
        <v>0</v>
      </c>
      <c r="J47" s="18">
        <v>4642612.3599999994</v>
      </c>
      <c r="K47" s="18">
        <v>0</v>
      </c>
      <c r="L47" s="18">
        <v>406975.25</v>
      </c>
      <c r="M47" s="18">
        <v>0</v>
      </c>
      <c r="N47" s="18">
        <v>145137.15000000002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211966.7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868175.62000000046</v>
      </c>
      <c r="AQ47" s="18">
        <v>0</v>
      </c>
      <c r="AR47" s="18">
        <v>0</v>
      </c>
      <c r="AS47" s="18">
        <v>0</v>
      </c>
      <c r="AT47" s="18">
        <v>54895.020000000004</v>
      </c>
      <c r="AU47" s="18">
        <v>0</v>
      </c>
      <c r="AV47" s="18">
        <v>354977.97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1876.4999999999998</v>
      </c>
      <c r="BC47" s="18">
        <v>0</v>
      </c>
      <c r="BD47" s="18">
        <v>20022.689999999999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424373.12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1219.79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22644569.079999998</v>
      </c>
      <c r="CK47" s="18">
        <v>0</v>
      </c>
      <c r="CL47" s="18">
        <v>2971128.53</v>
      </c>
      <c r="CM47" s="18">
        <v>0</v>
      </c>
      <c r="CN47" s="18">
        <v>6434.84</v>
      </c>
      <c r="CO47" s="18">
        <v>0</v>
      </c>
      <c r="CP47" s="18">
        <v>0</v>
      </c>
      <c r="CQ47" s="18">
        <v>0</v>
      </c>
      <c r="CR47" s="18">
        <v>6434.84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13832.319999999996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356053.35999999993</v>
      </c>
      <c r="DY47" s="18">
        <v>0</v>
      </c>
      <c r="DZ47" s="18">
        <v>0</v>
      </c>
      <c r="EA47" s="18">
        <v>0</v>
      </c>
      <c r="EB47" s="18">
        <v>93220.890000000043</v>
      </c>
      <c r="EC47" s="18">
        <v>0</v>
      </c>
      <c r="ED47" s="18">
        <v>0</v>
      </c>
      <c r="EE47" s="18">
        <v>0</v>
      </c>
      <c r="EF47" s="18">
        <v>120556.54000000001</v>
      </c>
      <c r="EG47" s="18">
        <v>0</v>
      </c>
      <c r="EH47" s="18">
        <v>97294.51999999999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7577890.9299999997</v>
      </c>
      <c r="FO47" s="19">
        <v>0</v>
      </c>
      <c r="FP47" s="18">
        <v>0</v>
      </c>
      <c r="FQ47" s="18">
        <v>0</v>
      </c>
      <c r="FR47" s="18">
        <v>6082602.9100000439</v>
      </c>
      <c r="FS47" s="18">
        <v>0</v>
      </c>
      <c r="FT47" s="80">
        <v>1495288.0199999558</v>
      </c>
      <c r="FU47" s="80">
        <v>0</v>
      </c>
      <c r="FV47" s="18">
        <v>0</v>
      </c>
      <c r="FW47" s="18">
        <v>0</v>
      </c>
      <c r="FX47" s="18">
        <v>1495288.0199999558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90701.209999999963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42702782.000000007</v>
      </c>
      <c r="HU47" s="18">
        <v>0</v>
      </c>
      <c r="HV47" s="19">
        <v>42702782.000000007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35.15</v>
      </c>
      <c r="E48" s="19">
        <v>0</v>
      </c>
      <c r="F48" s="18">
        <v>35.15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4618.01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2634887323.73</v>
      </c>
      <c r="AK48" s="18">
        <v>0</v>
      </c>
      <c r="AL48" s="18">
        <v>2930855</v>
      </c>
      <c r="AM48" s="18">
        <v>0</v>
      </c>
      <c r="AN48" s="18">
        <v>127608070.36999997</v>
      </c>
      <c r="AO48" s="18">
        <v>0</v>
      </c>
      <c r="AP48" s="18">
        <v>1065893438.8130001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954081.91999999993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1</v>
      </c>
      <c r="BC48" s="18">
        <v>0</v>
      </c>
      <c r="BD48" s="18">
        <v>2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396080.24000000005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146.88</v>
      </c>
      <c r="CK48" s="18">
        <v>0</v>
      </c>
      <c r="CL48" s="18">
        <v>1</v>
      </c>
      <c r="CM48" s="18">
        <v>0</v>
      </c>
      <c r="CN48" s="18">
        <v>3</v>
      </c>
      <c r="CO48" s="18">
        <v>0</v>
      </c>
      <c r="CP48" s="18">
        <v>0</v>
      </c>
      <c r="CQ48" s="18">
        <v>0</v>
      </c>
      <c r="CR48" s="18">
        <v>1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225844561.5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383725.85999999993</v>
      </c>
      <c r="DY48" s="18">
        <v>0</v>
      </c>
      <c r="DZ48" s="18">
        <v>0</v>
      </c>
      <c r="EA48" s="18">
        <v>0</v>
      </c>
      <c r="EB48" s="18">
        <v>1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1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2751367.08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84502178.129999995</v>
      </c>
      <c r="FO48" s="19">
        <v>0</v>
      </c>
      <c r="FP48" s="18">
        <v>0</v>
      </c>
      <c r="FQ48" s="18">
        <v>0</v>
      </c>
      <c r="FR48" s="18">
        <v>38811041.079999998</v>
      </c>
      <c r="FS48" s="18">
        <v>0</v>
      </c>
      <c r="FT48" s="80">
        <v>45691137.050000004</v>
      </c>
      <c r="FU48" s="80">
        <v>0</v>
      </c>
      <c r="FV48" s="18">
        <v>706111.63</v>
      </c>
      <c r="FW48" s="18">
        <v>0</v>
      </c>
      <c r="FX48" s="18">
        <v>44985025.420000002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11371315.719999999</v>
      </c>
      <c r="GG48" s="18">
        <v>0</v>
      </c>
      <c r="GH48" s="18">
        <v>0</v>
      </c>
      <c r="GI48" s="18">
        <v>0</v>
      </c>
      <c r="GJ48" s="18">
        <v>865017.42999999993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4158392825.8330002</v>
      </c>
      <c r="HU48" s="18">
        <v>0</v>
      </c>
      <c r="HV48" s="19">
        <v>4158392825.8330002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26053130.279999975</v>
      </c>
      <c r="E49" s="19">
        <v>0</v>
      </c>
      <c r="F49" s="18">
        <v>15908336.009999977</v>
      </c>
      <c r="G49" s="18">
        <v>0</v>
      </c>
      <c r="H49" s="18">
        <v>1030321.5</v>
      </c>
      <c r="I49" s="18">
        <v>0</v>
      </c>
      <c r="J49" s="18">
        <v>9114472.7699999996</v>
      </c>
      <c r="K49" s="18">
        <v>0</v>
      </c>
      <c r="L49" s="18">
        <v>241518.97999999998</v>
      </c>
      <c r="M49" s="18">
        <v>0</v>
      </c>
      <c r="N49" s="18">
        <v>6085725.9599999674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85552.36</v>
      </c>
      <c r="AA49" s="18">
        <v>0</v>
      </c>
      <c r="AB49" s="18">
        <v>0</v>
      </c>
      <c r="AC49" s="18">
        <v>0</v>
      </c>
      <c r="AD49" s="18">
        <v>140674.12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953391493.87999785</v>
      </c>
      <c r="AQ49" s="18">
        <v>0</v>
      </c>
      <c r="AR49" s="18">
        <v>0</v>
      </c>
      <c r="AS49" s="18">
        <v>0</v>
      </c>
      <c r="AT49" s="18">
        <v>7052584.0900000008</v>
      </c>
      <c r="AU49" s="18">
        <v>0</v>
      </c>
      <c r="AV49" s="18">
        <v>14776518.900000002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663211.44999999891</v>
      </c>
      <c r="BC49" s="18">
        <v>0</v>
      </c>
      <c r="BD49" s="18">
        <v>9324814.4399999809</v>
      </c>
      <c r="BE49" s="18">
        <v>0</v>
      </c>
      <c r="BF49" s="18">
        <v>0</v>
      </c>
      <c r="BG49" s="18">
        <v>0</v>
      </c>
      <c r="BH49" s="18">
        <v>25002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47926.869999999995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62980.7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3250.75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40257543.020000115</v>
      </c>
      <c r="CK49" s="18">
        <v>0</v>
      </c>
      <c r="CL49" s="18">
        <v>5991909.2599999979</v>
      </c>
      <c r="CM49" s="18">
        <v>0</v>
      </c>
      <c r="CN49" s="18">
        <v>3848874.7100000046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11533090.919999709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1990117.2700000023</v>
      </c>
      <c r="DY49" s="18">
        <v>0</v>
      </c>
      <c r="DZ49" s="18">
        <v>0</v>
      </c>
      <c r="EA49" s="18">
        <v>0</v>
      </c>
      <c r="EB49" s="18">
        <v>36923270.379999876</v>
      </c>
      <c r="EC49" s="18">
        <v>0</v>
      </c>
      <c r="ED49" s="18">
        <v>53553.159999999996</v>
      </c>
      <c r="EE49" s="18">
        <v>0</v>
      </c>
      <c r="EF49" s="18">
        <v>364429.53</v>
      </c>
      <c r="EG49" s="18">
        <v>0</v>
      </c>
      <c r="EH49" s="18">
        <v>1450912.17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6352.54</v>
      </c>
      <c r="EQ49" s="18">
        <v>0</v>
      </c>
      <c r="ER49" s="18">
        <v>0</v>
      </c>
      <c r="ES49" s="18">
        <v>0</v>
      </c>
      <c r="ET49" s="18">
        <v>321277.17000000004</v>
      </c>
      <c r="EU49" s="18">
        <v>0</v>
      </c>
      <c r="EV49" s="18">
        <v>470486.64</v>
      </c>
      <c r="EW49" s="18">
        <v>0</v>
      </c>
      <c r="EX49" s="18">
        <v>71254558.34999983</v>
      </c>
      <c r="EY49" s="18">
        <v>0</v>
      </c>
      <c r="EZ49" s="18">
        <v>686720</v>
      </c>
      <c r="FA49" s="18">
        <v>0</v>
      </c>
      <c r="FB49" s="18">
        <v>2398017.9699999997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135997.76000000001</v>
      </c>
      <c r="FK49" s="18">
        <v>0</v>
      </c>
      <c r="FL49" s="18">
        <v>0</v>
      </c>
      <c r="FM49" s="18">
        <v>0</v>
      </c>
      <c r="FN49" s="19">
        <v>61499908.510000065</v>
      </c>
      <c r="FO49" s="19">
        <v>0</v>
      </c>
      <c r="FP49" s="18">
        <v>1595</v>
      </c>
      <c r="FQ49" s="18">
        <v>0</v>
      </c>
      <c r="FR49" s="18">
        <v>1356435.95</v>
      </c>
      <c r="FS49" s="18">
        <v>0</v>
      </c>
      <c r="FT49" s="80">
        <v>60141877.560000062</v>
      </c>
      <c r="FU49" s="80">
        <v>0</v>
      </c>
      <c r="FV49" s="18">
        <v>0</v>
      </c>
      <c r="FW49" s="18">
        <v>0</v>
      </c>
      <c r="FX49" s="18">
        <v>60141877.560000062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4211528.8899999978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1261356495.5299978</v>
      </c>
      <c r="HU49" s="18">
        <v>0</v>
      </c>
      <c r="HV49" s="19">
        <v>1261356495.5299978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7267757.9600000009</v>
      </c>
      <c r="E50" s="19">
        <v>0</v>
      </c>
      <c r="F50" s="18">
        <v>4980013.1100000003</v>
      </c>
      <c r="G50" s="18">
        <v>0</v>
      </c>
      <c r="H50" s="18">
        <v>593330.12</v>
      </c>
      <c r="I50" s="18">
        <v>0</v>
      </c>
      <c r="J50" s="18">
        <v>1694414.73</v>
      </c>
      <c r="K50" s="18">
        <v>0</v>
      </c>
      <c r="L50" s="18">
        <v>3940.7</v>
      </c>
      <c r="M50" s="18">
        <v>0</v>
      </c>
      <c r="N50" s="18">
        <v>12650466.41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64523579.700000003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1403753434.1099999</v>
      </c>
      <c r="AQ50" s="18">
        <v>0</v>
      </c>
      <c r="AR50" s="18">
        <v>0</v>
      </c>
      <c r="AS50" s="18">
        <v>0</v>
      </c>
      <c r="AT50" s="18">
        <v>2465786.4</v>
      </c>
      <c r="AU50" s="18">
        <v>0</v>
      </c>
      <c r="AV50" s="18">
        <v>642001.51</v>
      </c>
      <c r="AW50" s="18">
        <v>0</v>
      </c>
      <c r="AX50" s="18">
        <v>10044.77</v>
      </c>
      <c r="AY50" s="18">
        <v>0</v>
      </c>
      <c r="AZ50" s="18">
        <v>101550.31</v>
      </c>
      <c r="BA50" s="18">
        <v>0</v>
      </c>
      <c r="BB50" s="18">
        <v>314626.93</v>
      </c>
      <c r="BC50" s="18">
        <v>0</v>
      </c>
      <c r="BD50" s="18">
        <v>860820.89</v>
      </c>
      <c r="BE50" s="18">
        <v>0</v>
      </c>
      <c r="BF50" s="18">
        <v>0</v>
      </c>
      <c r="BG50" s="18">
        <v>0</v>
      </c>
      <c r="BH50" s="18">
        <v>19413.830000000002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600765.14999999991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532450.57999999996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35581379.539999999</v>
      </c>
      <c r="CK50" s="18">
        <v>0</v>
      </c>
      <c r="CL50" s="18">
        <v>425209.16</v>
      </c>
      <c r="CM50" s="18">
        <v>0</v>
      </c>
      <c r="CN50" s="18">
        <v>1198023.01</v>
      </c>
      <c r="CO50" s="18">
        <v>0</v>
      </c>
      <c r="CP50" s="18">
        <v>0</v>
      </c>
      <c r="CQ50" s="18">
        <v>0</v>
      </c>
      <c r="CR50" s="18">
        <v>400997.05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16079763.85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11527743.210000001</v>
      </c>
      <c r="DY50" s="18">
        <v>0</v>
      </c>
      <c r="DZ50" s="18">
        <v>0</v>
      </c>
      <c r="EA50" s="18">
        <v>0</v>
      </c>
      <c r="EB50" s="18">
        <v>622740.16</v>
      </c>
      <c r="EC50" s="18">
        <v>0</v>
      </c>
      <c r="ED50" s="18">
        <v>0</v>
      </c>
      <c r="EE50" s="18">
        <v>0</v>
      </c>
      <c r="EF50" s="18">
        <v>699332.61</v>
      </c>
      <c r="EG50" s="18">
        <v>0</v>
      </c>
      <c r="EH50" s="18">
        <v>1709821.68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914.42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346087.31</v>
      </c>
      <c r="EW50" s="18">
        <v>0</v>
      </c>
      <c r="EX50" s="18">
        <v>1924.36</v>
      </c>
      <c r="EY50" s="18">
        <v>0</v>
      </c>
      <c r="EZ50" s="18">
        <v>0</v>
      </c>
      <c r="FA50" s="18">
        <v>0</v>
      </c>
      <c r="FB50" s="18">
        <v>6455.26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2283.2800000000002</v>
      </c>
      <c r="FK50" s="18">
        <v>0</v>
      </c>
      <c r="FL50" s="18">
        <v>0</v>
      </c>
      <c r="FM50" s="18">
        <v>0</v>
      </c>
      <c r="FN50" s="19">
        <v>15165383.029999999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15165383.029999999</v>
      </c>
      <c r="FU50" s="80">
        <v>0</v>
      </c>
      <c r="FV50" s="18">
        <v>0</v>
      </c>
      <c r="FW50" s="18">
        <v>0</v>
      </c>
      <c r="FX50" s="18">
        <v>15165383.029999999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20725179.109999999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1598239876.2899997</v>
      </c>
      <c r="HU50" s="18">
        <v>0</v>
      </c>
      <c r="HV50" s="19">
        <v>1598239876.2899997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171269423.12427998</v>
      </c>
      <c r="AK51" s="18">
        <v>0</v>
      </c>
      <c r="AL51" s="18">
        <v>595968.29572000005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349021.33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163550</v>
      </c>
      <c r="FO51" s="19">
        <v>0</v>
      </c>
      <c r="FP51" s="18">
        <v>0</v>
      </c>
      <c r="FQ51" s="18">
        <v>0</v>
      </c>
      <c r="FR51" s="18">
        <v>163550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1112239715.1300001</v>
      </c>
      <c r="GG51" s="18">
        <v>0</v>
      </c>
      <c r="GH51" s="18">
        <v>220935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1284838612.8800001</v>
      </c>
      <c r="HU51" s="18">
        <v>0</v>
      </c>
      <c r="HV51" s="19">
        <v>1284838612.8800001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112549231.90000042</v>
      </c>
      <c r="E52" s="19">
        <v>0</v>
      </c>
      <c r="F52" s="18">
        <v>52984398.660000443</v>
      </c>
      <c r="G52" s="18">
        <v>0</v>
      </c>
      <c r="H52" s="18">
        <v>45817842.419999994</v>
      </c>
      <c r="I52" s="18">
        <v>0</v>
      </c>
      <c r="J52" s="18">
        <v>13746990.82</v>
      </c>
      <c r="K52" s="18">
        <v>0</v>
      </c>
      <c r="L52" s="18">
        <v>0</v>
      </c>
      <c r="M52" s="18">
        <v>0</v>
      </c>
      <c r="N52" s="18">
        <v>11397989.829999998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2846039.9400000004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241394320.47999996</v>
      </c>
      <c r="AQ52" s="18">
        <v>0</v>
      </c>
      <c r="AR52" s="18">
        <v>185081.77000000002</v>
      </c>
      <c r="AS52" s="18">
        <v>0</v>
      </c>
      <c r="AT52" s="18">
        <v>5073117.2</v>
      </c>
      <c r="AU52" s="18">
        <v>0</v>
      </c>
      <c r="AV52" s="18">
        <v>1927419.8499999999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4365983.8999998495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255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222967.72000000006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49309500.039993048</v>
      </c>
      <c r="DE52" s="18">
        <v>0</v>
      </c>
      <c r="DF52" s="18">
        <v>554713.24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228879849.02999732</v>
      </c>
      <c r="DY52" s="18">
        <v>0</v>
      </c>
      <c r="DZ52" s="18">
        <v>0</v>
      </c>
      <c r="EA52" s="18">
        <v>0</v>
      </c>
      <c r="EB52" s="18">
        <v>60697919.899999999</v>
      </c>
      <c r="EC52" s="18">
        <v>0</v>
      </c>
      <c r="ED52" s="18">
        <v>422543.22000000003</v>
      </c>
      <c r="EE52" s="18">
        <v>0</v>
      </c>
      <c r="EF52" s="18">
        <v>2074338.68</v>
      </c>
      <c r="EG52" s="18">
        <v>0</v>
      </c>
      <c r="EH52" s="18">
        <v>3410079.8199999984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77296.390000000014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725447706.8599906</v>
      </c>
      <c r="HU52" s="18">
        <v>0</v>
      </c>
      <c r="HV52" s="19">
        <v>725447706.8599906</v>
      </c>
    </row>
    <row r="53" spans="1:230" ht="12.75" customHeight="1">
      <c r="A53" s="57" t="s">
        <v>239</v>
      </c>
      <c r="B53" s="17">
        <v>1058</v>
      </c>
      <c r="C53" s="58" t="s">
        <v>146</v>
      </c>
      <c r="D53" s="19">
        <v>42586488.880000003</v>
      </c>
      <c r="E53" s="19">
        <v>0</v>
      </c>
      <c r="F53" s="18">
        <v>30959.96</v>
      </c>
      <c r="G53" s="18">
        <v>0</v>
      </c>
      <c r="H53" s="18">
        <v>42555528.920000002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465434.14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373.52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3221430.24</v>
      </c>
      <c r="AQ53" s="18">
        <v>0</v>
      </c>
      <c r="AR53" s="18">
        <v>0</v>
      </c>
      <c r="AS53" s="18">
        <v>0</v>
      </c>
      <c r="AT53" s="18">
        <v>73161705.829999998</v>
      </c>
      <c r="AU53" s="18">
        <v>0</v>
      </c>
      <c r="AV53" s="18">
        <v>76864162.090000004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533498.27</v>
      </c>
      <c r="BC53" s="18">
        <v>0</v>
      </c>
      <c r="BD53" s="18">
        <v>7364983.54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4450428.22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59082.66</v>
      </c>
      <c r="CK53" s="18">
        <v>0</v>
      </c>
      <c r="CL53" s="18">
        <v>210411.59</v>
      </c>
      <c r="CM53" s="18">
        <v>0</v>
      </c>
      <c r="CN53" s="18">
        <v>105922.54</v>
      </c>
      <c r="CO53" s="18">
        <v>0</v>
      </c>
      <c r="CP53" s="18">
        <v>0</v>
      </c>
      <c r="CQ53" s="18">
        <v>0</v>
      </c>
      <c r="CR53" s="18">
        <v>102270.59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34619965.359999999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143772509.19999999</v>
      </c>
      <c r="DW53" s="18">
        <v>0</v>
      </c>
      <c r="DX53" s="18">
        <v>71056563.379999995</v>
      </c>
      <c r="DY53" s="18">
        <v>0</v>
      </c>
      <c r="DZ53" s="18">
        <v>0</v>
      </c>
      <c r="EA53" s="18">
        <v>0</v>
      </c>
      <c r="EB53" s="18">
        <v>204181.88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3201080.29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461980492.22000003</v>
      </c>
      <c r="HU53" s="18">
        <v>0</v>
      </c>
      <c r="HV53" s="19">
        <v>461980492.22000003</v>
      </c>
    </row>
    <row r="54" spans="1:230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567156.06999999995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5921610.8700000001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3803834.05</v>
      </c>
      <c r="DE54" s="18">
        <v>0</v>
      </c>
      <c r="DF54" s="18">
        <v>3207411.17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5921610.8700000001</v>
      </c>
      <c r="DU54" s="18">
        <v>0</v>
      </c>
      <c r="DV54" s="18">
        <v>18796041.140000001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22939953.23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61157617.399999999</v>
      </c>
      <c r="HU54" s="18">
        <v>0</v>
      </c>
      <c r="HV54" s="19">
        <v>61157617.399999999</v>
      </c>
    </row>
    <row r="55" spans="1:230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9444980637.5729523</v>
      </c>
      <c r="FO55" s="19">
        <v>0</v>
      </c>
      <c r="FP55" s="18">
        <v>3146861.7450000001</v>
      </c>
      <c r="FQ55" s="18">
        <v>0</v>
      </c>
      <c r="FR55" s="18">
        <v>75996.256799999406</v>
      </c>
      <c r="FS55" s="18">
        <v>0</v>
      </c>
      <c r="FT55" s="80">
        <v>1628112564.4414468</v>
      </c>
      <c r="FU55" s="80">
        <v>0</v>
      </c>
      <c r="FV55" s="18">
        <v>26560904.235500418</v>
      </c>
      <c r="FW55" s="18">
        <v>0</v>
      </c>
      <c r="FX55" s="18">
        <v>1601551660.2059464</v>
      </c>
      <c r="FY55" s="18">
        <v>0</v>
      </c>
      <c r="FZ55" s="80">
        <v>7813645215.1297045</v>
      </c>
      <c r="GA55" s="80">
        <v>0</v>
      </c>
      <c r="GB55" s="18">
        <v>663473328.90300131</v>
      </c>
      <c r="GC55" s="18">
        <v>0</v>
      </c>
      <c r="GD55" s="18">
        <v>7150171886.2267036</v>
      </c>
      <c r="GE55" s="18">
        <v>0</v>
      </c>
      <c r="GF55" s="18">
        <v>750000.12000000046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9445730637.6929474</v>
      </c>
      <c r="HU55" s="18">
        <v>0</v>
      </c>
      <c r="HV55" s="19">
        <v>9445730637.6929474</v>
      </c>
    </row>
    <row r="56" spans="1:230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5412345.4699999997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363.48571428571427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1435740714.8800159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1441153423.8357301</v>
      </c>
      <c r="HU56" s="18">
        <v>0</v>
      </c>
      <c r="HV56" s="19">
        <v>1441153423.8357301</v>
      </c>
    </row>
    <row r="57" spans="1:230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1090158.0000000449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435342070.54999387</v>
      </c>
      <c r="FO57" s="19">
        <v>0</v>
      </c>
      <c r="FP57" s="18">
        <v>21720.270000000008</v>
      </c>
      <c r="FQ57" s="18">
        <v>0</v>
      </c>
      <c r="FR57" s="18">
        <v>132916978.89999448</v>
      </c>
      <c r="FS57" s="18">
        <v>0</v>
      </c>
      <c r="FT57" s="80">
        <v>169527680.43999949</v>
      </c>
      <c r="FU57" s="80">
        <v>0</v>
      </c>
      <c r="FV57" s="18">
        <v>718553.75000000047</v>
      </c>
      <c r="FW57" s="18">
        <v>0</v>
      </c>
      <c r="FX57" s="18">
        <v>168809126.68999949</v>
      </c>
      <c r="FY57" s="18">
        <v>0</v>
      </c>
      <c r="FZ57" s="80">
        <v>132875690.93999991</v>
      </c>
      <c r="GA57" s="80">
        <v>0</v>
      </c>
      <c r="GB57" s="18">
        <v>15016568.71000001</v>
      </c>
      <c r="GC57" s="18">
        <v>0</v>
      </c>
      <c r="GD57" s="18">
        <v>117859122.2299999</v>
      </c>
      <c r="GE57" s="18">
        <v>0</v>
      </c>
      <c r="GF57" s="18">
        <v>69848224.769940183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285164.51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506565617.82993394</v>
      </c>
      <c r="HU57" s="18">
        <v>0</v>
      </c>
      <c r="HV57" s="19">
        <v>506565617.82993394</v>
      </c>
    </row>
    <row r="58" spans="1:230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430259.3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113937282.91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114367542.20999999</v>
      </c>
      <c r="HU58" s="18">
        <v>0</v>
      </c>
      <c r="HV58" s="19">
        <v>114367542.20999999</v>
      </c>
    </row>
    <row r="59" spans="1:230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669802.55999999878</v>
      </c>
      <c r="DE59" s="18">
        <v>0</v>
      </c>
      <c r="DF59" s="18">
        <v>926919.95999999961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96398171.159999192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97994893.679999188</v>
      </c>
      <c r="HU59" s="18">
        <v>0</v>
      </c>
      <c r="HV59" s="19">
        <v>97994893.679999188</v>
      </c>
    </row>
    <row r="60" spans="1:230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13490795.316499999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13490795.316499999</v>
      </c>
      <c r="GA60" s="80">
        <v>0</v>
      </c>
      <c r="GB60" s="18">
        <v>0.1</v>
      </c>
      <c r="GC60" s="18">
        <v>0</v>
      </c>
      <c r="GD60" s="18">
        <v>13490795.216499999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0.1</v>
      </c>
      <c r="GM60" s="18">
        <v>0</v>
      </c>
      <c r="GN60" s="18">
        <v>4465849191.9945068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4479339987.4110069</v>
      </c>
      <c r="HU60" s="18">
        <v>0</v>
      </c>
      <c r="HV60" s="19">
        <v>4479339987.4110069</v>
      </c>
    </row>
    <row r="61" spans="1:230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1064593.6099999999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400491290.77999997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401555884.38999999</v>
      </c>
      <c r="HU61" s="18">
        <v>0</v>
      </c>
      <c r="HV61" s="19">
        <v>401555884.38999999</v>
      </c>
    </row>
    <row r="62" spans="1:230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249131.52000000002</v>
      </c>
      <c r="DE62" s="18">
        <v>0</v>
      </c>
      <c r="DF62" s="18">
        <v>2389392.19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3807607860.8800006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3810246384.5900006</v>
      </c>
      <c r="HU62" s="18">
        <v>0</v>
      </c>
      <c r="HV62" s="19">
        <v>3810246384.5900006</v>
      </c>
    </row>
    <row r="63" spans="1:230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1152891.8500001042</v>
      </c>
      <c r="DE63" s="18">
        <v>-250.08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95209314.240000293</v>
      </c>
      <c r="GM63" s="18">
        <v>4435801.3000000007</v>
      </c>
      <c r="GN63" s="18">
        <v>4544782160.394249</v>
      </c>
      <c r="GO63" s="18">
        <v>164519093.7099973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4641144366.4842491</v>
      </c>
      <c r="HU63" s="18">
        <v>168954644.9299973</v>
      </c>
      <c r="HV63" s="19">
        <v>4810099011.4142466</v>
      </c>
    </row>
    <row r="64" spans="1:230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62055539.199982509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8642587.7699999996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8642587.7699999996</v>
      </c>
      <c r="FU64" s="80">
        <v>0</v>
      </c>
      <c r="FV64" s="18">
        <v>8642587.7699999996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552411211.90995586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623109338.87993836</v>
      </c>
      <c r="HU64" s="18">
        <v>0</v>
      </c>
      <c r="HV64" s="19">
        <v>623109338.87993836</v>
      </c>
    </row>
    <row r="65" spans="1:242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103931546.5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5080212955.1999998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5184144501.6999998</v>
      </c>
      <c r="HU65" s="18">
        <v>0</v>
      </c>
      <c r="HV65" s="19">
        <v>5184144501.6999998</v>
      </c>
    </row>
    <row r="66" spans="1:242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626990.11</v>
      </c>
      <c r="DE66" s="18">
        <v>2857.1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52535475.439999998</v>
      </c>
      <c r="GO66" s="18">
        <v>2147741.96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53162465.549999997</v>
      </c>
      <c r="HU66" s="18">
        <v>2150599.06</v>
      </c>
      <c r="HV66" s="19">
        <v>55313064.609999999</v>
      </c>
    </row>
    <row r="67" spans="1:242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36808914.07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1000890246.9128101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1037699160.9828101</v>
      </c>
      <c r="HU67" s="18">
        <v>0</v>
      </c>
      <c r="HV67" s="19">
        <v>1037699160.9828101</v>
      </c>
    </row>
    <row r="68" spans="1:242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165906907.15999976</v>
      </c>
      <c r="DE68" s="18">
        <v>0</v>
      </c>
      <c r="DF68" s="18">
        <v>136057964.50000006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208565513.56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208565513.56</v>
      </c>
      <c r="FU68" s="80">
        <v>0</v>
      </c>
      <c r="FV68" s="18">
        <v>30956701.280000001</v>
      </c>
      <c r="FW68" s="18">
        <v>0</v>
      </c>
      <c r="FX68" s="18">
        <v>177608812.28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2648495088.7499871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3159025473.9699864</v>
      </c>
      <c r="HU68" s="18">
        <v>0</v>
      </c>
      <c r="HV68" s="19">
        <v>3159025473.9699864</v>
      </c>
    </row>
    <row r="69" spans="1:242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416765254.44419014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7975720.9200000046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7978557.650000005</v>
      </c>
      <c r="FU69" s="80">
        <v>0</v>
      </c>
      <c r="FV69" s="18">
        <v>45694.97</v>
      </c>
      <c r="FW69" s="18">
        <v>0</v>
      </c>
      <c r="FX69" s="18">
        <v>7932862.6800000053</v>
      </c>
      <c r="FY69" s="18">
        <v>0</v>
      </c>
      <c r="FZ69" s="80">
        <v>-2836.73</v>
      </c>
      <c r="GA69" s="80">
        <v>0</v>
      </c>
      <c r="GB69" s="18">
        <v>0</v>
      </c>
      <c r="GC69" s="18">
        <v>0</v>
      </c>
      <c r="GD69" s="18">
        <v>-2836.73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1188393595.4071643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1613134570.7713542</v>
      </c>
      <c r="HU69" s="18">
        <v>0</v>
      </c>
      <c r="HV69" s="19">
        <v>1613134570.7713542</v>
      </c>
    </row>
    <row r="70" spans="1:242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3475.41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14863219.099999979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14863219.099999979</v>
      </c>
      <c r="FU70" s="80">
        <v>0</v>
      </c>
      <c r="FV70" s="18">
        <v>3541257</v>
      </c>
      <c r="FW70" s="18">
        <v>0</v>
      </c>
      <c r="FX70" s="18">
        <v>11321962.099999979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3555557557.52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3570424252.0300002</v>
      </c>
      <c r="HU70" s="18">
        <v>0</v>
      </c>
      <c r="HV70" s="19">
        <v>3570424252.0300002</v>
      </c>
    </row>
    <row r="71" spans="1:242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525827.80000000005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45658936.480000019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46184764.280000016</v>
      </c>
      <c r="HU71" s="18">
        <v>0</v>
      </c>
      <c r="HV71" s="19">
        <v>46184764.280000016</v>
      </c>
    </row>
    <row r="72" spans="1:242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61806378.110000029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57824366.790000021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57824366.790000021</v>
      </c>
      <c r="FU72" s="80">
        <v>0</v>
      </c>
      <c r="FV72" s="18">
        <v>0</v>
      </c>
      <c r="FW72" s="18">
        <v>0</v>
      </c>
      <c r="FX72" s="18">
        <v>57824366.790000021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193331441.07999995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312962185.98000002</v>
      </c>
      <c r="HU72" s="18">
        <v>0</v>
      </c>
      <c r="HV72" s="19">
        <v>312962185.98000002</v>
      </c>
    </row>
    <row r="73" spans="1:242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16815625.259992506</v>
      </c>
      <c r="DE73" s="18">
        <v>0</v>
      </c>
      <c r="DF73" s="18">
        <v>123426554.00000113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723974208.05000424</v>
      </c>
      <c r="FO73" s="19">
        <v>0</v>
      </c>
      <c r="FP73" s="18">
        <v>83751.25</v>
      </c>
      <c r="FQ73" s="18">
        <v>0</v>
      </c>
      <c r="FR73" s="18">
        <v>535447.92999999993</v>
      </c>
      <c r="FS73" s="18">
        <v>0</v>
      </c>
      <c r="FT73" s="80">
        <v>165231418.37</v>
      </c>
      <c r="FU73" s="80">
        <v>0</v>
      </c>
      <c r="FV73" s="18">
        <v>839851.8</v>
      </c>
      <c r="FW73" s="18">
        <v>0</v>
      </c>
      <c r="FX73" s="18">
        <v>164391566.56999999</v>
      </c>
      <c r="FY73" s="18">
        <v>0</v>
      </c>
      <c r="FZ73" s="80">
        <v>558123590.50000429</v>
      </c>
      <c r="GA73" s="80">
        <v>0</v>
      </c>
      <c r="GB73" s="18">
        <v>1951309.7199999997</v>
      </c>
      <c r="GC73" s="18">
        <v>0</v>
      </c>
      <c r="GD73" s="18">
        <v>556172280.78000426</v>
      </c>
      <c r="GE73" s="18">
        <v>0</v>
      </c>
      <c r="GF73" s="18">
        <v>3107155.6600017045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309828244.26000684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1177151787.2300062</v>
      </c>
      <c r="HU73" s="18">
        <v>0</v>
      </c>
      <c r="HV73" s="19">
        <v>1177151787.2300062</v>
      </c>
    </row>
    <row r="74" spans="1:242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606928947.94999504</v>
      </c>
      <c r="DE74" s="18">
        <v>0</v>
      </c>
      <c r="DF74" s="18">
        <v>86287007.280000359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2531136.9899999998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2531136.9899999998</v>
      </c>
      <c r="FU74" s="80">
        <v>0</v>
      </c>
      <c r="FV74" s="18">
        <v>109149.56999999999</v>
      </c>
      <c r="FW74" s="18">
        <v>0</v>
      </c>
      <c r="FX74" s="18">
        <v>2421987.42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2317314089.4267898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3013061181.6467853</v>
      </c>
      <c r="HU74" s="18">
        <v>0</v>
      </c>
      <c r="HV74" s="19">
        <v>3013061181.6467853</v>
      </c>
    </row>
    <row r="75" spans="1:242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7857741.1400000006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7471998346.5333328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7479856087.6733332</v>
      </c>
      <c r="HU75" s="18">
        <v>0</v>
      </c>
      <c r="HV75" s="19">
        <v>7479856087.6733332</v>
      </c>
    </row>
    <row r="76" spans="1:242" ht="12.75" customHeight="1">
      <c r="A76" s="59" t="s">
        <v>287</v>
      </c>
      <c r="B76" s="48">
        <v>9000</v>
      </c>
      <c r="C76" s="58" t="s">
        <v>288</v>
      </c>
      <c r="D76" s="49">
        <v>28474946763.113766</v>
      </c>
      <c r="E76" s="49">
        <v>1305543603.8824914</v>
      </c>
      <c r="F76" s="49">
        <v>5856785996.3543329</v>
      </c>
      <c r="G76" s="49">
        <v>158018074.53985232</v>
      </c>
      <c r="H76" s="49">
        <v>11141352696.878635</v>
      </c>
      <c r="I76" s="49">
        <v>428985492.42826104</v>
      </c>
      <c r="J76" s="49">
        <v>11476808069.880795</v>
      </c>
      <c r="K76" s="49">
        <v>718540036.91437781</v>
      </c>
      <c r="L76" s="49">
        <v>2815859172.3672037</v>
      </c>
      <c r="M76" s="49">
        <v>60115305.935000002</v>
      </c>
      <c r="N76" s="49">
        <v>3545115060.4699717</v>
      </c>
      <c r="O76" s="49">
        <v>776.48</v>
      </c>
      <c r="P76" s="49">
        <v>30807610.429999992</v>
      </c>
      <c r="Q76" s="49">
        <v>0</v>
      </c>
      <c r="R76" s="49">
        <v>195484035.90250039</v>
      </c>
      <c r="S76" s="49">
        <v>222424.200000001</v>
      </c>
      <c r="T76" s="49">
        <v>101306732.73159435</v>
      </c>
      <c r="U76" s="49">
        <v>0</v>
      </c>
      <c r="V76" s="49">
        <v>49334497.839999996</v>
      </c>
      <c r="W76" s="49">
        <v>0</v>
      </c>
      <c r="X76" s="49">
        <v>470085.57</v>
      </c>
      <c r="Y76" s="49">
        <v>0</v>
      </c>
      <c r="Z76" s="49">
        <v>4425643814.9189138</v>
      </c>
      <c r="AA76" s="49">
        <v>130728584.031</v>
      </c>
      <c r="AB76" s="49">
        <v>15200575.27</v>
      </c>
      <c r="AC76" s="49">
        <v>1002.74</v>
      </c>
      <c r="AD76" s="49">
        <v>2785084732.4449291</v>
      </c>
      <c r="AE76" s="49">
        <v>190427187.22799999</v>
      </c>
      <c r="AF76" s="49">
        <v>0</v>
      </c>
      <c r="AG76" s="49">
        <v>0</v>
      </c>
      <c r="AH76" s="49">
        <v>0</v>
      </c>
      <c r="AI76" s="49">
        <v>0</v>
      </c>
      <c r="AJ76" s="49">
        <v>74528288580.979324</v>
      </c>
      <c r="AK76" s="49">
        <v>2272461.08</v>
      </c>
      <c r="AL76" s="49">
        <v>1558221249.2015953</v>
      </c>
      <c r="AM76" s="49">
        <v>4180579.56</v>
      </c>
      <c r="AN76" s="49">
        <v>4957009827.8396511</v>
      </c>
      <c r="AO76" s="49">
        <v>232565821.32999998</v>
      </c>
      <c r="AP76" s="49">
        <v>56909838282.227058</v>
      </c>
      <c r="AQ76" s="49">
        <v>208597905.11000001</v>
      </c>
      <c r="AR76" s="49">
        <v>72582786.68999882</v>
      </c>
      <c r="AS76" s="49">
        <v>0</v>
      </c>
      <c r="AT76" s="49">
        <v>2455866474.6969705</v>
      </c>
      <c r="AU76" s="49">
        <v>19924941.511999998</v>
      </c>
      <c r="AV76" s="49">
        <v>2619805031.5099936</v>
      </c>
      <c r="AW76" s="49">
        <v>157835744.21899998</v>
      </c>
      <c r="AX76" s="49">
        <v>657746.54</v>
      </c>
      <c r="AY76" s="49">
        <v>215372.56</v>
      </c>
      <c r="AZ76" s="49">
        <v>8693723.0300000012</v>
      </c>
      <c r="BA76" s="49">
        <v>6631702.6600000001</v>
      </c>
      <c r="BB76" s="49">
        <v>188073100.58652574</v>
      </c>
      <c r="BC76" s="49">
        <v>3185351.4159999997</v>
      </c>
      <c r="BD76" s="49">
        <v>1142071978.6012352</v>
      </c>
      <c r="BE76" s="49">
        <v>5945005.060899999</v>
      </c>
      <c r="BF76" s="49">
        <v>11229550.58</v>
      </c>
      <c r="BG76" s="49">
        <v>0</v>
      </c>
      <c r="BH76" s="49">
        <v>171111366.68009987</v>
      </c>
      <c r="BI76" s="49">
        <v>0</v>
      </c>
      <c r="BJ76" s="49">
        <v>777753002.39339995</v>
      </c>
      <c r="BK76" s="49">
        <v>42939570.509999998</v>
      </c>
      <c r="BL76" s="49">
        <v>533249246.77942187</v>
      </c>
      <c r="BM76" s="49">
        <v>9890144.9100000001</v>
      </c>
      <c r="BN76" s="49">
        <v>135284531.76999998</v>
      </c>
      <c r="BO76" s="49">
        <v>0</v>
      </c>
      <c r="BP76" s="49">
        <v>85302958.191700011</v>
      </c>
      <c r="BQ76" s="49">
        <v>526820.79</v>
      </c>
      <c r="BR76" s="49">
        <v>9961615.4999999888</v>
      </c>
      <c r="BS76" s="49">
        <v>0</v>
      </c>
      <c r="BT76" s="49">
        <v>0</v>
      </c>
      <c r="BU76" s="49">
        <v>0</v>
      </c>
      <c r="BV76" s="49">
        <v>1221021021.2600996</v>
      </c>
      <c r="BW76" s="49">
        <v>60356222.530000001</v>
      </c>
      <c r="BX76" s="49">
        <v>12724877.23</v>
      </c>
      <c r="BY76" s="49">
        <v>25000</v>
      </c>
      <c r="BZ76" s="49">
        <v>363893474.28000003</v>
      </c>
      <c r="CA76" s="49">
        <v>29473700.399999999</v>
      </c>
      <c r="CB76" s="49">
        <v>274724683.14340007</v>
      </c>
      <c r="CC76" s="49">
        <v>4867491.0940000005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7515239232.0668468</v>
      </c>
      <c r="CK76" s="49">
        <v>28949304.591499969</v>
      </c>
      <c r="CL76" s="49">
        <v>995765140.90891552</v>
      </c>
      <c r="CM76" s="49">
        <v>2302410.7835999997</v>
      </c>
      <c r="CN76" s="49">
        <v>247970127.87353739</v>
      </c>
      <c r="CO76" s="49">
        <v>-357882.92000000022</v>
      </c>
      <c r="CP76" s="49">
        <v>0</v>
      </c>
      <c r="CQ76" s="49">
        <v>0</v>
      </c>
      <c r="CR76" s="49">
        <v>155063873.98640442</v>
      </c>
      <c r="CS76" s="49">
        <v>100101.3999999996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62527802.539999999</v>
      </c>
      <c r="DA76" s="49">
        <v>0</v>
      </c>
      <c r="DB76" s="49">
        <v>3774980.81</v>
      </c>
      <c r="DC76" s="49">
        <v>3823.39</v>
      </c>
      <c r="DD76" s="49">
        <v>5639313629.1618023</v>
      </c>
      <c r="DE76" s="49">
        <v>36832283.263000004</v>
      </c>
      <c r="DF76" s="49">
        <v>30096080.374285735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1116223.45</v>
      </c>
      <c r="DM76" s="49">
        <v>2246.9299999999998</v>
      </c>
      <c r="DN76" s="49">
        <v>685714022.85547543</v>
      </c>
      <c r="DO76" s="49">
        <v>27896224.050000001</v>
      </c>
      <c r="DP76" s="49">
        <v>106841486.04027289</v>
      </c>
      <c r="DQ76" s="49">
        <v>205853740.8151862</v>
      </c>
      <c r="DR76" s="49">
        <v>0</v>
      </c>
      <c r="DS76" s="49">
        <v>0</v>
      </c>
      <c r="DT76" s="49">
        <v>23012143.953652374</v>
      </c>
      <c r="DU76" s="49">
        <v>32391.59</v>
      </c>
      <c r="DV76" s="49">
        <v>976441460.59460318</v>
      </c>
      <c r="DW76" s="49">
        <v>36717922.57</v>
      </c>
      <c r="DX76" s="49">
        <v>1514306788.4808526</v>
      </c>
      <c r="DY76" s="49">
        <v>229283.6</v>
      </c>
      <c r="DZ76" s="49">
        <v>0</v>
      </c>
      <c r="EA76" s="49">
        <v>0</v>
      </c>
      <c r="EB76" s="49">
        <v>5095079043.1833897</v>
      </c>
      <c r="EC76" s="49">
        <v>214301676.05400002</v>
      </c>
      <c r="ED76" s="49">
        <v>524893033.86111104</v>
      </c>
      <c r="EE76" s="49">
        <v>15487145.213</v>
      </c>
      <c r="EF76" s="49">
        <v>2526302734.3847327</v>
      </c>
      <c r="EG76" s="49">
        <v>233482651.52300003</v>
      </c>
      <c r="EH76" s="49">
        <v>5425000167.5297041</v>
      </c>
      <c r="EI76" s="49">
        <v>11008543.764000002</v>
      </c>
      <c r="EJ76" s="49">
        <v>0</v>
      </c>
      <c r="EK76" s="49">
        <v>0</v>
      </c>
      <c r="EL76" s="49">
        <v>204761.7</v>
      </c>
      <c r="EM76" s="49">
        <v>0</v>
      </c>
      <c r="EN76" s="49">
        <v>934764884.02000022</v>
      </c>
      <c r="EO76" s="49">
        <v>40820.919999999991</v>
      </c>
      <c r="EP76" s="49">
        <v>39126428.550000049</v>
      </c>
      <c r="EQ76" s="49">
        <v>0</v>
      </c>
      <c r="ER76" s="49">
        <v>0</v>
      </c>
      <c r="ES76" s="49">
        <v>0</v>
      </c>
      <c r="ET76" s="49">
        <v>125327004.8</v>
      </c>
      <c r="EU76" s="49">
        <v>123200665.11</v>
      </c>
      <c r="EV76" s="49">
        <v>423708326.69999993</v>
      </c>
      <c r="EW76" s="49">
        <v>0</v>
      </c>
      <c r="EX76" s="49">
        <v>8014563292.6699495</v>
      </c>
      <c r="EY76" s="49">
        <v>0</v>
      </c>
      <c r="EZ76" s="49">
        <v>70434756.539999992</v>
      </c>
      <c r="FA76" s="49">
        <v>0</v>
      </c>
      <c r="FB76" s="49">
        <v>3995146104.5300012</v>
      </c>
      <c r="FC76" s="49">
        <v>0</v>
      </c>
      <c r="FD76" s="49">
        <v>1515943.0299999998</v>
      </c>
      <c r="FE76" s="49">
        <v>21599298.969999999</v>
      </c>
      <c r="FF76" s="49">
        <v>703102.85</v>
      </c>
      <c r="FG76" s="49">
        <v>0</v>
      </c>
      <c r="FH76" s="49">
        <v>117096422.25</v>
      </c>
      <c r="FI76" s="49">
        <v>3</v>
      </c>
      <c r="FJ76" s="49">
        <v>595244582.35999978</v>
      </c>
      <c r="FK76" s="49">
        <v>0</v>
      </c>
      <c r="FL76" s="49">
        <v>168960368.83047602</v>
      </c>
      <c r="FM76" s="49">
        <v>0</v>
      </c>
      <c r="FN76" s="49">
        <v>42676392827.386795</v>
      </c>
      <c r="FO76" s="49">
        <v>52185668.219999999</v>
      </c>
      <c r="FP76" s="49">
        <v>155533504.3349995</v>
      </c>
      <c r="FQ76" s="49">
        <v>2990.48</v>
      </c>
      <c r="FR76" s="49">
        <v>1018594205.3868043</v>
      </c>
      <c r="FS76" s="49">
        <v>0</v>
      </c>
      <c r="FT76" s="49">
        <v>11724924996.26074</v>
      </c>
      <c r="FU76" s="49">
        <v>0</v>
      </c>
      <c r="FV76" s="49">
        <v>886925664.935184</v>
      </c>
      <c r="FW76" s="49">
        <v>0</v>
      </c>
      <c r="FX76" s="49">
        <v>10837999331.325558</v>
      </c>
      <c r="FY76" s="49">
        <v>0</v>
      </c>
      <c r="FZ76" s="49">
        <v>29777340121.404232</v>
      </c>
      <c r="GA76" s="49">
        <v>52182677.740000002</v>
      </c>
      <c r="GB76" s="49">
        <v>6396224370.2414799</v>
      </c>
      <c r="GC76" s="49">
        <v>14361852.33</v>
      </c>
      <c r="GD76" s="49">
        <v>23381115751.162758</v>
      </c>
      <c r="GE76" s="49">
        <v>37820825.410000004</v>
      </c>
      <c r="GF76" s="49">
        <v>1658332326.2145283</v>
      </c>
      <c r="GG76" s="49">
        <v>1390407.9400000002</v>
      </c>
      <c r="GH76" s="49">
        <v>961805204.71000004</v>
      </c>
      <c r="GI76" s="49">
        <v>0</v>
      </c>
      <c r="GJ76" s="49">
        <v>987160.3899999999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281789389660.35669</v>
      </c>
      <c r="HU76" s="49">
        <v>3487731450.015677</v>
      </c>
      <c r="HV76" s="49">
        <v>285277121110.37238</v>
      </c>
    </row>
    <row r="77" spans="1:242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1490102329.4641602</v>
      </c>
      <c r="DE77" s="49">
        <v>2607.02</v>
      </c>
      <c r="DF77" s="49">
        <v>349087837.93000156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363.48571428571427</v>
      </c>
      <c r="FM77" s="49">
        <v>0</v>
      </c>
      <c r="FN77" s="49">
        <v>1473209619.0464983</v>
      </c>
      <c r="FO77" s="49">
        <v>0</v>
      </c>
      <c r="FP77" s="49">
        <v>105471.52</v>
      </c>
      <c r="FQ77" s="49">
        <v>0</v>
      </c>
      <c r="FR77" s="49">
        <v>133452426.82999448</v>
      </c>
      <c r="FS77" s="49">
        <v>0</v>
      </c>
      <c r="FT77" s="49">
        <v>635164480.66999948</v>
      </c>
      <c r="FU77" s="49">
        <v>0</v>
      </c>
      <c r="FV77" s="49">
        <v>44853796.139999993</v>
      </c>
      <c r="FW77" s="49">
        <v>0</v>
      </c>
      <c r="FX77" s="49">
        <v>590310684.52999949</v>
      </c>
      <c r="FY77" s="49">
        <v>0</v>
      </c>
      <c r="FZ77" s="49">
        <v>704487240.02650428</v>
      </c>
      <c r="GA77" s="49">
        <v>0</v>
      </c>
      <c r="GB77" s="49">
        <v>16967878.530000009</v>
      </c>
      <c r="GC77" s="49">
        <v>0</v>
      </c>
      <c r="GD77" s="49">
        <v>687519361.49650419</v>
      </c>
      <c r="GE77" s="49">
        <v>0</v>
      </c>
      <c r="GF77" s="49">
        <v>72955380.429941893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95209314.340000287</v>
      </c>
      <c r="GM77" s="49">
        <v>4435801.3000000007</v>
      </c>
      <c r="GN77" s="49">
        <v>39281719026.428818</v>
      </c>
      <c r="GO77" s="49">
        <v>166666835.6699973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42762283871.125137</v>
      </c>
      <c r="HU77" s="49">
        <v>171105243.9899973</v>
      </c>
      <c r="HV77" s="49">
        <v>42933389115.115135</v>
      </c>
      <c r="HW77" s="35"/>
      <c r="HX77" s="35"/>
      <c r="HY77" s="35"/>
      <c r="HZ77" s="35"/>
      <c r="IA77" s="35"/>
    </row>
    <row r="78" spans="1:242">
      <c r="A78" s="59" t="s">
        <v>293</v>
      </c>
      <c r="B78" s="48">
        <v>9003</v>
      </c>
      <c r="C78" s="58" t="s">
        <v>294</v>
      </c>
      <c r="D78" s="49">
        <v>28474946763.113766</v>
      </c>
      <c r="E78" s="49">
        <v>1305543603.8824914</v>
      </c>
      <c r="F78" s="49">
        <v>5856785996.3543329</v>
      </c>
      <c r="G78" s="49">
        <v>158018074.53985232</v>
      </c>
      <c r="H78" s="49">
        <v>11141352696.878635</v>
      </c>
      <c r="I78" s="49">
        <v>428985492.42826104</v>
      </c>
      <c r="J78" s="49">
        <v>11476808069.880795</v>
      </c>
      <c r="K78" s="49">
        <v>718540036.91437781</v>
      </c>
      <c r="L78" s="49">
        <v>2815859172.3672037</v>
      </c>
      <c r="M78" s="49">
        <v>60115305.935000002</v>
      </c>
      <c r="N78" s="49">
        <v>3545115060.4699717</v>
      </c>
      <c r="O78" s="49">
        <v>776.48</v>
      </c>
      <c r="P78" s="49">
        <v>30807610.429999992</v>
      </c>
      <c r="Q78" s="49">
        <v>0</v>
      </c>
      <c r="R78" s="49">
        <v>195484035.90250039</v>
      </c>
      <c r="S78" s="49">
        <v>222424.200000001</v>
      </c>
      <c r="T78" s="49">
        <v>101306732.73159435</v>
      </c>
      <c r="U78" s="49">
        <v>0</v>
      </c>
      <c r="V78" s="49">
        <v>49334497.839999996</v>
      </c>
      <c r="W78" s="49">
        <v>0</v>
      </c>
      <c r="X78" s="49">
        <v>470085.57</v>
      </c>
      <c r="Y78" s="49">
        <v>0</v>
      </c>
      <c r="Z78" s="49">
        <v>4425643814.9189138</v>
      </c>
      <c r="AA78" s="49">
        <v>130728584.031</v>
      </c>
      <c r="AB78" s="49">
        <v>15200575.27</v>
      </c>
      <c r="AC78" s="49">
        <v>1002.74</v>
      </c>
      <c r="AD78" s="49">
        <v>2785084732.4449291</v>
      </c>
      <c r="AE78" s="49">
        <v>190427187.22799999</v>
      </c>
      <c r="AF78" s="49">
        <v>0</v>
      </c>
      <c r="AG78" s="49">
        <v>0</v>
      </c>
      <c r="AH78" s="49">
        <v>0</v>
      </c>
      <c r="AI78" s="49">
        <v>0</v>
      </c>
      <c r="AJ78" s="49">
        <v>74528288580.979324</v>
      </c>
      <c r="AK78" s="49">
        <v>2272461.08</v>
      </c>
      <c r="AL78" s="49">
        <v>1558221249.2015953</v>
      </c>
      <c r="AM78" s="49">
        <v>4180579.56</v>
      </c>
      <c r="AN78" s="49">
        <v>4957009827.8396511</v>
      </c>
      <c r="AO78" s="49">
        <v>232565821.32999998</v>
      </c>
      <c r="AP78" s="49">
        <v>56909838282.227058</v>
      </c>
      <c r="AQ78" s="49">
        <v>208597905.11000001</v>
      </c>
      <c r="AR78" s="49">
        <v>72582786.68999882</v>
      </c>
      <c r="AS78" s="49">
        <v>0</v>
      </c>
      <c r="AT78" s="49">
        <v>2455866474.6969705</v>
      </c>
      <c r="AU78" s="49">
        <v>19924941.511999998</v>
      </c>
      <c r="AV78" s="49">
        <v>2619805031.5099936</v>
      </c>
      <c r="AW78" s="49">
        <v>157835744.21899998</v>
      </c>
      <c r="AX78" s="49">
        <v>657746.54</v>
      </c>
      <c r="AY78" s="49">
        <v>215372.56</v>
      </c>
      <c r="AZ78" s="49">
        <v>8693723.0300000012</v>
      </c>
      <c r="BA78" s="49">
        <v>6631702.6600000001</v>
      </c>
      <c r="BB78" s="49">
        <v>188073100.58652574</v>
      </c>
      <c r="BC78" s="49">
        <v>3185351.4159999997</v>
      </c>
      <c r="BD78" s="49">
        <v>1142071978.6012352</v>
      </c>
      <c r="BE78" s="49">
        <v>5945005.060899999</v>
      </c>
      <c r="BF78" s="49">
        <v>11229550.58</v>
      </c>
      <c r="BG78" s="49">
        <v>0</v>
      </c>
      <c r="BH78" s="49">
        <v>171111366.68009987</v>
      </c>
      <c r="BI78" s="49">
        <v>0</v>
      </c>
      <c r="BJ78" s="49">
        <v>777753002.39339995</v>
      </c>
      <c r="BK78" s="49">
        <v>42939570.509999998</v>
      </c>
      <c r="BL78" s="49">
        <v>533249246.77942187</v>
      </c>
      <c r="BM78" s="49">
        <v>9890144.9100000001</v>
      </c>
      <c r="BN78" s="49">
        <v>135284531.76999998</v>
      </c>
      <c r="BO78" s="49">
        <v>0</v>
      </c>
      <c r="BP78" s="49">
        <v>85302958.191700011</v>
      </c>
      <c r="BQ78" s="49">
        <v>526820.79</v>
      </c>
      <c r="BR78" s="49">
        <v>9961615.4999999888</v>
      </c>
      <c r="BS78" s="49">
        <v>0</v>
      </c>
      <c r="BT78" s="49">
        <v>0</v>
      </c>
      <c r="BU78" s="49">
        <v>0</v>
      </c>
      <c r="BV78" s="49">
        <v>1221021021.2600996</v>
      </c>
      <c r="BW78" s="49">
        <v>60356222.530000001</v>
      </c>
      <c r="BX78" s="49">
        <v>12724877.23</v>
      </c>
      <c r="BY78" s="49">
        <v>25000</v>
      </c>
      <c r="BZ78" s="49">
        <v>363893474.28000003</v>
      </c>
      <c r="CA78" s="49">
        <v>29473700.399999999</v>
      </c>
      <c r="CB78" s="49">
        <v>274724683.14340007</v>
      </c>
      <c r="CC78" s="49">
        <v>4867491.0940000005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7515239232.0668468</v>
      </c>
      <c r="CK78" s="49">
        <v>28949304.591499969</v>
      </c>
      <c r="CL78" s="49">
        <v>995765140.90891552</v>
      </c>
      <c r="CM78" s="49">
        <v>2302410.7835999997</v>
      </c>
      <c r="CN78" s="49">
        <v>247970127.87353739</v>
      </c>
      <c r="CO78" s="49">
        <v>-357882.92000000022</v>
      </c>
      <c r="CP78" s="49">
        <v>0</v>
      </c>
      <c r="CQ78" s="49">
        <v>0</v>
      </c>
      <c r="CR78" s="49">
        <v>155063873.98640442</v>
      </c>
      <c r="CS78" s="49">
        <v>100101.3999999996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62527802.539999999</v>
      </c>
      <c r="DA78" s="49">
        <v>0</v>
      </c>
      <c r="DB78" s="49">
        <v>3774980.81</v>
      </c>
      <c r="DC78" s="49">
        <v>3823.39</v>
      </c>
      <c r="DD78" s="49">
        <v>7129415958.6259623</v>
      </c>
      <c r="DE78" s="49">
        <v>36834890.283000007</v>
      </c>
      <c r="DF78" s="49">
        <v>379183918.30428731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1116223.45</v>
      </c>
      <c r="DM78" s="49">
        <v>2246.9299999999998</v>
      </c>
      <c r="DN78" s="49">
        <v>685714022.85547543</v>
      </c>
      <c r="DO78" s="49">
        <v>27896224.050000001</v>
      </c>
      <c r="DP78" s="49">
        <v>106841486.04027289</v>
      </c>
      <c r="DQ78" s="49">
        <v>205853740.8151862</v>
      </c>
      <c r="DR78" s="49">
        <v>0</v>
      </c>
      <c r="DS78" s="49">
        <v>0</v>
      </c>
      <c r="DT78" s="49">
        <v>23012143.953652374</v>
      </c>
      <c r="DU78" s="49">
        <v>32391.59</v>
      </c>
      <c r="DV78" s="49">
        <v>976441460.59460318</v>
      </c>
      <c r="DW78" s="49">
        <v>36717922.57</v>
      </c>
      <c r="DX78" s="49">
        <v>1514306788.4808526</v>
      </c>
      <c r="DY78" s="49">
        <v>229283.6</v>
      </c>
      <c r="DZ78" s="49">
        <v>0</v>
      </c>
      <c r="EA78" s="49">
        <v>0</v>
      </c>
      <c r="EB78" s="49">
        <v>5095079043.1833897</v>
      </c>
      <c r="EC78" s="49">
        <v>214301676.05400002</v>
      </c>
      <c r="ED78" s="49">
        <v>524893033.86111104</v>
      </c>
      <c r="EE78" s="49">
        <v>15487145.213</v>
      </c>
      <c r="EF78" s="49">
        <v>2526302734.3847327</v>
      </c>
      <c r="EG78" s="49">
        <v>233482651.52300003</v>
      </c>
      <c r="EH78" s="49">
        <v>5425000167.5297041</v>
      </c>
      <c r="EI78" s="49">
        <v>11008543.764000002</v>
      </c>
      <c r="EJ78" s="49">
        <v>0</v>
      </c>
      <c r="EK78" s="49">
        <v>0</v>
      </c>
      <c r="EL78" s="49">
        <v>204761.7</v>
      </c>
      <c r="EM78" s="49">
        <v>0</v>
      </c>
      <c r="EN78" s="49">
        <v>934764884.02000022</v>
      </c>
      <c r="EO78" s="49">
        <v>40820.919999999991</v>
      </c>
      <c r="EP78" s="49">
        <v>39126428.550000049</v>
      </c>
      <c r="EQ78" s="49">
        <v>0</v>
      </c>
      <c r="ER78" s="49">
        <v>0</v>
      </c>
      <c r="ES78" s="49">
        <v>0</v>
      </c>
      <c r="ET78" s="49">
        <v>125327004.8</v>
      </c>
      <c r="EU78" s="49">
        <v>123200665.11</v>
      </c>
      <c r="EV78" s="49">
        <v>423708326.69999993</v>
      </c>
      <c r="EW78" s="49">
        <v>0</v>
      </c>
      <c r="EX78" s="49">
        <v>8014563292.6699495</v>
      </c>
      <c r="EY78" s="49">
        <v>0</v>
      </c>
      <c r="EZ78" s="49">
        <v>70434756.539999992</v>
      </c>
      <c r="FA78" s="49">
        <v>0</v>
      </c>
      <c r="FB78" s="49">
        <v>3995146104.5300012</v>
      </c>
      <c r="FC78" s="49">
        <v>0</v>
      </c>
      <c r="FD78" s="49">
        <v>1515943.0299999998</v>
      </c>
      <c r="FE78" s="49">
        <v>21599298.969999999</v>
      </c>
      <c r="FF78" s="49">
        <v>703102.85</v>
      </c>
      <c r="FG78" s="49">
        <v>0</v>
      </c>
      <c r="FH78" s="49">
        <v>117096422.25</v>
      </c>
      <c r="FI78" s="49">
        <v>3</v>
      </c>
      <c r="FJ78" s="49">
        <v>595244582.35999978</v>
      </c>
      <c r="FK78" s="49">
        <v>0</v>
      </c>
      <c r="FL78" s="49">
        <v>168960732.3161903</v>
      </c>
      <c r="FM78" s="49">
        <v>0</v>
      </c>
      <c r="FN78" s="49">
        <v>44149602446.433296</v>
      </c>
      <c r="FO78" s="49">
        <v>52185668.219999999</v>
      </c>
      <c r="FP78" s="49">
        <v>155638975.85499951</v>
      </c>
      <c r="FQ78" s="49">
        <v>2990.48</v>
      </c>
      <c r="FR78" s="49">
        <v>1152046632.2167988</v>
      </c>
      <c r="FS78" s="49">
        <v>0</v>
      </c>
      <c r="FT78" s="49">
        <v>12360089476.93074</v>
      </c>
      <c r="FU78" s="49">
        <v>0</v>
      </c>
      <c r="FV78" s="49">
        <v>931779461.07518399</v>
      </c>
      <c r="FW78" s="49">
        <v>0</v>
      </c>
      <c r="FX78" s="49">
        <v>11428310015.855556</v>
      </c>
      <c r="FY78" s="49">
        <v>0</v>
      </c>
      <c r="FZ78" s="49">
        <v>30481827361.430737</v>
      </c>
      <c r="GA78" s="49">
        <v>52182677.740000002</v>
      </c>
      <c r="GB78" s="49">
        <v>6413192248.7714796</v>
      </c>
      <c r="GC78" s="49">
        <v>14361852.33</v>
      </c>
      <c r="GD78" s="49">
        <v>24068635112.659264</v>
      </c>
      <c r="GE78" s="49">
        <v>37820825.410000004</v>
      </c>
      <c r="GF78" s="49">
        <v>1731287706.6444702</v>
      </c>
      <c r="GG78" s="49">
        <v>1390407.9400000002</v>
      </c>
      <c r="GH78" s="49">
        <v>961805204.71000004</v>
      </c>
      <c r="GI78" s="49">
        <v>0</v>
      </c>
      <c r="GJ78" s="49">
        <v>987160.3899999999</v>
      </c>
      <c r="GK78" s="49">
        <v>0</v>
      </c>
      <c r="GL78" s="49">
        <v>95209314.340000287</v>
      </c>
      <c r="GM78" s="49">
        <v>4435801.3000000007</v>
      </c>
      <c r="GN78" s="49">
        <v>39281719026.428818</v>
      </c>
      <c r="GO78" s="49">
        <v>166666835.6699973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324551673531.48181</v>
      </c>
      <c r="HU78" s="49">
        <v>3658836694.0056744</v>
      </c>
      <c r="HV78" s="49">
        <v>328210510225.48749</v>
      </c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/>
      <c r="B129" s="53"/>
      <c r="C129" s="53"/>
    </row>
    <row r="130" spans="1:230" s="35" customFormat="1">
      <c r="A130" s="53"/>
      <c r="B130" s="53"/>
      <c r="C130" s="53"/>
    </row>
    <row r="131" spans="1:230" s="35" customFormat="1">
      <c r="A131" s="53" t="s">
        <v>252</v>
      </c>
      <c r="B131" s="53">
        <v>2007</v>
      </c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>
      <c r="A136" s="53"/>
      <c r="B136" s="53"/>
      <c r="C136" s="53"/>
    </row>
    <row r="137" spans="1:230" s="35" customFormat="1">
      <c r="A137" s="53"/>
      <c r="B137" s="53"/>
      <c r="C137" s="53"/>
    </row>
    <row r="138" spans="1:230" s="35" customFormat="1"/>
    <row r="139" spans="1:230" s="35" customFormat="1"/>
    <row r="140" spans="1:23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</row>
    <row r="141" spans="1:230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</row>
    <row r="142" spans="1:230" s="35" customFormat="1"/>
    <row r="143" spans="1:230" s="35" customFormat="1"/>
    <row r="144" spans="1:230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2" s="35" customFormat="1">
      <c r="A161" s="53"/>
      <c r="B161" s="53"/>
      <c r="C161" s="53"/>
    </row>
    <row r="162" spans="1:242" s="35" customFormat="1">
      <c r="A162" s="53"/>
      <c r="B162" s="53"/>
      <c r="C162" s="5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2023-10-23T07:20:33Z</dcterms:created>
  <dcterms:modified xsi:type="dcterms:W3CDTF">2023-10-23T07:45:44Z</dcterms:modified>
</cp:coreProperties>
</file>