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4th Year Engineering\Semester 1\ECE490\Analog-Drum-Machine\Cowbell\"/>
    </mc:Choice>
  </mc:AlternateContent>
  <bookViews>
    <workbookView xWindow="0" yWindow="0" windowWidth="116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" i="1" l="1"/>
  <c r="G9" i="1"/>
  <c r="G2" i="1"/>
  <c r="G4" i="1"/>
  <c r="G7" i="1"/>
  <c r="G8" i="1"/>
  <c r="G10" i="1"/>
  <c r="G12" i="1"/>
  <c r="G13" i="1"/>
  <c r="G24" i="1"/>
  <c r="G26" i="1"/>
  <c r="G27" i="1"/>
  <c r="G28" i="1" l="1"/>
</calcChain>
</file>

<file path=xl/sharedStrings.xml><?xml version="1.0" encoding="utf-8"?>
<sst xmlns="http://schemas.openxmlformats.org/spreadsheetml/2006/main" count="110" uniqueCount="93">
  <si>
    <t>capacitor, 10µF</t>
  </si>
  <si>
    <t>capacitor, 2.2nF</t>
  </si>
  <si>
    <t>C3</t>
  </si>
  <si>
    <t>capacitor, 10nF</t>
  </si>
  <si>
    <t>capacitor, 2.2µF</t>
  </si>
  <si>
    <t>capacitor, 1µF</t>
  </si>
  <si>
    <t>C8</t>
  </si>
  <si>
    <t>capacitor, 3.3nF</t>
  </si>
  <si>
    <t>C10</t>
  </si>
  <si>
    <t>capacitor, 470nF</t>
  </si>
  <si>
    <t>1n4148</t>
  </si>
  <si>
    <t>Q3</t>
  </si>
  <si>
    <t>2N3906</t>
  </si>
  <si>
    <t>2N3904</t>
  </si>
  <si>
    <t>resistor, 33K</t>
  </si>
  <si>
    <t>resistor, 470K</t>
  </si>
  <si>
    <t>resistor, 100</t>
  </si>
  <si>
    <t>resistor, 10K</t>
  </si>
  <si>
    <t>resistor, 100K</t>
  </si>
  <si>
    <t>resistor, 1K</t>
  </si>
  <si>
    <t>resistor, 22K</t>
  </si>
  <si>
    <t>R20</t>
  </si>
  <si>
    <t>resistor, 4.7K</t>
  </si>
  <si>
    <t>resistor, 390</t>
  </si>
  <si>
    <t>R32</t>
  </si>
  <si>
    <t>resistor, 2.4K</t>
  </si>
  <si>
    <t>R33</t>
  </si>
  <si>
    <t>resistor, 8K</t>
  </si>
  <si>
    <t>U1</t>
  </si>
  <si>
    <t>Shematic Reference Number</t>
  </si>
  <si>
    <t>Part Description</t>
  </si>
  <si>
    <t>Manufacturer Part Number</t>
  </si>
  <si>
    <t>Price</t>
  </si>
  <si>
    <t>Total Cost</t>
  </si>
  <si>
    <t>C1, C6</t>
  </si>
  <si>
    <t>C2, C7</t>
  </si>
  <si>
    <t>C4, C15</t>
  </si>
  <si>
    <t>R2, R6, R11</t>
  </si>
  <si>
    <t>C5, C9</t>
  </si>
  <si>
    <t>C11, C12</t>
  </si>
  <si>
    <t>C13, C14</t>
  </si>
  <si>
    <t>D1, D, D3</t>
  </si>
  <si>
    <t>Q1, Q2, Q4-Q9</t>
  </si>
  <si>
    <t>R1, R10, R17</t>
  </si>
  <si>
    <t>R3, R7, R12</t>
  </si>
  <si>
    <t>R4, R13, R31</t>
  </si>
  <si>
    <t>R18, R34</t>
  </si>
  <si>
    <t>R19, R21</t>
  </si>
  <si>
    <t>R23, R24, R27, R28</t>
  </si>
  <si>
    <t>capacitor, 15nF</t>
  </si>
  <si>
    <t>capacitor, 33nF</t>
  </si>
  <si>
    <t>Diode</t>
  </si>
  <si>
    <t>NPN BJT</t>
  </si>
  <si>
    <t>PNP BJT</t>
  </si>
  <si>
    <t>Op Amp</t>
  </si>
  <si>
    <t>LM741</t>
  </si>
  <si>
    <t>R14, R15</t>
  </si>
  <si>
    <t>R5, R8, R9, R16, R22</t>
  </si>
  <si>
    <t>Duel Gang Log Pot, 100K</t>
  </si>
  <si>
    <t>R25, R26, R29, R30</t>
  </si>
  <si>
    <t>Quantity Required</t>
  </si>
  <si>
    <t>Owned</t>
  </si>
  <si>
    <t>UCA2G100MPD1TD</t>
  </si>
  <si>
    <t>UMA1V2R2MCD2TP</t>
  </si>
  <si>
    <t>UVK1H010MDD1TD</t>
  </si>
  <si>
    <t>VY1222M47Y5UQ63V0</t>
  </si>
  <si>
    <t>C981U103MYVDBA7317</t>
  </si>
  <si>
    <t>DE2E3KY332MA3BM02F</t>
  </si>
  <si>
    <t>C322C474M5U5TA</t>
  </si>
  <si>
    <t>K153K10X7RF5UH5</t>
  </si>
  <si>
    <t>K333K15X7RF5TL2</t>
  </si>
  <si>
    <t>CF14JT33K0</t>
  </si>
  <si>
    <t>CF14JT2K20</t>
  </si>
  <si>
    <t>CF14JT470K</t>
  </si>
  <si>
    <t>CF14JT10K0</t>
  </si>
  <si>
    <t>CF14JT100K</t>
  </si>
  <si>
    <t>CF14JT22K0</t>
  </si>
  <si>
    <t>CF14JT4K70</t>
  </si>
  <si>
    <t>CF14JT2K40</t>
  </si>
  <si>
    <t>CF14JT100R</t>
  </si>
  <si>
    <t>CF14JT390R</t>
  </si>
  <si>
    <t>CF14JT1K00</t>
  </si>
  <si>
    <t>CF14JT8K00</t>
  </si>
  <si>
    <t>PDB182-K430K-104A</t>
  </si>
  <si>
    <t>Location</t>
  </si>
  <si>
    <t>Resistor Bag</t>
  </si>
  <si>
    <t>Notes</t>
  </si>
  <si>
    <t>Michael</t>
  </si>
  <si>
    <t>ECE 302 or 303 Lab Kit</t>
  </si>
  <si>
    <t>General</t>
  </si>
  <si>
    <t>CB Bag</t>
  </si>
  <si>
    <t>Rick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</si>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</sst>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2" fillId="0" borderId="0" xfId="0" applyFont="1"/>
    <xf numFmtId="44" fontId="0" fillId="0" borderId="0" xfId="1" applyFont="1"/>
    <xf numFmtId="0" fontId="2" fillId="0" borderId="0" xfId="0" applyFont="1" applyAlignment="1">
      <alignment vertical="center" wrapText="1"/>
    </xf>
    <xf numFmtId="0" fontId="0" fillId="2" borderId="0" xfId="0" applyFill="1"/>
    <xf numFmtId="0" fontId="2" fillId="2" borderId="0" xfId="0" applyFont="1" applyFill="1"/>
    <xf numFmtId="44" fontId="0" fillId="2" borderId="0" xfId="1" applyFont="1" applyFill="1"/>
    <xf numFmtId="44" fontId="3" fillId="0" borderId="0" xfId="0" applyNumberFormat="1" applyFont="1"/>
    <xf numFmtId="0" fontId="2" fillId="0" borderId="0" xfId="0" applyFont="1" applyFill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8" totalsRowCount="1">
  <autoFilter ref="A1:I27"/>
  <tableColumns count="9">
    <tableColumn id="1" name="Shematic Reference Number"/>
    <tableColumn id="2" name="Part Description"/>
    <tableColumn id="3" name="Manufacturer Part Number"/>
    <tableColumn id="5" name="Price" totalsRowDxfId="1" dataCellStyle="Currency"/>
    <tableColumn id="6" name="Quantity Required"/>
    <tableColumn id="8" name="Owned"/>
    <tableColumn id="7" name="Total Cost" totalsRowFunction="custom" totalsRowDxfId="0" dataCellStyle="Currency">
      <calculatedColumnFormula>(Table1[[#This Row],[Quantity Required]]-Table1[[#This Row],[Owned]])*Table1[[#This Row],[Price]]</calculatedColumnFormula>
      <totalsRowFormula>SUM(G2:G27)</totalsRowFormula>
    </tableColumn>
    <tableColumn id="4" name="Location"/>
    <tableColumn id="9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15" sqref="A15:XFD15"/>
    </sheetView>
  </sheetViews>
  <sheetFormatPr defaultRowHeight="15" x14ac:dyDescent="0.25"/>
  <cols>
    <col min="1" max="1" width="28.5703125" customWidth="1"/>
    <col min="2" max="2" width="25.7109375" customWidth="1"/>
    <col min="3" max="3" width="27.5703125" bestFit="1" customWidth="1"/>
    <col min="4" max="4" width="10.140625" style="3" customWidth="1"/>
    <col min="5" max="5" width="15.28515625" bestFit="1" customWidth="1"/>
    <col min="6" max="6" width="15.28515625" customWidth="1"/>
    <col min="7" max="7" width="25.140625" style="3" bestFit="1" customWidth="1"/>
    <col min="8" max="8" width="10" bestFit="1" customWidth="1"/>
    <col min="9" max="9" width="18" bestFit="1" customWidth="1"/>
    <col min="10" max="10" width="8.7109375" bestFit="1" customWidth="1"/>
    <col min="11" max="11" width="9.7109375" bestFit="1" customWidth="1"/>
  </cols>
  <sheetData>
    <row r="1" spans="1:9" x14ac:dyDescent="0.25">
      <c r="A1" t="s">
        <v>29</v>
      </c>
      <c r="B1" t="s">
        <v>30</v>
      </c>
      <c r="C1" t="s">
        <v>31</v>
      </c>
      <c r="D1" s="3" t="s">
        <v>32</v>
      </c>
      <c r="E1" t="s">
        <v>60</v>
      </c>
      <c r="F1" t="s">
        <v>61</v>
      </c>
      <c r="G1" s="3" t="s">
        <v>33</v>
      </c>
      <c r="H1" t="s">
        <v>84</v>
      </c>
      <c r="I1" t="s">
        <v>86</v>
      </c>
    </row>
    <row r="2" spans="1:9" x14ac:dyDescent="0.25">
      <c r="A2" t="s">
        <v>34</v>
      </c>
      <c r="B2" t="s">
        <v>0</v>
      </c>
      <c r="C2" s="2" t="s">
        <v>62</v>
      </c>
      <c r="D2" s="3">
        <v>1.19</v>
      </c>
      <c r="E2">
        <v>2</v>
      </c>
      <c r="F2">
        <v>0</v>
      </c>
      <c r="G2" s="3">
        <f>(Table1[[#This Row],[Quantity Required]]-Table1[[#This Row],[Owned]])*Table1[[#This Row],[Price]]</f>
        <v>2.38</v>
      </c>
      <c r="H2" t="s">
        <v>88</v>
      </c>
    </row>
    <row r="3" spans="1:9" x14ac:dyDescent="0.25">
      <c r="A3" t="s">
        <v>35</v>
      </c>
      <c r="B3" t="s">
        <v>1</v>
      </c>
      <c r="C3" s="2" t="s">
        <v>65</v>
      </c>
      <c r="D3" s="3">
        <v>0.66</v>
      </c>
      <c r="E3">
        <v>2</v>
      </c>
      <c r="F3">
        <v>0</v>
      </c>
      <c r="G3" s="3">
        <f>(Table1[[#This Row],[Quantity Required]]-Table1[[#This Row],[Owned]])*Table1[[#This Row],[Price]]</f>
        <v>1.32</v>
      </c>
      <c r="H3" t="s">
        <v>88</v>
      </c>
    </row>
    <row r="4" spans="1:9" x14ac:dyDescent="0.25">
      <c r="A4" t="s">
        <v>2</v>
      </c>
      <c r="B4" t="s">
        <v>3</v>
      </c>
      <c r="C4" s="2" t="s">
        <v>66</v>
      </c>
      <c r="D4" s="3">
        <v>1.06</v>
      </c>
      <c r="E4">
        <v>1</v>
      </c>
      <c r="F4">
        <v>0</v>
      </c>
      <c r="G4" s="3">
        <f>(Table1[[#This Row],[Quantity Required]]-Table1[[#This Row],[Owned]])*Table1[[#This Row],[Price]]</f>
        <v>1.06</v>
      </c>
      <c r="H4" t="s">
        <v>87</v>
      </c>
    </row>
    <row r="5" spans="1:9" x14ac:dyDescent="0.25">
      <c r="A5" t="s">
        <v>36</v>
      </c>
      <c r="B5" t="s">
        <v>4</v>
      </c>
      <c r="C5" s="2" t="s">
        <v>63</v>
      </c>
      <c r="D5" s="3">
        <v>2.35</v>
      </c>
      <c r="E5">
        <v>2</v>
      </c>
      <c r="F5">
        <v>0</v>
      </c>
      <c r="G5" s="3">
        <v>2.35</v>
      </c>
      <c r="H5" t="s">
        <v>89</v>
      </c>
    </row>
    <row r="6" spans="1:9" x14ac:dyDescent="0.25">
      <c r="A6" t="s">
        <v>38</v>
      </c>
      <c r="B6" t="s">
        <v>5</v>
      </c>
      <c r="C6" s="4" t="s">
        <v>64</v>
      </c>
      <c r="D6" s="3">
        <v>2.81</v>
      </c>
      <c r="E6">
        <v>2</v>
      </c>
      <c r="F6">
        <v>0</v>
      </c>
      <c r="G6" s="3">
        <v>2.81</v>
      </c>
      <c r="H6" t="s">
        <v>89</v>
      </c>
    </row>
    <row r="7" spans="1:9" x14ac:dyDescent="0.25">
      <c r="A7" t="s">
        <v>6</v>
      </c>
      <c r="B7" t="s">
        <v>7</v>
      </c>
      <c r="C7" s="4" t="s">
        <v>67</v>
      </c>
      <c r="D7" s="3">
        <v>0.63</v>
      </c>
      <c r="E7">
        <v>1</v>
      </c>
      <c r="F7">
        <v>0</v>
      </c>
      <c r="G7" s="3">
        <f>(Table1[[#This Row],[Quantity Required]]-Table1[[#This Row],[Owned]])*Table1[[#This Row],[Price]]</f>
        <v>0.63</v>
      </c>
      <c r="H7" t="s">
        <v>90</v>
      </c>
    </row>
    <row r="8" spans="1:9" x14ac:dyDescent="0.25">
      <c r="A8" t="s">
        <v>8</v>
      </c>
      <c r="B8" t="s">
        <v>9</v>
      </c>
      <c r="C8" s="2" t="s">
        <v>68</v>
      </c>
      <c r="D8" s="3">
        <v>0.72</v>
      </c>
      <c r="E8">
        <v>1</v>
      </c>
      <c r="F8">
        <v>0</v>
      </c>
      <c r="G8" s="3">
        <f>(Table1[[#This Row],[Quantity Required]]-Table1[[#This Row],[Owned]])*Table1[[#This Row],[Price]]</f>
        <v>0.72</v>
      </c>
      <c r="H8" t="s">
        <v>89</v>
      </c>
    </row>
    <row r="9" spans="1:9" x14ac:dyDescent="0.25">
      <c r="A9" t="s">
        <v>39</v>
      </c>
      <c r="B9" s="1" t="s">
        <v>49</v>
      </c>
      <c r="C9" s="2" t="s">
        <v>69</v>
      </c>
      <c r="D9" s="3">
        <v>0.28999999999999998</v>
      </c>
      <c r="E9">
        <v>2</v>
      </c>
      <c r="F9">
        <v>0</v>
      </c>
      <c r="G9" s="3">
        <f>(Table1[[#This Row],[Quantity Required]]-Table1[[#This Row],[Owned]])*Table1[[#This Row],[Price]]</f>
        <v>0.57999999999999996</v>
      </c>
      <c r="H9" t="s">
        <v>90</v>
      </c>
    </row>
    <row r="10" spans="1:9" x14ac:dyDescent="0.25">
      <c r="A10" t="s">
        <v>40</v>
      </c>
      <c r="B10" s="1" t="s">
        <v>50</v>
      </c>
      <c r="C10" s="2" t="s">
        <v>70</v>
      </c>
      <c r="D10" s="3">
        <v>0.34</v>
      </c>
      <c r="E10">
        <v>2</v>
      </c>
      <c r="F10">
        <v>0</v>
      </c>
      <c r="G10" s="3">
        <f>(Table1[[#This Row],[Quantity Required]]-Table1[[#This Row],[Owned]])*Table1[[#This Row],[Price]]</f>
        <v>0.68</v>
      </c>
      <c r="H10" t="s">
        <v>89</v>
      </c>
    </row>
    <row r="11" spans="1:9" x14ac:dyDescent="0.25">
      <c r="A11" t="s">
        <v>41</v>
      </c>
      <c r="B11" t="s">
        <v>51</v>
      </c>
      <c r="C11" t="s">
        <v>10</v>
      </c>
      <c r="D11" s="3">
        <v>0.93</v>
      </c>
      <c r="E11">
        <v>3</v>
      </c>
      <c r="F11">
        <v>0</v>
      </c>
      <c r="G11" s="3">
        <v>0.93</v>
      </c>
      <c r="H11" t="s">
        <v>89</v>
      </c>
    </row>
    <row r="12" spans="1:9" x14ac:dyDescent="0.25">
      <c r="A12" t="s">
        <v>42</v>
      </c>
      <c r="B12" t="s">
        <v>52</v>
      </c>
      <c r="C12" t="s">
        <v>13</v>
      </c>
      <c r="E12">
        <v>0</v>
      </c>
      <c r="F12">
        <v>8</v>
      </c>
      <c r="G12" s="3">
        <f>(Table1[[#This Row],[Quantity Required]]-Table1[[#This Row],[Owned]])*Table1[[#This Row],[Price]]</f>
        <v>0</v>
      </c>
      <c r="H12" t="s">
        <v>91</v>
      </c>
    </row>
    <row r="13" spans="1:9" x14ac:dyDescent="0.25">
      <c r="A13" t="s">
        <v>11</v>
      </c>
      <c r="B13" t="s">
        <v>53</v>
      </c>
      <c r="C13" t="s">
        <v>12</v>
      </c>
      <c r="E13">
        <v>0</v>
      </c>
      <c r="F13">
        <v>1</v>
      </c>
      <c r="G13" s="3">
        <f>(Table1[[#This Row],[Quantity Required]]-Table1[[#This Row],[Owned]])*Table1[[#This Row],[Price]]</f>
        <v>0</v>
      </c>
      <c r="H13" t="s">
        <v>91</v>
      </c>
    </row>
    <row r="14" spans="1:9" x14ac:dyDescent="0.25">
      <c r="A14" t="s">
        <v>43</v>
      </c>
      <c r="B14" t="s">
        <v>14</v>
      </c>
      <c r="C14" s="4" t="s">
        <v>71</v>
      </c>
      <c r="D14" s="3">
        <v>0.63</v>
      </c>
      <c r="E14">
        <v>3</v>
      </c>
      <c r="F14">
        <v>0</v>
      </c>
      <c r="G14" s="3">
        <v>0.63</v>
      </c>
      <c r="H14" t="s">
        <v>85</v>
      </c>
    </row>
    <row r="15" spans="1:9" s="1" customFormat="1" x14ac:dyDescent="0.25">
      <c r="A15" s="1" t="s">
        <v>37</v>
      </c>
      <c r="B15" s="1" t="s">
        <v>92</v>
      </c>
      <c r="C15" s="9" t="s">
        <v>72</v>
      </c>
      <c r="D15" s="10">
        <v>0.63</v>
      </c>
      <c r="E15" s="1">
        <v>3</v>
      </c>
      <c r="F15" s="1">
        <v>0</v>
      </c>
      <c r="G15" s="10">
        <v>0.63</v>
      </c>
      <c r="H15" s="1" t="s">
        <v>91</v>
      </c>
    </row>
    <row r="16" spans="1:9" x14ac:dyDescent="0.25">
      <c r="A16" t="s">
        <v>44</v>
      </c>
      <c r="B16" t="s">
        <v>15</v>
      </c>
      <c r="C16" s="2" t="s">
        <v>73</v>
      </c>
      <c r="D16" s="3">
        <v>0.63</v>
      </c>
      <c r="E16">
        <v>3</v>
      </c>
      <c r="G16" s="3">
        <v>0.63</v>
      </c>
      <c r="H16" t="s">
        <v>85</v>
      </c>
    </row>
    <row r="17" spans="1:8" x14ac:dyDescent="0.25">
      <c r="A17" t="s">
        <v>45</v>
      </c>
      <c r="B17" t="s">
        <v>16</v>
      </c>
      <c r="C17" t="s">
        <v>79</v>
      </c>
      <c r="D17" s="3">
        <v>0.63</v>
      </c>
      <c r="E17">
        <v>3</v>
      </c>
      <c r="G17" s="3">
        <v>0.63</v>
      </c>
      <c r="H17" t="s">
        <v>85</v>
      </c>
    </row>
    <row r="18" spans="1:8" x14ac:dyDescent="0.25">
      <c r="A18" t="s">
        <v>57</v>
      </c>
      <c r="B18" t="s">
        <v>17</v>
      </c>
      <c r="C18" t="s">
        <v>74</v>
      </c>
      <c r="D18" s="3">
        <v>0.63</v>
      </c>
      <c r="E18">
        <v>5</v>
      </c>
      <c r="G18" s="3">
        <v>0.63</v>
      </c>
      <c r="H18" t="s">
        <v>85</v>
      </c>
    </row>
    <row r="19" spans="1:8" x14ac:dyDescent="0.25">
      <c r="A19" t="s">
        <v>56</v>
      </c>
      <c r="B19" t="s">
        <v>18</v>
      </c>
      <c r="C19" t="s">
        <v>75</v>
      </c>
      <c r="D19" s="3">
        <v>0.63</v>
      </c>
      <c r="E19">
        <v>2</v>
      </c>
      <c r="G19" s="3">
        <v>0.63</v>
      </c>
      <c r="H19" t="s">
        <v>85</v>
      </c>
    </row>
    <row r="20" spans="1:8" x14ac:dyDescent="0.25">
      <c r="A20" t="s">
        <v>46</v>
      </c>
      <c r="B20" t="s">
        <v>19</v>
      </c>
      <c r="C20" t="s">
        <v>81</v>
      </c>
      <c r="D20" s="3">
        <v>0.63</v>
      </c>
      <c r="E20">
        <v>2</v>
      </c>
      <c r="G20" s="3">
        <v>0.63</v>
      </c>
      <c r="H20" t="s">
        <v>85</v>
      </c>
    </row>
    <row r="21" spans="1:8" x14ac:dyDescent="0.25">
      <c r="A21" t="s">
        <v>47</v>
      </c>
      <c r="B21" t="s">
        <v>20</v>
      </c>
      <c r="C21" s="4" t="s">
        <v>76</v>
      </c>
      <c r="D21" s="3">
        <v>0.63</v>
      </c>
      <c r="E21">
        <v>2</v>
      </c>
      <c r="G21" s="3">
        <v>0.63</v>
      </c>
      <c r="H21" t="s">
        <v>85</v>
      </c>
    </row>
    <row r="22" spans="1:8" x14ac:dyDescent="0.25">
      <c r="A22" t="s">
        <v>21</v>
      </c>
      <c r="B22" t="s">
        <v>22</v>
      </c>
      <c r="C22" s="2" t="s">
        <v>77</v>
      </c>
      <c r="D22" s="3">
        <v>0.63</v>
      </c>
      <c r="E22">
        <v>1</v>
      </c>
      <c r="G22" s="3">
        <v>0.63</v>
      </c>
      <c r="H22" t="s">
        <v>85</v>
      </c>
    </row>
    <row r="23" spans="1:8" s="1" customFormat="1" x14ac:dyDescent="0.25">
      <c r="A23" s="1" t="s">
        <v>48</v>
      </c>
      <c r="B23" s="1" t="s">
        <v>23</v>
      </c>
      <c r="C23" s="1" t="s">
        <v>80</v>
      </c>
      <c r="D23" s="10">
        <v>0.63</v>
      </c>
      <c r="E23" s="1">
        <v>4</v>
      </c>
      <c r="G23" s="10">
        <v>0.63</v>
      </c>
      <c r="H23" s="1" t="s">
        <v>91</v>
      </c>
    </row>
    <row r="24" spans="1:8" s="5" customFormat="1" x14ac:dyDescent="0.25">
      <c r="A24" s="5" t="s">
        <v>59</v>
      </c>
      <c r="B24" s="5" t="s">
        <v>58</v>
      </c>
      <c r="C24" s="6" t="s">
        <v>83</v>
      </c>
      <c r="D24" s="7">
        <v>2.81</v>
      </c>
      <c r="E24" s="5">
        <v>2</v>
      </c>
      <c r="G24" s="7">
        <f>(Table1[[#This Row],[Quantity Required]]-Table1[[#This Row],[Owned]])*Table1[[#This Row],[Price]]</f>
        <v>5.62</v>
      </c>
    </row>
    <row r="25" spans="1:8" s="1" customFormat="1" x14ac:dyDescent="0.25">
      <c r="A25" s="1" t="s">
        <v>24</v>
      </c>
      <c r="B25" s="1" t="s">
        <v>25</v>
      </c>
      <c r="C25" s="9" t="s">
        <v>78</v>
      </c>
      <c r="D25" s="10">
        <v>0.63</v>
      </c>
      <c r="E25" s="1">
        <v>1</v>
      </c>
      <c r="G25" s="10">
        <v>0.63</v>
      </c>
      <c r="H25" s="1" t="s">
        <v>91</v>
      </c>
    </row>
    <row r="26" spans="1:8" x14ac:dyDescent="0.25">
      <c r="A26" t="s">
        <v>26</v>
      </c>
      <c r="B26" t="s">
        <v>27</v>
      </c>
      <c r="C26" t="s">
        <v>82</v>
      </c>
      <c r="D26" s="3">
        <v>0.63</v>
      </c>
      <c r="E26">
        <v>1</v>
      </c>
      <c r="G26" s="3">
        <f>(Table1[[#This Row],[Quantity Required]]-Table1[[#This Row],[Owned]])*Table1[[#This Row],[Price]]</f>
        <v>0.63</v>
      </c>
    </row>
    <row r="27" spans="1:8" x14ac:dyDescent="0.25">
      <c r="A27" t="s">
        <v>28</v>
      </c>
      <c r="B27" t="s">
        <v>54</v>
      </c>
      <c r="C27" t="s">
        <v>55</v>
      </c>
      <c r="E27">
        <v>0</v>
      </c>
      <c r="F27">
        <v>1</v>
      </c>
      <c r="G27" s="3">
        <f>(Table1[[#This Row],[Quantity Required]]-Table1[[#This Row],[Owned]])*Table1[[#This Row],[Price]]</f>
        <v>0</v>
      </c>
    </row>
    <row r="28" spans="1:8" x14ac:dyDescent="0.25">
      <c r="D28" s="8"/>
      <c r="G28" s="8">
        <f>SUM(G2:G27)</f>
        <v>26.639999999999997</v>
      </c>
    </row>
    <row r="30" spans="1:8" x14ac:dyDescent="0.25">
      <c r="G30" s="3" t="e">
        <f>-H2G</f>
        <v>#NAME?</v>
      </c>
    </row>
  </sheetData>
  <conditionalFormatting sqref="B1:B1048576">
    <cfRule type="duplicateValues" dxfId="2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Schroeder</dc:creator>
  <cp:lastModifiedBy>Andrew Schroeder</cp:lastModifiedBy>
  <dcterms:created xsi:type="dcterms:W3CDTF">2019-01-27T22:24:09Z</dcterms:created>
  <dcterms:modified xsi:type="dcterms:W3CDTF">2019-02-12T02:51:04Z</dcterms:modified>
</cp:coreProperties>
</file>