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 autoCompressPictures="1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5251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8" i="3"/>
  <c r="E8" i="3"/>
  <c r="B10" i="3"/>
  <c r="B11" i="3"/>
</calcChain>
</file>

<file path=xl/sharedStrings.xml><?xml version="1.0" encoding="utf-8"?>
<sst xmlns="http://schemas.openxmlformats.org/spreadsheetml/2006/main" count="176" uniqueCount="127">
  <si>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</si>
  <si>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</si>
  <si>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</si>
  <si>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</si>
  <si>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</si>
  <si>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</si>
  <si>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</si>
  <si>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</si>
  <si>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</si>
  <si>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</si>
  <si>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</si>
  <si>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</si>
  <si>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</si>
  <si>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</si>
  <si>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</si>
  <si>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</si>
  <si>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</si>
  <si>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</si>
  <si>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</si>
  <si>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</si>
  <si>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</si>
  <si>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</si>
  <si>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</si>
  <si>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</si>
  <si>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</si>
  <si>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</si>
  <si>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</si>
  <si>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</si>
  <si>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</si>
  <si>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</si>
  <si>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</si>
  <si>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</si>
  <si>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</si>
  <si>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</si>
  <si>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Component list</t>
  </si>
  <si>
    <t xml:space="preserve">Column=Quantity</t>
  </si>
  <si>
    <t xml:space="preserve">Approved</t>
  </si>
  <si>
    <t xml:space="preserve">Notes</t>
  </si>
  <si>
    <t xml:space="preserve">#</t>
  </si>
  <si>
    <t xml:space="preserve">Column=Category</t>
  </si>
  <si>
    <t xml:space="preserve">Column=Manufacturer 1</t>
  </si>
  <si>
    <t xml:space="preserve">Column=Manufacturer Part Number 1</t>
  </si>
  <si>
    <t xml:space="preserve">Column=Supplier 1</t>
  </si>
  <si>
    <t xml:space="preserve">Column=Supplier Part Number 1</t>
  </si>
  <si>
    <t xml:space="preserve">Column=Supplier Order Qty 1</t>
  </si>
  <si>
    <t xml:space="preserve">Column=Supplier Stock 1</t>
  </si>
  <si>
    <t xml:space="preserve">Column=Supplier Unit Price 1</t>
  </si>
  <si>
    <t xml:space="preserve">Column=Supplier Subtotal 1</t>
  </si>
  <si>
    <t xml:space="preserve">Column=Supplier Currency 1</t>
  </si>
  <si>
    <t xml:space="preserve">Total</t>
  </si>
  <si>
    <t xml:space="preserve">Field=Currency</t>
  </si>
  <si>
    <t xml:space="preserve">Generated by:</t>
  </si>
  <si>
    <t xml:space="preserve">Contact:</t>
  </si>
  <si>
    <t xml:space="preserve">Field=ProductionQuantity</t>
  </si>
  <si>
    <t xml:space="preserve">Price for 1pcs</t>
  </si>
  <si>
    <t xml:space="preserve">pcs:</t>
  </si>
  <si>
    <t xml:space="preserve">CANDA</t>
  </si>
  <si>
    <t xml:space="preserve">http://www.canda-electronics.com</t>
  </si>
  <si>
    <t xml:space="preserve">Column=Case/Package</t>
  </si>
  <si>
    <t xml:space="preserve">BOM_Purchase_Telit-GPS-SL871-Module-V1.1 for Project [Telit-GPS-SL871-Module-V1.1.PrjPcb] (No PCB Document Selected)</t>
  </si>
  <si>
    <t xml:space="preserve">Telit-GPS-SL871-Module-V1.1.PrjPcb</t>
  </si>
  <si>
    <t xml:space="preserve">None</t>
  </si>
  <si>
    <t xml:space="preserve">17.03.2019</t>
  </si>
  <si>
    <t xml:space="preserve">05:33</t>
  </si>
  <si>
    <t xml:space="preserve">1</t>
  </si>
  <si>
    <t xml:space="preserve">USD</t>
  </si>
  <si>
    <t xml:space="preserve">Category</t>
  </si>
  <si>
    <t xml:space="preserve">Capacitors</t>
  </si>
  <si>
    <t xml:space="preserve">Optoelectronics</t>
  </si>
  <si>
    <t xml:space="preserve">Connectors</t>
  </si>
  <si>
    <t xml:space="preserve">Resistor</t>
  </si>
  <si>
    <t xml:space="preserve">GSM/GPS</t>
  </si>
  <si>
    <t xml:space="preserve">Discrete Semiconductor Products</t>
  </si>
  <si>
    <t xml:space="preserve">Manufacturer 1</t>
  </si>
  <si>
    <t xml:space="preserve">Wurth Electronics</t>
  </si>
  <si>
    <t xml:space="preserve">Panasonic</t>
  </si>
  <si>
    <t xml:space="preserve">ON Semiconductor</t>
  </si>
  <si>
    <t xml:space="preserve">Manufacturer Part Number 1</t>
  </si>
  <si>
    <t xml:space="preserve">885012007003</t>
  </si>
  <si>
    <t xml:space="preserve">885012007012</t>
  </si>
  <si>
    <t xml:space="preserve">150080RS75000</t>
  </si>
  <si>
    <t xml:space="preserve">150080VS75000</t>
  </si>
  <si>
    <t xml:space="preserve">61300211121</t>
  </si>
  <si>
    <t xml:space="preserve">61300611121</t>
  </si>
  <si>
    <t xml:space="preserve">ERA6AEB101V</t>
  </si>
  <si>
    <t xml:space="preserve">ERA-6AED102V</t>
  </si>
  <si>
    <t xml:space="preserve">SBC846BLT1G</t>
  </si>
  <si>
    <t xml:space="preserve">Case/Package</t>
  </si>
  <si>
    <t xml:space="preserve">0805</t>
  </si>
  <si>
    <t xml:space="preserve">Description</t>
  </si>
  <si>
    <t xml:space="preserve">CAP CER 33PF 10V C0G/NP0 0805</t>
  </si>
  <si>
    <t xml:space="preserve">CAP CER 22PF 16V C0G/NP0 0805</t>
  </si>
  <si>
    <t xml:space="preserve">LED, 0805, RED, 150MCD, 625NM</t>
  </si>
  <si>
    <t xml:space="preserve">LED, 0805, B GREEN, 40MCD, 570NM</t>
  </si>
  <si>
    <t xml:space="preserve">Connector, Vertical, Through Hole, Header, 2, 2.54 Mm</t>
  </si>
  <si>
    <t xml:space="preserve">Connector, Vertical, Through Hole, Header 6, 2.54 Mm</t>
  </si>
  <si>
    <t xml:space="preserve">WR-SMA SMA PCB THT Jack Right Angle</t>
  </si>
  <si>
    <t xml:space="preserve">IND 0805</t>
  </si>
  <si>
    <t xml:space="preserve">RES SMD 100 OHM 0.1% 1/8W 0805</t>
  </si>
  <si>
    <t xml:space="preserve">Res Thin Film 0805 1K Ohm 0.5% 0.125W(1/8W) ±25ppm/C Molded SMD Automotive Punched T/R</t>
  </si>
  <si>
    <t xml:space="preserve">Telit GNSS MODULE</t>
  </si>
  <si>
    <t xml:space="preserve">BC846 NPN 65V 0.1A SOT-23</t>
  </si>
  <si>
    <t xml:space="preserve">Quantity</t>
  </si>
  <si>
    <t xml:space="preserve">Supplier 1</t>
  </si>
  <si>
    <t xml:space="preserve">Digi-Key</t>
  </si>
  <si>
    <t xml:space="preserve">Supplier Part Number 1</t>
  </si>
  <si>
    <t xml:space="preserve">732-7808-1-ND</t>
  </si>
  <si>
    <t xml:space="preserve">732-7816-1-ND</t>
  </si>
  <si>
    <t xml:space="preserve">732-4984-1-ND</t>
  </si>
  <si>
    <t xml:space="preserve">732-4986-1-ND</t>
  </si>
  <si>
    <t xml:space="preserve">732-5315-ND</t>
  </si>
  <si>
    <t xml:space="preserve">732-5319-ND</t>
  </si>
  <si>
    <t xml:space="preserve">P100DACT-ND</t>
  </si>
  <si>
    <t xml:space="preserve">P123793CT-ND</t>
  </si>
  <si>
    <t xml:space="preserve">SBC846BLT1GOSCT-ND</t>
  </si>
  <si>
    <t xml:space="preserve">Supplier Order Qty 1</t>
  </si>
  <si>
    <t xml:space="preserve">Supplier Stock 1</t>
  </si>
  <si>
    <t xml:space="preserve">Supplier Unit Price 1</t>
  </si>
  <si>
    <t xml:space="preserve">Supplier Subtotal 1</t>
  </si>
  <si>
    <t xml:space="preserve">Supplier Currency 1</t>
  </si>
  <si>
    <t xml:space="preserve">E:\ALTIUM_DESIGNER\Altium_Project\Design_Files\Telit-GPS-SL871-Module\Telit-GPS-SL871-Module-V1.1\Telit-GPS-SL871-Module-V1.1.PrjPcb</t>
  </si>
  <si>
    <t xml:space="preserve">16</t>
  </si>
  <si>
    <t xml:space="preserve">17.03.2019 05:33</t>
  </si>
  <si>
    <t xml:space="preserve">BOM_Purchase_Telit-GPS-SL871-Module-V1.1</t>
  </si>
  <si>
    <t xml:space="preserve">BOM_PartType</t>
  </si>
  <si>
    <t xml:space="preserve">BOM</t>
  </si>
  <si>
    <t xml:space="preserve">Bill of Materials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</si>
</sst>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22">
    <font>
      <sz val="10"/>
      <name val="Arial"/>
    </font>
    <font>
      <sz val="10"/>
      <name val="Arial"/>
    </font>
    <font>
      <u val="single"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xfId="0" applyAlignment="0"/>
    <xf numFmtId="0" fontId="2" fillId="0" borderId="0" xfId="0" applyAlignment="0">
      <alignment vertical="top"/>
      <protection locked="0"/>
    </xf>
  </cellStyleXfs>
  <cellXfs count="108">
    <xf numFmtId="0" fontId="0" fillId="0" borderId="0" xfId="0" applyAlignment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Border="1" applyFill="1" applyAlignment="1">
      <alignment vertical="top" wrapText="1"/>
    </xf>
    <xf numFmtId="0" fontId="14" fillId="3" borderId="0" xfId="0" applyFont="1" applyBorder="1" applyFill="1" applyAlignment="1">
      <alignment horizontal="left" vertical="center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8" fillId="2" borderId="5" xfId="0" applyFont="1" applyBorder="1" applyFill="1" applyAlignment="1">
      <alignment vertical="top" wrapText="1"/>
    </xf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7" fillId="4" borderId="7" xfId="0" applyFont="1" applyBorder="1" applyFill="1" applyAlignment="1">
      <alignment vertical="center"/>
    </xf>
    <xf numFmtId="0" fontId="9" fillId="5" borderId="0" xfId="0" applyFont="1" applyBorder="1" applyFill="1" applyAlignment="1"/>
    <xf numFmtId="0" fontId="10" fillId="5" borderId="0" xfId="0" applyFont="1" applyBorder="1" applyFill="1" applyAlignment="1">
      <alignment horizontal="left"/>
    </xf>
    <xf numFmtId="0" fontId="9" fillId="5" borderId="0" xfId="0" applyFont="1" applyBorder="1" applyFill="1" applyAlignment="1">
      <alignment horizontal="left"/>
    </xf>
    <xf numFmtId="0" fontId="10" fillId="5" borderId="0" xfId="0" applyFont="1" applyBorder="1" applyFill="1" applyAlignment="1"/>
    <xf numFmtId="0" fontId="9" fillId="5" borderId="8" xfId="0" applyFont="1" applyBorder="1" applyFill="1" applyAlignment="1">
      <alignment horizontal="left"/>
    </xf>
    <xf numFmtId="0" fontId="10" fillId="5" borderId="8" xfId="0" applyFont="1" applyBorder="1" applyFill="1" applyAlignment="1"/>
    <xf numFmtId="0" fontId="9" fillId="5" borderId="9" xfId="0" applyFont="1" applyBorder="1" applyFill="1" applyAlignment="1">
      <alignment horizontal="left"/>
    </xf>
    <xf numFmtId="0" fontId="10" fillId="5" borderId="9" xfId="0" applyFont="1" applyBorder="1" applyFill="1" applyAlignment="1"/>
    <xf numFmtId="0" fontId="9" fillId="5" borderId="9" xfId="0" applyFont="1" applyBorder="1" applyFill="1" applyAlignment="1"/>
    <xf numFmtId="0" fontId="11" fillId="5" borderId="0" xfId="0" applyFont="1" applyBorder="1" applyFill="1" applyAlignment="1"/>
    <xf numFmtId="0" fontId="10" fillId="5" borderId="2" xfId="0" applyFont="1" applyBorder="1" applyFill="1" applyAlignment="1">
      <alignment horizontal="left"/>
    </xf>
    <xf numFmtId="164" fontId="10" fillId="5" borderId="9" xfId="0" applyNumberFormat="1" applyFont="1" applyBorder="1" applyFill="1" applyAlignment="1">
      <alignment horizontal="left"/>
    </xf>
    <xf numFmtId="165" fontId="10" fillId="5" borderId="9" xfId="0" applyNumberFormat="1" applyFont="1" applyBorder="1" applyFill="1" applyAlignment="1">
      <alignment horizontal="left"/>
    </xf>
    <xf numFmtId="0" fontId="12" fillId="5" borderId="10" xfId="0" applyFont="1" applyBorder="1" applyFill="1" applyAlignment="1">
      <alignment vertical="center"/>
    </xf>
    <xf numFmtId="0" fontId="12" fillId="5" borderId="11" xfId="0" applyFont="1" applyBorder="1" applyFill="1" applyAlignment="1">
      <alignment vertical="center"/>
    </xf>
    <xf numFmtId="0" fontId="13" fillId="3" borderId="0" xfId="0" applyFont="1" applyBorder="1" applyFill="1" applyAlignment="1">
      <alignment horizontal="left" vertical="center"/>
    </xf>
    <xf numFmtId="0" fontId="13" fillId="6" borderId="0" xfId="0" applyFont="1" applyBorder="1" applyFill="1" applyAlignment="1">
      <alignment horizontal="left" vertical="center"/>
    </xf>
    <xf numFmtId="0" fontId="14" fillId="6" borderId="12" xfId="0" applyFont="1" applyBorder="1" applyFill="1" applyAlignment="1">
      <alignment horizontal="left" vertical="center"/>
    </xf>
    <xf numFmtId="0" fontId="14" fillId="6" borderId="0" xfId="0" applyFont="1" applyBorder="1" applyFill="1" applyAlignment="1">
      <alignment horizontal="left" vertical="center"/>
    </xf>
    <xf numFmtId="0" fontId="1" fillId="0" borderId="13" xfId="0" applyNumberFormat="1" applyFont="1" applyBorder="1" applyFill="1" applyAlignment="1" applyProtection="1">
      <alignment vertical="top"/>
      <protection locked="0"/>
    </xf>
    <xf numFmtId="0" fontId="8" fillId="2" borderId="14" xfId="0" applyFont="1" applyBorder="1" applyFill="1" applyAlignment="1">
      <alignment vertical="top" wrapText="1"/>
    </xf>
    <xf numFmtId="0" fontId="8" fillId="2" borderId="15" xfId="0" applyFont="1" applyBorder="1" applyFill="1" applyAlignment="1">
      <alignment vertical="top" wrapText="1"/>
    </xf>
    <xf numFmtId="0" fontId="8" fillId="2" borderId="16" xfId="0" applyFont="1" applyBorder="1" applyFill="1" applyAlignment="1">
      <alignment vertical="top" wrapText="1"/>
    </xf>
    <xf numFmtId="0" fontId="8" fillId="6" borderId="17" xfId="0" applyFont="1" applyBorder="1" applyFill="1" applyAlignment="1">
      <alignment vertical="top" wrapText="1"/>
    </xf>
    <xf numFmtId="0" fontId="8" fillId="2" borderId="18" xfId="0" applyFont="1" applyBorder="1" applyFill="1" applyAlignment="1">
      <alignment vertical="top" wrapText="1"/>
    </xf>
    <xf numFmtId="0" fontId="8" fillId="6" borderId="19" xfId="0" applyFont="1" applyBorder="1" applyFill="1" applyAlignment="1">
      <alignment vertical="top" wrapText="1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8" xfId="0" applyNumberFormat="1" applyFont="1" applyBorder="1" applyFill="1" applyAlignment="1" applyProtection="1">
      <alignment horizontal="left" vertical="top"/>
      <protection locked="0"/>
    </xf>
    <xf numFmtId="0" fontId="5" fillId="4" borderId="21" xfId="0" applyFont="1" applyBorder="1" applyFill="1" applyAlignment="1">
      <alignment horizontal="center" vertical="center" wrapText="1"/>
    </xf>
    <xf numFmtId="0" fontId="5" fillId="4" borderId="22" xfId="0" applyFont="1" applyBorder="1" applyFill="1" applyAlignment="1">
      <alignment horizontal="center" vertical="center" wrapText="1"/>
    </xf>
    <xf numFmtId="0" fontId="5" fillId="4" borderId="23" xfId="0" applyFont="1" applyBorder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Border="1" applyFill="1" applyAlignment="1">
      <alignment horizontal="center" vertical="center" wrapText="1"/>
    </xf>
    <xf numFmtId="0" fontId="8" fillId="2" borderId="25" xfId="0" applyFont="1" applyBorder="1" applyFill="1" applyAlignment="1">
      <alignment horizontal="right" vertical="top" wrapText="1"/>
    </xf>
    <xf numFmtId="0" fontId="8" fillId="6" borderId="26" xfId="0" applyFont="1" applyBorder="1" applyFill="1" applyAlignment="1">
      <alignment vertical="top" wrapText="1"/>
    </xf>
    <xf numFmtId="0" fontId="8" fillId="2" borderId="27" xfId="0" applyFont="1" applyBorder="1" applyFill="1" applyAlignment="1">
      <alignment vertical="top" wrapText="1"/>
    </xf>
    <xf numFmtId="0" fontId="15" fillId="5" borderId="27" xfId="0" applyFont="1" applyBorder="1" applyFill="1" applyAlignment="1">
      <alignment vertical="top" wrapText="1"/>
    </xf>
    <xf numFmtId="0" fontId="5" fillId="4" borderId="28" xfId="0" applyFont="1" applyBorder="1" applyFill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Border="1" applyFill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Border="1" applyFill="1" applyAlignment="1" applyProtection="1">
      <alignment vertical="top"/>
      <protection locked="0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Border="1" applyFill="1" applyAlignment="1"/>
    <xf numFmtId="0" fontId="6" fillId="4" borderId="12" xfId="0" applyFont="1" applyBorder="1" applyFill="1" applyAlignment="1"/>
    <xf numFmtId="0" fontId="6" fillId="4" borderId="31" xfId="0" applyFont="1" applyBorder="1" applyFill="1" applyAlignment="1"/>
    <xf numFmtId="0" fontId="6" fillId="4" borderId="32" xfId="0" applyFont="1" applyBorder="1" applyFill="1" applyAlignment="1"/>
    <xf numFmtId="0" fontId="0" fillId="0" borderId="0" xfId="0" applyBorder="1" applyAlignment="1">
      <alignment horizontal="left" vertical="top"/>
    </xf>
    <xf numFmtId="0" fontId="6" fillId="4" borderId="32" xfId="0" applyFont="1" applyBorder="1" applyFill="1" applyAlignment="1">
      <alignment wrapText="1"/>
    </xf>
    <xf numFmtId="0" fontId="6" fillId="4" borderId="33" xfId="0" applyFont="1" applyBorder="1" applyFill="1" applyAlignment="1"/>
    <xf numFmtId="0" fontId="0" fillId="0" borderId="7" xfId="0" applyBorder="1" applyAlignment="1">
      <alignment vertical="top"/>
    </xf>
    <xf numFmtId="0" fontId="2" fillId="5" borderId="0" xfId="1" applyBorder="1" applyFill="1" applyAlignment="1" applyProtection="1"/>
    <xf numFmtId="0" fontId="20" fillId="5" borderId="0" xfId="0" applyFont="1" applyBorder="1" applyFill="1" applyAlignment="1"/>
    <xf numFmtId="0" fontId="17" fillId="0" borderId="0" xfId="0" applyFont="1" applyBorder="1" applyAlignment="1">
      <alignment vertical="top"/>
    </xf>
    <xf numFmtId="0" fontId="6" fillId="4" borderId="34" xfId="0" applyFont="1" applyBorder="1" applyFill="1" applyAlignment="1">
      <alignment horizontal="left"/>
    </xf>
    <xf numFmtId="0" fontId="7" fillId="4" borderId="35" xfId="0" applyFont="1" applyBorder="1" applyFill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Border="1" applyFill="1" applyAlignment="1">
      <alignment horizontal="left" vertical="top" wrapText="1"/>
    </xf>
    <xf numFmtId="0" fontId="8" fillId="6" borderId="38" xfId="0" applyFont="1" applyBorder="1" applyFill="1" applyAlignment="1">
      <alignment horizontal="left" vertical="top" wrapText="1"/>
    </xf>
    <xf numFmtId="0" fontId="8" fillId="2" borderId="39" xfId="0" applyFont="1" applyBorder="1" applyFill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Border="1" applyFill="1" applyAlignment="1">
      <alignment horizontal="center"/>
    </xf>
    <xf numFmtId="0" fontId="7" fillId="4" borderId="7" xfId="0" applyFont="1" applyBorder="1" applyFill="1" applyAlignment="1">
      <alignment horizontal="center" vertical="center"/>
    </xf>
    <xf numFmtId="0" fontId="9" fillId="5" borderId="0" xfId="0" applyFont="1" applyBorder="1" applyFill="1" applyAlignment="1">
      <alignment horizontal="center"/>
    </xf>
    <xf numFmtId="0" fontId="10" fillId="5" borderId="0" xfId="0" applyFont="1" applyBorder="1" applyFill="1" applyAlignment="1">
      <alignment horizontal="center"/>
    </xf>
    <xf numFmtId="0" fontId="11" fillId="5" borderId="0" xfId="0" applyFont="1" applyBorder="1" applyFill="1" applyAlignment="1">
      <alignment horizontal="center"/>
    </xf>
    <xf numFmtId="0" fontId="8" fillId="2" borderId="16" xfId="0" applyFont="1" applyBorder="1" applyFill="1" applyAlignment="1">
      <alignment horizontal="center" vertical="top" wrapText="1"/>
    </xf>
    <xf numFmtId="0" fontId="8" fillId="6" borderId="19" xfId="0" applyFont="1" applyBorder="1" applyFill="1" applyAlignment="1">
      <alignment horizontal="center" vertical="top" wrapText="1"/>
    </xf>
    <xf numFmtId="0" fontId="8" fillId="2" borderId="1" xfId="0" applyFont="1" applyBorder="1" applyFill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Border="1" applyFill="1" applyAlignment="1" applyProtection="1">
      <alignment horizontal="center" vertical="top"/>
      <protection locked="0"/>
    </xf>
    <xf numFmtId="0" fontId="1" fillId="0" borderId="0" xfId="0" applyNumberFormat="1" applyFont="1" applyBorder="1" applyFill="1" applyAlignment="1" applyProtection="1">
      <alignment horizontal="center" vertical="top"/>
      <protection locked="0"/>
    </xf>
    <xf numFmtId="0" fontId="1" fillId="0" borderId="7" xfId="0" applyNumberFormat="1" applyFont="1" applyBorder="1" applyFill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Border="1" applyFill="1" applyAlignment="1" applyProtection="1">
      <alignment horizontal="left" vertical="top"/>
      <protection locked="0"/>
    </xf>
    <xf numFmtId="0" fontId="21" fillId="0" borderId="0" xfId="0" applyNumberFormat="1" applyFont="1" applyBorder="1" applyFill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Border="1" applyFill="1" applyAlignment="1">
      <alignment horizontal="right" vertical="top" wrapText="1"/>
    </xf>
    <xf numFmtId="2" fontId="8" fillId="6" borderId="26" xfId="0" applyNumberFormat="1" applyFont="1" applyBorder="1" applyFill="1" applyAlignment="1">
      <alignment vertical="top" wrapText="1"/>
    </xf>
    <xf numFmtId="2" fontId="8" fillId="2" borderId="27" xfId="0" applyNumberFormat="1" applyFont="1" applyBorder="1" applyFill="1" applyAlignment="1">
      <alignment vertical="top" wrapText="1"/>
    </xf>
    <xf numFmtId="0" fontId="4" fillId="7" borderId="0" xfId="0" applyFont="1" applyBorder="1" applyFill="1" applyAlignment="1">
      <alignment vertical="top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Köprü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://www.canda-electronics.com/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1"/>
  <sheetViews>
    <sheetView showGridLines="0" tabSelected="1" zoomScale="70" zoomScaleNormal="70" workbookViewId="0">
      <selection activeCell="F9" sqref="F9"/>
    </sheetView>
  </sheetViews>
  <sheetFormatPr defaultRowHeight="12.75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  <c r="P1"/>
      <c r="Q1"/>
    </row>
    <row r="2" spans="1:15" ht="37.5" customHeight="1" thickBot="1">
      <c r="A2" s="68"/>
      <c r="B2" s="29"/>
      <c r="C2" s="29" t="s">
        <v>34</v>
      </c>
      <c r="D2" s="69"/>
      <c r="E2" s="30"/>
      <c r="F2" s="15" t="s">
        <v>59</v>
      </c>
      <c r="G2" s="15"/>
      <c r="H2" s="15"/>
      <c r="I2" s="85"/>
      <c r="J2" s="15"/>
      <c r="K2" s="15"/>
      <c r="L2" s="15"/>
      <c r="M2" s="15"/>
      <c r="N2" s="15"/>
      <c r="O2" s="77"/>
      <c r="P2"/>
      <c r="Q2"/>
    </row>
    <row r="3" spans="1:15" ht="23.25" customHeight="1">
      <c r="A3" s="68"/>
      <c r="B3" s="16"/>
      <c r="C3" s="16" t="s">
        <v>28</v>
      </c>
      <c r="D3" s="18" t="s">
        <v>60</v>
      </c>
      <c r="E3" s="16"/>
      <c r="F3" s="48"/>
      <c r="G3" s="16" t="s">
        <v>52</v>
      </c>
      <c r="H3" s="48"/>
      <c r="I3" s="86"/>
      <c r="J3" s="16"/>
      <c r="K3" s="19" t="s">
        <v>51</v>
      </c>
      <c r="L3" s="48"/>
      <c r="M3" s="55"/>
      <c r="N3" s="48"/>
      <c r="O3" s="78"/>
      <c r="P3"/>
      <c r="Q3"/>
    </row>
    <row r="4" spans="1:15" ht="17.25" customHeight="1">
      <c r="A4" s="68"/>
      <c r="B4" s="16"/>
      <c r="C4" s="16" t="s">
        <v>29</v>
      </c>
      <c r="D4" s="20" t="s">
        <v>60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  <c r="P4"/>
      <c r="Q4"/>
    </row>
    <row r="5" spans="1:15" ht="17.25" customHeight="1">
      <c r="A5" s="68"/>
      <c r="B5" s="16"/>
      <c r="C5" s="16" t="s">
        <v>30</v>
      </c>
      <c r="D5" s="22" t="s">
        <v>61</v>
      </c>
      <c r="E5" s="23"/>
      <c r="F5" s="48"/>
      <c r="G5" s="55"/>
      <c r="H5" s="19"/>
      <c r="I5" s="87"/>
      <c r="J5" s="19"/>
      <c r="K5" s="74" t="s">
        <v>56</v>
      </c>
      <c r="L5" s="48"/>
      <c r="M5" s="48"/>
      <c r="N5" s="48"/>
      <c r="O5" s="78"/>
      <c r="P5"/>
      <c r="Q5"/>
    </row>
    <row r="6" spans="1:15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  <c r="P6"/>
      <c r="Q6"/>
    </row>
    <row r="7" spans="1:15" ht="15.75" customHeight="1">
      <c r="A7" s="68"/>
      <c r="B7" s="25"/>
      <c r="C7" s="25" t="s">
        <v>33</v>
      </c>
      <c r="D7" s="26" t="s">
        <v>62</v>
      </c>
      <c r="E7" s="26" t="s">
        <v>63</v>
      </c>
      <c r="F7" s="48"/>
      <c r="G7" s="103"/>
      <c r="H7" s="25"/>
      <c r="I7" s="88"/>
      <c r="J7" s="25"/>
      <c r="K7" s="73" t="s">
        <v>57</v>
      </c>
      <c r="L7" s="48"/>
      <c r="M7" s="48"/>
      <c r="N7" s="48"/>
      <c r="O7" s="78"/>
      <c r="P7"/>
      <c r="Q7"/>
    </row>
    <row r="8" spans="1:15" ht="15.75" customHeight="1">
      <c r="A8" s="68"/>
      <c r="B8" s="23"/>
      <c r="C8" s="23" t="s">
        <v>31</v>
      </c>
      <c r="D8" s="27">
        <f ca="1">TODAY()</f>
        <v>43541</v>
      </c>
      <c r="E8" s="28">
        <f ca="1">NOW()</f>
        <v>43541.2315733067</v>
      </c>
      <c r="F8" s="48"/>
      <c r="G8" s="25"/>
      <c r="H8" s="25"/>
      <c r="I8" s="88"/>
      <c r="J8" s="25"/>
      <c r="K8" s="19"/>
      <c r="L8" s="48"/>
      <c r="M8" s="48"/>
      <c r="N8" s="48"/>
      <c r="O8" s="78"/>
      <c r="P8"/>
      <c r="Q8"/>
    </row>
    <row r="9" spans="1:15" s="47" customFormat="1" ht="40.5" customHeight="1">
      <c r="A9" s="70"/>
      <c r="B9" s="44" t="s">
        <v>38</v>
      </c>
      <c r="C9" s="45" t="s">
        <v>66</v>
      </c>
      <c r="D9" s="45" t="s">
        <v>73</v>
      </c>
      <c r="E9" s="45" t="s">
        <v>77</v>
      </c>
      <c r="F9" s="45" t="s">
        <v>87</v>
      </c>
      <c r="G9" s="45" t="s">
        <v>89</v>
      </c>
      <c r="H9" s="45" t="s">
        <v>102</v>
      </c>
      <c r="I9" s="45" t="s">
        <v>103</v>
      </c>
      <c r="J9" s="45" t="s">
        <v>105</v>
      </c>
      <c r="K9" s="49" t="s">
        <v>115</v>
      </c>
      <c r="L9" s="54" t="s">
        <v>116</v>
      </c>
      <c r="M9" s="46" t="s">
        <v>117</v>
      </c>
      <c r="N9" s="46" t="s">
        <v>118</v>
      </c>
      <c r="O9" s="46" t="s">
        <v>119</v>
      </c>
      <c r="P9"/>
      <c r="Q9"/>
      <c r="R9"/>
    </row>
    <row r="10" spans="1:15" s="2" customFormat="1" ht="13.5" customHeight="1">
      <c r="A10" s="68"/>
      <c r="B10" s="37">
        <f>ROW(B10) - ROW($B$9)</f>
        <v>1</v>
      </c>
      <c r="C10" s="36" t="s">
        <v>67</v>
      </c>
      <c r="D10" s="36" t="s">
        <v>74</v>
      </c>
      <c r="E10" s="38" t="s">
        <v>78</v>
      </c>
      <c r="F10" s="38" t="s">
        <v>88</v>
      </c>
      <c r="G10" s="38" t="s">
        <v>90</v>
      </c>
      <c r="H10" s="38">
        <v>1</v>
      </c>
      <c r="I10" s="89" t="s">
        <v>104</v>
      </c>
      <c r="J10" s="38" t="s">
        <v>106</v>
      </c>
      <c r="K10" s="50">
        <v>1</v>
      </c>
      <c r="L10" s="50">
        <v>2029</v>
      </c>
      <c r="M10" s="100">
        <v>0.1</v>
      </c>
      <c r="N10" s="100">
        <v>0.1</v>
      </c>
      <c r="O10" s="79" t="s">
        <v>65</v>
      </c>
      <c r="P10"/>
      <c r="Q10"/>
    </row>
    <row r="11" spans="1:15" s="2" customFormat="1" ht="13.5" customHeight="1">
      <c r="A11" s="68"/>
      <c r="B11" s="39">
        <f>ROW(B11) - ROW($B$9)</f>
        <v>2</v>
      </c>
      <c r="C11" s="41" t="s">
        <v>67</v>
      </c>
      <c r="D11" s="41" t="s">
        <v>74</v>
      </c>
      <c r="E11" s="41" t="s">
        <v>79</v>
      </c>
      <c r="F11" s="41" t="s">
        <v>88</v>
      </c>
      <c r="G11" s="41" t="s">
        <v>91</v>
      </c>
      <c r="H11" s="41">
        <v>1</v>
      </c>
      <c r="I11" s="90" t="s">
        <v>104</v>
      </c>
      <c r="J11" s="41" t="s">
        <v>107</v>
      </c>
      <c r="K11" s="51">
        <v>1</v>
      </c>
      <c r="L11" s="51">
        <v>3991</v>
      </c>
      <c r="M11" s="101">
        <v>0.1</v>
      </c>
      <c r="N11" s="101">
        <v>0.1</v>
      </c>
      <c r="O11" s="80" t="s">
        <v>65</v>
      </c>
      <c r="P11"/>
      <c r="Q11"/>
    </row>
    <row r="12">
      <c r="A12" s="68"/>
      <c r="B12" s="37">
        <f>ROW(B12)-ROW($B$9)</f>
        <v>3</v>
      </c>
      <c r="C12" s="36" t="s">
        <v>68</v>
      </c>
      <c r="D12" s="36" t="s">
        <v>74</v>
      </c>
      <c r="E12" s="38" t="s">
        <v>80</v>
      </c>
      <c r="F12" s="38" t="s">
        <v>88</v>
      </c>
      <c r="G12" s="38" t="s">
        <v>92</v>
      </c>
      <c r="H12" s="38">
        <v>1</v>
      </c>
      <c r="I12" s="89" t="s">
        <v>104</v>
      </c>
      <c r="J12" s="38" t="s">
        <v>108</v>
      </c>
      <c r="K12" s="50">
        <v>1</v>
      </c>
      <c r="L12" s="50">
        <v>45528</v>
      </c>
      <c r="M12" s="100">
        <v>0.17</v>
      </c>
      <c r="N12" s="100">
        <v>0.17</v>
      </c>
      <c r="O12" s="79" t="s">
        <v>65</v>
      </c>
      <c r="P12"/>
      <c r="Q12"/>
    </row>
    <row r="13">
      <c r="A13" s="68"/>
      <c r="B13" s="39">
        <f>ROW(B13)-ROW($B$9)</f>
        <v>4</v>
      </c>
      <c r="C13" s="41" t="s">
        <v>68</v>
      </c>
      <c r="D13" s="41" t="s">
        <v>74</v>
      </c>
      <c r="E13" s="41" t="s">
        <v>81</v>
      </c>
      <c r="F13" s="41" t="s">
        <v>88</v>
      </c>
      <c r="G13" s="41" t="s">
        <v>93</v>
      </c>
      <c r="H13" s="41">
        <v>1</v>
      </c>
      <c r="I13" s="90" t="s">
        <v>104</v>
      </c>
      <c r="J13" s="41" t="s">
        <v>109</v>
      </c>
      <c r="K13" s="51">
        <v>1</v>
      </c>
      <c r="L13" s="51">
        <v>73388</v>
      </c>
      <c r="M13" s="101">
        <v>0.17</v>
      </c>
      <c r="N13" s="101">
        <v>0.17</v>
      </c>
      <c r="O13" s="80" t="s">
        <v>65</v>
      </c>
      <c r="P13"/>
      <c r="Q13"/>
    </row>
    <row r="14">
      <c r="A14" s="68"/>
      <c r="B14" s="37">
        <f>ROW(B14)-ROW($B$9)</f>
        <v>5</v>
      </c>
      <c r="C14" s="36" t="s">
        <v>69</v>
      </c>
      <c r="D14" s="36" t="s">
        <v>74</v>
      </c>
      <c r="E14" s="38" t="s">
        <v>82</v>
      </c>
      <c r="F14" s="38"/>
      <c r="G14" s="38" t="s">
        <v>94</v>
      </c>
      <c r="H14" s="38">
        <v>1</v>
      </c>
      <c r="I14" s="89" t="s">
        <v>104</v>
      </c>
      <c r="J14" s="38" t="s">
        <v>110</v>
      </c>
      <c r="K14" s="50">
        <v>1</v>
      </c>
      <c r="L14" s="50">
        <v>75151</v>
      </c>
      <c r="M14" s="100">
        <v>0.13</v>
      </c>
      <c r="N14" s="100">
        <v>0.13</v>
      </c>
      <c r="O14" s="79" t="s">
        <v>65</v>
      </c>
      <c r="P14"/>
      <c r="Q14"/>
    </row>
    <row r="15">
      <c r="A15" s="68"/>
      <c r="B15" s="39">
        <f>ROW(B15)-ROW($B$9)</f>
        <v>6</v>
      </c>
      <c r="C15" s="41" t="s">
        <v>69</v>
      </c>
      <c r="D15" s="41" t="s">
        <v>74</v>
      </c>
      <c r="E15" s="41" t="s">
        <v>83</v>
      </c>
      <c r="F15" s="41"/>
      <c r="G15" s="41" t="s">
        <v>95</v>
      </c>
      <c r="H15" s="41">
        <v>2</v>
      </c>
      <c r="I15" s="90" t="s">
        <v>104</v>
      </c>
      <c r="J15" s="41" t="s">
        <v>111</v>
      </c>
      <c r="K15" s="51">
        <v>2</v>
      </c>
      <c r="L15" s="51">
        <v>7217</v>
      </c>
      <c r="M15" s="101">
        <v>0.33</v>
      </c>
      <c r="N15" s="101">
        <v>0.66</v>
      </c>
      <c r="O15" s="80" t="s">
        <v>65</v>
      </c>
      <c r="P15"/>
      <c r="Q15"/>
    </row>
    <row r="16">
      <c r="A16" s="68"/>
      <c r="B16" s="37">
        <f>ROW(B16)-ROW($B$9)</f>
        <v>7</v>
      </c>
      <c r="C16" s="36" t="s">
        <v>69</v>
      </c>
      <c r="D16" s="36"/>
      <c r="E16" s="38"/>
      <c r="F16" s="38"/>
      <c r="G16" s="38" t="s">
        <v>96</v>
      </c>
      <c r="H16" s="38">
        <v>1</v>
      </c>
      <c r="I16" s="89"/>
      <c r="J16" s="38"/>
      <c r="K16" s="50"/>
      <c r="L16" s="50"/>
      <c r="M16" s="100"/>
      <c r="N16" s="100"/>
      <c r="O16" s="79"/>
      <c r="P16"/>
      <c r="Q16"/>
    </row>
    <row r="17">
      <c r="A17" s="68"/>
      <c r="B17" s="39">
        <f>ROW(B17)-ROW($B$9)</f>
        <v>8</v>
      </c>
      <c r="C17" s="41"/>
      <c r="D17" s="41"/>
      <c r="E17" s="41"/>
      <c r="F17" s="41"/>
      <c r="G17" s="41" t="s">
        <v>97</v>
      </c>
      <c r="H17" s="41">
        <v>1</v>
      </c>
      <c r="I17" s="90"/>
      <c r="J17" s="41"/>
      <c r="K17" s="51"/>
      <c r="L17" s="51"/>
      <c r="M17" s="101"/>
      <c r="N17" s="101"/>
      <c r="O17" s="80"/>
      <c r="P17"/>
      <c r="Q17"/>
    </row>
    <row r="18">
      <c r="A18" s="68"/>
      <c r="B18" s="37">
        <f>ROW(B18)-ROW($B$9)</f>
        <v>9</v>
      </c>
      <c r="C18" s="36" t="s">
        <v>70</v>
      </c>
      <c r="D18" s="36" t="s">
        <v>75</v>
      </c>
      <c r="E18" s="38" t="s">
        <v>84</v>
      </c>
      <c r="F18" s="38" t="s">
        <v>88</v>
      </c>
      <c r="G18" s="38" t="s">
        <v>98</v>
      </c>
      <c r="H18" s="38">
        <v>2</v>
      </c>
      <c r="I18" s="89" t="s">
        <v>104</v>
      </c>
      <c r="J18" s="38" t="s">
        <v>112</v>
      </c>
      <c r="K18" s="50">
        <v>2</v>
      </c>
      <c r="L18" s="50">
        <v>357942</v>
      </c>
      <c r="M18" s="100">
        <v>0.36</v>
      </c>
      <c r="N18" s="100">
        <v>0.72</v>
      </c>
      <c r="O18" s="79" t="s">
        <v>65</v>
      </c>
      <c r="P18"/>
      <c r="Q18"/>
    </row>
    <row r="19">
      <c r="A19" s="68"/>
      <c r="B19" s="39">
        <f>ROW(B19)-ROW($B$9)</f>
        <v>10</v>
      </c>
      <c r="C19" s="41" t="s">
        <v>70</v>
      </c>
      <c r="D19" s="41" t="s">
        <v>75</v>
      </c>
      <c r="E19" s="41" t="s">
        <v>85</v>
      </c>
      <c r="F19" s="41" t="s">
        <v>88</v>
      </c>
      <c r="G19" s="41" t="s">
        <v>99</v>
      </c>
      <c r="H19" s="41">
        <v>2</v>
      </c>
      <c r="I19" s="90" t="s">
        <v>104</v>
      </c>
      <c r="J19" s="41" t="s">
        <v>113</v>
      </c>
      <c r="K19" s="51">
        <v>2</v>
      </c>
      <c r="L19" s="51">
        <v>19907</v>
      </c>
      <c r="M19" s="101">
        <v>0.11</v>
      </c>
      <c r="N19" s="101">
        <v>0.22</v>
      </c>
      <c r="O19" s="80" t="s">
        <v>65</v>
      </c>
      <c r="P19"/>
      <c r="Q19"/>
    </row>
    <row r="20">
      <c r="A20" s="68"/>
      <c r="B20" s="37">
        <f>ROW(B20)-ROW($B$9)</f>
        <v>11</v>
      </c>
      <c r="C20" s="36" t="s">
        <v>71</v>
      </c>
      <c r="D20" s="36"/>
      <c r="E20" s="38"/>
      <c r="F20" s="38"/>
      <c r="G20" s="38" t="s">
        <v>100</v>
      </c>
      <c r="H20" s="38">
        <v>1</v>
      </c>
      <c r="I20" s="89"/>
      <c r="J20" s="38"/>
      <c r="K20" s="50"/>
      <c r="L20" s="50"/>
      <c r="M20" s="100"/>
      <c r="N20" s="100"/>
      <c r="O20" s="79"/>
      <c r="P20"/>
      <c r="Q20"/>
    </row>
    <row r="21" spans="1:15" s="2" customFormat="1">
      <c r="A21" s="68"/>
      <c r="B21" s="39">
        <f>ROW(B21)-ROW($B$9)</f>
        <v>12</v>
      </c>
      <c r="C21" s="41" t="s">
        <v>72</v>
      </c>
      <c r="D21" s="41" t="s">
        <v>76</v>
      </c>
      <c r="E21" s="41" t="s">
        <v>86</v>
      </c>
      <c r="F21" s="41"/>
      <c r="G21" s="41" t="s">
        <v>101</v>
      </c>
      <c r="H21" s="41">
        <v>2</v>
      </c>
      <c r="I21" s="90" t="s">
        <v>104</v>
      </c>
      <c r="J21" s="41" t="s">
        <v>114</v>
      </c>
      <c r="K21" s="51">
        <v>2</v>
      </c>
      <c r="L21" s="51">
        <v>68978</v>
      </c>
      <c r="M21" s="101">
        <v>0.31</v>
      </c>
      <c r="N21" s="101">
        <v>0.62</v>
      </c>
      <c r="O21" s="80" t="s">
        <v>65</v>
      </c>
      <c r="P21"/>
      <c r="Q21"/>
    </row>
    <row r="22" spans="1:15">
      <c r="A22" s="68"/>
      <c r="B22" s="64"/>
      <c r="C22" s="63"/>
      <c r="D22" s="43"/>
      <c r="E22" s="42"/>
      <c r="F22" s="60"/>
      <c r="G22" s="48"/>
      <c r="H22" s="59">
        <f>SUM(H10:H21)</f>
        <v>16</v>
      </c>
      <c r="I22" s="92"/>
      <c r="J22" s="53"/>
      <c r="K22" s="59">
        <f>SUM(K10:K21)</f>
        <v>13</v>
      </c>
      <c r="L22" s="58"/>
      <c r="M22" s="58"/>
      <c r="N22" s="58">
        <f>SUM(N10:N21)</f>
        <v>2.89</v>
      </c>
      <c r="O22" s="82"/>
      <c r="P22"/>
      <c r="Q22"/>
    </row>
    <row r="23" spans="1:15" thickBot="1">
      <c r="A23" s="68"/>
      <c r="B23" s="104" t="s">
        <v>36</v>
      </c>
      <c r="C23" s="104"/>
      <c r="D23" s="7"/>
      <c r="E23" s="9"/>
      <c r="F23" s="62" t="s">
        <v>37</v>
      </c>
      <c r="G23" s="6"/>
      <c r="H23" s="6"/>
      <c r="I23" s="93"/>
      <c r="J23" s="48"/>
      <c r="K23" s="48"/>
      <c r="L23" s="48"/>
      <c r="M23" s="48"/>
      <c r="N23" s="48"/>
      <c r="O23" s="78"/>
      <c r="P23"/>
      <c r="Q23"/>
    </row>
    <row r="24" spans="1:15" thickBot="1">
      <c r="A24" s="68"/>
      <c r="B24" s="8"/>
      <c r="C24" s="8"/>
      <c r="D24" s="8"/>
      <c r="E24" s="10"/>
      <c r="F24" s="7"/>
      <c r="G24" s="7"/>
      <c r="H24" s="98" t="s">
        <v>64</v>
      </c>
      <c r="I24" s="97" t="s">
        <v>55</v>
      </c>
      <c r="J24" s="57" t="s">
        <v>49</v>
      </c>
      <c r="K24" s="48"/>
      <c r="L24" s="105">
        <f>N22</f>
        <v>2.89</v>
      </c>
      <c r="M24" s="106"/>
      <c r="N24" s="56" t="s">
        <v>65</v>
      </c>
      <c r="O24" s="78"/>
      <c r="P24"/>
      <c r="Q24"/>
    </row>
    <row r="25" spans="1:15">
      <c r="A25" s="68"/>
      <c r="B25" s="8"/>
      <c r="C25" s="8"/>
      <c r="D25" s="8"/>
      <c r="E25" s="10"/>
      <c r="F25" s="7"/>
      <c r="G25" s="7"/>
      <c r="H25" s="7"/>
      <c r="I25" s="94"/>
      <c r="J25" s="61" t="s">
        <v>54</v>
      </c>
      <c r="K25" s="8"/>
      <c r="L25" s="107">
        <f>L24/H24</f>
        <v>2.89</v>
      </c>
      <c r="M25" s="107"/>
      <c r="N25" s="99" t="s">
        <v>65</v>
      </c>
      <c r="O25" s="78"/>
      <c r="P25"/>
      <c r="Q25"/>
    </row>
    <row r="26" spans="1:15" thickBot="1">
      <c r="A26" s="71"/>
      <c r="B26" s="35"/>
      <c r="C26" s="14"/>
      <c r="D26" s="14"/>
      <c r="E26" s="12"/>
      <c r="F26" s="13"/>
      <c r="G26" s="13"/>
      <c r="H26" s="13"/>
      <c r="I26" s="95"/>
      <c r="J26" s="13"/>
      <c r="K26" s="14"/>
      <c r="L26" s="72"/>
      <c r="M26" s="72"/>
      <c r="N26" s="72"/>
      <c r="O26" s="83"/>
      <c r="P26"/>
      <c r="Q26"/>
    </row>
    <row r="28" spans="1:15">
      <c r="C28" s="1"/>
      <c r="D28" s="1"/>
      <c r="E28" s="1"/>
      <c r="F28"/>
      <c r="G28"/>
    </row>
    <row r="29" spans="1:15">
      <c r="C29" s="1"/>
      <c r="D29" s="1"/>
      <c r="E29" s="1"/>
      <c r="F29"/>
      <c r="G29"/>
    </row>
    <row r="30" spans="1:15">
      <c r="C30" s="1"/>
      <c r="D30" s="1"/>
      <c r="E30" s="1"/>
      <c r="F30"/>
      <c r="G30"/>
    </row>
  </sheetData>
  <mergeCells>
    <mergeCell ref="B23:C23"/>
    <mergeCell ref="L24:M24"/>
    <mergeCell ref="L25:M25"/>
  </mergeCells>
  <phoneticPr fontId="0" type="noConversion"/>
  <conditionalFormatting sqref="L10:L21">
    <cfRule type="cellIs" dxfId="1" priority="3" aboveAverage="1" operator="lessThan">
      <formula>1</formula>
    </cfRule>
  </conditionalFormatting>
  <conditionalFormatting sqref="N10:N21">
    <cfRule type="containsBlanks" dxfId="0" priority="2" aboveAverage="1">
      <formula>LEN(TRIM(N10))=0</formula>
    </cfRule>
  </conditionalFormatting>
  <hyperlinks>
    <hyperlink ref="K7" r:id="rId1"/>
  </hyperlinks>
  <pageMargins left="0.47244094488189" right="0.354330708661417" top="0.590551181102362" bottom="0.984251968503937" header="0.511811023622047" footer="0.511811023622047"/>
  <pageSetup paperSize="9" scale="57" fitToHeight="0" orientation="landscape" horizontalDpi="200" verticalDpi="200" r:id="rId2"/>
  <headerFooter alignWithMargins="0">
    <oddHeader><![CDATA[&LCreated by FEDEVEL&CMotherboard, Processor and Microcontroller Board Design&Rhttp://www.fedevel.com]]></oddHeader>
    <oddFooter><![CDATA[&C&D&R&P/&N]]>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7" sqref="B7"/>
    </sheetView>
  </sheetViews>
  <sheetFormatPr defaultRowHeight="12.75"/>
  <cols>
    <col min="1" max="1" width="28" bestFit="1" customWidth="1"/>
    <col min="2" max="2" width="110.5703125" customWidth="1"/>
  </cols>
  <sheetData>
    <row r="1" spans="1:2">
      <c r="A1" s="32" t="s">
        <v>0</v>
      </c>
      <c r="B1" s="33" t="s">
        <v>120</v>
      </c>
      <c r="C1"/>
      <c r="D1"/>
    </row>
    <row r="2" spans="1:2">
      <c r="A2" s="31" t="s">
        <v>2</v>
      </c>
      <c r="B2" s="5" t="s">
        <v>60</v>
      </c>
      <c r="C2"/>
      <c r="D2"/>
    </row>
    <row r="3" spans="1:2">
      <c r="A3" s="32" t="s">
        <v>4</v>
      </c>
      <c r="B3" s="34" t="s">
        <v>61</v>
      </c>
      <c r="C3"/>
      <c r="D3"/>
    </row>
    <row r="4" spans="1:2">
      <c r="A4" s="31" t="s">
        <v>6</v>
      </c>
      <c r="B4" s="5" t="s">
        <v>60</v>
      </c>
      <c r="C4"/>
      <c r="D4"/>
    </row>
    <row r="5" spans="1:2">
      <c r="A5" s="32" t="s">
        <v>8</v>
      </c>
      <c r="B5" s="34" t="s">
        <v>120</v>
      </c>
      <c r="C5"/>
      <c r="D5"/>
    </row>
    <row r="6" spans="1:2">
      <c r="A6" s="31" t="s">
        <v>10</v>
      </c>
      <c r="B6" s="5" t="s">
        <v>59</v>
      </c>
      <c r="C6"/>
      <c r="D6"/>
    </row>
    <row r="7" spans="1:2">
      <c r="A7" s="32" t="s">
        <v>12</v>
      </c>
      <c r="B7" s="34" t="s">
        <v>121</v>
      </c>
      <c r="C7"/>
      <c r="D7"/>
    </row>
    <row r="8" spans="1:2">
      <c r="A8" s="31" t="s">
        <v>14</v>
      </c>
      <c r="B8" s="5" t="s">
        <v>63</v>
      </c>
      <c r="C8"/>
      <c r="D8"/>
    </row>
    <row r="9" spans="1:2">
      <c r="A9" s="32" t="s">
        <v>16</v>
      </c>
      <c r="B9" s="34" t="s">
        <v>62</v>
      </c>
      <c r="C9"/>
      <c r="D9"/>
    </row>
    <row r="10" spans="1:2">
      <c r="A10" s="31" t="s">
        <v>18</v>
      </c>
      <c r="B10" s="5" t="s">
        <v>122</v>
      </c>
      <c r="C10"/>
      <c r="D10"/>
    </row>
    <row r="11" spans="1:2">
      <c r="A11" s="32" t="s">
        <v>20</v>
      </c>
      <c r="B11" s="34" t="s">
        <v>123</v>
      </c>
      <c r="C11"/>
      <c r="D11"/>
    </row>
    <row r="12" spans="1:2">
      <c r="A12" s="31" t="s">
        <v>22</v>
      </c>
      <c r="B12" s="5" t="s">
        <v>124</v>
      </c>
      <c r="C12"/>
      <c r="D12"/>
    </row>
    <row r="13" spans="1:2">
      <c r="A13" s="32" t="s">
        <v>24</v>
      </c>
      <c r="B13" s="34" t="s">
        <v>125</v>
      </c>
      <c r="C13"/>
      <c r="D13"/>
    </row>
    <row r="14" spans="1:2">
      <c r="A14" s="31" t="s">
        <v>26</v>
      </c>
      <c r="B14" s="5" t="s">
        <v>126</v>
      </c>
      <c r="C14"/>
      <c r="D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Çalışma Sayfaları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Ugur</dc:creator>
  <cp:keywords>Ugur-BOM</cp:keywords>
  <cp:lastModifiedBy>Ugur</cp:lastModifiedBy>
  <cp:lastPrinted>2012-02-04T13:58:31Z</cp:lastPrinted>
  <dcterms:modified xsi:type="dcterms:W3CDTF">2019-03-16T20:12:00Z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