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GaTech)\PhD\GA_TECH\Dissertation\Spartina\2020_Sapelo\Results\N_fix\"/>
    </mc:Choice>
  </mc:AlternateContent>
  <xr:revisionPtr revIDLastSave="0" documentId="13_ncr:1_{7897FBCC-B379-469A-8552-C2DF573B7216}" xr6:coauthVersionLast="47" xr6:coauthVersionMax="47" xr10:uidLastSave="{00000000-0000-0000-0000-000000000000}"/>
  <bookViews>
    <workbookView xWindow="-25320" yWindow="360" windowWidth="25440" windowHeight="1539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2" i="1"/>
  <c r="F2" i="1" s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Q25" i="1" l="1"/>
  <c r="X25" i="1"/>
  <c r="R25" i="1"/>
  <c r="W12" i="1"/>
  <c r="X12" i="1"/>
  <c r="R12" i="1"/>
  <c r="Q22" i="1"/>
  <c r="X22" i="1"/>
  <c r="R22" i="1"/>
  <c r="W8" i="1"/>
  <c r="X8" i="1"/>
  <c r="R8" i="1"/>
  <c r="Q19" i="1"/>
  <c r="R19" i="1"/>
  <c r="X19" i="1"/>
  <c r="W11" i="1"/>
  <c r="X11" i="1"/>
  <c r="R11" i="1"/>
  <c r="W2" i="1"/>
  <c r="X2" i="1"/>
  <c r="R2" i="1"/>
  <c r="Q2" i="1"/>
  <c r="Q6" i="1"/>
  <c r="R6" i="1"/>
  <c r="X6" i="1"/>
  <c r="Q24" i="1"/>
  <c r="R24" i="1"/>
  <c r="X24" i="1"/>
  <c r="Q21" i="1"/>
  <c r="X21" i="1"/>
  <c r="R21" i="1"/>
  <c r="Q31" i="1"/>
  <c r="R31" i="1"/>
  <c r="X31" i="1"/>
  <c r="Q30" i="1"/>
  <c r="R30" i="1"/>
  <c r="X30" i="1"/>
  <c r="Q17" i="1"/>
  <c r="R17" i="1"/>
  <c r="X17" i="1"/>
  <c r="Q5" i="1"/>
  <c r="X5" i="1"/>
  <c r="R5" i="1"/>
  <c r="W13" i="1"/>
  <c r="R13" i="1"/>
  <c r="X13" i="1"/>
  <c r="Q9" i="1"/>
  <c r="X9" i="1"/>
  <c r="R9" i="1"/>
  <c r="Q7" i="1"/>
  <c r="R7" i="1"/>
  <c r="X7" i="1"/>
  <c r="Q29" i="1"/>
  <c r="X29" i="1"/>
  <c r="R29" i="1"/>
  <c r="Q16" i="1"/>
  <c r="R16" i="1"/>
  <c r="X16" i="1"/>
  <c r="Q4" i="1"/>
  <c r="R4" i="1"/>
  <c r="X4" i="1"/>
  <c r="Q23" i="1"/>
  <c r="X23" i="1"/>
  <c r="R23" i="1"/>
  <c r="Q10" i="1"/>
  <c r="R10" i="1"/>
  <c r="X10" i="1"/>
  <c r="W20" i="1"/>
  <c r="X20" i="1"/>
  <c r="R20" i="1"/>
  <c r="Q18" i="1"/>
  <c r="R18" i="1"/>
  <c r="X18" i="1"/>
  <c r="Q28" i="1"/>
  <c r="R28" i="1"/>
  <c r="X28" i="1"/>
  <c r="Q27" i="1"/>
  <c r="R27" i="1"/>
  <c r="X27" i="1"/>
  <c r="Q15" i="1"/>
  <c r="R15" i="1"/>
  <c r="X15" i="1"/>
  <c r="Q3" i="1"/>
  <c r="R3" i="1"/>
  <c r="X3" i="1"/>
  <c r="Q26" i="1"/>
  <c r="X26" i="1"/>
  <c r="R26" i="1"/>
  <c r="Q14" i="1"/>
  <c r="X14" i="1"/>
  <c r="R14" i="1"/>
  <c r="M31" i="1"/>
  <c r="S31" i="1" s="1"/>
  <c r="M15" i="1"/>
  <c r="M6" i="1"/>
  <c r="M4" i="1"/>
  <c r="W31" i="1"/>
  <c r="W18" i="1"/>
  <c r="W7" i="1"/>
  <c r="W6" i="1"/>
  <c r="M19" i="1"/>
  <c r="W30" i="1"/>
  <c r="M27" i="1"/>
  <c r="M16" i="1"/>
  <c r="W27" i="1"/>
  <c r="M7" i="1"/>
  <c r="W15" i="1"/>
  <c r="M30" i="1"/>
  <c r="M3" i="1"/>
  <c r="W3" i="1"/>
  <c r="W17" i="1"/>
  <c r="M29" i="1"/>
  <c r="M5" i="1"/>
  <c r="W16" i="1"/>
  <c r="M28" i="1"/>
  <c r="W14" i="1"/>
  <c r="M18" i="1"/>
  <c r="W29" i="1"/>
  <c r="W5" i="1"/>
  <c r="M26" i="1"/>
  <c r="M17" i="1"/>
  <c r="W28" i="1"/>
  <c r="W4" i="1"/>
  <c r="W26" i="1"/>
  <c r="M14" i="1"/>
  <c r="W19" i="1"/>
  <c r="Q13" i="1"/>
  <c r="Q12" i="1"/>
  <c r="Q11" i="1"/>
  <c r="Q20" i="1"/>
  <c r="Q8" i="1"/>
  <c r="M25" i="1"/>
  <c r="M13" i="1"/>
  <c r="W25" i="1"/>
  <c r="M24" i="1"/>
  <c r="M12" i="1"/>
  <c r="Y12" i="1" s="1"/>
  <c r="W24" i="1"/>
  <c r="M11" i="1"/>
  <c r="M22" i="1"/>
  <c r="W22" i="1"/>
  <c r="M23" i="1"/>
  <c r="W23" i="1"/>
  <c r="M10" i="1"/>
  <c r="W10" i="1"/>
  <c r="M21" i="1"/>
  <c r="M9" i="1"/>
  <c r="W21" i="1"/>
  <c r="W9" i="1"/>
  <c r="M2" i="1"/>
  <c r="M20" i="1"/>
  <c r="M8" i="1"/>
  <c r="S21" i="1" l="1"/>
  <c r="S10" i="1"/>
  <c r="S27" i="1"/>
  <c r="S17" i="1"/>
  <c r="S26" i="1"/>
  <c r="S5" i="1"/>
  <c r="S14" i="1"/>
  <c r="S29" i="1"/>
  <c r="S3" i="1"/>
  <c r="Y2" i="1"/>
  <c r="Y16" i="1"/>
  <c r="S30" i="1"/>
  <c r="S22" i="1"/>
  <c r="Y6" i="1"/>
  <c r="Y18" i="1"/>
  <c r="Y27" i="1"/>
  <c r="S15" i="1"/>
  <c r="S4" i="1"/>
  <c r="S19" i="1"/>
  <c r="Y20" i="1"/>
  <c r="Y11" i="1"/>
  <c r="Y31" i="1"/>
  <c r="S24" i="1"/>
  <c r="Y13" i="1"/>
  <c r="S28" i="1"/>
  <c r="S16" i="1"/>
  <c r="S6" i="1"/>
  <c r="S9" i="1"/>
  <c r="Y4" i="1"/>
  <c r="Y7" i="1"/>
  <c r="S25" i="1"/>
  <c r="Y30" i="1"/>
  <c r="S23" i="1"/>
  <c r="Y8" i="1"/>
  <c r="Y15" i="1"/>
  <c r="Y23" i="1"/>
  <c r="Y25" i="1"/>
  <c r="Y19" i="1"/>
  <c r="Y3" i="1"/>
  <c r="Y28" i="1"/>
  <c r="S7" i="1"/>
  <c r="Y9" i="1"/>
  <c r="Y21" i="1"/>
  <c r="S8" i="1"/>
  <c r="Y17" i="1"/>
  <c r="Y10" i="1"/>
  <c r="S18" i="1"/>
  <c r="Y26" i="1"/>
  <c r="Y5" i="1"/>
  <c r="Y14" i="1"/>
  <c r="Y24" i="1"/>
  <c r="Y29" i="1"/>
  <c r="S20" i="1"/>
  <c r="S2" i="1"/>
  <c r="Y22" i="1"/>
  <c r="S11" i="1"/>
  <c r="S12" i="1"/>
  <c r="S13" i="1"/>
</calcChain>
</file>

<file path=xl/sharedStrings.xml><?xml version="1.0" encoding="utf-8"?>
<sst xmlns="http://schemas.openxmlformats.org/spreadsheetml/2006/main" count="159" uniqueCount="25">
  <si>
    <t>Sample ID</t>
  </si>
  <si>
    <t>Total %N</t>
  </si>
  <si>
    <r>
      <t>δ</t>
    </r>
    <r>
      <rPr>
        <vertAlign val="superscript"/>
        <sz val="10"/>
        <rFont val="Times New Roman"/>
        <family val="1"/>
      </rPr>
      <t>15</t>
    </r>
    <r>
      <rPr>
        <sz val="10"/>
        <rFont val="Times New Roman"/>
        <family val="1"/>
      </rPr>
      <t>N</t>
    </r>
    <r>
      <rPr>
        <vertAlign val="subscript"/>
        <sz val="10"/>
        <rFont val="Times New Roman"/>
        <family val="1"/>
      </rPr>
      <t>AIR</t>
    </r>
  </si>
  <si>
    <r>
      <t>Atom%</t>
    </r>
    <r>
      <rPr>
        <vertAlign val="superscript"/>
        <sz val="10"/>
        <rFont val="Times New Roman"/>
        <family val="1"/>
      </rPr>
      <t>15</t>
    </r>
    <r>
      <rPr>
        <sz val="10"/>
        <rFont val="Times New Roman"/>
        <family val="1"/>
      </rPr>
      <t>N</t>
    </r>
  </si>
  <si>
    <t>Compartment</t>
  </si>
  <si>
    <t>Spartina</t>
  </si>
  <si>
    <t>Tall</t>
  </si>
  <si>
    <t>Short</t>
  </si>
  <si>
    <t>%15N</t>
  </si>
  <si>
    <t>Mean_TotalN</t>
  </si>
  <si>
    <t>Aer_accum_mg/kg</t>
  </si>
  <si>
    <t>Anaer_accum_mg/kg</t>
  </si>
  <si>
    <t>atom%headspace</t>
  </si>
  <si>
    <t>fN2</t>
  </si>
  <si>
    <t>Aer_N_uptake_nmol_g-1_h-1_DW</t>
  </si>
  <si>
    <t>Anaer_N_uptake_nmol_g-1_h-1_DW</t>
  </si>
  <si>
    <t>Total %C</t>
  </si>
  <si>
    <t>δ13CVPDB</t>
  </si>
  <si>
    <t>Nitrification_nmol_h_g</t>
  </si>
  <si>
    <t>Sample_group</t>
  </si>
  <si>
    <t>Sediment</t>
  </si>
  <si>
    <t>Root</t>
  </si>
  <si>
    <t>Rhizosphere + Root</t>
  </si>
  <si>
    <t>δ15NAIR</t>
  </si>
  <si>
    <t>Atom%15N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</si>
</sst>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vertAlign val="superscript"/>
      <sz val="10"/>
      <name val="Times New Roman"/>
      <family val="1"/>
    </font>
    <font>
      <vertAlign val="subscript"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center"/>
    </xf>
    <xf numFmtId="164" fontId="1" fillId="0" borderId="0" xfId="0" quotePrefix="1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165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1" fillId="0" borderId="0" xfId="0" quotePrefix="1" applyNumberFormat="1" applyFont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zoomScaleNormal="100" workbookViewId="0">
      <selection activeCell="W27" sqref="W27"/>
    </sheetView>
  </sheetViews>
  <sheetFormatPr defaultColWidth="9.140625" defaultRowHeight="12.75" x14ac:dyDescent="0.2"/>
  <cols>
    <col min="1" max="1" width="8.7109375" style="1" bestFit="1" customWidth="1"/>
    <col min="2" max="2" width="8.7109375" style="1" customWidth="1"/>
    <col min="3" max="8" width="16.7109375" style="1" customWidth="1"/>
    <col min="9" max="9" width="12.42578125" style="1" customWidth="1"/>
    <col min="10" max="10" width="15.5703125" style="1" customWidth="1"/>
    <col min="11" max="11" width="12.42578125" style="1" customWidth="1"/>
    <col min="12" max="12" width="18.42578125" style="1" customWidth="1"/>
    <col min="13" max="13" width="9.140625" style="1"/>
    <col min="14" max="14" width="8.42578125" style="1" customWidth="1"/>
    <col min="15" max="15" width="7.85546875" style="1" customWidth="1"/>
    <col min="16" max="16" width="9.5703125" style="1" bestFit="1" customWidth="1"/>
    <col min="17" max="17" width="9.140625" style="1"/>
    <col min="18" max="18" width="18.5703125" style="1" bestFit="1" customWidth="1"/>
    <col min="19" max="19" width="15.42578125" style="1" bestFit="1" customWidth="1"/>
    <col min="20" max="23" width="9.140625" style="1"/>
    <col min="24" max="24" width="26.85546875" style="1" bestFit="1" customWidth="1"/>
    <col min="25" max="25" width="12.7109375" style="1" bestFit="1" customWidth="1"/>
    <col min="26" max="16384" width="9.140625" style="1"/>
  </cols>
  <sheetData>
    <row r="1" spans="1:26" ht="15.75" x14ac:dyDescent="0.2">
      <c r="A1" s="3" t="s">
        <v>0</v>
      </c>
      <c r="B1" s="3" t="s">
        <v>19</v>
      </c>
      <c r="C1" s="4" t="s">
        <v>4</v>
      </c>
      <c r="D1" s="4" t="s">
        <v>5</v>
      </c>
      <c r="E1" s="4" t="s">
        <v>13</v>
      </c>
      <c r="F1" s="4" t="s">
        <v>12</v>
      </c>
      <c r="G1" s="4" t="s">
        <v>16</v>
      </c>
      <c r="H1" s="4" t="s">
        <v>17</v>
      </c>
      <c r="I1" s="5" t="s">
        <v>9</v>
      </c>
      <c r="J1" s="6" t="s">
        <v>1</v>
      </c>
      <c r="K1" s="7" t="s">
        <v>2</v>
      </c>
      <c r="L1" s="6" t="s">
        <v>3</v>
      </c>
      <c r="M1" s="6" t="s">
        <v>8</v>
      </c>
      <c r="N1" s="8" t="s">
        <v>1</v>
      </c>
      <c r="O1" s="9" t="s">
        <v>2</v>
      </c>
      <c r="P1" s="8" t="s">
        <v>3</v>
      </c>
      <c r="Q1" s="8" t="s">
        <v>8</v>
      </c>
      <c r="R1" s="8" t="s">
        <v>14</v>
      </c>
      <c r="S1" s="8" t="s">
        <v>10</v>
      </c>
      <c r="T1" s="10" t="s">
        <v>1</v>
      </c>
      <c r="U1" s="11" t="s">
        <v>2</v>
      </c>
      <c r="V1" s="10" t="s">
        <v>3</v>
      </c>
      <c r="W1" s="10" t="s">
        <v>8</v>
      </c>
      <c r="X1" s="8" t="s">
        <v>15</v>
      </c>
      <c r="Y1" s="10" t="s">
        <v>11</v>
      </c>
      <c r="Z1" s="1" t="s">
        <v>18</v>
      </c>
    </row>
    <row r="2" spans="1:26" x14ac:dyDescent="0.2">
      <c r="A2" s="2">
        <v>1</v>
      </c>
      <c r="B2" s="2">
        <v>1</v>
      </c>
      <c r="C2" s="12" t="s">
        <v>20</v>
      </c>
      <c r="D2" s="12" t="s">
        <v>6</v>
      </c>
      <c r="E2" s="12">
        <f>(5.8563+2.8)/(5.8563+2.8+5.8563*0.003663 + 2.8*0.98)</f>
        <v>0.75787850084334429</v>
      </c>
      <c r="F2" s="12">
        <f>E2*(0.3663-98)+98</f>
        <v>24.005517812211167</v>
      </c>
      <c r="G2" s="17">
        <v>3.7028556208180063</v>
      </c>
      <c r="H2" s="17">
        <v>-19.919219999999999</v>
      </c>
      <c r="I2" s="13">
        <f t="shared" ref="I2:I31" si="0">AVERAGE(J2,N2,T2)</f>
        <v>0.46558255894010686</v>
      </c>
      <c r="J2" s="14">
        <v>0.37540880396258641</v>
      </c>
      <c r="K2" s="14">
        <v>5.6277499999999998</v>
      </c>
      <c r="L2" s="15">
        <v>0.3685267552016771</v>
      </c>
      <c r="M2" s="16">
        <f>I2*L2/100</f>
        <v>1.7157962972469114E-3</v>
      </c>
      <c r="N2" s="14">
        <v>0.63947645526342045</v>
      </c>
      <c r="O2" s="14">
        <v>7.2119999999999997</v>
      </c>
      <c r="P2" s="15">
        <v>0.36910518348561966</v>
      </c>
      <c r="Q2" s="16">
        <f>P2*I2/100</f>
        <v>1.7184893584529248E-3</v>
      </c>
      <c r="R2" s="16">
        <f>(1/100)*($I2/100)*((P2-$L2)/28.0134462)*(10^9)*(100/$F2)/24</f>
        <v>0.16686196936539913</v>
      </c>
      <c r="S2" s="16">
        <f t="shared" ref="S2:S31" si="1">(Q2-M2)*10000</f>
        <v>2.6930612060133575E-2</v>
      </c>
      <c r="T2" s="14">
        <v>0.38186241759431383</v>
      </c>
      <c r="U2" s="14">
        <v>5.4169999999999998</v>
      </c>
      <c r="V2" s="15">
        <v>0.36844980739499961</v>
      </c>
      <c r="W2" s="16">
        <f t="shared" ref="W2:W31" si="2">V2*I2/100</f>
        <v>1.7154380416795343E-3</v>
      </c>
      <c r="X2" s="16">
        <f>(1/100)*($I2/100)*((V2-$L2)/28.0134462)*(10^9)*(100/$F2)/24</f>
        <v>-2.2197501258133818E-2</v>
      </c>
      <c r="Y2" s="16">
        <f t="shared" ref="Y2:Y31" si="3">(W2-M2)*10000</f>
        <v>-3.5825556737715571E-3</v>
      </c>
      <c r="Z2" s="1">
        <v>100.58301009600763</v>
      </c>
    </row>
    <row r="3" spans="1:26" x14ac:dyDescent="0.2">
      <c r="A3" s="2">
        <v>2</v>
      </c>
      <c r="B3" s="2">
        <v>2</v>
      </c>
      <c r="C3" s="12" t="s">
        <v>20</v>
      </c>
      <c r="D3" s="12" t="s">
        <v>6</v>
      </c>
      <c r="E3" s="12">
        <f t="shared" ref="E3:E31" si="4">(5.8563+2.8)/(5.8563+2.8+5.8563*0.003663 + 2.8*0.98)</f>
        <v>0.75787850084334429</v>
      </c>
      <c r="F3" s="12">
        <f t="shared" ref="F3:F31" si="5">E3*(0.3663-98)+98</f>
        <v>24.005517812211167</v>
      </c>
      <c r="G3" s="17">
        <v>4.2666297773934403</v>
      </c>
      <c r="H3" s="17">
        <v>-19.486219999999999</v>
      </c>
      <c r="I3" s="13">
        <f t="shared" si="0"/>
        <v>0.3940577501989096</v>
      </c>
      <c r="J3" s="14">
        <v>0.40288473653372481</v>
      </c>
      <c r="K3" s="14">
        <v>5.21075</v>
      </c>
      <c r="L3" s="15">
        <v>0.36837450248691012</v>
      </c>
      <c r="M3" s="16">
        <f t="shared" ref="M3:M31" si="6">I3*L3/100</f>
        <v>1.4516082768063444E-3</v>
      </c>
      <c r="N3" s="14">
        <v>0.39125049198852846</v>
      </c>
      <c r="O3" s="14">
        <v>11.207000000000001</v>
      </c>
      <c r="P3" s="15">
        <v>0.37056377508944055</v>
      </c>
      <c r="Q3" s="16">
        <f t="shared" ref="Q3:Q31" si="7">P3*I3/100</f>
        <v>1.4602352751695968E-3</v>
      </c>
      <c r="R3" s="16">
        <f t="shared" ref="R3:R31" si="8">(1/100)*($I3/100)*((P3-$L3)/28.0134462)*(10^9)*(100/$F3)/24</f>
        <v>0.53452848876595249</v>
      </c>
      <c r="S3" s="16">
        <f t="shared" si="1"/>
        <v>8.6269983632523889E-2</v>
      </c>
      <c r="T3" s="14">
        <v>0.38803802207447557</v>
      </c>
      <c r="U3" s="14">
        <v>5.2319999999999993</v>
      </c>
      <c r="V3" s="15">
        <v>0.36838226117967032</v>
      </c>
      <c r="W3" s="16">
        <f t="shared" si="2"/>
        <v>1.4516388505364799E-3</v>
      </c>
      <c r="X3" s="16">
        <f t="shared" ref="X3:X31" si="9">(1/100)*($I3/100)*((V3-$L3)/28.0134462)*(10^9)*(100/$F3)/24</f>
        <v>1.8943471503362417E-3</v>
      </c>
      <c r="Y3" s="16">
        <f t="shared" si="3"/>
        <v>3.0573730135487545E-4</v>
      </c>
      <c r="Z3" s="1">
        <v>41.695922096475407</v>
      </c>
    </row>
    <row r="4" spans="1:26" x14ac:dyDescent="0.2">
      <c r="A4" s="2">
        <v>3</v>
      </c>
      <c r="B4" s="2">
        <v>3</v>
      </c>
      <c r="C4" s="12" t="s">
        <v>20</v>
      </c>
      <c r="D4" s="12" t="s">
        <v>6</v>
      </c>
      <c r="E4" s="12">
        <f t="shared" si="4"/>
        <v>0.75787850084334429</v>
      </c>
      <c r="F4" s="12">
        <f t="shared" si="5"/>
        <v>24.005517812211167</v>
      </c>
      <c r="G4" s="17">
        <v>4.6051630890928781</v>
      </c>
      <c r="H4" s="17">
        <v>-18.999220000000001</v>
      </c>
      <c r="I4" s="13">
        <f t="shared" si="0"/>
        <v>0.42227337412930827</v>
      </c>
      <c r="J4" s="14">
        <v>0.42553539608299429</v>
      </c>
      <c r="K4" s="14">
        <v>4.9087500000000004</v>
      </c>
      <c r="L4" s="15">
        <v>0.36826423764035732</v>
      </c>
      <c r="M4" s="16">
        <f t="shared" si="6"/>
        <v>1.555081821995511E-3</v>
      </c>
      <c r="N4" s="14">
        <v>0.41472436094027759</v>
      </c>
      <c r="O4" s="14">
        <v>12.384999999999998</v>
      </c>
      <c r="P4" s="15">
        <v>0.37099385977966476</v>
      </c>
      <c r="Q4" s="16">
        <f t="shared" si="7"/>
        <v>1.566608289504145E-3</v>
      </c>
      <c r="R4" s="16">
        <f t="shared" si="8"/>
        <v>0.71417948616338434</v>
      </c>
      <c r="S4" s="16">
        <f t="shared" si="1"/>
        <v>0.11526467508634003</v>
      </c>
      <c r="T4" s="14">
        <v>0.42656036536465269</v>
      </c>
      <c r="U4" s="14">
        <v>4.7759999999999998</v>
      </c>
      <c r="V4" s="15">
        <v>0.36821576849565285</v>
      </c>
      <c r="W4" s="16">
        <f t="shared" si="2"/>
        <v>1.5548771497027559E-3</v>
      </c>
      <c r="X4" s="16">
        <f t="shared" si="9"/>
        <v>-1.2681487434226689E-2</v>
      </c>
      <c r="Y4" s="16">
        <f t="shared" si="3"/>
        <v>-2.0467229275506274E-3</v>
      </c>
      <c r="Z4" s="1">
        <v>34.937104250309702</v>
      </c>
    </row>
    <row r="5" spans="1:26" x14ac:dyDescent="0.2">
      <c r="A5" s="2">
        <v>4</v>
      </c>
      <c r="B5" s="2">
        <v>4</v>
      </c>
      <c r="C5" s="12" t="s">
        <v>20</v>
      </c>
      <c r="D5" s="12" t="s">
        <v>6</v>
      </c>
      <c r="E5" s="12">
        <f t="shared" si="4"/>
        <v>0.75787850084334429</v>
      </c>
      <c r="F5" s="12">
        <f t="shared" si="5"/>
        <v>24.005517812211167</v>
      </c>
      <c r="G5" s="17">
        <v>6.1023151112461473</v>
      </c>
      <c r="H5" s="17">
        <v>-17.857220000000002</v>
      </c>
      <c r="I5" s="13">
        <f t="shared" si="0"/>
        <v>0.43447046701715203</v>
      </c>
      <c r="J5" s="14">
        <v>0.47026480312987201</v>
      </c>
      <c r="K5" s="14">
        <v>4.9037499999999996</v>
      </c>
      <c r="L5" s="15">
        <v>0.36826241206137372</v>
      </c>
      <c r="M5" s="16">
        <f t="shared" si="6"/>
        <v>1.5999914215316794E-3</v>
      </c>
      <c r="N5" s="14">
        <v>0.4122915744920041</v>
      </c>
      <c r="O5" s="14">
        <v>5.7750000000000004</v>
      </c>
      <c r="P5" s="15">
        <v>0.36858051818942666</v>
      </c>
      <c r="Q5" s="16">
        <f t="shared" si="7"/>
        <v>1.601373498711841E-3</v>
      </c>
      <c r="R5" s="16">
        <f t="shared" si="8"/>
        <v>8.5633449244247553E-2</v>
      </c>
      <c r="S5" s="16">
        <f t="shared" si="1"/>
        <v>1.3820771801616432E-2</v>
      </c>
      <c r="T5" s="14">
        <v>0.42085502342957992</v>
      </c>
      <c r="U5" s="14">
        <v>4.7919999999999998</v>
      </c>
      <c r="V5" s="15">
        <v>0.3682216103536346</v>
      </c>
      <c r="W5" s="16">
        <f t="shared" si="2"/>
        <v>1.599814150161514E-3</v>
      </c>
      <c r="X5" s="16">
        <f t="shared" si="9"/>
        <v>-1.0983727318121405E-2</v>
      </c>
      <c r="Y5" s="16">
        <f t="shared" si="3"/>
        <v>-1.7727137016534771E-3</v>
      </c>
      <c r="Z5" s="1">
        <v>10.269020870646061</v>
      </c>
    </row>
    <row r="6" spans="1:26" x14ac:dyDescent="0.2">
      <c r="A6" s="2">
        <v>5</v>
      </c>
      <c r="B6" s="2">
        <v>5</v>
      </c>
      <c r="C6" s="12" t="s">
        <v>20</v>
      </c>
      <c r="D6" s="12" t="s">
        <v>6</v>
      </c>
      <c r="E6" s="12">
        <f t="shared" si="4"/>
        <v>0.75787850084334429</v>
      </c>
      <c r="F6" s="12">
        <f t="shared" si="5"/>
        <v>24.005517812211167</v>
      </c>
      <c r="G6" s="17">
        <v>4.8007982802317617</v>
      </c>
      <c r="H6" s="17">
        <v>-19.547219999999999</v>
      </c>
      <c r="I6" s="13">
        <f t="shared" si="0"/>
        <v>0.40628729474567721</v>
      </c>
      <c r="J6" s="14">
        <v>0.40581382177867031</v>
      </c>
      <c r="K6" s="14">
        <v>4.64975</v>
      </c>
      <c r="L6" s="15">
        <v>0.36816967256098637</v>
      </c>
      <c r="M6" s="16">
        <f t="shared" si="6"/>
        <v>1.4958266027220494E-3</v>
      </c>
      <c r="N6" s="14">
        <v>0.40776711028171225</v>
      </c>
      <c r="O6" s="14">
        <v>4.7449999999999992</v>
      </c>
      <c r="P6" s="15">
        <v>0.36820444989386386</v>
      </c>
      <c r="Q6" s="16">
        <f t="shared" si="7"/>
        <v>1.4959678986069822E-3</v>
      </c>
      <c r="R6" s="16">
        <f t="shared" si="8"/>
        <v>8.7546876285046829E-3</v>
      </c>
      <c r="S6" s="16">
        <f t="shared" si="1"/>
        <v>1.4129588493281761E-3</v>
      </c>
      <c r="T6" s="14">
        <v>0.40528095217664906</v>
      </c>
      <c r="U6" s="14">
        <v>4.9629999999999992</v>
      </c>
      <c r="V6" s="15">
        <v>0.36828404516802798</v>
      </c>
      <c r="W6" s="16">
        <f t="shared" si="2"/>
        <v>1.4962912840931289E-3</v>
      </c>
      <c r="X6" s="16">
        <f t="shared" si="9"/>
        <v>2.8791639986721334E-2</v>
      </c>
      <c r="Y6" s="16">
        <f t="shared" si="3"/>
        <v>4.6468137107950024E-3</v>
      </c>
      <c r="Z6" s="1">
        <v>19.239953669596659</v>
      </c>
    </row>
    <row r="7" spans="1:26" x14ac:dyDescent="0.2">
      <c r="A7" s="2">
        <v>6</v>
      </c>
      <c r="B7" s="2">
        <v>6</v>
      </c>
      <c r="C7" s="12" t="s">
        <v>20</v>
      </c>
      <c r="D7" s="12" t="s">
        <v>7</v>
      </c>
      <c r="E7" s="12">
        <f t="shared" si="4"/>
        <v>0.75787850084334429</v>
      </c>
      <c r="F7" s="12">
        <f t="shared" si="5"/>
        <v>24.005517812211167</v>
      </c>
      <c r="G7" s="17">
        <v>1.4649074769029422</v>
      </c>
      <c r="H7" s="17">
        <v>-18.005220000000001</v>
      </c>
      <c r="I7" s="13">
        <f t="shared" si="0"/>
        <v>9.1453643848430008E-2</v>
      </c>
      <c r="J7" s="14">
        <v>9.5722346307717143E-2</v>
      </c>
      <c r="K7" s="14">
        <v>2.7047500000000002</v>
      </c>
      <c r="L7" s="15">
        <v>0.36745951593950205</v>
      </c>
      <c r="M7" s="16">
        <f t="shared" si="6"/>
        <v>3.3605511699447713E-4</v>
      </c>
      <c r="N7" s="14">
        <v>7.7496178217330458E-2</v>
      </c>
      <c r="O7" s="14">
        <v>9.2850000000000001</v>
      </c>
      <c r="P7" s="15">
        <v>0.36986204999160771</v>
      </c>
      <c r="Q7" s="16">
        <f t="shared" si="7"/>
        <v>3.3825232192982708E-4</v>
      </c>
      <c r="R7" s="16">
        <f t="shared" si="8"/>
        <v>0.13613873379233069</v>
      </c>
      <c r="S7" s="16">
        <f t="shared" si="1"/>
        <v>2.1972049353499463E-2</v>
      </c>
      <c r="T7" s="14">
        <v>0.10114240702024239</v>
      </c>
      <c r="U7" s="14">
        <v>3.9279999999999995</v>
      </c>
      <c r="V7" s="15">
        <v>0.36790614904228691</v>
      </c>
      <c r="W7" s="16">
        <f t="shared" si="2"/>
        <v>3.3646357924160716E-4</v>
      </c>
      <c r="X7" s="16">
        <f t="shared" si="9"/>
        <v>2.5308305216144886E-2</v>
      </c>
      <c r="Y7" s="16">
        <f t="shared" si="3"/>
        <v>4.0846224713003178E-3</v>
      </c>
      <c r="Z7" s="1">
        <v>0.46042944548172005</v>
      </c>
    </row>
    <row r="8" spans="1:26" x14ac:dyDescent="0.2">
      <c r="A8" s="2">
        <v>7</v>
      </c>
      <c r="B8" s="2">
        <v>7</v>
      </c>
      <c r="C8" s="12" t="s">
        <v>20</v>
      </c>
      <c r="D8" s="12" t="s">
        <v>7</v>
      </c>
      <c r="E8" s="12">
        <f t="shared" si="4"/>
        <v>0.75787850084334429</v>
      </c>
      <c r="F8" s="12">
        <f t="shared" si="5"/>
        <v>24.005517812211167</v>
      </c>
      <c r="G8" s="17">
        <v>1.0298963288939571</v>
      </c>
      <c r="H8" s="17">
        <v>-19.224219999999999</v>
      </c>
      <c r="I8" s="13">
        <f t="shared" si="0"/>
        <v>8.4125466432720716E-2</v>
      </c>
      <c r="J8" s="14">
        <v>8.6678845788060149E-2</v>
      </c>
      <c r="K8" s="14">
        <v>3.6777499999999996</v>
      </c>
      <c r="L8" s="15">
        <v>0.36781477807524732</v>
      </c>
      <c r="M8" s="16">
        <f t="shared" si="6"/>
        <v>3.0942589766427836E-4</v>
      </c>
      <c r="N8" s="14">
        <v>6.5679681476745938E-2</v>
      </c>
      <c r="O8" s="14">
        <v>16.358999999999998</v>
      </c>
      <c r="P8" s="15">
        <v>0.37244472929657907</v>
      </c>
      <c r="Q8" s="16">
        <f t="shared" si="7"/>
        <v>3.1332086572483119E-4</v>
      </c>
      <c r="R8" s="16">
        <f t="shared" si="8"/>
        <v>0.24133207212224264</v>
      </c>
      <c r="S8" s="16">
        <f t="shared" si="1"/>
        <v>3.894968060552835E-2</v>
      </c>
      <c r="T8" s="14">
        <v>0.10001787203335603</v>
      </c>
      <c r="U8" s="14">
        <v>6.7260000000000009</v>
      </c>
      <c r="V8" s="15">
        <v>0.36892773989111499</v>
      </c>
      <c r="W8" s="16">
        <f t="shared" si="2"/>
        <v>3.1036218198309516E-4</v>
      </c>
      <c r="X8" s="16">
        <f t="shared" si="9"/>
        <v>5.8012140598540061E-2</v>
      </c>
      <c r="Y8" s="16">
        <f t="shared" si="3"/>
        <v>9.3628431881680046E-3</v>
      </c>
      <c r="Z8" s="1">
        <v>0.87689247899394407</v>
      </c>
    </row>
    <row r="9" spans="1:26" x14ac:dyDescent="0.2">
      <c r="A9" s="2">
        <v>8</v>
      </c>
      <c r="B9" s="2">
        <v>8</v>
      </c>
      <c r="C9" s="12" t="s">
        <v>20</v>
      </c>
      <c r="D9" s="12" t="s">
        <v>7</v>
      </c>
      <c r="E9" s="12">
        <f t="shared" si="4"/>
        <v>0.75787850084334429</v>
      </c>
      <c r="F9" s="12">
        <f t="shared" si="5"/>
        <v>24.005517812211167</v>
      </c>
      <c r="G9" s="17">
        <v>0.84586533011638854</v>
      </c>
      <c r="H9" s="17">
        <v>-19.288219999999999</v>
      </c>
      <c r="I9" s="13">
        <f t="shared" si="0"/>
        <v>6.3442969871575286E-2</v>
      </c>
      <c r="J9" s="14">
        <v>7.1398481215763435E-2</v>
      </c>
      <c r="K9" s="14">
        <v>3.1207500000000001</v>
      </c>
      <c r="L9" s="15">
        <v>0.3676114063301914</v>
      </c>
      <c r="M9" s="16">
        <f t="shared" si="6"/>
        <v>2.3322359376253755E-4</v>
      </c>
      <c r="N9" s="14">
        <v>6.0573240582313836E-2</v>
      </c>
      <c r="O9" s="14">
        <v>10.266999999999999</v>
      </c>
      <c r="P9" s="15">
        <v>0.37022058090721577</v>
      </c>
      <c r="Q9" s="16">
        <f t="shared" si="7"/>
        <v>2.3487893160333589E-4</v>
      </c>
      <c r="R9" s="16">
        <f t="shared" si="8"/>
        <v>0.10256466933018531</v>
      </c>
      <c r="S9" s="16">
        <f t="shared" si="1"/>
        <v>1.6553378407983432E-2</v>
      </c>
      <c r="T9" s="14">
        <v>5.8357187816648615E-2</v>
      </c>
      <c r="U9" s="14">
        <v>6.5619999999999994</v>
      </c>
      <c r="V9" s="15">
        <v>0.36886786166309649</v>
      </c>
      <c r="W9" s="16">
        <f t="shared" si="2"/>
        <v>2.3402072634084233E-4</v>
      </c>
      <c r="X9" s="16">
        <f t="shared" si="9"/>
        <v>4.9390304076366236E-2</v>
      </c>
      <c r="Y9" s="16">
        <f t="shared" si="3"/>
        <v>7.9713257830477911E-3</v>
      </c>
      <c r="Z9" s="1">
        <v>0.28577210756706717</v>
      </c>
    </row>
    <row r="10" spans="1:26" x14ac:dyDescent="0.2">
      <c r="A10" s="2">
        <v>9</v>
      </c>
      <c r="B10" s="2">
        <v>9</v>
      </c>
      <c r="C10" s="12" t="s">
        <v>20</v>
      </c>
      <c r="D10" s="12" t="s">
        <v>7</v>
      </c>
      <c r="E10" s="12">
        <f t="shared" si="4"/>
        <v>0.75787850084334429</v>
      </c>
      <c r="F10" s="12">
        <f t="shared" si="5"/>
        <v>24.005517812211167</v>
      </c>
      <c r="G10" s="17">
        <v>0.95272754333592713</v>
      </c>
      <c r="H10" s="17">
        <v>-19.68122</v>
      </c>
      <c r="I10" s="13">
        <f t="shared" si="0"/>
        <v>6.247366460983983E-2</v>
      </c>
      <c r="J10" s="14">
        <v>7.7827329611944149E-2</v>
      </c>
      <c r="K10" s="14">
        <v>3.8797499999999996</v>
      </c>
      <c r="L10" s="15">
        <v>0.36788853207566918</v>
      </c>
      <c r="M10" s="16">
        <f t="shared" si="6"/>
        <v>2.2983344766701661E-4</v>
      </c>
      <c r="N10" s="14">
        <v>5.5612878709753191E-2</v>
      </c>
      <c r="O10" s="14">
        <v>12.524999999999999</v>
      </c>
      <c r="P10" s="15">
        <v>0.37104497316320922</v>
      </c>
      <c r="Q10" s="16">
        <f t="shared" si="7"/>
        <v>2.3180539208565352E-4</v>
      </c>
      <c r="R10" s="16">
        <f t="shared" si="8"/>
        <v>0.12218160078878931</v>
      </c>
      <c r="S10" s="16">
        <f t="shared" si="1"/>
        <v>1.9719444186369076E-2</v>
      </c>
      <c r="T10" s="14">
        <v>5.3980785507822163E-2</v>
      </c>
      <c r="U10" s="14">
        <v>9.1900000000000013</v>
      </c>
      <c r="V10" s="15">
        <v>0.36982736509200342</v>
      </c>
      <c r="W10" s="16">
        <f t="shared" si="2"/>
        <v>2.3104470770298608E-4</v>
      </c>
      <c r="X10" s="16">
        <f t="shared" si="9"/>
        <v>7.5049625520650365E-2</v>
      </c>
      <c r="Y10" s="16">
        <f t="shared" si="3"/>
        <v>1.2112600359694678E-2</v>
      </c>
      <c r="Z10" s="1">
        <v>0.39161091828285638</v>
      </c>
    </row>
    <row r="11" spans="1:26" x14ac:dyDescent="0.2">
      <c r="A11" s="2">
        <v>10</v>
      </c>
      <c r="B11" s="2">
        <v>10</v>
      </c>
      <c r="C11" s="12" t="s">
        <v>20</v>
      </c>
      <c r="D11" s="12" t="s">
        <v>7</v>
      </c>
      <c r="E11" s="12">
        <f t="shared" si="4"/>
        <v>0.75787850084334429</v>
      </c>
      <c r="F11" s="12">
        <f t="shared" si="5"/>
        <v>24.005517812211167</v>
      </c>
      <c r="G11" s="17">
        <v>0.64681404479167026</v>
      </c>
      <c r="H11" s="17">
        <v>-19.442219999999999</v>
      </c>
      <c r="I11" s="13">
        <f t="shared" si="0"/>
        <v>6.1125638398356739E-2</v>
      </c>
      <c r="J11" s="14">
        <v>5.8814000325170576E-2</v>
      </c>
      <c r="K11" s="14">
        <v>3.6677499999999998</v>
      </c>
      <c r="L11" s="15">
        <v>0.36781112688427098</v>
      </c>
      <c r="M11" s="16">
        <f t="shared" si="6"/>
        <v>2.2482689940820058E-4</v>
      </c>
      <c r="N11" s="14">
        <v>5.3860933292174971E-2</v>
      </c>
      <c r="O11" s="14">
        <v>10.669</v>
      </c>
      <c r="P11" s="15">
        <v>0.37036735147450972</v>
      </c>
      <c r="Q11" s="16">
        <f t="shared" si="7"/>
        <v>2.2638940800787978E-4</v>
      </c>
      <c r="R11" s="16">
        <f t="shared" si="8"/>
        <v>9.6812973099422758E-2</v>
      </c>
      <c r="S11" s="16">
        <f t="shared" si="1"/>
        <v>1.5625085996792003E-2</v>
      </c>
      <c r="T11" s="14">
        <v>7.0701981577724671E-2</v>
      </c>
      <c r="U11" s="14">
        <v>7.6750000000000007</v>
      </c>
      <c r="V11" s="15">
        <v>0.36927422895586381</v>
      </c>
      <c r="W11" s="16">
        <f t="shared" si="2"/>
        <v>2.2572122988988126E-4</v>
      </c>
      <c r="X11" s="16">
        <f t="shared" si="9"/>
        <v>5.5412682453538885E-2</v>
      </c>
      <c r="Y11" s="16">
        <f t="shared" si="3"/>
        <v>8.9433048168068574E-3</v>
      </c>
      <c r="Z11" s="1">
        <v>0.37101989974224719</v>
      </c>
    </row>
    <row r="12" spans="1:26" x14ac:dyDescent="0.2">
      <c r="A12" s="2">
        <v>11</v>
      </c>
      <c r="B12" s="2">
        <v>1</v>
      </c>
      <c r="C12" s="12" t="s">
        <v>22</v>
      </c>
      <c r="D12" s="12" t="s">
        <v>6</v>
      </c>
      <c r="E12" s="12">
        <f t="shared" si="4"/>
        <v>0.75787850084334429</v>
      </c>
      <c r="F12" s="12">
        <f t="shared" si="5"/>
        <v>24.005517812211167</v>
      </c>
      <c r="G12" s="17">
        <v>10.945298915044528</v>
      </c>
      <c r="H12" s="17">
        <v>-15.048220000000001</v>
      </c>
      <c r="I12" s="13">
        <f t="shared" si="0"/>
        <v>0.46808133309855848</v>
      </c>
      <c r="J12" s="14">
        <v>0.45848775404672137</v>
      </c>
      <c r="K12" s="14">
        <v>5.0747499999999999</v>
      </c>
      <c r="L12" s="15">
        <v>0.3683248468246299</v>
      </c>
      <c r="M12" s="16">
        <f t="shared" si="6"/>
        <v>1.7240598531499513E-3</v>
      </c>
      <c r="N12" s="14">
        <v>0.51482970562060715</v>
      </c>
      <c r="O12" s="14">
        <v>4.706999999999999</v>
      </c>
      <c r="P12" s="15">
        <v>0.36819057547525935</v>
      </c>
      <c r="Q12" s="16">
        <f t="shared" si="7"/>
        <v>1.7234313540278481E-3</v>
      </c>
      <c r="R12" s="16">
        <f t="shared" si="8"/>
        <v>-3.8941781577183289E-2</v>
      </c>
      <c r="S12" s="16">
        <f t="shared" si="1"/>
        <v>-6.2849912210315335E-3</v>
      </c>
      <c r="T12" s="14">
        <v>0.43092653962834698</v>
      </c>
      <c r="U12" s="14">
        <v>4.2010000000000005</v>
      </c>
      <c r="V12" s="15">
        <v>0.36800582626974054</v>
      </c>
      <c r="W12" s="16">
        <f t="shared" si="2"/>
        <v>1.7225665774837668E-3</v>
      </c>
      <c r="X12" s="16">
        <f t="shared" si="9"/>
        <v>-9.2523303186956174E-2</v>
      </c>
      <c r="Y12" s="16">
        <f t="shared" si="3"/>
        <v>-1.4932756661845212E-2</v>
      </c>
      <c r="Z12" s="1">
        <v>1.8698982723747315</v>
      </c>
    </row>
    <row r="13" spans="1:26" x14ac:dyDescent="0.2">
      <c r="A13" s="2">
        <v>12</v>
      </c>
      <c r="B13" s="2">
        <v>2</v>
      </c>
      <c r="C13" s="12" t="s">
        <v>22</v>
      </c>
      <c r="D13" s="12" t="s">
        <v>6</v>
      </c>
      <c r="E13" s="12">
        <f t="shared" si="4"/>
        <v>0.75787850084334429</v>
      </c>
      <c r="F13" s="12">
        <f t="shared" si="5"/>
        <v>24.005517812211167</v>
      </c>
      <c r="G13" s="17">
        <v>6.6955019507338021</v>
      </c>
      <c r="H13" s="17">
        <v>-17.061219999999999</v>
      </c>
      <c r="I13" s="13">
        <f t="shared" si="0"/>
        <v>0.43851840680437881</v>
      </c>
      <c r="J13" s="14">
        <v>0.41897278771674634</v>
      </c>
      <c r="K13" s="14">
        <v>4.9147499999999997</v>
      </c>
      <c r="L13" s="15">
        <v>0.36826642833504925</v>
      </c>
      <c r="M13" s="16">
        <f t="shared" si="6"/>
        <v>1.6149160743302473E-3</v>
      </c>
      <c r="N13" s="14">
        <v>0.45651066773233373</v>
      </c>
      <c r="O13" s="14">
        <v>55.839000000000006</v>
      </c>
      <c r="P13" s="15">
        <v>0.38685620606801158</v>
      </c>
      <c r="Q13" s="16">
        <f t="shared" si="7"/>
        <v>1.6964356714733089E-3</v>
      </c>
      <c r="R13" s="16">
        <f t="shared" si="8"/>
        <v>5.0509511223856913</v>
      </c>
      <c r="S13" s="16">
        <f t="shared" si="1"/>
        <v>0.81519597143061506</v>
      </c>
      <c r="T13" s="14">
        <v>0.44007176496405653</v>
      </c>
      <c r="U13" s="14">
        <v>4.8279999999999994</v>
      </c>
      <c r="V13" s="15">
        <v>0.36823475453158871</v>
      </c>
      <c r="W13" s="16">
        <f t="shared" si="2"/>
        <v>1.6147771788719378E-3</v>
      </c>
      <c r="X13" s="16">
        <f t="shared" si="9"/>
        <v>-8.60595728670366E-3</v>
      </c>
      <c r="Y13" s="16">
        <f t="shared" si="3"/>
        <v>-1.3889545830950319E-3</v>
      </c>
      <c r="Z13" s="1">
        <v>5.8264381288727733</v>
      </c>
    </row>
    <row r="14" spans="1:26" x14ac:dyDescent="0.2">
      <c r="A14" s="2">
        <v>13</v>
      </c>
      <c r="B14" s="2">
        <v>3</v>
      </c>
      <c r="C14" s="12" t="s">
        <v>22</v>
      </c>
      <c r="D14" s="12" t="s">
        <v>6</v>
      </c>
      <c r="E14" s="12">
        <f t="shared" si="4"/>
        <v>0.75787850084334429</v>
      </c>
      <c r="F14" s="12">
        <f t="shared" si="5"/>
        <v>24.005517812211167</v>
      </c>
      <c r="G14" s="17">
        <v>9.9287166547324954</v>
      </c>
      <c r="H14" s="17">
        <v>-15.470219999999999</v>
      </c>
      <c r="I14" s="13">
        <f t="shared" si="0"/>
        <v>0.4441945889713233</v>
      </c>
      <c r="J14" s="14">
        <v>0.49635349697374737</v>
      </c>
      <c r="K14" s="14">
        <v>5.5727500000000001</v>
      </c>
      <c r="L14" s="15">
        <v>0.36850667393500236</v>
      </c>
      <c r="M14" s="16">
        <f t="shared" si="6"/>
        <v>1.6368867056174782E-3</v>
      </c>
      <c r="N14" s="14">
        <v>0.44594968838383925</v>
      </c>
      <c r="O14" s="14">
        <v>10.620999999999999</v>
      </c>
      <c r="P14" s="15">
        <v>0.37034982665338795</v>
      </c>
      <c r="Q14" s="16">
        <f t="shared" si="7"/>
        <v>1.6450738902590251E-3</v>
      </c>
      <c r="R14" s="16">
        <f t="shared" si="8"/>
        <v>0.50727764738369507</v>
      </c>
      <c r="S14" s="16">
        <f t="shared" si="1"/>
        <v>8.187184641546838E-2</v>
      </c>
      <c r="T14" s="14">
        <v>0.3902805815563834</v>
      </c>
      <c r="U14" s="14">
        <v>19.475000000000001</v>
      </c>
      <c r="V14" s="15">
        <v>0.37358232163601751</v>
      </c>
      <c r="W14" s="16">
        <f t="shared" si="2"/>
        <v>1.6594324580606352E-3</v>
      </c>
      <c r="X14" s="16">
        <f t="shared" si="9"/>
        <v>1.3969339594250514</v>
      </c>
      <c r="Y14" s="16">
        <f t="shared" si="3"/>
        <v>0.22545752443156944</v>
      </c>
      <c r="Z14" s="1">
        <v>6.336772203209188</v>
      </c>
    </row>
    <row r="15" spans="1:26" x14ac:dyDescent="0.2">
      <c r="A15" s="2">
        <v>14</v>
      </c>
      <c r="B15" s="2">
        <v>4</v>
      </c>
      <c r="C15" s="12" t="s">
        <v>22</v>
      </c>
      <c r="D15" s="12" t="s">
        <v>6</v>
      </c>
      <c r="E15" s="12">
        <f t="shared" si="4"/>
        <v>0.75787850084334429</v>
      </c>
      <c r="F15" s="12">
        <f t="shared" si="5"/>
        <v>24.005517812211167</v>
      </c>
      <c r="G15" s="17">
        <v>9.5879243416449178</v>
      </c>
      <c r="H15" s="17">
        <v>-15.69422</v>
      </c>
      <c r="I15" s="13">
        <f t="shared" si="0"/>
        <v>0.45264102326033151</v>
      </c>
      <c r="J15" s="14">
        <v>0.46410702557695116</v>
      </c>
      <c r="K15" s="14">
        <v>5.4057500000000003</v>
      </c>
      <c r="L15" s="15">
        <v>0.36844569985749354</v>
      </c>
      <c r="M15" s="16">
        <f t="shared" si="6"/>
        <v>1.6677363859936487E-3</v>
      </c>
      <c r="N15" s="14">
        <v>0.44896494286890343</v>
      </c>
      <c r="O15" s="14">
        <v>13.224999999999998</v>
      </c>
      <c r="P15" s="15">
        <v>0.37130053929424184</v>
      </c>
      <c r="Q15" s="16">
        <f t="shared" si="7"/>
        <v>1.6806585604325856E-3</v>
      </c>
      <c r="R15" s="16">
        <f t="shared" si="8"/>
        <v>0.80065743420528934</v>
      </c>
      <c r="S15" s="16">
        <f t="shared" si="1"/>
        <v>0.12922174438936884</v>
      </c>
      <c r="T15" s="14">
        <v>0.44485110133514</v>
      </c>
      <c r="U15" s="14">
        <v>5.6750000000000007</v>
      </c>
      <c r="V15" s="15">
        <v>0.36854400682885602</v>
      </c>
      <c r="W15" s="16">
        <f t="shared" si="2"/>
        <v>1.6681813636747599E-3</v>
      </c>
      <c r="X15" s="16">
        <f t="shared" si="9"/>
        <v>2.7570800109595766E-2</v>
      </c>
      <c r="Y15" s="16">
        <f t="shared" si="3"/>
        <v>4.4497768111125165E-3</v>
      </c>
      <c r="Z15" s="1">
        <v>6.0894529800379784</v>
      </c>
    </row>
    <row r="16" spans="1:26" x14ac:dyDescent="0.2">
      <c r="A16" s="2">
        <v>15</v>
      </c>
      <c r="B16" s="2">
        <v>5</v>
      </c>
      <c r="C16" s="12" t="s">
        <v>22</v>
      </c>
      <c r="D16" s="12" t="s">
        <v>6</v>
      </c>
      <c r="E16" s="12">
        <f t="shared" si="4"/>
        <v>0.75787850084334429</v>
      </c>
      <c r="F16" s="12">
        <f t="shared" si="5"/>
        <v>24.005517812211167</v>
      </c>
      <c r="G16" s="17">
        <v>4.7469483480331496</v>
      </c>
      <c r="H16" s="17">
        <v>-19.195219999999999</v>
      </c>
      <c r="I16" s="13">
        <f t="shared" si="0"/>
        <v>0.40418301535164397</v>
      </c>
      <c r="J16" s="14">
        <v>0.38464874942174632</v>
      </c>
      <c r="K16" s="14">
        <v>4.6967499999999998</v>
      </c>
      <c r="L16" s="15">
        <v>0.36818683303273714</v>
      </c>
      <c r="M16" s="16">
        <f t="shared" si="6"/>
        <v>1.4881486438794397E-3</v>
      </c>
      <c r="N16" s="14">
        <v>0.4191149813238037</v>
      </c>
      <c r="O16" s="14">
        <v>14.131999999999998</v>
      </c>
      <c r="P16" s="15">
        <v>0.37163167803111141</v>
      </c>
      <c r="Q16" s="16">
        <f t="shared" si="7"/>
        <v>1.5020721222680591E-3</v>
      </c>
      <c r="R16" s="16">
        <f t="shared" si="8"/>
        <v>0.86269818864648296</v>
      </c>
      <c r="S16" s="16">
        <f t="shared" si="1"/>
        <v>0.13923478388619404</v>
      </c>
      <c r="T16" s="14">
        <v>0.40878531530938184</v>
      </c>
      <c r="U16" s="14">
        <v>8.4269999999999996</v>
      </c>
      <c r="V16" s="15">
        <v>0.36954878970664656</v>
      </c>
      <c r="W16" s="16">
        <f t="shared" si="2"/>
        <v>1.4936534414318298E-3</v>
      </c>
      <c r="X16" s="16">
        <f t="shared" si="9"/>
        <v>0.34107704589064181</v>
      </c>
      <c r="Y16" s="16">
        <f t="shared" si="3"/>
        <v>5.5047975523901588E-2</v>
      </c>
      <c r="Z16" s="1">
        <v>7.1011054131364126</v>
      </c>
    </row>
    <row r="17" spans="1:26" x14ac:dyDescent="0.2">
      <c r="A17" s="2">
        <v>16</v>
      </c>
      <c r="B17" s="2">
        <v>6</v>
      </c>
      <c r="C17" s="12" t="s">
        <v>22</v>
      </c>
      <c r="D17" s="12" t="s">
        <v>7</v>
      </c>
      <c r="E17" s="12">
        <f t="shared" si="4"/>
        <v>0.75787850084334429</v>
      </c>
      <c r="F17" s="12">
        <f t="shared" si="5"/>
        <v>24.005517812211167</v>
      </c>
      <c r="G17" s="17">
        <v>4.7361849249900612</v>
      </c>
      <c r="H17" s="17">
        <v>-15.839219999999999</v>
      </c>
      <c r="I17" s="13">
        <f t="shared" si="0"/>
        <v>0.16510921362845646</v>
      </c>
      <c r="J17" s="14">
        <v>0.17338918868372663</v>
      </c>
      <c r="K17" s="14">
        <v>2.13775</v>
      </c>
      <c r="L17" s="15">
        <v>0.36725249151218115</v>
      </c>
      <c r="M17" s="16">
        <f t="shared" si="6"/>
        <v>6.0636770076667604E-4</v>
      </c>
      <c r="N17" s="14">
        <v>0.15356453795589337</v>
      </c>
      <c r="O17" s="14">
        <v>39.475000000000001</v>
      </c>
      <c r="P17" s="15">
        <v>0.3808833228155642</v>
      </c>
      <c r="Q17" s="16">
        <f t="shared" si="7"/>
        <v>6.2887345914271339E-4</v>
      </c>
      <c r="R17" s="16">
        <f t="shared" si="8"/>
        <v>1.3944559285553557</v>
      </c>
      <c r="S17" s="16">
        <f t="shared" si="1"/>
        <v>0.22505758376037346</v>
      </c>
      <c r="T17" s="14">
        <v>0.16837391424574941</v>
      </c>
      <c r="U17" s="14">
        <v>2.2159999999999997</v>
      </c>
      <c r="V17" s="15">
        <v>0.36728106239481489</v>
      </c>
      <c r="W17" s="16">
        <f t="shared" si="2"/>
        <v>6.0641487392631933E-4</v>
      </c>
      <c r="X17" s="16">
        <f t="shared" si="9"/>
        <v>2.922847168008232E-3</v>
      </c>
      <c r="Y17" s="16">
        <f t="shared" si="3"/>
        <v>4.717315964328922E-4</v>
      </c>
      <c r="Z17" s="1">
        <v>0.56368671994151798</v>
      </c>
    </row>
    <row r="18" spans="1:26" x14ac:dyDescent="0.2">
      <c r="A18" s="2">
        <v>17</v>
      </c>
      <c r="B18" s="2">
        <v>7</v>
      </c>
      <c r="C18" s="12" t="s">
        <v>22</v>
      </c>
      <c r="D18" s="12" t="s">
        <v>7</v>
      </c>
      <c r="E18" s="12">
        <f t="shared" si="4"/>
        <v>0.75787850084334429</v>
      </c>
      <c r="F18" s="12">
        <f t="shared" si="5"/>
        <v>24.005517812211167</v>
      </c>
      <c r="G18" s="17">
        <v>6.7800716562590795</v>
      </c>
      <c r="H18" s="17">
        <v>-16.15522</v>
      </c>
      <c r="I18" s="13">
        <f t="shared" si="0"/>
        <v>0.17673268704179934</v>
      </c>
      <c r="J18" s="14">
        <v>0.23585650590425383</v>
      </c>
      <c r="K18" s="14">
        <v>2.0527500000000001</v>
      </c>
      <c r="L18" s="15">
        <v>0.36722145603005008</v>
      </c>
      <c r="M18" s="16">
        <f t="shared" si="6"/>
        <v>6.4900034663592716E-4</v>
      </c>
      <c r="N18" s="14">
        <v>0.17551144908377175</v>
      </c>
      <c r="O18" s="14">
        <v>4.4969999999999999</v>
      </c>
      <c r="P18" s="15">
        <v>0.36811390098697089</v>
      </c>
      <c r="Q18" s="16">
        <f t="shared" si="7"/>
        <v>6.5057758858866235E-4</v>
      </c>
      <c r="R18" s="16">
        <f t="shared" si="8"/>
        <v>9.7725851091495772E-2</v>
      </c>
      <c r="S18" s="16">
        <f t="shared" si="1"/>
        <v>1.5772419527351929E-2</v>
      </c>
      <c r="T18" s="14">
        <v>0.11883010613737244</v>
      </c>
      <c r="U18" s="14">
        <v>3.6179999999999999</v>
      </c>
      <c r="V18" s="15">
        <v>0.3677929622051862</v>
      </c>
      <c r="W18" s="16">
        <f t="shared" si="2"/>
        <v>6.5001038485585499E-4</v>
      </c>
      <c r="X18" s="16">
        <f t="shared" si="9"/>
        <v>6.2581929491679747E-2</v>
      </c>
      <c r="Y18" s="16">
        <f t="shared" si="3"/>
        <v>1.0100382199278385E-2</v>
      </c>
      <c r="Z18" s="1">
        <v>0.40383473916134571</v>
      </c>
    </row>
    <row r="19" spans="1:26" x14ac:dyDescent="0.2">
      <c r="A19" s="2">
        <v>18</v>
      </c>
      <c r="B19" s="2">
        <v>8</v>
      </c>
      <c r="C19" s="12" t="s">
        <v>22</v>
      </c>
      <c r="D19" s="12" t="s">
        <v>7</v>
      </c>
      <c r="E19" s="12">
        <f t="shared" si="4"/>
        <v>0.75787850084334429</v>
      </c>
      <c r="F19" s="12">
        <f t="shared" si="5"/>
        <v>24.005517812211167</v>
      </c>
      <c r="G19" s="17">
        <v>1.9184380078059227</v>
      </c>
      <c r="H19" s="17">
        <v>-17.671219999999998</v>
      </c>
      <c r="I19" s="13">
        <f t="shared" si="0"/>
        <v>0.11070237052195157</v>
      </c>
      <c r="J19" s="14">
        <v>0.10926353137905435</v>
      </c>
      <c r="K19" s="14">
        <v>1.9547500000000002</v>
      </c>
      <c r="L19" s="15">
        <v>0.3671856739207725</v>
      </c>
      <c r="M19" s="16">
        <f t="shared" si="6"/>
        <v>4.0648324524729851E-4</v>
      </c>
      <c r="N19" s="14">
        <v>0.11045975996357724</v>
      </c>
      <c r="O19" s="14">
        <v>5.0389999999999997</v>
      </c>
      <c r="P19" s="15">
        <v>0.36831179394930763</v>
      </c>
      <c r="Q19" s="16">
        <f t="shared" si="7"/>
        <v>4.0772988681380936E-4</v>
      </c>
      <c r="R19" s="16">
        <f t="shared" si="8"/>
        <v>7.7241863800312421E-2</v>
      </c>
      <c r="S19" s="16">
        <f t="shared" si="1"/>
        <v>1.2466415665108492E-2</v>
      </c>
      <c r="T19" s="14">
        <v>0.11238382022322313</v>
      </c>
      <c r="U19" s="14">
        <v>2.8980000000000001</v>
      </c>
      <c r="V19" s="15">
        <v>0.36753007565575602</v>
      </c>
      <c r="W19" s="16">
        <f t="shared" si="2"/>
        <v>4.0686450613204394E-4</v>
      </c>
      <c r="X19" s="16">
        <f t="shared" si="9"/>
        <v>2.3622909842738821E-2</v>
      </c>
      <c r="Y19" s="16">
        <f t="shared" si="3"/>
        <v>3.8126088474542885E-3</v>
      </c>
      <c r="Z19" s="1">
        <v>0.45529396355586127</v>
      </c>
    </row>
    <row r="20" spans="1:26" x14ac:dyDescent="0.2">
      <c r="A20" s="2">
        <v>19</v>
      </c>
      <c r="B20" s="2">
        <v>9</v>
      </c>
      <c r="C20" s="12" t="s">
        <v>22</v>
      </c>
      <c r="D20" s="12" t="s">
        <v>7</v>
      </c>
      <c r="E20" s="12">
        <f t="shared" si="4"/>
        <v>0.75787850084334429</v>
      </c>
      <c r="F20" s="12">
        <f t="shared" si="5"/>
        <v>24.005517812211167</v>
      </c>
      <c r="G20" s="17">
        <v>1.7830217401620565</v>
      </c>
      <c r="H20" s="17">
        <v>-17.252220000000001</v>
      </c>
      <c r="I20" s="13">
        <f t="shared" si="0"/>
        <v>8.5409833303415186E-2</v>
      </c>
      <c r="J20" s="14">
        <v>9.24597364758038E-2</v>
      </c>
      <c r="K20" s="14">
        <v>3.1427500000000004</v>
      </c>
      <c r="L20" s="15">
        <v>0.36761943898219024</v>
      </c>
      <c r="M20" s="16">
        <f t="shared" si="6"/>
        <v>3.1398315002563877E-4</v>
      </c>
      <c r="N20" s="14">
        <v>7.8953712458448469E-2</v>
      </c>
      <c r="O20" s="14">
        <v>15.498000000000001</v>
      </c>
      <c r="P20" s="15">
        <v>0.37213038999016868</v>
      </c>
      <c r="Q20" s="16">
        <f t="shared" si="7"/>
        <v>3.1783594576195186E-4</v>
      </c>
      <c r="R20" s="16">
        <f t="shared" si="8"/>
        <v>0.23871907652465427</v>
      </c>
      <c r="S20" s="16">
        <f t="shared" si="1"/>
        <v>3.8527957363130944E-2</v>
      </c>
      <c r="T20" s="14">
        <v>8.4816050975993304E-2</v>
      </c>
      <c r="U20" s="14">
        <v>16.326999999999998</v>
      </c>
      <c r="V20" s="15">
        <v>0.37243304657039139</v>
      </c>
      <c r="W20" s="16">
        <f t="shared" si="2"/>
        <v>3.1809444424260195E-4</v>
      </c>
      <c r="X20" s="16">
        <f t="shared" si="9"/>
        <v>0.25473563250300324</v>
      </c>
      <c r="Y20" s="16">
        <f t="shared" si="3"/>
        <v>4.1112942169631857E-2</v>
      </c>
      <c r="Z20" s="1">
        <v>0.45386836327225971</v>
      </c>
    </row>
    <row r="21" spans="1:26" x14ac:dyDescent="0.2">
      <c r="A21" s="2">
        <v>20</v>
      </c>
      <c r="B21" s="2">
        <v>10</v>
      </c>
      <c r="C21" s="12" t="s">
        <v>22</v>
      </c>
      <c r="D21" s="12" t="s">
        <v>7</v>
      </c>
      <c r="E21" s="12">
        <f t="shared" si="4"/>
        <v>0.75787850084334429</v>
      </c>
      <c r="F21" s="12">
        <f t="shared" si="5"/>
        <v>24.005517812211167</v>
      </c>
      <c r="G21" s="17">
        <v>1.6366428542731537</v>
      </c>
      <c r="H21" s="17">
        <v>-19.057220000000001</v>
      </c>
      <c r="I21" s="13">
        <f t="shared" si="0"/>
        <v>9.3183203738714374E-2</v>
      </c>
      <c r="J21" s="14">
        <v>8.6339164580658517E-2</v>
      </c>
      <c r="K21" s="14">
        <v>2.7367499999999998</v>
      </c>
      <c r="L21" s="15">
        <v>0.36747119983215087</v>
      </c>
      <c r="M21" s="16">
        <f t="shared" si="6"/>
        <v>3.4242143682069141E-4</v>
      </c>
      <c r="N21" s="14">
        <v>0.10125048985452119</v>
      </c>
      <c r="O21" s="14">
        <v>3.1949999999999998</v>
      </c>
      <c r="P21" s="15">
        <v>0.36763851652549623</v>
      </c>
      <c r="Q21" s="16">
        <f t="shared" si="7"/>
        <v>3.4257734787594024E-4</v>
      </c>
      <c r="R21" s="16">
        <f t="shared" si="8"/>
        <v>9.6602430225417382E-3</v>
      </c>
      <c r="S21" s="16">
        <f t="shared" si="1"/>
        <v>1.5591105524882147E-3</v>
      </c>
      <c r="T21" s="14">
        <v>9.1959956780963428E-2</v>
      </c>
      <c r="U21" s="14">
        <v>6.2550000000000008</v>
      </c>
      <c r="V21" s="15">
        <v>0.3687557723476641</v>
      </c>
      <c r="W21" s="16">
        <f t="shared" si="2"/>
        <v>3.4361844264499365E-4</v>
      </c>
      <c r="X21" s="16">
        <f t="shared" si="9"/>
        <v>7.4166435110702686E-2</v>
      </c>
      <c r="Y21" s="16">
        <f t="shared" si="3"/>
        <v>1.1970058243022313E-2</v>
      </c>
      <c r="Z21" s="1">
        <v>0.63153640311828374</v>
      </c>
    </row>
    <row r="22" spans="1:26" x14ac:dyDescent="0.2">
      <c r="A22" s="2">
        <v>21</v>
      </c>
      <c r="B22" s="2">
        <v>1</v>
      </c>
      <c r="C22" s="12" t="s">
        <v>21</v>
      </c>
      <c r="D22" s="12" t="s">
        <v>6</v>
      </c>
      <c r="E22" s="12">
        <f t="shared" si="4"/>
        <v>0.75787850084334429</v>
      </c>
      <c r="F22" s="12">
        <f t="shared" si="5"/>
        <v>24.005517812211167</v>
      </c>
      <c r="G22" s="17">
        <v>37.680828145226641</v>
      </c>
      <c r="H22" s="17">
        <v>-13.04322</v>
      </c>
      <c r="I22" s="13">
        <f t="shared" si="0"/>
        <v>0.81136433153541876</v>
      </c>
      <c r="J22" s="14">
        <v>0.86772806687279558</v>
      </c>
      <c r="K22" s="14">
        <v>7.1567500000000006</v>
      </c>
      <c r="L22" s="15">
        <v>0.36908501117467152</v>
      </c>
      <c r="M22" s="16">
        <f t="shared" si="6"/>
        <v>2.9946241337147992E-3</v>
      </c>
      <c r="N22" s="14">
        <v>0.74669365746413019</v>
      </c>
      <c r="O22" s="14">
        <v>105.54599999999999</v>
      </c>
      <c r="P22" s="15">
        <v>0.40499494037234196</v>
      </c>
      <c r="Q22" s="16">
        <f t="shared" si="7"/>
        <v>3.2859844907043201E-3</v>
      </c>
      <c r="R22" s="16">
        <f t="shared" si="8"/>
        <v>18.052676579991825</v>
      </c>
      <c r="S22" s="16">
        <f t="shared" si="1"/>
        <v>2.913603569895209</v>
      </c>
      <c r="T22" s="14">
        <v>0.8196712702693304</v>
      </c>
      <c r="U22" s="14">
        <v>29.494</v>
      </c>
      <c r="V22" s="15">
        <v>0.37723989194257451</v>
      </c>
      <c r="W22" s="16">
        <f t="shared" si="2"/>
        <v>3.0607899275448057E-3</v>
      </c>
      <c r="X22" s="16">
        <f t="shared" si="9"/>
        <v>4.0996300561043286</v>
      </c>
      <c r="Y22" s="16">
        <f t="shared" si="3"/>
        <v>0.66165793830006481</v>
      </c>
      <c r="Z22" s="1">
        <v>0.55903414343456637</v>
      </c>
    </row>
    <row r="23" spans="1:26" x14ac:dyDescent="0.2">
      <c r="A23" s="2">
        <v>22</v>
      </c>
      <c r="B23" s="2">
        <v>2</v>
      </c>
      <c r="C23" s="12" t="s">
        <v>21</v>
      </c>
      <c r="D23" s="12" t="s">
        <v>6</v>
      </c>
      <c r="E23" s="12">
        <f t="shared" si="4"/>
        <v>0.75787850084334429</v>
      </c>
      <c r="F23" s="12">
        <f t="shared" si="5"/>
        <v>24.005517812211167</v>
      </c>
      <c r="G23" s="17">
        <v>37.190302549135176</v>
      </c>
      <c r="H23" s="17">
        <v>-13.27322</v>
      </c>
      <c r="I23" s="13">
        <f t="shared" si="0"/>
        <v>0.70524252398104748</v>
      </c>
      <c r="J23" s="14">
        <v>0.82917675187461237</v>
      </c>
      <c r="K23" s="14">
        <v>6.5317499999999997</v>
      </c>
      <c r="L23" s="15">
        <v>0.36885681704305406</v>
      </c>
      <c r="M23" s="16">
        <f t="shared" si="6"/>
        <v>2.6013351263905887E-3</v>
      </c>
      <c r="N23" s="14">
        <v>0.67051267951825377</v>
      </c>
      <c r="O23" s="14">
        <v>129.91400000000002</v>
      </c>
      <c r="P23" s="15">
        <v>0.41388472946097321</v>
      </c>
      <c r="Q23" s="16">
        <f t="shared" si="7"/>
        <v>2.9188911124226973E-3</v>
      </c>
      <c r="R23" s="16">
        <f t="shared" si="8"/>
        <v>19.67575675397817</v>
      </c>
      <c r="S23" s="16">
        <f t="shared" si="1"/>
        <v>3.1755598603210857</v>
      </c>
      <c r="T23" s="14">
        <v>0.61603814055027639</v>
      </c>
      <c r="U23" s="14">
        <v>33.766000000000005</v>
      </c>
      <c r="V23" s="15">
        <v>0.37879936116336654</v>
      </c>
      <c r="W23" s="16">
        <f t="shared" si="2"/>
        <v>2.6714541754926098E-3</v>
      </c>
      <c r="X23" s="16">
        <f t="shared" si="9"/>
        <v>4.3445736016203389</v>
      </c>
      <c r="Y23" s="16">
        <f t="shared" si="3"/>
        <v>0.70119049102021058</v>
      </c>
      <c r="Z23" s="1">
        <v>3.4209513287137909</v>
      </c>
    </row>
    <row r="24" spans="1:26" x14ac:dyDescent="0.2">
      <c r="A24" s="2">
        <v>23</v>
      </c>
      <c r="B24" s="2">
        <v>3</v>
      </c>
      <c r="C24" s="12" t="s">
        <v>21</v>
      </c>
      <c r="D24" s="12" t="s">
        <v>6</v>
      </c>
      <c r="E24" s="12">
        <f t="shared" si="4"/>
        <v>0.75787850084334429</v>
      </c>
      <c r="F24" s="12">
        <f t="shared" si="5"/>
        <v>24.005517812211167</v>
      </c>
      <c r="G24" s="17">
        <v>35.443723350914226</v>
      </c>
      <c r="H24" s="17">
        <v>-13.11622</v>
      </c>
      <c r="I24" s="13">
        <f t="shared" si="0"/>
        <v>0.76606710863971061</v>
      </c>
      <c r="J24" s="14">
        <v>0.88254775748845093</v>
      </c>
      <c r="K24" s="14">
        <v>6.9167500000000004</v>
      </c>
      <c r="L24" s="15">
        <v>0.36899738475176108</v>
      </c>
      <c r="M24" s="16">
        <f t="shared" si="6"/>
        <v>2.8267675963239646E-3</v>
      </c>
      <c r="N24" s="14">
        <v>0.689012714972985</v>
      </c>
      <c r="O24" s="14">
        <v>75.395999999999987</v>
      </c>
      <c r="P24" s="15">
        <v>0.39399359942423778</v>
      </c>
      <c r="Q24" s="16">
        <f t="shared" si="7"/>
        <v>3.018255375334782E-3</v>
      </c>
      <c r="R24" s="16">
        <f t="shared" si="8"/>
        <v>11.864575466687675</v>
      </c>
      <c r="S24" s="16">
        <f t="shared" si="1"/>
        <v>1.9148777901081739</v>
      </c>
      <c r="T24" s="14">
        <v>0.72664085345769591</v>
      </c>
      <c r="U24" s="14">
        <v>9.7079999999999984</v>
      </c>
      <c r="V24" s="15">
        <v>0.37001648877773363</v>
      </c>
      <c r="W24" s="16">
        <f t="shared" si="2"/>
        <v>2.8345746170697632E-3</v>
      </c>
      <c r="X24" s="16">
        <f t="shared" si="9"/>
        <v>0.48372270693731106</v>
      </c>
      <c r="Y24" s="16">
        <f t="shared" si="3"/>
        <v>7.8070207457986082E-2</v>
      </c>
      <c r="Z24" s="1">
        <v>2.7369416846089214</v>
      </c>
    </row>
    <row r="25" spans="1:26" x14ac:dyDescent="0.2">
      <c r="A25" s="2">
        <v>24</v>
      </c>
      <c r="B25" s="2">
        <v>4</v>
      </c>
      <c r="C25" s="12" t="s">
        <v>21</v>
      </c>
      <c r="D25" s="12" t="s">
        <v>6</v>
      </c>
      <c r="E25" s="12">
        <f t="shared" si="4"/>
        <v>0.75787850084334429</v>
      </c>
      <c r="F25" s="12">
        <f t="shared" si="5"/>
        <v>24.005517812211167</v>
      </c>
      <c r="G25" s="17">
        <v>34.066608554625155</v>
      </c>
      <c r="H25" s="17">
        <v>-13.11722</v>
      </c>
      <c r="I25" s="13">
        <f t="shared" si="0"/>
        <v>0.89641959931650728</v>
      </c>
      <c r="J25" s="14">
        <v>1.056680391539832</v>
      </c>
      <c r="K25" s="14">
        <v>6.9647500000000004</v>
      </c>
      <c r="L25" s="15">
        <v>0.36901491004867404</v>
      </c>
      <c r="M25" s="16">
        <f t="shared" si="6"/>
        <v>3.3079219780764936E-3</v>
      </c>
      <c r="N25" s="14">
        <v>0.83783181631373704</v>
      </c>
      <c r="O25" s="14">
        <v>14.614999999999998</v>
      </c>
      <c r="P25" s="15">
        <v>0.37180801672485297</v>
      </c>
      <c r="Q25" s="16">
        <f t="shared" si="7"/>
        <v>3.332959933751579E-3</v>
      </c>
      <c r="R25" s="16">
        <f t="shared" si="8"/>
        <v>1.5513507763952665</v>
      </c>
      <c r="S25" s="16">
        <f t="shared" si="1"/>
        <v>0.25037955675085399</v>
      </c>
      <c r="T25" s="14">
        <v>0.79474659009595261</v>
      </c>
      <c r="U25" s="14">
        <v>13.09</v>
      </c>
      <c r="V25" s="15">
        <v>0.37125125164244854</v>
      </c>
      <c r="W25" s="16">
        <f t="shared" si="2"/>
        <v>3.327968982430755E-3</v>
      </c>
      <c r="X25" s="16">
        <f t="shared" si="9"/>
        <v>1.242111623367459</v>
      </c>
      <c r="Y25" s="16">
        <f t="shared" si="3"/>
        <v>0.20047004354261344</v>
      </c>
      <c r="Z25" s="1">
        <v>1.5516838511331752</v>
      </c>
    </row>
    <row r="26" spans="1:26" x14ac:dyDescent="0.2">
      <c r="A26" s="2">
        <v>25</v>
      </c>
      <c r="B26" s="2">
        <v>5</v>
      </c>
      <c r="C26" s="12" t="s">
        <v>21</v>
      </c>
      <c r="D26" s="12" t="s">
        <v>6</v>
      </c>
      <c r="E26" s="12">
        <f t="shared" si="4"/>
        <v>0.75787850084334429</v>
      </c>
      <c r="F26" s="12">
        <f t="shared" si="5"/>
        <v>24.005517812211167</v>
      </c>
      <c r="G26" s="17">
        <v>33.931827851263265</v>
      </c>
      <c r="H26" s="17">
        <v>-13.27422</v>
      </c>
      <c r="I26" s="13">
        <f t="shared" si="0"/>
        <v>0.65295182058120438</v>
      </c>
      <c r="J26" s="14">
        <v>0.68354648719633082</v>
      </c>
      <c r="K26" s="14">
        <v>7.0977499999999996</v>
      </c>
      <c r="L26" s="15">
        <v>0.36906346969332782</v>
      </c>
      <c r="M26" s="16">
        <f t="shared" si="6"/>
        <v>2.4098066444627458E-3</v>
      </c>
      <c r="N26" s="14">
        <v>0.67092740385272709</v>
      </c>
      <c r="O26" s="14">
        <v>192.68600000000001</v>
      </c>
      <c r="P26" s="15">
        <v>0.43677752998347641</v>
      </c>
      <c r="Q26" s="16">
        <f t="shared" si="7"/>
        <v>2.8519468339167249E-3</v>
      </c>
      <c r="R26" s="16">
        <f t="shared" si="8"/>
        <v>27.394989234983949</v>
      </c>
      <c r="S26" s="16">
        <f t="shared" si="1"/>
        <v>4.421401894539791</v>
      </c>
      <c r="T26" s="14">
        <v>0.60438157069455523</v>
      </c>
      <c r="U26" s="14">
        <v>15.231999999999999</v>
      </c>
      <c r="V26" s="15">
        <v>0.37203327663264901</v>
      </c>
      <c r="W26" s="16">
        <f t="shared" si="2"/>
        <v>2.4291980529407898E-3</v>
      </c>
      <c r="X26" s="16">
        <f t="shared" si="9"/>
        <v>1.2014909279413148</v>
      </c>
      <c r="Y26" s="16">
        <f t="shared" si="3"/>
        <v>0.19391408478044037</v>
      </c>
      <c r="Z26" s="1">
        <v>5.6161618586239568</v>
      </c>
    </row>
    <row r="27" spans="1:26" x14ac:dyDescent="0.2">
      <c r="A27" s="2">
        <v>26</v>
      </c>
      <c r="B27" s="2">
        <v>6</v>
      </c>
      <c r="C27" s="12" t="s">
        <v>21</v>
      </c>
      <c r="D27" s="12" t="s">
        <v>7</v>
      </c>
      <c r="E27" s="12">
        <f t="shared" si="4"/>
        <v>0.75787850084334429</v>
      </c>
      <c r="F27" s="12">
        <f t="shared" si="5"/>
        <v>24.005517812211167</v>
      </c>
      <c r="G27" s="17">
        <v>35.171206127319643</v>
      </c>
      <c r="H27" s="17">
        <v>-14.025219999999999</v>
      </c>
      <c r="I27" s="13">
        <f t="shared" si="0"/>
        <v>0.48519421446983224</v>
      </c>
      <c r="J27" s="14">
        <v>0.48510667924417222</v>
      </c>
      <c r="K27" s="14">
        <v>4.2317499999999999</v>
      </c>
      <c r="L27" s="15">
        <v>0.36801705363725828</v>
      </c>
      <c r="M27" s="16">
        <f t="shared" si="6"/>
        <v>1.7855974525103166E-3</v>
      </c>
      <c r="N27" s="14">
        <v>0.47014745662744784</v>
      </c>
      <c r="O27" s="14">
        <v>255.14400000000001</v>
      </c>
      <c r="P27" s="15">
        <v>0.45954537150844615</v>
      </c>
      <c r="Q27" s="16">
        <f t="shared" si="7"/>
        <v>2.2296875554228776E-3</v>
      </c>
      <c r="R27" s="16">
        <f t="shared" si="8"/>
        <v>27.515805798329975</v>
      </c>
      <c r="S27" s="16">
        <f t="shared" si="1"/>
        <v>4.4409010291256088</v>
      </c>
      <c r="T27" s="14">
        <v>0.50032850753787672</v>
      </c>
      <c r="U27" s="14">
        <v>34.167000000000002</v>
      </c>
      <c r="V27" s="15">
        <v>0.37894574141843723</v>
      </c>
      <c r="W27" s="16">
        <f t="shared" si="2"/>
        <v>1.8386228133420682E-3</v>
      </c>
      <c r="X27" s="16">
        <f t="shared" si="9"/>
        <v>3.2854493299080114</v>
      </c>
      <c r="Y27" s="16">
        <f t="shared" si="3"/>
        <v>0.53025360831751578</v>
      </c>
      <c r="Z27" s="1">
        <v>2.2851902591208373</v>
      </c>
    </row>
    <row r="28" spans="1:26" x14ac:dyDescent="0.2">
      <c r="A28" s="2">
        <v>27</v>
      </c>
      <c r="B28" s="2">
        <v>7</v>
      </c>
      <c r="C28" s="12" t="s">
        <v>21</v>
      </c>
      <c r="D28" s="12" t="s">
        <v>7</v>
      </c>
      <c r="E28" s="12">
        <f t="shared" si="4"/>
        <v>0.75787850084334429</v>
      </c>
      <c r="F28" s="12">
        <f t="shared" si="5"/>
        <v>24.005517812211167</v>
      </c>
      <c r="G28" s="17">
        <v>32.99135055622272</v>
      </c>
      <c r="H28" s="17">
        <v>-14.03722</v>
      </c>
      <c r="I28" s="13">
        <f t="shared" si="0"/>
        <v>0.6211142582782635</v>
      </c>
      <c r="J28" s="14">
        <v>0.64844090219325845</v>
      </c>
      <c r="K28" s="14">
        <v>3.14175</v>
      </c>
      <c r="L28" s="15">
        <v>0.36761907386167286</v>
      </c>
      <c r="M28" s="16">
        <f t="shared" si="6"/>
        <v>2.2833344839053508E-3</v>
      </c>
      <c r="N28" s="14">
        <v>0.59539466575265432</v>
      </c>
      <c r="O28" s="14">
        <v>336.29899999999998</v>
      </c>
      <c r="P28" s="15">
        <v>0.48911328780820068</v>
      </c>
      <c r="Q28" s="16">
        <f t="shared" si="7"/>
        <v>3.037952369710334E-3</v>
      </c>
      <c r="R28" s="16">
        <f t="shared" si="8"/>
        <v>46.756095354470339</v>
      </c>
      <c r="S28" s="16">
        <f t="shared" si="1"/>
        <v>7.5461788580498315</v>
      </c>
      <c r="T28" s="14">
        <v>0.61950720688887762</v>
      </c>
      <c r="U28" s="14">
        <v>81.464999999999989</v>
      </c>
      <c r="V28" s="15">
        <v>0.39620829357557025</v>
      </c>
      <c r="W28" s="16">
        <f t="shared" si="2"/>
        <v>2.4609062038788679E-3</v>
      </c>
      <c r="X28" s="16">
        <f t="shared" si="9"/>
        <v>11.002336980765257</v>
      </c>
      <c r="Y28" s="16">
        <f t="shared" si="3"/>
        <v>1.7757171997351706</v>
      </c>
      <c r="Z28" s="1">
        <v>1.5467475627833673</v>
      </c>
    </row>
    <row r="29" spans="1:26" x14ac:dyDescent="0.2">
      <c r="A29" s="2">
        <v>28</v>
      </c>
      <c r="B29" s="2">
        <v>8</v>
      </c>
      <c r="C29" s="12" t="s">
        <v>21</v>
      </c>
      <c r="D29" s="12" t="s">
        <v>7</v>
      </c>
      <c r="E29" s="12">
        <f t="shared" si="4"/>
        <v>0.75787850084334429</v>
      </c>
      <c r="F29" s="12">
        <f t="shared" si="5"/>
        <v>24.005517812211167</v>
      </c>
      <c r="G29" s="17">
        <v>31.119689582921204</v>
      </c>
      <c r="H29" s="17">
        <v>-14.43722</v>
      </c>
      <c r="I29" s="13">
        <f t="shared" si="0"/>
        <v>0.59926624137429774</v>
      </c>
      <c r="J29" s="14">
        <v>0.70053899908832795</v>
      </c>
      <c r="K29" s="14">
        <v>2.9117500000000001</v>
      </c>
      <c r="L29" s="15">
        <v>0.36753509607160345</v>
      </c>
      <c r="M29" s="16">
        <f t="shared" si="6"/>
        <v>2.2025137559597121E-3</v>
      </c>
      <c r="N29" s="14">
        <v>0.50258302417829714</v>
      </c>
      <c r="O29" s="14">
        <v>226.13400000000001</v>
      </c>
      <c r="P29" s="15">
        <v>0.4489716389550687</v>
      </c>
      <c r="Q29" s="16">
        <f t="shared" si="7"/>
        <v>2.6905354656026224E-3</v>
      </c>
      <c r="R29" s="16">
        <f t="shared" si="8"/>
        <v>30.237806471780928</v>
      </c>
      <c r="S29" s="16">
        <f t="shared" si="1"/>
        <v>4.8802170964291038</v>
      </c>
      <c r="T29" s="14">
        <v>0.59467670085626811</v>
      </c>
      <c r="U29" s="14">
        <v>176.81600000000003</v>
      </c>
      <c r="V29" s="15">
        <v>0.43099077253982726</v>
      </c>
      <c r="W29" s="16">
        <f t="shared" si="2"/>
        <v>2.582782203269472E-3</v>
      </c>
      <c r="X29" s="16">
        <f t="shared" si="9"/>
        <v>23.561418457163867</v>
      </c>
      <c r="Y29" s="16">
        <f t="shared" si="3"/>
        <v>3.8026844730975999</v>
      </c>
      <c r="Z29" s="1">
        <v>1.8583422719635703</v>
      </c>
    </row>
    <row r="30" spans="1:26" x14ac:dyDescent="0.2">
      <c r="A30" s="2">
        <v>29</v>
      </c>
      <c r="B30" s="2">
        <v>9</v>
      </c>
      <c r="C30" s="12" t="s">
        <v>21</v>
      </c>
      <c r="D30" s="12" t="s">
        <v>7</v>
      </c>
      <c r="E30" s="12">
        <f t="shared" si="4"/>
        <v>0.75787850084334429</v>
      </c>
      <c r="F30" s="12">
        <f t="shared" si="5"/>
        <v>24.005517812211167</v>
      </c>
      <c r="G30" s="17">
        <v>27.903497336913496</v>
      </c>
      <c r="H30" s="17">
        <v>-14.551220000000001</v>
      </c>
      <c r="I30" s="13">
        <f t="shared" si="0"/>
        <v>0.57586491728057865</v>
      </c>
      <c r="J30" s="14">
        <v>0.60530385620345495</v>
      </c>
      <c r="K30" s="14">
        <v>2.2647499999999998</v>
      </c>
      <c r="L30" s="15">
        <v>0.36729886213769225</v>
      </c>
      <c r="M30" s="16">
        <f t="shared" si="6"/>
        <v>2.1151452886217282E-3</v>
      </c>
      <c r="N30" s="14">
        <v>0.61217770565427376</v>
      </c>
      <c r="O30" s="14">
        <v>164.483</v>
      </c>
      <c r="P30" s="15">
        <v>0.42649326457297343</v>
      </c>
      <c r="Q30" s="16">
        <f t="shared" si="7"/>
        <v>2.456025085240393E-3</v>
      </c>
      <c r="R30" s="16">
        <f t="shared" si="8"/>
        <v>21.120899166222099</v>
      </c>
      <c r="S30" s="16">
        <f t="shared" si="1"/>
        <v>3.4087979661866479</v>
      </c>
      <c r="T30" s="14">
        <v>0.51011318998400745</v>
      </c>
      <c r="U30" s="14">
        <v>67.640999999999991</v>
      </c>
      <c r="V30" s="15">
        <v>0.39116350830055163</v>
      </c>
      <c r="W30" s="16">
        <f t="shared" si="2"/>
        <v>2.2525734135067808E-3</v>
      </c>
      <c r="X30" s="16">
        <f t="shared" si="9"/>
        <v>8.5150413638249933</v>
      </c>
      <c r="Y30" s="16">
        <f t="shared" si="3"/>
        <v>1.3742812488505258</v>
      </c>
      <c r="Z30" s="1">
        <v>1.6712416672772876</v>
      </c>
    </row>
    <row r="31" spans="1:26" x14ac:dyDescent="0.2">
      <c r="A31" s="2">
        <v>30</v>
      </c>
      <c r="B31" s="2">
        <v>10</v>
      </c>
      <c r="C31" s="12" t="s">
        <v>21</v>
      </c>
      <c r="D31" s="12" t="s">
        <v>7</v>
      </c>
      <c r="E31" s="12">
        <f t="shared" si="4"/>
        <v>0.75787850084334429</v>
      </c>
      <c r="F31" s="12">
        <f t="shared" si="5"/>
        <v>24.005517812211167</v>
      </c>
      <c r="G31" s="17">
        <v>32.684185535061069</v>
      </c>
      <c r="H31" s="17">
        <v>-14.01122</v>
      </c>
      <c r="I31" s="13">
        <f t="shared" si="0"/>
        <v>0.58448454838745934</v>
      </c>
      <c r="J31" s="14">
        <v>0.54180587827470394</v>
      </c>
      <c r="K31" s="14">
        <v>2.9137499999999998</v>
      </c>
      <c r="L31" s="15">
        <v>0.36753582631386639</v>
      </c>
      <c r="M31" s="16">
        <f t="shared" si="6"/>
        <v>2.1481901145927189E-3</v>
      </c>
      <c r="N31" s="14">
        <v>0.57133912055772818</v>
      </c>
      <c r="O31" s="14">
        <v>178.18600000000001</v>
      </c>
      <c r="P31" s="15">
        <v>0.43149034901725697</v>
      </c>
      <c r="Q31" s="16">
        <f t="shared" si="7"/>
        <v>2.5219944177889862E-3</v>
      </c>
      <c r="R31" s="16">
        <f t="shared" si="8"/>
        <v>23.160900335024394</v>
      </c>
      <c r="S31" s="16">
        <f t="shared" si="1"/>
        <v>3.7380430319626727</v>
      </c>
      <c r="T31" s="14">
        <v>0.64030864632994611</v>
      </c>
      <c r="U31" s="14">
        <v>93.182999999999993</v>
      </c>
      <c r="V31" s="15">
        <v>0.40048413720584125</v>
      </c>
      <c r="W31" s="16">
        <f t="shared" si="2"/>
        <v>2.3407679007109742E-3</v>
      </c>
      <c r="X31" s="16">
        <f t="shared" si="9"/>
        <v>11.932112265392171</v>
      </c>
      <c r="Y31" s="16">
        <f t="shared" si="3"/>
        <v>1.9257778611825533</v>
      </c>
      <c r="Z31" s="1">
        <v>1.7384890416061147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224A-A0BC-462E-A98A-54B1A7260579}">
  <dimension ref="A1:M31"/>
  <sheetViews>
    <sheetView tabSelected="1" workbookViewId="0">
      <selection activeCell="I20" sqref="I20"/>
    </sheetView>
  </sheetViews>
  <sheetFormatPr defaultRowHeight="15" x14ac:dyDescent="0.25"/>
  <cols>
    <col min="5" max="5" width="12" bestFit="1" customWidth="1"/>
    <col min="6" max="6" width="10.140625" bestFit="1" customWidth="1"/>
    <col min="7" max="7" width="12.85546875" bestFit="1" customWidth="1"/>
    <col min="8" max="8" width="8.5703125" bestFit="1" customWidth="1"/>
    <col min="9" max="10" width="12" bestFit="1" customWidth="1"/>
    <col min="11" max="11" width="31.7109375" bestFit="1" customWidth="1"/>
    <col min="12" max="12" width="34" bestFit="1" customWidth="1"/>
    <col min="13" max="13" width="21.85546875" bestFit="1" customWidth="1"/>
  </cols>
  <sheetData>
    <row r="1" spans="1:13" x14ac:dyDescent="0.25">
      <c r="A1" t="s">
        <v>0</v>
      </c>
      <c r="B1" t="s">
        <v>19</v>
      </c>
      <c r="C1" t="s">
        <v>4</v>
      </c>
      <c r="D1" t="s">
        <v>5</v>
      </c>
      <c r="E1" t="s">
        <v>16</v>
      </c>
      <c r="F1" t="s">
        <v>17</v>
      </c>
      <c r="G1" t="s">
        <v>9</v>
      </c>
      <c r="H1" t="s">
        <v>23</v>
      </c>
      <c r="I1" t="s">
        <v>24</v>
      </c>
      <c r="J1" t="s">
        <v>8</v>
      </c>
      <c r="K1" t="s">
        <v>14</v>
      </c>
      <c r="L1" t="s">
        <v>15</v>
      </c>
      <c r="M1" t="s">
        <v>18</v>
      </c>
    </row>
    <row r="2" spans="1:13" x14ac:dyDescent="0.25">
      <c r="A2">
        <v>1</v>
      </c>
      <c r="B2">
        <v>1</v>
      </c>
      <c r="C2" t="s">
        <v>20</v>
      </c>
      <c r="D2" t="s">
        <v>6</v>
      </c>
      <c r="E2">
        <v>3.7028556208180063</v>
      </c>
      <c r="F2">
        <v>-19.919219999999999</v>
      </c>
      <c r="G2">
        <v>0.46558255894010686</v>
      </c>
      <c r="H2">
        <v>5.6277499999999998</v>
      </c>
      <c r="I2">
        <v>0.3685267552016771</v>
      </c>
      <c r="J2">
        <v>1.7157962972469114E-3</v>
      </c>
      <c r="K2">
        <v>0.16686196936539913</v>
      </c>
      <c r="L2">
        <v>-2.2197501258133818E-2</v>
      </c>
      <c r="M2">
        <v>100.58301009600763</v>
      </c>
    </row>
    <row r="3" spans="1:13" x14ac:dyDescent="0.25">
      <c r="A3">
        <v>2</v>
      </c>
      <c r="B3">
        <v>2</v>
      </c>
      <c r="C3" t="s">
        <v>20</v>
      </c>
      <c r="D3" t="s">
        <v>6</v>
      </c>
      <c r="E3">
        <v>4.2666297773934403</v>
      </c>
      <c r="F3">
        <v>-19.486219999999999</v>
      </c>
      <c r="G3">
        <v>0.3940577501989096</v>
      </c>
      <c r="H3">
        <v>5.21075</v>
      </c>
      <c r="I3">
        <v>0.36837450248691012</v>
      </c>
      <c r="J3">
        <v>1.4516082768063444E-3</v>
      </c>
      <c r="K3">
        <v>0.53452848876595249</v>
      </c>
      <c r="L3">
        <v>1.8943471503362417E-3</v>
      </c>
      <c r="M3">
        <v>41.695922096475407</v>
      </c>
    </row>
    <row r="4" spans="1:13" x14ac:dyDescent="0.25">
      <c r="A4">
        <v>3</v>
      </c>
      <c r="B4">
        <v>3</v>
      </c>
      <c r="C4" t="s">
        <v>20</v>
      </c>
      <c r="D4" t="s">
        <v>6</v>
      </c>
      <c r="E4">
        <v>4.6051630890928781</v>
      </c>
      <c r="F4">
        <v>-18.999220000000001</v>
      </c>
      <c r="G4">
        <v>0.42227337412930827</v>
      </c>
      <c r="H4">
        <v>4.9087500000000004</v>
      </c>
      <c r="I4">
        <v>0.36826423764035732</v>
      </c>
      <c r="J4">
        <v>1.555081821995511E-3</v>
      </c>
      <c r="K4">
        <v>0.71417948616338434</v>
      </c>
      <c r="L4">
        <v>-1.2681487434226689E-2</v>
      </c>
      <c r="M4">
        <v>34.937104250309702</v>
      </c>
    </row>
    <row r="5" spans="1:13" x14ac:dyDescent="0.25">
      <c r="A5">
        <v>4</v>
      </c>
      <c r="B5">
        <v>4</v>
      </c>
      <c r="C5" t="s">
        <v>20</v>
      </c>
      <c r="D5" t="s">
        <v>6</v>
      </c>
      <c r="E5">
        <v>6.1023151112461473</v>
      </c>
      <c r="F5">
        <v>-17.857220000000002</v>
      </c>
      <c r="G5">
        <v>0.43447046701715203</v>
      </c>
      <c r="H5">
        <v>4.9037499999999996</v>
      </c>
      <c r="I5">
        <v>0.36826241206137372</v>
      </c>
      <c r="J5">
        <v>1.5999914215316794E-3</v>
      </c>
      <c r="K5">
        <v>8.5633449244247553E-2</v>
      </c>
      <c r="L5">
        <v>-1.0983727318121405E-2</v>
      </c>
      <c r="M5">
        <v>10.269020870646061</v>
      </c>
    </row>
    <row r="6" spans="1:13" x14ac:dyDescent="0.25">
      <c r="A6">
        <v>5</v>
      </c>
      <c r="B6">
        <v>5</v>
      </c>
      <c r="C6" t="s">
        <v>20</v>
      </c>
      <c r="D6" t="s">
        <v>6</v>
      </c>
      <c r="E6">
        <v>4.8007982802317617</v>
      </c>
      <c r="F6">
        <v>-19.547219999999999</v>
      </c>
      <c r="G6">
        <v>0.40628729474567721</v>
      </c>
      <c r="H6">
        <v>4.64975</v>
      </c>
      <c r="I6">
        <v>0.36816967256098637</v>
      </c>
      <c r="J6">
        <v>1.4958266027220494E-3</v>
      </c>
      <c r="K6">
        <v>8.7546876285046829E-3</v>
      </c>
      <c r="L6">
        <v>2.8791639986721334E-2</v>
      </c>
      <c r="M6">
        <v>19.239953669596659</v>
      </c>
    </row>
    <row r="7" spans="1:13" x14ac:dyDescent="0.25">
      <c r="A7">
        <v>6</v>
      </c>
      <c r="B7">
        <v>6</v>
      </c>
      <c r="C7" t="s">
        <v>20</v>
      </c>
      <c r="D7" t="s">
        <v>7</v>
      </c>
      <c r="E7">
        <v>1.4649074769029422</v>
      </c>
      <c r="F7">
        <v>-18.005220000000001</v>
      </c>
      <c r="G7">
        <v>9.1453643848430008E-2</v>
      </c>
      <c r="H7">
        <v>2.7047500000000002</v>
      </c>
      <c r="I7">
        <v>0.36745951593950205</v>
      </c>
      <c r="J7">
        <v>3.3605511699447713E-4</v>
      </c>
      <c r="K7">
        <v>0.13613873379233069</v>
      </c>
      <c r="L7">
        <v>2.5308305216144886E-2</v>
      </c>
      <c r="M7">
        <v>0.46042944548172005</v>
      </c>
    </row>
    <row r="8" spans="1:13" x14ac:dyDescent="0.25">
      <c r="A8">
        <v>7</v>
      </c>
      <c r="B8">
        <v>7</v>
      </c>
      <c r="C8" t="s">
        <v>20</v>
      </c>
      <c r="D8" t="s">
        <v>7</v>
      </c>
      <c r="E8">
        <v>1.0298963288939571</v>
      </c>
      <c r="F8">
        <v>-19.224219999999999</v>
      </c>
      <c r="G8">
        <v>8.4125466432720716E-2</v>
      </c>
      <c r="H8">
        <v>3.6777499999999996</v>
      </c>
      <c r="I8">
        <v>0.36781477807524732</v>
      </c>
      <c r="J8">
        <v>3.0942589766427836E-4</v>
      </c>
      <c r="K8">
        <v>0.24133207212224264</v>
      </c>
      <c r="L8">
        <v>5.8012140598540061E-2</v>
      </c>
      <c r="M8">
        <v>0.87689247899394407</v>
      </c>
    </row>
    <row r="9" spans="1:13" x14ac:dyDescent="0.25">
      <c r="A9">
        <v>8</v>
      </c>
      <c r="B9">
        <v>8</v>
      </c>
      <c r="C9" t="s">
        <v>20</v>
      </c>
      <c r="D9" t="s">
        <v>7</v>
      </c>
      <c r="E9">
        <v>0.84586533011638854</v>
      </c>
      <c r="F9">
        <v>-19.288219999999999</v>
      </c>
      <c r="G9">
        <v>6.3442969871575286E-2</v>
      </c>
      <c r="H9">
        <v>3.1207500000000001</v>
      </c>
      <c r="I9">
        <v>0.3676114063301914</v>
      </c>
      <c r="J9">
        <v>2.3322359376253755E-4</v>
      </c>
      <c r="K9">
        <v>0.10256466933018531</v>
      </c>
      <c r="L9">
        <v>4.9390304076366236E-2</v>
      </c>
      <c r="M9">
        <v>0.28577210756706717</v>
      </c>
    </row>
    <row r="10" spans="1:13" x14ac:dyDescent="0.25">
      <c r="A10">
        <v>9</v>
      </c>
      <c r="B10">
        <v>9</v>
      </c>
      <c r="C10" t="s">
        <v>20</v>
      </c>
      <c r="D10" t="s">
        <v>7</v>
      </c>
      <c r="E10">
        <v>0.95272754333592713</v>
      </c>
      <c r="F10">
        <v>-19.68122</v>
      </c>
      <c r="G10">
        <v>6.247366460983983E-2</v>
      </c>
      <c r="H10">
        <v>3.8797499999999996</v>
      </c>
      <c r="I10">
        <v>0.36788853207566918</v>
      </c>
      <c r="J10">
        <v>2.2983344766701661E-4</v>
      </c>
      <c r="K10">
        <v>0.12218160078878931</v>
      </c>
      <c r="L10">
        <v>7.5049625520650365E-2</v>
      </c>
      <c r="M10">
        <v>0.39161091828285638</v>
      </c>
    </row>
    <row r="11" spans="1:13" x14ac:dyDescent="0.25">
      <c r="A11">
        <v>10</v>
      </c>
      <c r="B11">
        <v>10</v>
      </c>
      <c r="C11" t="s">
        <v>20</v>
      </c>
      <c r="D11" t="s">
        <v>7</v>
      </c>
      <c r="E11">
        <v>0.64681404479167026</v>
      </c>
      <c r="F11">
        <v>-19.442219999999999</v>
      </c>
      <c r="G11">
        <v>6.1125638398356739E-2</v>
      </c>
      <c r="H11">
        <v>3.6677499999999998</v>
      </c>
      <c r="I11">
        <v>0.36781112688427098</v>
      </c>
      <c r="J11">
        <v>2.2482689940820058E-4</v>
      </c>
      <c r="K11">
        <v>9.6812973099422758E-2</v>
      </c>
      <c r="L11">
        <v>5.5412682453538885E-2</v>
      </c>
      <c r="M11">
        <v>0.37101989974224719</v>
      </c>
    </row>
    <row r="12" spans="1:13" x14ac:dyDescent="0.25">
      <c r="A12">
        <v>11</v>
      </c>
      <c r="B12">
        <v>1</v>
      </c>
      <c r="C12" t="s">
        <v>22</v>
      </c>
      <c r="D12" t="s">
        <v>6</v>
      </c>
      <c r="E12">
        <v>10.945298915044528</v>
      </c>
      <c r="F12">
        <v>-15.048220000000001</v>
      </c>
      <c r="G12">
        <v>0.46808133309855848</v>
      </c>
      <c r="H12">
        <v>5.0747499999999999</v>
      </c>
      <c r="I12">
        <v>0.3683248468246299</v>
      </c>
      <c r="J12">
        <v>1.7240598531499513E-3</v>
      </c>
      <c r="K12">
        <v>-3.8941781577183289E-2</v>
      </c>
      <c r="L12">
        <v>-9.2523303186956174E-2</v>
      </c>
      <c r="M12">
        <v>1.8698982723747315</v>
      </c>
    </row>
    <row r="13" spans="1:13" x14ac:dyDescent="0.25">
      <c r="A13">
        <v>12</v>
      </c>
      <c r="B13">
        <v>2</v>
      </c>
      <c r="C13" t="s">
        <v>22</v>
      </c>
      <c r="D13" t="s">
        <v>6</v>
      </c>
      <c r="E13">
        <v>6.6955019507338021</v>
      </c>
      <c r="F13">
        <v>-17.061219999999999</v>
      </c>
      <c r="G13">
        <v>0.43851840680437881</v>
      </c>
      <c r="H13">
        <v>4.9147499999999997</v>
      </c>
      <c r="I13">
        <v>0.36826642833504925</v>
      </c>
      <c r="J13">
        <v>1.6149160743302473E-3</v>
      </c>
      <c r="K13">
        <v>5.0509511223856913</v>
      </c>
      <c r="L13">
        <v>-8.60595728670366E-3</v>
      </c>
      <c r="M13">
        <v>5.8264381288727733</v>
      </c>
    </row>
    <row r="14" spans="1:13" x14ac:dyDescent="0.25">
      <c r="A14">
        <v>13</v>
      </c>
      <c r="B14">
        <v>3</v>
      </c>
      <c r="C14" t="s">
        <v>22</v>
      </c>
      <c r="D14" t="s">
        <v>6</v>
      </c>
      <c r="E14">
        <v>9.9287166547324954</v>
      </c>
      <c r="F14">
        <v>-15.470219999999999</v>
      </c>
      <c r="G14">
        <v>0.4441945889713233</v>
      </c>
      <c r="H14">
        <v>5.5727500000000001</v>
      </c>
      <c r="I14">
        <v>0.36850667393500236</v>
      </c>
      <c r="J14">
        <v>1.6368867056174782E-3</v>
      </c>
      <c r="K14">
        <v>0.50727764738369507</v>
      </c>
      <c r="L14">
        <v>1.3969339594250514</v>
      </c>
      <c r="M14">
        <v>6.336772203209188</v>
      </c>
    </row>
    <row r="15" spans="1:13" x14ac:dyDescent="0.25">
      <c r="A15">
        <v>14</v>
      </c>
      <c r="B15">
        <v>4</v>
      </c>
      <c r="C15" t="s">
        <v>22</v>
      </c>
      <c r="D15" t="s">
        <v>6</v>
      </c>
      <c r="E15">
        <v>9.5879243416449178</v>
      </c>
      <c r="F15">
        <v>-15.69422</v>
      </c>
      <c r="G15">
        <v>0.45264102326033151</v>
      </c>
      <c r="H15">
        <v>5.4057500000000003</v>
      </c>
      <c r="I15">
        <v>0.36844569985749354</v>
      </c>
      <c r="J15">
        <v>1.6677363859936487E-3</v>
      </c>
      <c r="K15">
        <v>0.80065743420528934</v>
      </c>
      <c r="L15">
        <v>2.7570800109595766E-2</v>
      </c>
      <c r="M15">
        <v>6.0894529800379784</v>
      </c>
    </row>
    <row r="16" spans="1:13" x14ac:dyDescent="0.25">
      <c r="A16">
        <v>15</v>
      </c>
      <c r="B16">
        <v>5</v>
      </c>
      <c r="C16" t="s">
        <v>22</v>
      </c>
      <c r="D16" t="s">
        <v>6</v>
      </c>
      <c r="E16">
        <v>4.7469483480331496</v>
      </c>
      <c r="F16">
        <v>-19.195219999999999</v>
      </c>
      <c r="G16">
        <v>0.40418301535164397</v>
      </c>
      <c r="H16">
        <v>4.6967499999999998</v>
      </c>
      <c r="I16">
        <v>0.36818683303273714</v>
      </c>
      <c r="J16">
        <v>1.4881486438794397E-3</v>
      </c>
      <c r="K16">
        <v>0.86269818864648296</v>
      </c>
      <c r="L16">
        <v>0.34107704589064181</v>
      </c>
      <c r="M16">
        <v>7.1011054131364126</v>
      </c>
    </row>
    <row r="17" spans="1:13" x14ac:dyDescent="0.25">
      <c r="A17">
        <v>16</v>
      </c>
      <c r="B17">
        <v>6</v>
      </c>
      <c r="C17" t="s">
        <v>22</v>
      </c>
      <c r="D17" t="s">
        <v>7</v>
      </c>
      <c r="E17">
        <v>4.7361849249900612</v>
      </c>
      <c r="F17">
        <v>-15.839219999999999</v>
      </c>
      <c r="G17">
        <v>0.16510921362845646</v>
      </c>
      <c r="H17">
        <v>2.13775</v>
      </c>
      <c r="I17">
        <v>0.36725249151218115</v>
      </c>
      <c r="J17">
        <v>6.0636770076667604E-4</v>
      </c>
      <c r="K17">
        <v>1.3944559285553557</v>
      </c>
      <c r="L17">
        <v>2.922847168008232E-3</v>
      </c>
      <c r="M17">
        <v>0.56368671994151798</v>
      </c>
    </row>
    <row r="18" spans="1:13" x14ac:dyDescent="0.25">
      <c r="A18">
        <v>17</v>
      </c>
      <c r="B18">
        <v>7</v>
      </c>
      <c r="C18" t="s">
        <v>22</v>
      </c>
      <c r="D18" t="s">
        <v>7</v>
      </c>
      <c r="E18">
        <v>6.7800716562590795</v>
      </c>
      <c r="F18">
        <v>-16.15522</v>
      </c>
      <c r="G18">
        <v>0.17673268704179934</v>
      </c>
      <c r="H18">
        <v>2.0527500000000001</v>
      </c>
      <c r="I18">
        <v>0.36722145603005008</v>
      </c>
      <c r="J18">
        <v>6.4900034663592716E-4</v>
      </c>
      <c r="K18">
        <v>9.7725851091495772E-2</v>
      </c>
      <c r="L18">
        <v>6.2581929491679747E-2</v>
      </c>
      <c r="M18">
        <v>0.40383473916134571</v>
      </c>
    </row>
    <row r="19" spans="1:13" x14ac:dyDescent="0.25">
      <c r="A19">
        <v>18</v>
      </c>
      <c r="B19">
        <v>8</v>
      </c>
      <c r="C19" t="s">
        <v>22</v>
      </c>
      <c r="D19" t="s">
        <v>7</v>
      </c>
      <c r="E19">
        <v>1.9184380078059227</v>
      </c>
      <c r="F19">
        <v>-17.671219999999998</v>
      </c>
      <c r="G19">
        <v>0.11070237052195157</v>
      </c>
      <c r="H19">
        <v>1.9547500000000002</v>
      </c>
      <c r="I19">
        <v>0.3671856739207725</v>
      </c>
      <c r="J19">
        <v>4.0648324524729851E-4</v>
      </c>
      <c r="K19">
        <v>7.7241863800312421E-2</v>
      </c>
      <c r="L19">
        <v>2.3622909842738821E-2</v>
      </c>
      <c r="M19">
        <v>0.45529396355586127</v>
      </c>
    </row>
    <row r="20" spans="1:13" x14ac:dyDescent="0.25">
      <c r="A20">
        <v>19</v>
      </c>
      <c r="B20">
        <v>9</v>
      </c>
      <c r="C20" t="s">
        <v>22</v>
      </c>
      <c r="D20" t="s">
        <v>7</v>
      </c>
      <c r="E20">
        <v>1.7830217401620565</v>
      </c>
      <c r="F20">
        <v>-17.252220000000001</v>
      </c>
      <c r="G20">
        <v>8.5409833303415186E-2</v>
      </c>
      <c r="H20">
        <v>3.1427500000000004</v>
      </c>
      <c r="I20">
        <v>0.36761943898219024</v>
      </c>
      <c r="J20">
        <v>3.1398315002563877E-4</v>
      </c>
      <c r="K20">
        <v>0.23871907652465427</v>
      </c>
      <c r="L20">
        <v>0.25473563250300324</v>
      </c>
      <c r="M20">
        <v>0.45386836327225971</v>
      </c>
    </row>
    <row r="21" spans="1:13" x14ac:dyDescent="0.25">
      <c r="A21">
        <v>20</v>
      </c>
      <c r="B21">
        <v>10</v>
      </c>
      <c r="C21" t="s">
        <v>22</v>
      </c>
      <c r="D21" t="s">
        <v>7</v>
      </c>
      <c r="E21">
        <v>1.6366428542731537</v>
      </c>
      <c r="F21">
        <v>-19.057220000000001</v>
      </c>
      <c r="G21">
        <v>9.3183203738714374E-2</v>
      </c>
      <c r="H21">
        <v>2.7367499999999998</v>
      </c>
      <c r="I21">
        <v>0.36747119983215087</v>
      </c>
      <c r="J21">
        <v>3.4242143682069141E-4</v>
      </c>
      <c r="K21">
        <v>9.6602430225417382E-3</v>
      </c>
      <c r="L21">
        <v>7.4166435110702686E-2</v>
      </c>
      <c r="M21">
        <v>0.63153640311828374</v>
      </c>
    </row>
    <row r="22" spans="1:13" x14ac:dyDescent="0.25">
      <c r="A22">
        <v>21</v>
      </c>
      <c r="B22">
        <v>1</v>
      </c>
      <c r="C22" t="s">
        <v>21</v>
      </c>
      <c r="D22" t="s">
        <v>6</v>
      </c>
      <c r="E22">
        <v>37.680828145226641</v>
      </c>
      <c r="F22">
        <v>-13.04322</v>
      </c>
      <c r="G22">
        <v>0.81136433153541876</v>
      </c>
      <c r="H22">
        <v>7.1567500000000006</v>
      </c>
      <c r="I22">
        <v>0.36908501117467152</v>
      </c>
      <c r="J22">
        <v>2.9946241337147992E-3</v>
      </c>
      <c r="K22">
        <v>18.052676579991825</v>
      </c>
      <c r="L22">
        <v>4.0996300561043286</v>
      </c>
      <c r="M22">
        <v>0.55903414343456637</v>
      </c>
    </row>
    <row r="23" spans="1:13" x14ac:dyDescent="0.25">
      <c r="A23">
        <v>22</v>
      </c>
      <c r="B23">
        <v>2</v>
      </c>
      <c r="C23" t="s">
        <v>21</v>
      </c>
      <c r="D23" t="s">
        <v>6</v>
      </c>
      <c r="E23">
        <v>37.190302549135176</v>
      </c>
      <c r="F23">
        <v>-13.27322</v>
      </c>
      <c r="G23">
        <v>0.70524252398104748</v>
      </c>
      <c r="H23">
        <v>6.5317499999999997</v>
      </c>
      <c r="I23">
        <v>0.36885681704305406</v>
      </c>
      <c r="J23">
        <v>2.6013351263905887E-3</v>
      </c>
      <c r="K23">
        <v>19.67575675397817</v>
      </c>
      <c r="L23">
        <v>4.3445736016203389</v>
      </c>
      <c r="M23">
        <v>3.4209513287137909</v>
      </c>
    </row>
    <row r="24" spans="1:13" x14ac:dyDescent="0.25">
      <c r="A24">
        <v>23</v>
      </c>
      <c r="B24">
        <v>3</v>
      </c>
      <c r="C24" t="s">
        <v>21</v>
      </c>
      <c r="D24" t="s">
        <v>6</v>
      </c>
      <c r="E24">
        <v>35.443723350914226</v>
      </c>
      <c r="F24">
        <v>-13.11622</v>
      </c>
      <c r="G24">
        <v>0.76606710863971061</v>
      </c>
      <c r="H24">
        <v>6.9167500000000004</v>
      </c>
      <c r="I24">
        <v>0.36899738475176108</v>
      </c>
      <c r="J24">
        <v>2.8267675963239646E-3</v>
      </c>
      <c r="K24">
        <v>11.864575466687675</v>
      </c>
      <c r="L24">
        <v>0.48372270693731106</v>
      </c>
      <c r="M24">
        <v>2.7369416846089214</v>
      </c>
    </row>
    <row r="25" spans="1:13" x14ac:dyDescent="0.25">
      <c r="A25">
        <v>24</v>
      </c>
      <c r="B25">
        <v>4</v>
      </c>
      <c r="C25" t="s">
        <v>21</v>
      </c>
      <c r="D25" t="s">
        <v>6</v>
      </c>
      <c r="E25">
        <v>34.066608554625155</v>
      </c>
      <c r="F25">
        <v>-13.11722</v>
      </c>
      <c r="G25">
        <v>0.89641959931650728</v>
      </c>
      <c r="H25">
        <v>6.9647500000000004</v>
      </c>
      <c r="I25">
        <v>0.36901491004867404</v>
      </c>
      <c r="J25">
        <v>3.3079219780764936E-3</v>
      </c>
      <c r="K25">
        <v>1.5513507763952665</v>
      </c>
      <c r="L25">
        <v>1.242111623367459</v>
      </c>
      <c r="M25">
        <v>1.5516838511331752</v>
      </c>
    </row>
    <row r="26" spans="1:13" x14ac:dyDescent="0.25">
      <c r="A26">
        <v>25</v>
      </c>
      <c r="B26">
        <v>5</v>
      </c>
      <c r="C26" t="s">
        <v>21</v>
      </c>
      <c r="D26" t="s">
        <v>6</v>
      </c>
      <c r="E26">
        <v>33.931827851263265</v>
      </c>
      <c r="F26">
        <v>-13.27422</v>
      </c>
      <c r="G26">
        <v>0.65295182058120438</v>
      </c>
      <c r="H26">
        <v>7.0977499999999996</v>
      </c>
      <c r="I26">
        <v>0.36906346969332782</v>
      </c>
      <c r="J26">
        <v>2.4098066444627458E-3</v>
      </c>
      <c r="K26">
        <v>27.394989234983949</v>
      </c>
      <c r="L26">
        <v>1.2014909279413148</v>
      </c>
      <c r="M26">
        <v>5.6161618586239568</v>
      </c>
    </row>
    <row r="27" spans="1:13" x14ac:dyDescent="0.25">
      <c r="A27">
        <v>26</v>
      </c>
      <c r="B27">
        <v>6</v>
      </c>
      <c r="C27" t="s">
        <v>21</v>
      </c>
      <c r="D27" t="s">
        <v>7</v>
      </c>
      <c r="E27">
        <v>35.171206127319643</v>
      </c>
      <c r="F27">
        <v>-14.025219999999999</v>
      </c>
      <c r="G27">
        <v>0.48519421446983224</v>
      </c>
      <c r="H27">
        <v>4.2317499999999999</v>
      </c>
      <c r="I27">
        <v>0.36801705363725828</v>
      </c>
      <c r="J27">
        <v>1.7855974525103166E-3</v>
      </c>
      <c r="K27">
        <v>27.515805798329975</v>
      </c>
      <c r="L27">
        <v>3.2854493299080114</v>
      </c>
      <c r="M27">
        <v>2.2851902591208373</v>
      </c>
    </row>
    <row r="28" spans="1:13" x14ac:dyDescent="0.25">
      <c r="A28">
        <v>27</v>
      </c>
      <c r="B28">
        <v>7</v>
      </c>
      <c r="C28" t="s">
        <v>21</v>
      </c>
      <c r="D28" t="s">
        <v>7</v>
      </c>
      <c r="E28">
        <v>32.99135055622272</v>
      </c>
      <c r="F28">
        <v>-14.03722</v>
      </c>
      <c r="G28">
        <v>0.6211142582782635</v>
      </c>
      <c r="H28">
        <v>3.14175</v>
      </c>
      <c r="I28">
        <v>0.36761907386167286</v>
      </c>
      <c r="J28">
        <v>2.2833344839053508E-3</v>
      </c>
      <c r="K28">
        <v>46.756095354470339</v>
      </c>
      <c r="L28">
        <v>11.002336980765257</v>
      </c>
      <c r="M28">
        <v>1.5467475627833673</v>
      </c>
    </row>
    <row r="29" spans="1:13" x14ac:dyDescent="0.25">
      <c r="A29">
        <v>28</v>
      </c>
      <c r="B29">
        <v>8</v>
      </c>
      <c r="C29" t="s">
        <v>21</v>
      </c>
      <c r="D29" t="s">
        <v>7</v>
      </c>
      <c r="E29">
        <v>31.119689582921204</v>
      </c>
      <c r="F29">
        <v>-14.43722</v>
      </c>
      <c r="G29">
        <v>0.59926624137429774</v>
      </c>
      <c r="H29">
        <v>2.9117500000000001</v>
      </c>
      <c r="I29">
        <v>0.36753509607160345</v>
      </c>
      <c r="J29">
        <v>2.2025137559597121E-3</v>
      </c>
      <c r="K29">
        <v>30.237806471780928</v>
      </c>
      <c r="L29">
        <v>23.561418457163867</v>
      </c>
      <c r="M29">
        <v>1.8583422719635703</v>
      </c>
    </row>
    <row r="30" spans="1:13" x14ac:dyDescent="0.25">
      <c r="A30">
        <v>29</v>
      </c>
      <c r="B30">
        <v>9</v>
      </c>
      <c r="C30" t="s">
        <v>21</v>
      </c>
      <c r="D30" t="s">
        <v>7</v>
      </c>
      <c r="E30">
        <v>27.903497336913496</v>
      </c>
      <c r="F30">
        <v>-14.551220000000001</v>
      </c>
      <c r="G30">
        <v>0.57586491728057865</v>
      </c>
      <c r="H30">
        <v>2.2647499999999998</v>
      </c>
      <c r="I30">
        <v>0.36729886213769225</v>
      </c>
      <c r="J30">
        <v>2.1151452886217282E-3</v>
      </c>
      <c r="K30">
        <v>21.120899166222099</v>
      </c>
      <c r="L30">
        <v>8.5150413638249933</v>
      </c>
      <c r="M30">
        <v>1.6712416672772876</v>
      </c>
    </row>
    <row r="31" spans="1:13" x14ac:dyDescent="0.25">
      <c r="A31">
        <v>30</v>
      </c>
      <c r="B31">
        <v>10</v>
      </c>
      <c r="C31" t="s">
        <v>21</v>
      </c>
      <c r="D31" t="s">
        <v>7</v>
      </c>
      <c r="E31">
        <v>32.684185535061069</v>
      </c>
      <c r="F31">
        <v>-14.01122</v>
      </c>
      <c r="G31">
        <v>0.58448454838745934</v>
      </c>
      <c r="H31">
        <v>2.9137499999999998</v>
      </c>
      <c r="I31">
        <v>0.36753582631386639</v>
      </c>
      <c r="J31">
        <v>2.1481901145927189E-3</v>
      </c>
      <c r="K31">
        <v>23.160900335024394</v>
      </c>
      <c r="L31">
        <v>11.932112265392171</v>
      </c>
      <c r="M31">
        <v>1.7384890416061147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Rolando</dc:creator>
  <cp:lastModifiedBy>Jose Luis Rolando</cp:lastModifiedBy>
  <dcterms:created xsi:type="dcterms:W3CDTF">2020-10-27T21:22:17Z</dcterms:created>
  <dcterms:modified xsi:type="dcterms:W3CDTF">2023-02-15T16:31:24Z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8a01e711-0f62-444c-8418-2a46e6b05baa</vt:lpwstr>
  </property>
</Properties>
</file>