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.sitko\Downloads\"/>
    </mc:Choice>
  </mc:AlternateContent>
  <xr:revisionPtr revIDLastSave="0" documentId="8_{B39C967B-DC5F-48F4-8B69-BE29A7B2F617}" xr6:coauthVersionLast="47" xr6:coauthVersionMax="47" xr10:uidLastSave="{00000000-0000-0000-0000-000000000000}"/>
  <bookViews>
    <workbookView xWindow="-120" yWindow="-120" windowWidth="24240" windowHeight="13140" firstSheet="1" activeTab="2" xr2:uid="{00000000-000D-0000-FFFF-FFFF00000000}"/>
  </bookViews>
  <sheets>
    <sheet name="Название" sheetId="1" state="hidden" r:id="rId1"/>
    <sheet name="ТП" sheetId="3" r:id="rId2"/>
    <sheet name="Данные Eng" sheetId="4" r:id="rId3"/>
    <sheet name="КП РФ" sheetId="7" r:id="rId4"/>
    <sheet name="КП РБ" sheetId="8" r:id="rId5"/>
    <sheet name="Данные RU" sheetId="2" r:id="rId6"/>
    <sheet name="КП РФ -- 2" sheetId="5" r:id="rId7"/>
    <sheet name="КП РБ -- 2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7" l="1"/>
  <c r="H21" i="8"/>
  <c r="F21" i="8"/>
  <c r="C20" i="8"/>
  <c r="G19" i="8"/>
  <c r="G19" i="7"/>
  <c r="I19" i="7" s="1"/>
  <c r="I21" i="7" s="1"/>
  <c r="G21" i="7"/>
  <c r="H21" i="7"/>
  <c r="F21" i="7"/>
  <c r="G21" i="8" l="1"/>
  <c r="I19" i="8"/>
  <c r="I21" i="8" s="1"/>
  <c r="J19" i="7"/>
  <c r="J21" i="7" s="1"/>
  <c r="C23" i="6"/>
  <c r="J19" i="8" l="1"/>
  <c r="J21" i="8" s="1"/>
  <c r="D35" i="6"/>
  <c r="H20" i="6"/>
  <c r="D44" i="5"/>
  <c r="H20" i="5"/>
  <c r="H33" i="5" s="1"/>
  <c r="G38" i="3"/>
  <c r="G35" i="3"/>
  <c r="M38" i="3" s="1"/>
  <c r="F32" i="3"/>
  <c r="K38" i="3" s="1"/>
  <c r="E31" i="3"/>
  <c r="G27" i="3"/>
  <c r="O38" i="3" s="1"/>
  <c r="G22" i="3"/>
  <c r="H38" i="3" s="1"/>
  <c r="J20" i="6" l="1"/>
  <c r="J24" i="6" s="1"/>
  <c r="H24" i="6"/>
  <c r="J38" i="3"/>
  <c r="L38" i="3" s="1"/>
  <c r="N38" i="3" s="1"/>
  <c r="P38" i="3" s="1"/>
  <c r="J20" i="5"/>
  <c r="J33" i="5" s="1"/>
  <c r="K20" i="6" l="1"/>
  <c r="K24" i="6" s="1"/>
  <c r="Q38" i="3"/>
  <c r="T38" i="3" s="1"/>
  <c r="W38" i="3" s="1"/>
  <c r="W39" i="3" s="1"/>
  <c r="R38" i="3"/>
  <c r="R39" i="3" s="1"/>
  <c r="K20" i="5"/>
  <c r="K33" i="5" s="1"/>
</calcChain>
</file>

<file path=xl/sharedStrings.xml><?xml version="1.0" encoding="utf-8"?>
<sst xmlns="http://schemas.openxmlformats.org/spreadsheetml/2006/main" count="309" uniqueCount="212">
  <si>
    <t>Давление (PN)</t>
  </si>
  <si>
    <t>Стандарт</t>
  </si>
  <si>
    <t>Тип конструкции</t>
  </si>
  <si>
    <t>Присоединение</t>
  </si>
  <si>
    <t>Стандарт присоединения</t>
  </si>
  <si>
    <t>Уплотнительная поверхность</t>
  </si>
  <si>
    <t>Строительная длина</t>
  </si>
  <si>
    <t>Материал корпуса</t>
  </si>
  <si>
    <t>Материал диска</t>
  </si>
  <si>
    <t>Материал седлового уплотнения</t>
  </si>
  <si>
    <t>Материал штока</t>
  </si>
  <si>
    <t>Класс герметичности</t>
  </si>
  <si>
    <t>Рабочее давление</t>
  </si>
  <si>
    <t>Рабочая температура</t>
  </si>
  <si>
    <t>Окружающая среда (температура, пары...)</t>
  </si>
  <si>
    <t>Назначение</t>
  </si>
  <si>
    <t>Рабочая среда</t>
  </si>
  <si>
    <t>Управление</t>
  </si>
  <si>
    <t>Количество</t>
  </si>
  <si>
    <t>Дополнительно (все что не вошло)</t>
  </si>
  <si>
    <t>Курсы валют на дату:</t>
  </si>
  <si>
    <t>BYN за 1 USD (НБРБ)</t>
  </si>
  <si>
    <t>https://www.nbrb.by/statistics/rates/ratesDaily.asp</t>
  </si>
  <si>
    <t>RUR за 1 USD (Центробанк РФ)</t>
  </si>
  <si>
    <t>https://www.cbr.ru/currency_base/daily/</t>
  </si>
  <si>
    <t>RUR за 1 BYN (Центробанк РФ)</t>
  </si>
  <si>
    <t>Поиск кода ТНВЭД</t>
  </si>
  <si>
    <t>https://www.ifcg.ru/tamozhnya-ved/opredelenie-coda-tn-ved.html</t>
  </si>
  <si>
    <t>Данные по товару:</t>
  </si>
  <si>
    <t>Товар</t>
  </si>
  <si>
    <t>Код ТНВЭД</t>
  </si>
  <si>
    <t>Импортная пошлина,%</t>
  </si>
  <si>
    <t>Иготовитель,поставщик</t>
  </si>
  <si>
    <t>Масса груза, кг:</t>
  </si>
  <si>
    <t>Размеры груза (объем), мм (м3):</t>
  </si>
  <si>
    <t>Вид упаковки:</t>
  </si>
  <si>
    <t>Доставка (поставщик - склад в Минске)</t>
  </si>
  <si>
    <t>Способ</t>
  </si>
  <si>
    <t>ж.д.</t>
  </si>
  <si>
    <t>Стоимость, USD</t>
  </si>
  <si>
    <t>Стоимость, EUR</t>
  </si>
  <si>
    <t>Стоимость, BYN</t>
  </si>
  <si>
    <t>Доставка (склад в  - клиент)</t>
  </si>
  <si>
    <t>авто</t>
  </si>
  <si>
    <t>Стоимость, RUB</t>
  </si>
  <si>
    <t>Оплата пошлины (ТП)</t>
  </si>
  <si>
    <t>Таможенное оформление (ТО), USD</t>
  </si>
  <si>
    <t>Сертификация</t>
  </si>
  <si>
    <t>Вид</t>
  </si>
  <si>
    <t>ТР ТС 32, USD</t>
  </si>
  <si>
    <t>№ п/п</t>
  </si>
  <si>
    <t>Краткое наименование товара</t>
  </si>
  <si>
    <t>Срок производства</t>
  </si>
  <si>
    <t>Техническое описание товара</t>
  </si>
  <si>
    <t>Цена от поставщика за ед., USD</t>
  </si>
  <si>
    <t>Количество, шт.</t>
  </si>
  <si>
    <t>Стоимость закупки, USD</t>
  </si>
  <si>
    <t>Цена доставки до склада за ед., USD</t>
  </si>
  <si>
    <t>Ставка таможенной пошлины</t>
  </si>
  <si>
    <t>Таможенная пошлина (ТП) за ед., USD</t>
  </si>
  <si>
    <t>Таможенное оформление (ТО) за ед., USD</t>
  </si>
  <si>
    <t xml:space="preserve">Цена с учетом доставки до склада, таможенной очистки (ТП+ТО) за ед., USD </t>
  </si>
  <si>
    <t>Сертификация за ед., USD</t>
  </si>
  <si>
    <t>Цена с учетом сертификации за ед, USD</t>
  </si>
  <si>
    <t>Цена доставки до клиента за ед., USD</t>
  </si>
  <si>
    <t>Цена с учетом доставки до клиента за ед., USD (Себестоимость ед.)</t>
  </si>
  <si>
    <t>Цена с учетом доставки до клиента за ед., RUB (Себестоимость ед.)</t>
  </si>
  <si>
    <t>Стоимость с учетом доставки до клиента, USD (Общая себестоимость)</t>
  </si>
  <si>
    <t>Торговая надбавка</t>
  </si>
  <si>
    <t>Цена за ед. с учётом торговой надбавки, RUB (Для клиента)</t>
  </si>
  <si>
    <t>Цена за ед. с учётом торговой надбавки, RUB (для клиента)</t>
  </si>
  <si>
    <t>Стоимость с учетом торговой надбавки, USD
(Для клиента)</t>
  </si>
  <si>
    <t>Стоимость с учётом торговой надбавки, RUB (Для клиента)</t>
  </si>
  <si>
    <t>Ставка НДС,%</t>
  </si>
  <si>
    <t>Сумма НДС, USD</t>
  </si>
  <si>
    <t>Сумма НДС, RUB</t>
  </si>
  <si>
    <t>Стоимость с НДС, USD</t>
  </si>
  <si>
    <t>Стоимость с НДС, RUB</t>
  </si>
  <si>
    <t>Кран шаровой AK BTV 05 DN125 PN16
AK BTV05-1-125-16-1-1-НЖ-Ф-НЖ</t>
  </si>
  <si>
    <t>Условный диаметр (DN) или NPS: Тип: DN| Значение: 1</t>
  </si>
  <si>
    <t>AKB-DN1.6-GGG40-EPDM</t>
  </si>
  <si>
    <t>Давление (PN): 1.6</t>
  </si>
  <si>
    <t>Стандарт: API609</t>
  </si>
  <si>
    <t>Тип конструкции: Симметричный</t>
  </si>
  <si>
    <t>Присоединение: Межфланцевое</t>
  </si>
  <si>
    <t>Стандарт присоединения: DN</t>
  </si>
  <si>
    <t>Уплотнительная поверхность: A</t>
  </si>
  <si>
    <t>Строительная длина: 2</t>
  </si>
  <si>
    <t>Материал корпуса: GGG40</t>
  </si>
  <si>
    <t>Материал диска: GGG40</t>
  </si>
  <si>
    <t>Материал седлового уплотнения: EPDM</t>
  </si>
  <si>
    <t>Материал штока: 304</t>
  </si>
  <si>
    <t>Класс герметичности: A</t>
  </si>
  <si>
    <t>Рабочее давление: 3</t>
  </si>
  <si>
    <t>Рабочая температура: 4</t>
  </si>
  <si>
    <t>Окружающая среда (температура, пары...): 5</t>
  </si>
  <si>
    <t>Назначение: Запорный</t>
  </si>
  <si>
    <t xml:space="preserve">Рабочая среда: </t>
  </si>
  <si>
    <t>Управление: Рукоятка</t>
  </si>
  <si>
    <t>Дополнительно (все что не вошло): tet</t>
  </si>
  <si>
    <r>
      <t xml:space="preserve">Исх № </t>
    </r>
    <r>
      <rPr>
        <b/>
        <u/>
        <sz val="60"/>
        <rFont val="Times New Roman"/>
        <family val="1"/>
        <charset val="204"/>
      </rPr>
      <t xml:space="preserve">    17580   </t>
    </r>
    <r>
      <rPr>
        <b/>
        <sz val="60"/>
        <rFont val="Times New Roman"/>
        <family val="1"/>
        <charset val="204"/>
      </rPr>
      <t>от</t>
    </r>
    <r>
      <rPr>
        <b/>
        <u/>
        <sz val="60"/>
        <rFont val="Times New Roman"/>
        <family val="1"/>
        <charset val="204"/>
      </rPr>
      <t xml:space="preserve">   07.12.2021 г. </t>
    </r>
  </si>
  <si>
    <r>
      <t xml:space="preserve">На №  </t>
    </r>
    <r>
      <rPr>
        <b/>
        <u/>
        <sz val="60"/>
        <rFont val="Times New Roman"/>
        <family val="1"/>
        <charset val="204"/>
      </rPr>
      <t xml:space="preserve">                </t>
    </r>
    <r>
      <rPr>
        <b/>
        <sz val="60"/>
        <rFont val="Times New Roman"/>
        <family val="1"/>
        <charset val="204"/>
      </rPr>
      <t xml:space="preserve"> от _______________</t>
    </r>
  </si>
  <si>
    <t>ОЛ</t>
  </si>
  <si>
    <t>Наименование и характеристики</t>
  </si>
  <si>
    <t>Срок поставки</t>
  </si>
  <si>
    <t>Кол-во, шт</t>
  </si>
  <si>
    <t xml:space="preserve">Цена за ед., 
RUB  </t>
  </si>
  <si>
    <t>Стоимость, 
RUB</t>
  </si>
  <si>
    <t>Ставка НДС, %</t>
  </si>
  <si>
    <t>00-
291313-
02546</t>
  </si>
  <si>
    <t>1 Кран шаровый
химический КШХ
Ду50 Ру16 без
КОФ с ручным
приводом по
опросному листу
(позиция с
уточнением
наименования)</t>
  </si>
  <si>
    <t xml:space="preserve">90-100 календарных дней с правом досрочной поставки </t>
  </si>
  <si>
    <t>Итого:</t>
  </si>
  <si>
    <r>
      <rPr>
        <b/>
        <sz val="58"/>
        <rFont val="Times New Roman"/>
        <family val="1"/>
        <charset val="204"/>
      </rPr>
      <t xml:space="preserve">ООО «АКВАЛИТ» </t>
    </r>
    <r>
      <rPr>
        <sz val="58"/>
        <rFont val="Times New Roman"/>
        <family val="1"/>
        <charset val="204"/>
      </rPr>
      <t xml:space="preserve">
</t>
    </r>
    <r>
      <rPr>
        <b/>
        <sz val="58"/>
        <rFont val="Times New Roman"/>
        <family val="1"/>
        <charset val="204"/>
      </rPr>
      <t>ИНН 6732169870, КПП 673201001, ОГРН 1186733019021</t>
    </r>
    <r>
      <rPr>
        <sz val="58"/>
        <rFont val="Times New Roman"/>
        <family val="1"/>
        <charset val="204"/>
      </rPr>
      <t xml:space="preserve">
214013 Смоленская обл., г. Смоленск, 
ул. Воробьева 17, офис 205
тел.: +7 4812 51 55 21,+7 4812 51 55 23,+7 920 303 26 36
E-mail:info@akvalitvalve.com   www.akvalitvalve.com
Р/с 40702810059000005752
БИК 046614632 
К/с 30101810000000000632
СМОЛЕНСКОЕ ОТДЕЛЕНИЕ N8609 ПАО СБЕРБАНК</t>
    </r>
  </si>
  <si>
    <t xml:space="preserve">
</t>
  </si>
  <si>
    <t xml:space="preserve">
Клиент ООО "ААА"</t>
  </si>
  <si>
    <t>Технико-коммерческое предложение</t>
  </si>
  <si>
    <t>Запрос котировки 94170</t>
  </si>
  <si>
    <t>1)</t>
  </si>
  <si>
    <t>Всего по спецификации:</t>
  </si>
  <si>
    <t>365376 руб. (триста шестьдесят пять тысяч триста семьдесят шесть рублей 00 копеек), в т.ч. НДС (20%) 60896 руб. (шестьдесят тысяч восемьсот девяносто шесть рублей ноль копеек)</t>
  </si>
  <si>
    <t>2)</t>
  </si>
  <si>
    <t xml:space="preserve">Условия поставки: </t>
  </si>
  <si>
    <t>DDP склад  Покупателя.</t>
  </si>
  <si>
    <t>3)</t>
  </si>
  <si>
    <t>Место поставки (передачи) товара:</t>
  </si>
  <si>
    <t>Франко-склад Покупателя.</t>
  </si>
  <si>
    <t>4)</t>
  </si>
  <si>
    <t>Срок поставки:</t>
  </si>
  <si>
    <t>5)</t>
  </si>
  <si>
    <t>Срок и условия оплаты:</t>
  </si>
  <si>
    <t>Оплата 100% в течение 45 календарных дней после поставки и предоставления оригиналов счетов-фактур</t>
  </si>
  <si>
    <t>6)</t>
  </si>
  <si>
    <t>Гарантийные обязательства:</t>
  </si>
  <si>
    <t>12 месяцев с момента ввода в эксплуатацию, но не более 18 месяцев с даты поставки товара на склад покупателя.</t>
  </si>
  <si>
    <t>7)</t>
  </si>
  <si>
    <r>
      <rPr>
        <b/>
        <sz val="64"/>
        <rFont val="Times New Roman"/>
        <family val="1"/>
        <charset val="204"/>
      </rPr>
      <t>Гарантируем,</t>
    </r>
    <r>
      <rPr>
        <sz val="64"/>
        <rFont val="Times New Roman"/>
        <family val="1"/>
        <charset val="204"/>
      </rPr>
      <t xml:space="preserve"> что поставляемый товар будет новый, 2021 года выпуска, сопровождается необходимой разрешительной документацией  (паспорта, руководства по эксплуатации, декларация о соответствии).</t>
    </r>
  </si>
  <si>
    <t>8)</t>
  </si>
  <si>
    <t>Изготовитель:</t>
  </si>
  <si>
    <t>ООО "Производственная компания Аквалит" (Республика Беларусь)</t>
  </si>
  <si>
    <t>9)</t>
  </si>
  <si>
    <r>
      <rPr>
        <b/>
        <sz val="64"/>
        <rFont val="Times New Roman"/>
        <family val="1"/>
        <charset val="204"/>
      </rPr>
      <t>В цену включены</t>
    </r>
    <r>
      <rPr>
        <sz val="64"/>
        <rFont val="Times New Roman"/>
        <family val="1"/>
        <charset val="204"/>
      </rPr>
      <t xml:space="preserve"> расходы на перевозку товара, страхование, уплату таможенных пошлин, налогов, сборов и других обязательных платежей  с учётом особенностей поставки на указанных условиях Incoterms-2010.</t>
    </r>
  </si>
  <si>
    <t>10)</t>
  </si>
  <si>
    <t>Срок действия предложения:</t>
  </si>
  <si>
    <t>30 календарных дней.</t>
  </si>
  <si>
    <t>С уважением,</t>
  </si>
  <si>
    <t xml:space="preserve">Директор ООО "Аквалит"______________________________________________________________________ Д.В. Михей </t>
  </si>
  <si>
    <t xml:space="preserve">Кран шаровый модель AK BV 28L.1-П/П-50-16-1-2-СТ-Ф-НЖ+Ф
</t>
  </si>
  <si>
    <t>Тип присоединения: фланцевое (исп. B по ГОСТ 33259-2015);</t>
  </si>
  <si>
    <t>Строительная длина L = 200 мм;</t>
  </si>
  <si>
    <t>Материал корпуса: углеродистая сталь  WCB;</t>
  </si>
  <si>
    <t>Материал шара: нержавеющая сталь SS304+PTFE;</t>
  </si>
  <si>
    <t>Уплотнение:PTFE;</t>
  </si>
  <si>
    <t>Класс герметичности: «А» по ГОСТ 9544-2015;</t>
  </si>
  <si>
    <t>Управление: ручка</t>
  </si>
  <si>
    <t>Рабочая среда: раствор фосфорной кислоты</t>
  </si>
  <si>
    <t>Рабочая температура: +60С....+90С</t>
  </si>
  <si>
    <t>ООО «Производственная компания Аквалит»
УНП 692121699
Почтовый и юридический адрес:
223040, Минский р-н, Боровлянский с/с, д. Лесковка,
ул. Совхозная, д.3, помещение 4
тел.: +375 33 350 19 27
E-mail: factory@akvalitvalve.com   www.akvalitvalve.com
Р/с  BY63 PJCB 3012 0588 7510 0000 0933
 в ОАО «Приорбанк», 220116, г. Минск,
 пр. Дзержинского, 104
 БИК PJCBBY2X</t>
  </si>
  <si>
    <t xml:space="preserve">Управляющий ООО «Производственная компания Аквалит»______________________________________________________________________ А.А. Крук </t>
  </si>
  <si>
    <t>Design standart</t>
  </si>
  <si>
    <t>PN/class</t>
  </si>
  <si>
    <t>DN/NPS</t>
  </si>
  <si>
    <t>Design</t>
  </si>
  <si>
    <t>Connection</t>
  </si>
  <si>
    <t>Connection standart</t>
  </si>
  <si>
    <t>Face</t>
  </si>
  <si>
    <t>FTF</t>
  </si>
  <si>
    <t>Body</t>
  </si>
  <si>
    <t>Disc</t>
  </si>
  <si>
    <t>Seat</t>
  </si>
  <si>
    <t>Stem</t>
  </si>
  <si>
    <t>Tightness</t>
  </si>
  <si>
    <t>Working pressure</t>
  </si>
  <si>
    <t>Ambient</t>
  </si>
  <si>
    <t>Valve purpose</t>
  </si>
  <si>
    <t>Operation</t>
  </si>
  <si>
    <t>Quantity</t>
  </si>
  <si>
    <t>Notes(write additional data)</t>
  </si>
  <si>
    <t>Working temperature</t>
  </si>
  <si>
    <t>Working ambient</t>
  </si>
  <si>
    <t>Условный диаметр (DN или NPS)</t>
  </si>
  <si>
    <t>Кран шаровый химический КШХ Ду50 Ру16 без КОФ с ручным приводом по опросному листу (позиция с уточнением наименования)</t>
  </si>
  <si>
    <t xml:space="preserve">ООО «АКВАЛИТ» </t>
  </si>
  <si>
    <t>ИНН 6732169870, КПП 673201001, ОГРН 1186733019021</t>
  </si>
  <si>
    <t xml:space="preserve">214013, Смоленская обл., г. Смоленск, ул. Воробьева 17, офис 205
</t>
  </si>
  <si>
    <t>тел.: +7 4812 51 55 21, +7 4812 51 55 23, +7 920 303 26 36</t>
  </si>
  <si>
    <t>E-mail: info@akvalitvalve.com</t>
  </si>
  <si>
    <t>www.akvalitvalve.com</t>
  </si>
  <si>
    <t>Р/с 40702810059000005752</t>
  </si>
  <si>
    <t xml:space="preserve">БИК 046614632 </t>
  </si>
  <si>
    <t>К/с 30101810000000000632</t>
  </si>
  <si>
    <t>СМОЛЕНСКОЕ ОТДЕЛЕНИЕ N8609 ПАО СБЕРБАНК</t>
  </si>
  <si>
    <t xml:space="preserve">Исх №     17580   от   07.12.2021 г. </t>
  </si>
  <si>
    <t>На №                   от _______________</t>
  </si>
  <si>
    <t>запрос котировки 94170</t>
  </si>
  <si>
    <t>ИТОГО:</t>
  </si>
  <si>
    <t xml:space="preserve">Цена за ед., RUB  </t>
  </si>
  <si>
    <t xml:space="preserve">1) Всего по спецификации: 365376 руб. (триста шестьдесят пять тысяч триста семьдесят шесть рублей 00 копеек), в т.ч. НДС (20%) 60896 руб. (шестьдесят тысяч восемьсот девяносто шесть рублей ноль копеек)       
2) Условия поставки:  DDP склад  Покупателя.       
3) Место поставки (передачи) товара: Франко-склад Покупателя.       
4) Срок поставки: 90-100 календарных дней с правом досрочной поставки        
5) Срок и условия оплаты: Оплата 100% в течение 45 календарных дней после поставки и предоставления оригиналов счетов-фактур       
6) Гарантийные обязательства: 12 месяцев с момента ввода в эксплуатацию, но не более 18 месяцев с даты поставки товара на склад покупателя.       
7) Гарантируем, что поставляемый товар будет новый, 2022 года выпуска, сопровождается необходимой разрешительной документацией  (паспорта, руководства по эксплуатации, декларация о соответствии).        
8) Изготовитель: ООО "Производственная компания Аквалит" (Республика Беларусь)       
9) В цену включены расходы на перевозку товара, страхование, уплату таможенных пошлин, налогов, сборов и других обязательных платежей  с учётом особенностей поставки на указанных условиях Incoterms-2010.        
10) Срок действия предложения: 30 календарных дней.       
</t>
  </si>
  <si>
    <t>ООО «Производственная компания Аквалит»</t>
  </si>
  <si>
    <t>УНП 692121699</t>
  </si>
  <si>
    <t>223040, Минский р-н, Боровлянский с/с, д. Лесковка, ул. Совхозная, д.3, пом. 4</t>
  </si>
  <si>
    <t>тел.: +375 33 350 19 27</t>
  </si>
  <si>
    <t>E-mail: factory@akvalitvalve.com</t>
  </si>
  <si>
    <t>Р/с  BY63 PJCB 3012 0588 7510 0000 0933</t>
  </si>
  <si>
    <t>БИК PJCBBY2X</t>
  </si>
  <si>
    <t>220116, г. Минск, пр. Дзержинского, 104</t>
  </si>
  <si>
    <t>в ОАО «Приорбанк»</t>
  </si>
  <si>
    <t>Название организации</t>
  </si>
  <si>
    <t>Название проекта</t>
  </si>
  <si>
    <t>Ответственное лицо (ФИО и ТЕЛЕФОН)</t>
  </si>
  <si>
    <t>Технологическая позиция</t>
  </si>
  <si>
    <t>№ опросного листа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</si>
</sst>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\$#,##0.00_);[Red]\(\$#,##0.00\)"/>
    <numFmt numFmtId="166" formatCode="_-* #,##0_р_._-;\-* #,##0_р_._-;_-* &quot;-&quot;??_р_._-;_-@_-"/>
    <numFmt numFmtId="167" formatCode="#,##0_р_."/>
    <numFmt numFmtId="168" formatCode="#,##0.00\ _₽"/>
  </numFmts>
  <fonts count="32">
    <font>
      <sz val="12"/>
      <color rgb="FF000000"/>
      <name val="Calibri"/>
    </font>
    <font>
      <sz val="14"/>
      <color rgb="FF000000"/>
      <name val="Calibri"/>
    </font>
    <font>
      <u/>
      <sz val="11"/>
      <color rgb="FF000000"/>
      <name val="Calibri"/>
    </font>
    <font>
      <u/>
      <sz val="12"/>
      <color rgb="FF0563C1"/>
      <name val="Calibri"/>
    </font>
    <font>
      <sz val="12"/>
      <color rgb="FF000000"/>
      <name val="Arial"/>
    </font>
    <font>
      <b/>
      <sz val="10"/>
      <color rgb="FF000000"/>
      <name val="Calibri"/>
    </font>
    <font>
      <sz val="12"/>
      <color rgb="FF000000"/>
      <name val="Calibri"/>
    </font>
    <font>
      <sz val="12"/>
      <color rgb="FF000000"/>
      <name val="Calibri"/>
      <family val="2"/>
    </font>
    <font>
      <sz val="60"/>
      <name val="Times New Roman"/>
      <family val="1"/>
      <charset val="204"/>
    </font>
    <font>
      <b/>
      <sz val="60"/>
      <name val="Times New Roman"/>
      <family val="1"/>
      <charset val="204"/>
    </font>
    <font>
      <b/>
      <u/>
      <sz val="60"/>
      <name val="Times New Roman"/>
      <family val="1"/>
      <charset val="204"/>
    </font>
    <font>
      <b/>
      <sz val="64"/>
      <name val="Times New Roman"/>
      <family val="1"/>
      <charset val="204"/>
    </font>
    <font>
      <sz val="10"/>
      <name val="Arial Cyr"/>
      <charset val="204"/>
    </font>
    <font>
      <sz val="64"/>
      <name val="Times New Roman"/>
      <family val="1"/>
      <charset val="204"/>
    </font>
    <font>
      <b/>
      <sz val="64"/>
      <color rgb="FF000000"/>
      <name val="Times New Roman"/>
      <family val="1"/>
      <charset val="204"/>
    </font>
    <font>
      <sz val="58"/>
      <name val="Times New Roman"/>
      <family val="1"/>
      <charset val="204"/>
    </font>
    <font>
      <b/>
      <sz val="58"/>
      <name val="Times New Roman"/>
      <family val="1"/>
      <charset val="204"/>
    </font>
    <font>
      <b/>
      <sz val="72"/>
      <name val="Times New Roman"/>
      <family val="1"/>
      <charset val="204"/>
    </font>
    <font>
      <sz val="72"/>
      <name val="Times New Roman"/>
      <family val="1"/>
      <charset val="204"/>
    </font>
    <font>
      <i/>
      <sz val="64"/>
      <name val="Times New Roman"/>
      <family val="1"/>
      <charset val="204"/>
    </font>
    <font>
      <i/>
      <sz val="60"/>
      <name val="Times New Roman"/>
      <family val="1"/>
      <charset val="204"/>
    </font>
    <font>
      <sz val="48"/>
      <name val="Times New Roman"/>
      <family val="1"/>
    </font>
    <font>
      <sz val="12"/>
      <color rgb="FF000000"/>
      <name val="Roboto"/>
    </font>
    <font>
      <sz val="16"/>
      <color rgb="FF000000"/>
      <name val="Docs-Roboto"/>
    </font>
    <font>
      <sz val="12"/>
      <color rgb="FF212529"/>
      <name val="Roboto"/>
    </font>
    <font>
      <sz val="11"/>
      <color rgb="FF000000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u/>
      <sz val="9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12" fillId="0" borderId="0"/>
    <xf numFmtId="0" fontId="12" fillId="0" borderId="0"/>
  </cellStyleXfs>
  <cellXfs count="17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6" xfId="0" applyFill="1" applyBorder="1"/>
    <xf numFmtId="0" fontId="0" fillId="3" borderId="7" xfId="0" applyFill="1" applyBorder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2" applyFont="1" applyBorder="1" applyAlignment="1">
      <alignment horizontal="center" vertical="center" wrapText="1"/>
    </xf>
    <xf numFmtId="0" fontId="11" fillId="4" borderId="8" xfId="2" applyFont="1" applyFill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43" fontId="13" fillId="4" borderId="11" xfId="1" applyFont="1" applyFill="1" applyBorder="1" applyAlignment="1">
      <alignment horizontal="center" vertical="center" wrapText="1"/>
    </xf>
    <xf numFmtId="9" fontId="13" fillId="4" borderId="11" xfId="1" applyNumberFormat="1" applyFont="1" applyFill="1" applyBorder="1" applyAlignment="1">
      <alignment horizontal="center" vertical="center" wrapText="1"/>
    </xf>
    <xf numFmtId="43" fontId="11" fillId="4" borderId="8" xfId="1" applyFont="1" applyFill="1" applyBorder="1" applyAlignment="1">
      <alignment horizontal="right" vertical="center" wrapText="1"/>
    </xf>
    <xf numFmtId="9" fontId="13" fillId="4" borderId="8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right"/>
    </xf>
    <xf numFmtId="166" fontId="8" fillId="0" borderId="0" xfId="1" applyNumberFormat="1" applyFont="1" applyFill="1" applyAlignment="1">
      <alignment horizontal="center" vertical="center"/>
    </xf>
    <xf numFmtId="166" fontId="8" fillId="0" borderId="0" xfId="1" applyNumberFormat="1" applyFont="1" applyFill="1"/>
    <xf numFmtId="0" fontId="8" fillId="0" borderId="0" xfId="0" applyFont="1"/>
    <xf numFmtId="1" fontId="13" fillId="0" borderId="0" xfId="2" applyNumberFormat="1" applyFont="1" applyAlignment="1">
      <alignment horizontal="right" vertical="center"/>
    </xf>
    <xf numFmtId="166" fontId="19" fillId="0" borderId="0" xfId="1" applyNumberFormat="1" applyFont="1" applyFill="1" applyBorder="1" applyAlignment="1">
      <alignment horizontal="center" vertical="center"/>
    </xf>
    <xf numFmtId="0" fontId="13" fillId="0" borderId="0" xfId="3" applyFont="1"/>
    <xf numFmtId="1" fontId="8" fillId="0" borderId="0" xfId="2" applyNumberFormat="1" applyFont="1" applyAlignment="1">
      <alignment horizontal="right" vertical="center"/>
    </xf>
    <xf numFmtId="166" fontId="20" fillId="0" borderId="0" xfId="1" applyNumberFormat="1" applyFont="1" applyFill="1" applyBorder="1" applyAlignment="1">
      <alignment horizontal="center" vertical="center"/>
    </xf>
    <xf numFmtId="0" fontId="8" fillId="0" borderId="0" xfId="3" applyFont="1"/>
    <xf numFmtId="1" fontId="8" fillId="0" borderId="0" xfId="3" applyNumberFormat="1" applyFont="1" applyAlignment="1">
      <alignment horizontal="right" vertical="center"/>
    </xf>
    <xf numFmtId="166" fontId="8" fillId="0" borderId="0" xfId="1" applyNumberFormat="1" applyFont="1" applyFill="1" applyBorder="1" applyAlignment="1">
      <alignment horizontal="center" vertical="center"/>
    </xf>
    <xf numFmtId="167" fontId="8" fillId="0" borderId="0" xfId="3" applyNumberFormat="1" applyFont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1" fontId="13" fillId="0" borderId="0" xfId="0" applyNumberFormat="1" applyFont="1" applyAlignment="1">
      <alignment horizontal="right"/>
    </xf>
    <xf numFmtId="166" fontId="13" fillId="0" borderId="0" xfId="1" applyNumberFormat="1" applyFont="1" applyFill="1" applyAlignment="1">
      <alignment horizontal="center" vertical="center"/>
    </xf>
    <xf numFmtId="166" fontId="13" fillId="0" borderId="0" xfId="1" applyNumberFormat="1" applyFont="1" applyFill="1"/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9" fillId="0" borderId="0" xfId="2" applyFont="1"/>
    <xf numFmtId="1" fontId="11" fillId="0" borderId="0" xfId="2" applyNumberFormat="1" applyFont="1"/>
    <xf numFmtId="2" fontId="19" fillId="0" borderId="0" xfId="2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vertical="top" wrapText="1"/>
    </xf>
    <xf numFmtId="2" fontId="13" fillId="0" borderId="0" xfId="0" applyNumberFormat="1" applyFont="1" applyAlignment="1">
      <alignment horizontal="center" vertical="top" wrapText="1"/>
    </xf>
    <xf numFmtId="0" fontId="8" fillId="0" borderId="18" xfId="0" applyFont="1" applyBorder="1" applyAlignment="1">
      <alignment vertical="center"/>
    </xf>
    <xf numFmtId="0" fontId="13" fillId="0" borderId="12" xfId="0" applyFont="1" applyBorder="1"/>
    <xf numFmtId="0" fontId="8" fillId="0" borderId="18" xfId="3" applyFont="1" applyBorder="1"/>
    <xf numFmtId="0" fontId="13" fillId="0" borderId="18" xfId="0" applyFont="1" applyBorder="1"/>
    <xf numFmtId="0" fontId="8" fillId="0" borderId="17" xfId="3" applyFont="1" applyBorder="1"/>
    <xf numFmtId="0" fontId="13" fillId="0" borderId="17" xfId="0" applyFont="1" applyBorder="1"/>
    <xf numFmtId="0" fontId="13" fillId="0" borderId="11" xfId="0" applyFont="1" applyBorder="1"/>
    <xf numFmtId="0" fontId="8" fillId="0" borderId="17" xfId="0" applyFont="1" applyBorder="1" applyAlignment="1">
      <alignment vertical="center"/>
    </xf>
    <xf numFmtId="0" fontId="8" fillId="4" borderId="18" xfId="3" applyFont="1" applyFill="1" applyBorder="1"/>
    <xf numFmtId="0" fontId="8" fillId="4" borderId="17" xfId="3" applyFont="1" applyFill="1" applyBorder="1"/>
    <xf numFmtId="0" fontId="8" fillId="4" borderId="18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horizontal="right" vertical="center"/>
    </xf>
    <xf numFmtId="0" fontId="13" fillId="4" borderId="18" xfId="0" applyFont="1" applyFill="1" applyBorder="1"/>
    <xf numFmtId="0" fontId="13" fillId="4" borderId="17" xfId="0" applyFont="1" applyFill="1" applyBorder="1"/>
    <xf numFmtId="0" fontId="13" fillId="4" borderId="12" xfId="0" applyFont="1" applyFill="1" applyBorder="1"/>
    <xf numFmtId="0" fontId="13" fillId="4" borderId="11" xfId="0" applyFont="1" applyFill="1" applyBorder="1"/>
    <xf numFmtId="0" fontId="8" fillId="5" borderId="18" xfId="3" applyFont="1" applyFill="1" applyBorder="1" applyAlignment="1">
      <alignment vertical="center"/>
    </xf>
    <xf numFmtId="0" fontId="8" fillId="5" borderId="18" xfId="0" applyFont="1" applyFill="1" applyBorder="1" applyAlignment="1">
      <alignment vertical="center"/>
    </xf>
    <xf numFmtId="0" fontId="13" fillId="5" borderId="18" xfId="0" applyFont="1" applyFill="1" applyBorder="1" applyAlignment="1">
      <alignment vertical="center"/>
    </xf>
    <xf numFmtId="0" fontId="13" fillId="5" borderId="12" xfId="0" applyFont="1" applyFill="1" applyBorder="1"/>
    <xf numFmtId="0" fontId="8" fillId="5" borderId="19" xfId="3" applyFont="1" applyFill="1" applyBorder="1"/>
    <xf numFmtId="0" fontId="8" fillId="5" borderId="19" xfId="0" applyFont="1" applyFill="1" applyBorder="1" applyAlignment="1">
      <alignment vertical="center"/>
    </xf>
    <xf numFmtId="0" fontId="13" fillId="5" borderId="19" xfId="0" applyFont="1" applyFill="1" applyBorder="1"/>
    <xf numFmtId="0" fontId="13" fillId="5" borderId="13" xfId="0" applyFont="1" applyFill="1" applyBorder="1"/>
    <xf numFmtId="0" fontId="7" fillId="3" borderId="5" xfId="0" applyFont="1" applyFill="1" applyBorder="1"/>
    <xf numFmtId="0" fontId="0" fillId="5" borderId="0" xfId="0" applyFill="1"/>
    <xf numFmtId="0" fontId="7" fillId="5" borderId="0" xfId="0" applyFont="1" applyFill="1"/>
    <xf numFmtId="0" fontId="8" fillId="5" borderId="18" xfId="3" applyFont="1" applyFill="1" applyBorder="1" applyAlignment="1">
      <alignment horizontal="left" vertical="top" wrapText="1"/>
    </xf>
    <xf numFmtId="0" fontId="25" fillId="0" borderId="0" xfId="0" applyFont="1" applyAlignment="1">
      <alignment wrapText="1"/>
    </xf>
    <xf numFmtId="0" fontId="25" fillId="0" borderId="0" xfId="0" applyFont="1"/>
    <xf numFmtId="0" fontId="28" fillId="0" borderId="0" xfId="0" applyFont="1"/>
    <xf numFmtId="0" fontId="30" fillId="0" borderId="0" xfId="0" applyFont="1"/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29" fillId="0" borderId="8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14" xfId="0" applyFont="1" applyBorder="1" applyAlignment="1">
      <alignment vertical="top" wrapText="1"/>
    </xf>
    <xf numFmtId="0" fontId="30" fillId="0" borderId="14" xfId="0" applyFont="1" applyBorder="1" applyAlignment="1">
      <alignment horizontal="center" vertical="top" wrapText="1"/>
    </xf>
    <xf numFmtId="9" fontId="30" fillId="0" borderId="14" xfId="0" applyNumberFormat="1" applyFont="1" applyBorder="1" applyAlignment="1">
      <alignment vertical="top" wrapText="1"/>
    </xf>
    <xf numFmtId="0" fontId="30" fillId="0" borderId="0" xfId="0" applyFont="1" applyAlignment="1">
      <alignment vertical="top"/>
    </xf>
    <xf numFmtId="0" fontId="30" fillId="0" borderId="11" xfId="0" applyFont="1" applyBorder="1" applyAlignment="1">
      <alignment wrapText="1"/>
    </xf>
    <xf numFmtId="0" fontId="30" fillId="0" borderId="11" xfId="0" applyFont="1" applyBorder="1" applyAlignment="1">
      <alignment horizontal="left" vertical="top"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9" fontId="30" fillId="0" borderId="8" xfId="0" applyNumberFormat="1" applyFont="1" applyBorder="1" applyAlignment="1">
      <alignment wrapText="1"/>
    </xf>
    <xf numFmtId="168" fontId="30" fillId="0" borderId="14" xfId="0" applyNumberFormat="1" applyFont="1" applyBorder="1" applyAlignment="1">
      <alignment vertical="top" wrapText="1"/>
    </xf>
    <xf numFmtId="168" fontId="30" fillId="0" borderId="8" xfId="0" applyNumberFormat="1" applyFont="1" applyBorder="1" applyAlignment="1">
      <alignment wrapText="1"/>
    </xf>
    <xf numFmtId="168" fontId="29" fillId="0" borderId="8" xfId="0" applyNumberFormat="1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top" wrapText="1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left" vertical="center" wrapText="1"/>
    </xf>
    <xf numFmtId="0" fontId="13" fillId="0" borderId="13" xfId="2" applyFont="1" applyBorder="1" applyAlignment="1">
      <alignment horizontal="left" vertical="center" wrapText="1"/>
    </xf>
    <xf numFmtId="0" fontId="11" fillId="0" borderId="14" xfId="2" applyFont="1" applyBorder="1" applyAlignment="1">
      <alignment horizontal="center" vertical="center" wrapText="1"/>
    </xf>
    <xf numFmtId="0" fontId="11" fillId="0" borderId="17" xfId="2" applyFont="1" applyBorder="1" applyAlignment="1">
      <alignment horizontal="center" vertical="center" wrapText="1"/>
    </xf>
    <xf numFmtId="0" fontId="11" fillId="0" borderId="15" xfId="2" applyFont="1" applyBorder="1" applyAlignment="1">
      <alignment horizontal="left" vertical="center" wrapText="1"/>
    </xf>
    <xf numFmtId="0" fontId="11" fillId="0" borderId="18" xfId="2" applyFont="1" applyBorder="1" applyAlignment="1">
      <alignment horizontal="left" vertical="center" wrapText="1"/>
    </xf>
    <xf numFmtId="0" fontId="13" fillId="5" borderId="15" xfId="2" applyFont="1" applyFill="1" applyBorder="1" applyAlignment="1">
      <alignment horizontal="left" vertical="center" wrapText="1"/>
    </xf>
    <xf numFmtId="0" fontId="13" fillId="5" borderId="16" xfId="2" applyFont="1" applyFill="1" applyBorder="1" applyAlignment="1">
      <alignment horizontal="left" vertical="center" wrapText="1"/>
    </xf>
    <xf numFmtId="0" fontId="13" fillId="5" borderId="18" xfId="2" applyFont="1" applyFill="1" applyBorder="1" applyAlignment="1">
      <alignment horizontal="left" vertical="center" wrapText="1"/>
    </xf>
    <xf numFmtId="0" fontId="13" fillId="5" borderId="19" xfId="2" applyFont="1" applyFill="1" applyBorder="1" applyAlignment="1">
      <alignment horizontal="left" vertical="center" wrapText="1"/>
    </xf>
    <xf numFmtId="0" fontId="13" fillId="0" borderId="14" xfId="2" applyFont="1" applyBorder="1" applyAlignment="1">
      <alignment horizontal="center" vertical="center" wrapText="1"/>
    </xf>
    <xf numFmtId="0" fontId="13" fillId="0" borderId="17" xfId="2" applyFont="1" applyBorder="1" applyAlignment="1">
      <alignment horizontal="center" vertical="center" wrapText="1"/>
    </xf>
    <xf numFmtId="43" fontId="13" fillId="4" borderId="14" xfId="1" applyFont="1" applyFill="1" applyBorder="1" applyAlignment="1">
      <alignment horizontal="center" vertical="center" wrapText="1"/>
    </xf>
    <xf numFmtId="43" fontId="13" fillId="4" borderId="17" xfId="1" applyFont="1" applyFill="1" applyBorder="1" applyAlignment="1">
      <alignment horizontal="center" vertical="center" wrapText="1"/>
    </xf>
    <xf numFmtId="9" fontId="13" fillId="4" borderId="14" xfId="1" applyNumberFormat="1" applyFont="1" applyFill="1" applyBorder="1" applyAlignment="1">
      <alignment horizontal="center" vertical="center" wrapText="1"/>
    </xf>
    <xf numFmtId="9" fontId="13" fillId="4" borderId="17" xfId="1" applyNumberFormat="1" applyFont="1" applyFill="1" applyBorder="1" applyAlignment="1">
      <alignment horizontal="center" vertical="center" wrapText="1"/>
    </xf>
    <xf numFmtId="1" fontId="14" fillId="4" borderId="9" xfId="0" applyNumberFormat="1" applyFont="1" applyFill="1" applyBorder="1" applyAlignment="1">
      <alignment horizontal="center" vertical="center" wrapText="1"/>
    </xf>
    <xf numFmtId="1" fontId="14" fillId="4" borderId="10" xfId="0" applyNumberFormat="1" applyFont="1" applyFill="1" applyBorder="1" applyAlignment="1">
      <alignment horizontal="center" vertical="center" wrapText="1"/>
    </xf>
    <xf numFmtId="1" fontId="14" fillId="4" borderId="20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11" fillId="0" borderId="0" xfId="2" applyFont="1" applyAlignment="1">
      <alignment horizontal="left"/>
    </xf>
    <xf numFmtId="0" fontId="1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</cellXfs>
  <cellStyles count="4">
    <cellStyle name="Обычный" xfId="0" builtinId="0"/>
    <cellStyle name="Обычный_Ком.пред.Конд.(канал.,кассет" xfId="2" xr:uid="{00000000-0005-0000-0000-000001000000}"/>
    <cellStyle name="Обычный_Прайс сплиты" xfId="3" xr:uid="{00000000-0005-0000-0000-000002000000}"/>
    <cellStyle name="Финансовый" xfId="1" builtin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0</xdr:rowOff>
    </xdr:from>
    <xdr:to>
      <xdr:col>9</xdr:col>
      <xdr:colOff>571501</xdr:colOff>
      <xdr:row>3</xdr:row>
      <xdr:rowOff>87830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9075" y="0"/>
          <a:ext cx="2847976" cy="487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0</xdr:row>
      <xdr:rowOff>0</xdr:rowOff>
    </xdr:from>
    <xdr:to>
      <xdr:col>9</xdr:col>
      <xdr:colOff>544514</xdr:colOff>
      <xdr:row>3</xdr:row>
      <xdr:rowOff>92593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0"/>
          <a:ext cx="2840039" cy="4926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12700000</xdr:colOff>
      <xdr:row>0</xdr:row>
      <xdr:rowOff>0</xdr:rowOff>
    </xdr:from>
    <xdr:to>
      <xdr:col>5</xdr:col>
      <xdr:colOff>3365500</xdr:colOff>
      <xdr:row>1</xdr:row>
      <xdr:rowOff>1174650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932D3D61-239D-CB43-9CB0-4205D3E2D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8" t="2888" r="-197" b="27798"/>
        <a:stretch>
          <a:fillRect/>
        </a:stretch>
      </xdr:blipFill>
      <xdr:spPr bwMode="auto">
        <a:xfrm>
          <a:off x="26670000" y="0"/>
          <a:ext cx="37528500" cy="63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12700000</xdr:colOff>
      <xdr:row>0</xdr:row>
      <xdr:rowOff>0</xdr:rowOff>
    </xdr:from>
    <xdr:to>
      <xdr:col>5</xdr:col>
      <xdr:colOff>3365500</xdr:colOff>
      <xdr:row>1</xdr:row>
      <xdr:rowOff>1174650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1F3258F-21F5-5A42-A3A5-5DB508CCB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8" t="2888" r="-197" b="27798"/>
        <a:stretch>
          <a:fillRect/>
        </a:stretch>
      </xdr:blipFill>
      <xdr:spPr bwMode="auto">
        <a:xfrm>
          <a:off x="26670000" y="0"/>
          <a:ext cx="37541200" cy="636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fcg.ru/tamozhnya-ved/opredelenie-coda-tn-ved.html" TargetMode="External"/><Relationship Id="rId2" Type="http://schemas.openxmlformats.org/officeDocument/2006/relationships/hyperlink" Target="https://www.nbrb.by/statistics/rates/ratesDaily.asp" TargetMode="External"/><Relationship Id="rId1" Type="http://schemas.openxmlformats.org/officeDocument/2006/relationships/hyperlink" Target="https://www.cbr.ru/currency_base/daily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875" defaultRowHeight="15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7"/>
  <sheetViews>
    <sheetView topLeftCell="A27" zoomScale="87" zoomScaleNormal="87" workbookViewId="0">
      <selection activeCell="B48" sqref="B48"/>
    </sheetView>
  </sheetViews>
  <sheetFormatPr defaultColWidth="8.875" defaultRowHeight="15.75"/>
  <cols>
    <col min="1" max="1" width="9.125" customWidth="1"/>
    <col min="2" max="2" width="43.125" customWidth="1"/>
    <col min="3" max="3" width="26" customWidth="1"/>
    <col min="4" max="4" width="69.125" customWidth="1"/>
    <col min="5" max="5" width="55" customWidth="1"/>
    <col min="6" max="6" width="35.5" customWidth="1"/>
    <col min="7" max="7" width="27" customWidth="1"/>
    <col min="8" max="8" width="25.375" customWidth="1"/>
    <col min="9" max="9" width="15.125" customWidth="1"/>
    <col min="10" max="10" width="14.875" customWidth="1"/>
    <col min="11" max="11" width="17.5" customWidth="1"/>
    <col min="12" max="12" width="23.5" customWidth="1"/>
    <col min="13" max="13" width="15.125" customWidth="1"/>
    <col min="14" max="14" width="16.5" customWidth="1"/>
    <col min="15" max="15" width="20.5" customWidth="1"/>
    <col min="16" max="17" width="19.625" customWidth="1"/>
    <col min="18" max="18" width="35.625" customWidth="1"/>
    <col min="19" max="19" width="47.375" customWidth="1"/>
    <col min="20" max="21" width="18.5" customWidth="1"/>
    <col min="22" max="23" width="17.375" customWidth="1"/>
    <col min="24" max="24" width="16.375" customWidth="1"/>
    <col min="25" max="26" width="17.5" customWidth="1"/>
    <col min="27" max="27" width="22.375" customWidth="1"/>
    <col min="28" max="28" width="21" customWidth="1"/>
  </cols>
  <sheetData>
    <row r="1" spans="4:11" ht="21" customHeight="1"/>
    <row r="2" spans="4:11" ht="15" customHeight="1">
      <c r="E2" s="1"/>
      <c r="F2" s="1"/>
      <c r="G2" s="1"/>
      <c r="H2" s="1"/>
      <c r="I2" s="1"/>
      <c r="J2" s="1"/>
      <c r="K2" s="1"/>
    </row>
    <row r="3" spans="4:11" ht="15" customHeight="1">
      <c r="E3" s="1"/>
      <c r="F3" s="1"/>
      <c r="G3" s="1"/>
      <c r="H3" s="1"/>
      <c r="I3" s="1"/>
      <c r="J3" s="1"/>
      <c r="K3" s="1"/>
    </row>
    <row r="5" spans="4:11">
      <c r="D5" s="2" t="s">
        <v>20</v>
      </c>
      <c r="E5" s="3"/>
    </row>
    <row r="6" spans="4:11">
      <c r="D6" t="s">
        <v>21</v>
      </c>
      <c r="E6" s="4"/>
      <c r="F6" s="5" t="s">
        <v>22</v>
      </c>
    </row>
    <row r="7" spans="4:11">
      <c r="D7" t="s">
        <v>23</v>
      </c>
      <c r="E7" s="4">
        <v>85</v>
      </c>
      <c r="F7" s="5" t="s">
        <v>24</v>
      </c>
    </row>
    <row r="8" spans="4:11">
      <c r="D8" t="s">
        <v>25</v>
      </c>
      <c r="E8" s="4"/>
      <c r="F8" s="5"/>
    </row>
    <row r="9" spans="4:11">
      <c r="E9" s="4"/>
      <c r="F9" s="5"/>
    </row>
    <row r="10" spans="4:11">
      <c r="D10" t="s">
        <v>26</v>
      </c>
      <c r="E10" s="6" t="s">
        <v>27</v>
      </c>
      <c r="F10" s="5"/>
    </row>
    <row r="12" spans="4:11">
      <c r="D12" s="2" t="s">
        <v>28</v>
      </c>
    </row>
    <row r="13" spans="4:11">
      <c r="D13" t="s">
        <v>29</v>
      </c>
    </row>
    <row r="14" spans="4:11">
      <c r="D14" t="s">
        <v>30</v>
      </c>
      <c r="E14" s="7"/>
    </row>
    <row r="15" spans="4:11">
      <c r="D15" t="s">
        <v>31</v>
      </c>
      <c r="E15" s="7">
        <v>9</v>
      </c>
    </row>
    <row r="16" spans="4:11">
      <c r="D16" t="s">
        <v>32</v>
      </c>
      <c r="E16" s="8"/>
    </row>
    <row r="17" spans="4:7">
      <c r="D17" t="s">
        <v>33</v>
      </c>
      <c r="E17" s="7"/>
    </row>
    <row r="18" spans="4:7">
      <c r="D18" t="s">
        <v>34</v>
      </c>
      <c r="E18" s="7"/>
      <c r="F18" s="7"/>
    </row>
    <row r="19" spans="4:7">
      <c r="D19" t="s">
        <v>35</v>
      </c>
    </row>
    <row r="21" spans="4:7" ht="17.25" customHeight="1">
      <c r="D21" s="128" t="s">
        <v>36</v>
      </c>
      <c r="E21" t="s">
        <v>37</v>
      </c>
      <c r="F21" s="4" t="s">
        <v>38</v>
      </c>
    </row>
    <row r="22" spans="4:7" ht="17.25" customHeight="1">
      <c r="D22" s="128"/>
      <c r="E22" t="s">
        <v>39</v>
      </c>
      <c r="F22" s="9"/>
      <c r="G22" s="10" t="e">
        <f>F22/#REF!</f>
        <v>#REF!</v>
      </c>
    </row>
    <row r="23" spans="4:7" ht="17.25" customHeight="1">
      <c r="D23" s="128"/>
      <c r="E23" t="s">
        <v>40</v>
      </c>
      <c r="F23" s="7"/>
    </row>
    <row r="24" spans="4:7" ht="17.25" customHeight="1">
      <c r="D24" s="11"/>
      <c r="E24" t="s">
        <v>41</v>
      </c>
      <c r="F24" s="7"/>
    </row>
    <row r="25" spans="4:7" ht="17.25" customHeight="1">
      <c r="D25" s="11"/>
      <c r="F25" s="7"/>
    </row>
    <row r="26" spans="4:7" ht="17.25" customHeight="1">
      <c r="D26" s="128" t="s">
        <v>42</v>
      </c>
      <c r="E26" t="s">
        <v>37</v>
      </c>
      <c r="F26" s="4" t="s">
        <v>43</v>
      </c>
    </row>
    <row r="27" spans="4:7" ht="17.25" customHeight="1">
      <c r="D27" s="128"/>
      <c r="E27" t="s">
        <v>39</v>
      </c>
      <c r="F27" s="9"/>
      <c r="G27" s="10" t="e">
        <f>F27/#REF!</f>
        <v>#REF!</v>
      </c>
    </row>
    <row r="28" spans="4:7">
      <c r="D28" s="128"/>
      <c r="E28" t="s">
        <v>44</v>
      </c>
    </row>
    <row r="29" spans="4:7">
      <c r="D29" s="128"/>
      <c r="E29" t="s">
        <v>41</v>
      </c>
    </row>
    <row r="31" spans="4:7">
      <c r="D31" t="s">
        <v>45</v>
      </c>
      <c r="E31" s="7">
        <f>E15/100</f>
        <v>0.09</v>
      </c>
    </row>
    <row r="32" spans="4:7">
      <c r="D32" t="s">
        <v>46</v>
      </c>
      <c r="E32" s="7">
        <v>100</v>
      </c>
      <c r="F32" s="10" t="e">
        <f>E32/#REF!</f>
        <v>#REF!</v>
      </c>
    </row>
    <row r="33" spans="1:28">
      <c r="E33" s="7"/>
    </row>
    <row r="34" spans="1:28">
      <c r="D34" s="129" t="s">
        <v>47</v>
      </c>
      <c r="E34" s="7" t="s">
        <v>48</v>
      </c>
      <c r="F34" s="4" t="s">
        <v>49</v>
      </c>
      <c r="G34" s="4"/>
    </row>
    <row r="35" spans="1:28">
      <c r="D35" s="129"/>
      <c r="E35" t="s">
        <v>39</v>
      </c>
      <c r="F35" s="4"/>
      <c r="G35" s="12" t="e">
        <f>F35/#REF!</f>
        <v>#REF!</v>
      </c>
      <c r="I35" s="4"/>
    </row>
    <row r="36" spans="1:28">
      <c r="D36" s="13"/>
    </row>
    <row r="37" spans="1:28" ht="90.75" customHeight="1">
      <c r="A37" s="14" t="s">
        <v>50</v>
      </c>
      <c r="B37" s="14" t="s">
        <v>51</v>
      </c>
      <c r="C37" s="14" t="s">
        <v>52</v>
      </c>
      <c r="D37" s="28" t="s">
        <v>53</v>
      </c>
      <c r="E37" s="14" t="s">
        <v>54</v>
      </c>
      <c r="F37" s="14" t="s">
        <v>55</v>
      </c>
      <c r="G37" s="14" t="s">
        <v>56</v>
      </c>
      <c r="H37" s="14" t="s">
        <v>57</v>
      </c>
      <c r="I37" s="14" t="s">
        <v>58</v>
      </c>
      <c r="J37" s="14" t="s">
        <v>59</v>
      </c>
      <c r="K37" s="14" t="s">
        <v>60</v>
      </c>
      <c r="L37" s="14" t="s">
        <v>61</v>
      </c>
      <c r="M37" s="14" t="s">
        <v>62</v>
      </c>
      <c r="N37" s="14" t="s">
        <v>63</v>
      </c>
      <c r="O37" s="14" t="s">
        <v>64</v>
      </c>
      <c r="P37" s="14" t="s">
        <v>65</v>
      </c>
      <c r="Q37" s="14" t="s">
        <v>66</v>
      </c>
      <c r="R37" s="14" t="s">
        <v>67</v>
      </c>
      <c r="S37" s="14" t="s">
        <v>68</v>
      </c>
      <c r="T37" s="14" t="s">
        <v>69</v>
      </c>
      <c r="U37" s="14" t="s">
        <v>70</v>
      </c>
      <c r="V37" s="14" t="s">
        <v>71</v>
      </c>
      <c r="W37" s="14" t="s">
        <v>72</v>
      </c>
      <c r="X37" s="15" t="s">
        <v>73</v>
      </c>
      <c r="Y37" s="15" t="s">
        <v>74</v>
      </c>
      <c r="Z37" s="15" t="s">
        <v>75</v>
      </c>
      <c r="AA37" s="15" t="s">
        <v>76</v>
      </c>
      <c r="AB37" s="15" t="s">
        <v>77</v>
      </c>
    </row>
    <row r="38" spans="1:28" ht="33.950000000000003" customHeight="1">
      <c r="A38" s="15">
        <v>1</v>
      </c>
      <c r="B38" s="23" t="s">
        <v>78</v>
      </c>
      <c r="C38" s="26"/>
      <c r="D38" s="100" t="s">
        <v>79</v>
      </c>
      <c r="E38" s="27"/>
      <c r="F38" s="24">
        <v>6</v>
      </c>
      <c r="G38" s="15">
        <f>E38*F38</f>
        <v>0</v>
      </c>
      <c r="H38" s="16" t="e">
        <f>E38*$G$22</f>
        <v>#REF!</v>
      </c>
      <c r="I38" s="15">
        <v>0.09</v>
      </c>
      <c r="J38" s="16" t="e">
        <f>I38*(E38+H38)</f>
        <v>#REF!</v>
      </c>
      <c r="K38" s="16" t="e">
        <f>E38*$F$32</f>
        <v>#REF!</v>
      </c>
      <c r="L38" s="16" t="e">
        <f>E38+H38+J38+K38</f>
        <v>#REF!</v>
      </c>
      <c r="M38" s="16" t="e">
        <f>$G$35</f>
        <v>#REF!</v>
      </c>
      <c r="N38" s="16" t="e">
        <f>L38+M38</f>
        <v>#REF!</v>
      </c>
      <c r="O38" s="16" t="e">
        <f>E38*$G$27</f>
        <v>#REF!</v>
      </c>
      <c r="P38" s="16" t="e">
        <f>(N38+O38+#REF!)</f>
        <v>#REF!</v>
      </c>
      <c r="Q38" s="16" t="e">
        <f>P38*$E$7</f>
        <v>#REF!</v>
      </c>
      <c r="R38" s="25" t="e">
        <f>P38*F38</f>
        <v>#REF!</v>
      </c>
      <c r="S38" s="15">
        <v>1.5</v>
      </c>
      <c r="T38" s="17" t="e">
        <f>Q38*S38</f>
        <v>#REF!</v>
      </c>
      <c r="U38" s="16"/>
      <c r="V38" s="16"/>
      <c r="W38" s="18" t="e">
        <f>T38*F38</f>
        <v>#REF!</v>
      </c>
      <c r="X38" s="15"/>
      <c r="Y38" s="19"/>
      <c r="Z38" s="18"/>
      <c r="AA38" s="18"/>
      <c r="AB38" s="20"/>
    </row>
    <row r="39" spans="1:28">
      <c r="B39" t="s">
        <v>80</v>
      </c>
      <c r="D39" s="29" t="s">
        <v>81</v>
      </c>
      <c r="R39" s="21" t="e">
        <f>SUM(R38:R62)</f>
        <v>#REF!</v>
      </c>
      <c r="W39" s="22" t="e">
        <f>SUM(W38:W62)</f>
        <v>#REF!</v>
      </c>
    </row>
    <row r="40" spans="1:28">
      <c r="D40" s="29" t="s">
        <v>82</v>
      </c>
    </row>
    <row r="41" spans="1:28">
      <c r="D41" s="29" t="s">
        <v>83</v>
      </c>
    </row>
    <row r="42" spans="1:28">
      <c r="D42" s="29" t="s">
        <v>84</v>
      </c>
    </row>
    <row r="43" spans="1:28">
      <c r="D43" s="29" t="s">
        <v>85</v>
      </c>
    </row>
    <row r="44" spans="1:28">
      <c r="D44" s="30" t="s">
        <v>86</v>
      </c>
    </row>
    <row r="45" spans="1:28">
      <c r="D45" s="101" t="s">
        <v>87</v>
      </c>
    </row>
    <row r="46" spans="1:28">
      <c r="D46" s="101" t="s">
        <v>88</v>
      </c>
    </row>
    <row r="47" spans="1:28">
      <c r="D47" s="102" t="s">
        <v>89</v>
      </c>
    </row>
    <row r="48" spans="1:28">
      <c r="D48" s="101" t="s">
        <v>90</v>
      </c>
    </row>
    <row r="49" spans="4:4">
      <c r="D49" s="101" t="s">
        <v>91</v>
      </c>
    </row>
    <row r="50" spans="4:4">
      <c r="D50" s="101" t="s">
        <v>92</v>
      </c>
    </row>
    <row r="51" spans="4:4">
      <c r="D51" s="101" t="s">
        <v>93</v>
      </c>
    </row>
    <row r="52" spans="4:4">
      <c r="D52" s="101" t="s">
        <v>94</v>
      </c>
    </row>
    <row r="53" spans="4:4">
      <c r="D53" s="101" t="s">
        <v>95</v>
      </c>
    </row>
    <row r="54" spans="4:4">
      <c r="D54" s="101" t="s">
        <v>96</v>
      </c>
    </row>
    <row r="55" spans="4:4">
      <c r="D55" s="101" t="s">
        <v>97</v>
      </c>
    </row>
    <row r="56" spans="4:4">
      <c r="D56" s="101" t="s">
        <v>98</v>
      </c>
    </row>
    <row r="57" spans="4:4">
      <c r="D57" s="101" t="s">
        <v>99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D21:D23"/>
    <mergeCell ref="D26:D29"/>
    <mergeCell ref="D34:D35"/>
  </mergeCells>
  <hyperlinks>
    <hyperlink ref="F7" r:id="rId1" xr:uid="{00000000-0004-0000-0100-000000000000}"/>
    <hyperlink ref="F6" r:id="rId2" xr:uid="{00000000-0004-0000-0100-000001000000}"/>
    <hyperlink ref="E10" r:id="rId3" xr:uid="{00000000-0004-0000-0100-000002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tabSelected="1" workbookViewId="0">
      <selection activeCell="I6" sqref="I6"/>
    </sheetView>
  </sheetViews>
  <sheetFormatPr defaultColWidth="11" defaultRowHeight="15.75"/>
  <cols>
    <col min="1" max="21" width="8.625" style="165" customWidth="1"/>
  </cols>
  <sheetData>
    <row r="1" spans="1:21" ht="63">
      <c r="A1" s="167" t="s">
        <v>161</v>
      </c>
      <c r="B1" s="167" t="s">
        <v>160</v>
      </c>
      <c r="C1" s="167" t="s">
        <v>159</v>
      </c>
      <c r="D1" s="168" t="s">
        <v>162</v>
      </c>
      <c r="E1" s="167" t="s">
        <v>163</v>
      </c>
      <c r="F1" s="167" t="s">
        <v>164</v>
      </c>
      <c r="G1" s="167" t="s">
        <v>165</v>
      </c>
      <c r="H1" s="169" t="s">
        <v>166</v>
      </c>
      <c r="I1" s="169" t="s">
        <v>167</v>
      </c>
      <c r="J1" s="169" t="s">
        <v>168</v>
      </c>
      <c r="K1" s="169" t="s">
        <v>169</v>
      </c>
      <c r="L1" s="169" t="s">
        <v>170</v>
      </c>
      <c r="M1" s="169" t="s">
        <v>171</v>
      </c>
      <c r="N1" s="169" t="s">
        <v>172</v>
      </c>
      <c r="O1" s="169" t="s">
        <v>178</v>
      </c>
      <c r="P1" s="169" t="s">
        <v>173</v>
      </c>
      <c r="Q1" s="169" t="s">
        <v>174</v>
      </c>
      <c r="R1" s="169" t="s">
        <v>179</v>
      </c>
      <c r="S1" s="169" t="s">
        <v>175</v>
      </c>
      <c r="T1" s="169" t="s">
        <v>176</v>
      </c>
      <c r="U1" s="169" t="s">
        <v>177</v>
      </c>
    </row>
    <row r="2" spans="1:21">
      <c r="A2" s="166"/>
    </row>
    <row r="3" spans="1:21">
      <c r="A3" s="166"/>
    </row>
    <row r="4" spans="1:21">
      <c r="A4" s="166"/>
    </row>
    <row r="5" spans="1:21">
      <c r="A5" s="166"/>
    </row>
    <row r="6" spans="1:21">
      <c r="A6" s="166"/>
    </row>
    <row r="7" spans="1:21">
      <c r="A7" s="166"/>
    </row>
    <row r="8" spans="1:21">
      <c r="A8" s="166"/>
    </row>
    <row r="9" spans="1:21">
      <c r="A9" s="166"/>
    </row>
    <row r="10" spans="1:21">
      <c r="A10" s="166"/>
    </row>
    <row r="11" spans="1:21">
      <c r="A11" s="166"/>
    </row>
    <row r="12" spans="1:21">
      <c r="A12" s="166"/>
    </row>
    <row r="13" spans="1:21">
      <c r="A13" s="166"/>
    </row>
    <row r="14" spans="1:21">
      <c r="A14" s="166"/>
    </row>
    <row r="15" spans="1:21">
      <c r="A15" s="166"/>
    </row>
    <row r="16" spans="1:21">
      <c r="A16" s="166"/>
    </row>
    <row r="17" spans="1:1">
      <c r="A17" s="166"/>
    </row>
    <row r="18" spans="1:1">
      <c r="A18" s="166"/>
    </row>
    <row r="19" spans="1:1">
      <c r="A19" s="166"/>
    </row>
    <row r="20" spans="1:1">
      <c r="A20" s="166"/>
    </row>
    <row r="21" spans="1:1">
      <c r="A21" s="1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="120" zoomScaleNormal="120" workbookViewId="0">
      <selection activeCell="J10" sqref="J10:J14"/>
    </sheetView>
  </sheetViews>
  <sheetFormatPr defaultRowHeight="15"/>
  <cols>
    <col min="1" max="1" width="6.375" style="105" customWidth="1"/>
    <col min="2" max="2" width="12.75" style="105" customWidth="1"/>
    <col min="3" max="3" width="24.125" style="105" customWidth="1"/>
    <col min="4" max="4" width="7.625" style="105" customWidth="1"/>
    <col min="5" max="5" width="5.25" style="105" bestFit="1" customWidth="1"/>
    <col min="6" max="6" width="7" style="105" customWidth="1"/>
    <col min="7" max="7" width="7.5" style="105" bestFit="1" customWidth="1"/>
    <col min="8" max="8" width="5" style="105" bestFit="1" customWidth="1"/>
    <col min="9" max="9" width="7.125" style="105" customWidth="1"/>
    <col min="10" max="10" width="7.625" style="105" customWidth="1"/>
    <col min="11" max="16384" width="9" style="105"/>
  </cols>
  <sheetData>
    <row r="1" spans="1:11" s="111" customFormat="1" ht="11.1" customHeight="1">
      <c r="A1" s="108" t="s">
        <v>182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</row>
    <row r="2" spans="1:11" s="111" customFormat="1" ht="11.1" customHeight="1">
      <c r="A2" s="108" t="s">
        <v>183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s="111" customFormat="1" ht="11.1" customHeight="1">
      <c r="A3" s="109" t="s">
        <v>184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1" s="111" customFormat="1" ht="11.1" customHeight="1">
      <c r="A4" s="109" t="s">
        <v>185</v>
      </c>
      <c r="B4" s="109"/>
      <c r="C4" s="109"/>
      <c r="D4" s="109"/>
      <c r="E4" s="109"/>
      <c r="F4" s="109"/>
      <c r="G4" s="109"/>
      <c r="H4" s="109"/>
      <c r="I4" s="109"/>
      <c r="J4" s="109"/>
    </row>
    <row r="5" spans="1:11" s="111" customFormat="1" ht="11.1" customHeight="1">
      <c r="A5" s="109" t="s">
        <v>186</v>
      </c>
      <c r="B5" s="109"/>
      <c r="C5" s="109"/>
      <c r="D5" s="109"/>
      <c r="E5" s="109"/>
      <c r="F5" s="109"/>
      <c r="G5" s="109"/>
      <c r="H5" s="109"/>
      <c r="I5" s="109"/>
      <c r="J5" s="109"/>
    </row>
    <row r="6" spans="1:11" s="111" customFormat="1" ht="11.1" customHeight="1">
      <c r="A6" s="109" t="s">
        <v>187</v>
      </c>
      <c r="B6" s="109"/>
      <c r="C6" s="109"/>
      <c r="D6" s="109"/>
      <c r="E6" s="109"/>
      <c r="F6" s="109"/>
      <c r="G6" s="109"/>
      <c r="H6" s="109"/>
      <c r="I6" s="109"/>
      <c r="J6" s="109"/>
    </row>
    <row r="7" spans="1:11" s="111" customFormat="1" ht="7.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</row>
    <row r="8" spans="1:11" s="111" customFormat="1" ht="11.1" customHeight="1">
      <c r="A8" s="109" t="s">
        <v>188</v>
      </c>
      <c r="B8" s="109"/>
      <c r="C8" s="109"/>
      <c r="D8" s="109"/>
      <c r="E8" s="109"/>
      <c r="F8" s="109"/>
      <c r="G8" s="109"/>
      <c r="H8" s="109"/>
      <c r="I8" s="109"/>
      <c r="J8" s="109"/>
    </row>
    <row r="9" spans="1:11" s="111" customFormat="1" ht="11.1" customHeight="1">
      <c r="A9" s="109" t="s">
        <v>189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1" s="111" customFormat="1" ht="11.1" customHeight="1">
      <c r="A10" s="109" t="s">
        <v>190</v>
      </c>
      <c r="B10" s="109"/>
      <c r="C10" s="109"/>
      <c r="D10" s="109"/>
      <c r="E10" s="109"/>
      <c r="F10" s="109"/>
      <c r="G10" s="109"/>
      <c r="H10" s="109"/>
      <c r="I10" s="109"/>
      <c r="J10" s="113" t="s">
        <v>207</v>
      </c>
    </row>
    <row r="11" spans="1:11" s="111" customFormat="1" ht="11.1" customHeight="1">
      <c r="A11" s="109" t="s">
        <v>191</v>
      </c>
      <c r="B11" s="109"/>
      <c r="C11" s="109"/>
      <c r="D11" s="109"/>
      <c r="E11" s="109"/>
      <c r="F11" s="109"/>
      <c r="G11" s="109"/>
      <c r="H11" s="109"/>
      <c r="I11" s="109"/>
      <c r="J11" s="113" t="s">
        <v>208</v>
      </c>
    </row>
    <row r="12" spans="1:11" s="111" customFormat="1" ht="11.1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13" t="s">
        <v>209</v>
      </c>
    </row>
    <row r="13" spans="1:11" s="111" customFormat="1" ht="11.1" customHeight="1">
      <c r="A13" s="112"/>
      <c r="B13" s="108" t="s">
        <v>192</v>
      </c>
      <c r="C13" s="112"/>
      <c r="D13" s="112"/>
      <c r="E13" s="112"/>
      <c r="F13" s="112"/>
      <c r="G13" s="109"/>
      <c r="H13" s="112"/>
      <c r="I13" s="112"/>
      <c r="J13" s="113" t="s">
        <v>210</v>
      </c>
    </row>
    <row r="14" spans="1:11" s="111" customFormat="1" ht="11.1" customHeight="1">
      <c r="A14" s="112"/>
      <c r="B14" s="108" t="s">
        <v>193</v>
      </c>
      <c r="C14" s="112"/>
      <c r="D14" s="112"/>
      <c r="E14" s="112"/>
      <c r="F14" s="112"/>
      <c r="G14" s="112"/>
      <c r="H14" s="112"/>
      <c r="I14" s="112"/>
      <c r="J14" s="113" t="s">
        <v>211</v>
      </c>
    </row>
    <row r="15" spans="1:11" ht="18.75">
      <c r="A15" s="131" t="s">
        <v>116</v>
      </c>
      <c r="B15" s="131"/>
      <c r="C15" s="131"/>
      <c r="D15" s="131"/>
      <c r="E15" s="131"/>
      <c r="F15" s="131"/>
      <c r="G15" s="131"/>
      <c r="H15" s="131"/>
      <c r="I15" s="131"/>
      <c r="J15" s="131"/>
    </row>
    <row r="16" spans="1:11">
      <c r="A16" s="132" t="s">
        <v>194</v>
      </c>
      <c r="B16" s="132"/>
      <c r="C16" s="132"/>
      <c r="D16" s="132"/>
      <c r="E16" s="132"/>
      <c r="F16" s="132"/>
      <c r="G16" s="132"/>
      <c r="H16" s="132"/>
      <c r="I16" s="132"/>
      <c r="J16" s="132"/>
    </row>
    <row r="17" spans="1:10" s="107" customFormat="1" ht="11.25"/>
    <row r="18" spans="1:10" s="115" customFormat="1" ht="22.5">
      <c r="A18" s="114" t="s">
        <v>50</v>
      </c>
      <c r="B18" s="114" t="s">
        <v>102</v>
      </c>
      <c r="C18" s="114" t="s">
        <v>103</v>
      </c>
      <c r="D18" s="114" t="s">
        <v>104</v>
      </c>
      <c r="E18" s="114" t="s">
        <v>105</v>
      </c>
      <c r="F18" s="114" t="s">
        <v>196</v>
      </c>
      <c r="G18" s="114" t="s">
        <v>107</v>
      </c>
      <c r="H18" s="114" t="s">
        <v>108</v>
      </c>
      <c r="I18" s="114" t="s">
        <v>75</v>
      </c>
      <c r="J18" s="114" t="s">
        <v>77</v>
      </c>
    </row>
    <row r="19" spans="1:10" s="119" customFormat="1" ht="90">
      <c r="A19" s="116" t="s">
        <v>109</v>
      </c>
      <c r="B19" s="116" t="s">
        <v>181</v>
      </c>
      <c r="C19" s="116" t="s">
        <v>147</v>
      </c>
      <c r="D19" s="117" t="s">
        <v>111</v>
      </c>
      <c r="E19" s="116">
        <v>2</v>
      </c>
      <c r="F19" s="125">
        <v>26140</v>
      </c>
      <c r="G19" s="125">
        <f>E19*F19</f>
        <v>52280</v>
      </c>
      <c r="H19" s="118">
        <v>0.2</v>
      </c>
      <c r="I19" s="125">
        <f>G19*H19</f>
        <v>10456</v>
      </c>
      <c r="J19" s="125">
        <f>G19+I19</f>
        <v>62736</v>
      </c>
    </row>
    <row r="20" spans="1:10" s="107" customFormat="1" ht="204.75" customHeight="1">
      <c r="A20" s="120"/>
      <c r="B20" s="120"/>
      <c r="C20" s="121" t="e">
        <f>IF('Данные RU'!A1&lt;&gt;"",'Данные RU'!#REF!&amp;": "&amp;'Данные RU'!A1&amp;CHAR(10),"")
&amp;IF('Данные RU'!A2&lt;&gt;"",'Данные RU'!#REF!&amp;": "&amp;'Данные RU'!A2&amp;CHAR(10),"")
&amp;IF('Данные RU'!A3&lt;&gt;"",'Данные RU'!#REF!&amp;": "&amp;'Данные RU'!A3&amp;CHAR(10),"")
&amp;IF('Данные RU'!A4&lt;&gt;"",'Данные RU'!#REF!&amp;": "&amp;'Данные RU'!A4&amp;CHAR(10),"")
&amp;IF('Данные RU'!A5&lt;&gt;"",'Данные RU'!#REF!&amp;": "&amp;'Данные RU'!A5&amp;CHAR(10),"")
&amp;IF('Данные RU'!A6&lt;&gt;"",'Данные RU'!#REF!&amp;": "&amp;'Данные RU'!A6&amp;CHAR(10),"")
&amp;IF('Данные RU'!A7&lt;&gt;"",'Данные RU'!#REF!&amp;": "&amp;'Данные RU'!A7&amp;CHAR(10),"")
&amp;IF('Данные RU'!A8&lt;&gt;"",'Данные RU'!#REF!&amp;": "&amp;'Данные RU'!A8&amp;CHAR(10),"")
&amp;IF('Данные RU'!A9&lt;&gt;"",'Данные RU'!#REF!&amp;": "&amp;'Данные RU'!A9&amp;CHAR(10),"")
&amp;IF('Данные RU'!A10&lt;&gt;"",'Данные RU'!#REF!&amp;": "&amp;'Данные RU'!A10&amp;CHAR(10),"")
&amp;IF('Данные RU'!A11&lt;&gt;"",'Данные RU'!#REF!&amp;": "&amp;'Данные RU'!A11&amp;CHAR(10),"")
&amp;IF('Данные RU'!A12&lt;&gt;"",'Данные RU'!#REF!&amp;": "&amp;'Данные RU'!A12&amp;CHAR(10),"")
&amp;IF('Данные RU'!A13&lt;&gt;"",'Данные RU'!#REF!&amp;": "&amp;'Данные RU'!A13&amp;CHAR(10),"")
&amp;IF('Данные RU'!A14&lt;&gt;"",'Данные RU'!#REF!&amp;": "&amp;'Данные RU'!A14&amp;CHAR(10),"")
&amp;IF('Данные RU'!A15&lt;&gt;"",'Данные RU'!#REF!&amp;": "&amp;'Данные RU'!A15&amp;CHAR(10),"")
&amp;IF('Данные RU'!A16&lt;&gt;"",'Данные RU'!#REF!&amp;": "&amp;'Данные RU'!A16&amp;CHAR(10),"")
&amp;IF('Данные RU'!A17&lt;&gt;"",'Данные RU'!#REF!&amp;": "&amp;'Данные RU'!A17&amp;CHAR(10),"")
&amp;IF('Данные RU'!A18&lt;&gt;"",'Данные RU'!#REF!&amp;": "&amp;'Данные RU'!A18&amp;CHAR(10),"")
&amp;IF('Данные RU'!A19&lt;&gt;"",'Данные RU'!#REF!&amp;": "&amp;'Данные RU'!A19&amp;CHAR(10),"")
&amp;
IF('Данные RU'!A21&lt;&gt;"",'Данные RU'!#REF!&amp;": "&amp;'Данные RU'!A21&amp;CHAR(10),"")</f>
        <v>#REF!</v>
      </c>
      <c r="D20" s="120"/>
      <c r="E20" s="120"/>
      <c r="F20" s="120"/>
      <c r="G20" s="120"/>
      <c r="H20" s="120"/>
      <c r="I20" s="120"/>
      <c r="J20" s="120"/>
    </row>
    <row r="21" spans="1:10" s="107" customFormat="1" ht="11.25">
      <c r="A21" s="122"/>
      <c r="B21" s="123" t="s">
        <v>195</v>
      </c>
      <c r="C21" s="122"/>
      <c r="D21" s="122"/>
      <c r="E21" s="122"/>
      <c r="F21" s="126">
        <f>F19</f>
        <v>26140</v>
      </c>
      <c r="G21" s="126">
        <f t="shared" ref="G21:J21" si="0">G19</f>
        <v>52280</v>
      </c>
      <c r="H21" s="124">
        <f t="shared" si="0"/>
        <v>0.2</v>
      </c>
      <c r="I21" s="126">
        <f t="shared" si="0"/>
        <v>10456</v>
      </c>
      <c r="J21" s="127">
        <f t="shared" si="0"/>
        <v>62736</v>
      </c>
    </row>
    <row r="22" spans="1:10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10" ht="165" customHeight="1">
      <c r="A23" s="104"/>
      <c r="B23" s="130" t="s">
        <v>197</v>
      </c>
      <c r="C23" s="130"/>
      <c r="D23" s="130"/>
      <c r="E23" s="130"/>
      <c r="F23" s="130"/>
      <c r="G23" s="130"/>
      <c r="H23" s="130"/>
      <c r="I23" s="130"/>
      <c r="J23" s="130"/>
    </row>
    <row r="24" spans="1:10">
      <c r="A24" s="104"/>
      <c r="B24" s="106" t="s">
        <v>146</v>
      </c>
      <c r="C24" s="104"/>
      <c r="D24" s="104"/>
      <c r="E24" s="104"/>
      <c r="F24" s="104"/>
      <c r="G24" s="104"/>
      <c r="H24" s="104"/>
      <c r="I24" s="104"/>
      <c r="J24" s="104"/>
    </row>
  </sheetData>
  <mergeCells count="3">
    <mergeCell ref="B23:J23"/>
    <mergeCell ref="A15:J15"/>
    <mergeCell ref="A16:J16"/>
  </mergeCells>
  <pageMargins left="0.31496062992125984" right="3.937007874015748E-2" top="0.39370078740157483" bottom="0.3937007874015748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4"/>
  <sheetViews>
    <sheetView zoomScale="120" zoomScaleNormal="120" workbookViewId="0">
      <selection activeCell="L11" sqref="L11"/>
    </sheetView>
  </sheetViews>
  <sheetFormatPr defaultRowHeight="15"/>
  <cols>
    <col min="1" max="1" width="6.375" style="105" customWidth="1"/>
    <col min="2" max="2" width="12.75" style="105" customWidth="1"/>
    <col min="3" max="3" width="24.125" style="105" customWidth="1"/>
    <col min="4" max="4" width="7.625" style="105" customWidth="1"/>
    <col min="5" max="5" width="5.25" style="105" bestFit="1" customWidth="1"/>
    <col min="6" max="6" width="7" style="105" customWidth="1"/>
    <col min="7" max="7" width="7.5" style="105" bestFit="1" customWidth="1"/>
    <col min="8" max="8" width="5" style="105" bestFit="1" customWidth="1"/>
    <col min="9" max="9" width="7.125" style="105" customWidth="1"/>
    <col min="10" max="10" width="7.625" style="105" customWidth="1"/>
    <col min="11" max="11" width="9" style="105"/>
    <col min="12" max="12" width="8.75" style="105" customWidth="1"/>
    <col min="13" max="16384" width="9" style="105"/>
  </cols>
  <sheetData>
    <row r="1" spans="1:12" s="111" customFormat="1" ht="11.1" customHeight="1">
      <c r="A1" s="108" t="s">
        <v>198</v>
      </c>
      <c r="B1" s="109"/>
      <c r="C1" s="109"/>
      <c r="D1" s="109"/>
      <c r="E1" s="109"/>
      <c r="F1" s="109"/>
      <c r="G1" s="109"/>
      <c r="H1" s="109"/>
      <c r="I1" s="109"/>
      <c r="J1" s="109"/>
      <c r="K1" s="110"/>
    </row>
    <row r="2" spans="1:12" s="111" customFormat="1" ht="11.1" customHeight="1">
      <c r="A2" s="108" t="s">
        <v>199</v>
      </c>
      <c r="B2" s="109"/>
      <c r="C2" s="109"/>
      <c r="D2" s="109"/>
      <c r="E2" s="109"/>
      <c r="F2" s="109"/>
      <c r="G2" s="109"/>
      <c r="H2" s="109"/>
      <c r="I2" s="109"/>
      <c r="J2" s="109"/>
      <c r="L2" s="110"/>
    </row>
    <row r="3" spans="1:12" s="111" customFormat="1" ht="11.1" customHeight="1">
      <c r="A3" s="109" t="s">
        <v>200</v>
      </c>
      <c r="B3" s="109"/>
      <c r="C3" s="109"/>
      <c r="D3" s="109"/>
      <c r="E3" s="109"/>
      <c r="F3" s="109"/>
      <c r="G3" s="109"/>
      <c r="H3" s="109"/>
      <c r="I3" s="109"/>
      <c r="J3" s="109"/>
    </row>
    <row r="4" spans="1:12" s="111" customFormat="1" ht="11.1" customHeight="1">
      <c r="A4" s="109" t="s">
        <v>201</v>
      </c>
      <c r="B4" s="109"/>
      <c r="C4" s="109"/>
      <c r="D4" s="109"/>
      <c r="E4" s="109"/>
      <c r="F4" s="109"/>
      <c r="G4" s="109"/>
      <c r="H4" s="109"/>
      <c r="I4" s="109"/>
      <c r="J4" s="109"/>
    </row>
    <row r="5" spans="1:12" s="111" customFormat="1" ht="11.1" customHeight="1">
      <c r="A5" s="109" t="s">
        <v>202</v>
      </c>
      <c r="B5" s="109"/>
      <c r="C5" s="109"/>
      <c r="D5" s="109"/>
      <c r="E5" s="109"/>
      <c r="F5" s="109"/>
      <c r="G5" s="109"/>
      <c r="H5" s="109"/>
      <c r="I5" s="109"/>
      <c r="J5" s="109"/>
    </row>
    <row r="6" spans="1:12" s="111" customFormat="1" ht="11.1" customHeight="1">
      <c r="A6" s="109" t="s">
        <v>187</v>
      </c>
      <c r="B6" s="109"/>
      <c r="C6" s="109"/>
      <c r="D6" s="109"/>
      <c r="E6" s="109"/>
      <c r="F6" s="109"/>
      <c r="G6" s="109"/>
      <c r="H6" s="109"/>
      <c r="I6" s="109"/>
      <c r="J6" s="109"/>
    </row>
    <row r="7" spans="1:12" s="111" customFormat="1" ht="7.5" customHeight="1">
      <c r="A7" s="109"/>
      <c r="B7" s="109"/>
      <c r="C7" s="109"/>
      <c r="D7" s="109"/>
      <c r="E7" s="109"/>
      <c r="F7" s="109"/>
      <c r="G7" s="109"/>
      <c r="H7" s="109"/>
      <c r="I7" s="109"/>
      <c r="J7" s="109"/>
    </row>
    <row r="8" spans="1:12" s="111" customFormat="1" ht="11.1" customHeight="1">
      <c r="A8" s="109" t="s">
        <v>203</v>
      </c>
      <c r="B8" s="109"/>
      <c r="C8" s="109"/>
      <c r="D8" s="109"/>
      <c r="E8" s="109"/>
      <c r="F8" s="109"/>
      <c r="G8" s="109"/>
      <c r="H8" s="109"/>
      <c r="I8" s="109"/>
      <c r="J8" s="109"/>
    </row>
    <row r="9" spans="1:12" s="111" customFormat="1" ht="11.1" customHeight="1">
      <c r="A9" s="109" t="s">
        <v>204</v>
      </c>
      <c r="B9" s="109"/>
      <c r="C9" s="109"/>
      <c r="D9" s="109"/>
      <c r="E9" s="109"/>
      <c r="F9" s="109"/>
      <c r="G9" s="109"/>
      <c r="H9" s="109"/>
      <c r="I9" s="109"/>
      <c r="J9" s="109"/>
    </row>
    <row r="10" spans="1:12" s="111" customFormat="1" ht="11.1" customHeight="1">
      <c r="A10" s="109" t="s">
        <v>206</v>
      </c>
      <c r="B10" s="109"/>
      <c r="C10" s="109"/>
      <c r="D10" s="109"/>
      <c r="E10" s="109"/>
      <c r="F10" s="109"/>
      <c r="G10" s="109"/>
      <c r="H10" s="109"/>
      <c r="I10" s="109"/>
      <c r="J10" s="113" t="s">
        <v>207</v>
      </c>
    </row>
    <row r="11" spans="1:12" s="111" customFormat="1" ht="11.1" customHeight="1">
      <c r="A11" s="109" t="s">
        <v>205</v>
      </c>
      <c r="B11" s="109"/>
      <c r="C11" s="109"/>
      <c r="D11" s="109"/>
      <c r="E11" s="109"/>
      <c r="F11" s="109"/>
      <c r="G11" s="109"/>
      <c r="H11" s="109"/>
      <c r="I11" s="109"/>
      <c r="J11" s="113" t="s">
        <v>208</v>
      </c>
    </row>
    <row r="12" spans="1:12" s="111" customFormat="1" ht="11.1" customHeight="1">
      <c r="A12" s="109"/>
      <c r="B12" s="109"/>
      <c r="C12" s="109"/>
      <c r="D12" s="109"/>
      <c r="E12" s="109"/>
      <c r="F12" s="109"/>
      <c r="G12" s="109"/>
      <c r="H12" s="109"/>
      <c r="I12" s="109"/>
      <c r="J12" s="113" t="s">
        <v>209</v>
      </c>
    </row>
    <row r="13" spans="1:12" s="111" customFormat="1" ht="11.1" customHeight="1">
      <c r="A13" s="112"/>
      <c r="B13" s="108" t="s">
        <v>192</v>
      </c>
      <c r="C13" s="112"/>
      <c r="D13" s="112"/>
      <c r="E13" s="112"/>
      <c r="F13" s="112"/>
      <c r="G13" s="109"/>
      <c r="H13" s="112"/>
      <c r="I13" s="112"/>
      <c r="J13" s="113" t="s">
        <v>210</v>
      </c>
    </row>
    <row r="14" spans="1:12" s="111" customFormat="1" ht="11.1" customHeight="1">
      <c r="A14" s="112"/>
      <c r="B14" s="108" t="s">
        <v>193</v>
      </c>
      <c r="C14" s="112"/>
      <c r="D14" s="112"/>
      <c r="E14" s="112"/>
      <c r="F14" s="112"/>
      <c r="G14" s="112"/>
      <c r="H14" s="112"/>
      <c r="I14" s="112"/>
      <c r="J14" s="113" t="s">
        <v>211</v>
      </c>
    </row>
    <row r="15" spans="1:12" ht="18.75">
      <c r="A15" s="131" t="s">
        <v>116</v>
      </c>
      <c r="B15" s="131"/>
      <c r="C15" s="131"/>
      <c r="D15" s="131"/>
      <c r="E15" s="131"/>
      <c r="F15" s="131"/>
      <c r="G15" s="131"/>
      <c r="H15" s="131"/>
      <c r="I15" s="131"/>
      <c r="J15" s="131"/>
    </row>
    <row r="16" spans="1:12">
      <c r="A16" s="132" t="s">
        <v>194</v>
      </c>
      <c r="B16" s="132"/>
      <c r="C16" s="132"/>
      <c r="D16" s="132"/>
      <c r="E16" s="132"/>
      <c r="F16" s="132"/>
      <c r="G16" s="132"/>
      <c r="H16" s="132"/>
      <c r="I16" s="132"/>
      <c r="J16" s="132"/>
    </row>
    <row r="17" spans="1:10" s="107" customFormat="1" ht="11.25"/>
    <row r="18" spans="1:10" s="115" customFormat="1" ht="22.5">
      <c r="A18" s="114" t="s">
        <v>50</v>
      </c>
      <c r="B18" s="114" t="s">
        <v>102</v>
      </c>
      <c r="C18" s="114" t="s">
        <v>103</v>
      </c>
      <c r="D18" s="114" t="s">
        <v>104</v>
      </c>
      <c r="E18" s="114" t="s">
        <v>105</v>
      </c>
      <c r="F18" s="114" t="s">
        <v>196</v>
      </c>
      <c r="G18" s="114" t="s">
        <v>107</v>
      </c>
      <c r="H18" s="114" t="s">
        <v>108</v>
      </c>
      <c r="I18" s="114" t="s">
        <v>75</v>
      </c>
      <c r="J18" s="114" t="s">
        <v>77</v>
      </c>
    </row>
    <row r="19" spans="1:10" s="119" customFormat="1" ht="90">
      <c r="A19" s="116" t="s">
        <v>109</v>
      </c>
      <c r="B19" s="116" t="s">
        <v>181</v>
      </c>
      <c r="C19" s="116" t="s">
        <v>147</v>
      </c>
      <c r="D19" s="117" t="s">
        <v>111</v>
      </c>
      <c r="E19" s="116">
        <v>2</v>
      </c>
      <c r="F19" s="125">
        <v>26140</v>
      </c>
      <c r="G19" s="125">
        <f>E19*F19</f>
        <v>52280</v>
      </c>
      <c r="H19" s="118">
        <v>0.2</v>
      </c>
      <c r="I19" s="125">
        <f>G19*H19</f>
        <v>10456</v>
      </c>
      <c r="J19" s="125">
        <f>G19+I19</f>
        <v>62736</v>
      </c>
    </row>
    <row r="20" spans="1:10" s="107" customFormat="1" ht="204.75" customHeight="1">
      <c r="A20" s="120"/>
      <c r="B20" s="120"/>
      <c r="C20" s="121" t="e">
        <f>IF('Данные RU'!A1&lt;&gt;"",'Данные RU'!#REF! &amp; ": " &amp;  'Данные RU'!A1 &amp; CHAR(10), "")
&amp; IF('Данные RU'!A2&lt;&gt;"",'Данные RU'!#REF! &amp; ": " &amp;  'Данные RU'!A2 &amp; CHAR(10), "")
&amp; IF('Данные RU'!A3&lt;&gt;"",'Данные RU'!#REF! &amp; ": " &amp;  'Данные RU'!A3 &amp; CHAR(10), "")
&amp; IF('Данные RU'!A4&lt;&gt;"",'Данные RU'!#REF! &amp; ": " &amp;  'Данные RU'!A4 &amp; CHAR(10), "")
&amp; IF('Данные RU'!A5&lt;&gt;"",'Данные RU'!#REF! &amp; ": " &amp;  'Данные RU'!A5 &amp; CHAR(10), "")
&amp; IF('Данные RU'!A6&lt;&gt;"",'Данные RU'!#REF! &amp; ": " &amp;  'Данные RU'!A6 &amp; CHAR(10), "")
&amp; IF('Данные RU'!A7&lt;&gt;"",'Данные RU'!#REF! &amp; ": " &amp;  'Данные RU'!A7 &amp; CHAR(10), "")
&amp; IF('Данные RU'!A8&lt;&gt;"",'Данные RU'!#REF! &amp; ": " &amp;  'Данные RU'!A8 &amp; CHAR(10), "")
&amp; IF('Данные RU'!A9&lt;&gt;"",'Данные RU'!#REF! &amp; ": " &amp;  'Данные RU'!A9 &amp; CHAR(10), "")
&amp; IF('Данные RU'!A10&lt;&gt;"",'Данные RU'!#REF! &amp; ": " &amp;  'Данные RU'!A10 &amp; CHAR(10), "")
&amp; IF('Данные RU'!A11&lt;&gt;"",'Данные RU'!#REF! &amp; ": " &amp;  'Данные RU'!A11 &amp; CHAR(10), "")
&amp; IF('Данные RU'!A12&lt;&gt;"",'Данные RU'!#REF! &amp; ": " &amp;  'Данные RU'!A12 &amp; CHAR(10), "")
&amp; IF('Данные RU'!A13&lt;&gt;"",'Данные RU'!#REF! &amp; ": " &amp;  'Данные RU'!A13 &amp; CHAR(10), "")
&amp; IF('Данные RU'!A14&lt;&gt;"",'Данные RU'!#REF! &amp; ": " &amp;  'Данные RU'!A14 &amp; CHAR(10), "")
&amp; IF('Данные RU'!A15&lt;&gt;"",'Данные RU'!#REF! &amp; ": " &amp;  'Данные RU'!A15 &amp; CHAR(10), "")
&amp; IF('Данные RU'!A16&lt;&gt;"",'Данные RU'!#REF! &amp; ": " &amp;  'Данные RU'!A16 &amp; CHAR(10), "")
&amp; IF('Данные RU'!A17&lt;&gt;"",'Данные RU'!#REF! &amp; ": " &amp;  'Данные RU'!A17 &amp; CHAR(10), "")
&amp; IF('Данные RU'!A18&lt;&gt;"",'Данные RU'!#REF! &amp; ": " &amp;  'Данные RU'!A18 &amp; CHAR(10), "")
&amp; IF('Данные RU'!A19&lt;&gt;"",'Данные RU'!#REF! &amp; ": " &amp;  'Данные RU'!A19 &amp; CHAR(10), "")
&amp; IF('Данные RU'!A20&lt;&gt;"",'Данные RU'!#REF! &amp; ": " &amp;  'Данные RU'!A20 &amp; CHAR(10), "")
&amp; IF('Данные RU'!A21&lt;&gt;"",'Данные RU'!#REF! &amp; ": " &amp;  'Данные RU'!A21 &amp; CHAR(10), "")</f>
        <v>#REF!</v>
      </c>
      <c r="D20" s="120"/>
      <c r="E20" s="120"/>
      <c r="F20" s="120"/>
      <c r="G20" s="120"/>
      <c r="H20" s="120"/>
      <c r="I20" s="120"/>
      <c r="J20" s="120"/>
    </row>
    <row r="21" spans="1:10" s="107" customFormat="1" ht="11.25">
      <c r="A21" s="122"/>
      <c r="B21" s="123" t="s">
        <v>195</v>
      </c>
      <c r="C21" s="122"/>
      <c r="D21" s="122"/>
      <c r="E21" s="122"/>
      <c r="F21" s="126">
        <f>F19</f>
        <v>26140</v>
      </c>
      <c r="G21" s="126">
        <f t="shared" ref="G21:J21" si="0">G19</f>
        <v>52280</v>
      </c>
      <c r="H21" s="124">
        <f t="shared" si="0"/>
        <v>0.2</v>
      </c>
      <c r="I21" s="126">
        <f t="shared" si="0"/>
        <v>10456</v>
      </c>
      <c r="J21" s="127">
        <f t="shared" si="0"/>
        <v>62736</v>
      </c>
    </row>
    <row r="22" spans="1:10">
      <c r="A22" s="104"/>
      <c r="B22" s="104"/>
      <c r="C22" s="104"/>
      <c r="D22" s="104"/>
      <c r="E22" s="104"/>
      <c r="F22" s="104"/>
      <c r="G22" s="104"/>
      <c r="H22" s="104"/>
      <c r="I22" s="104"/>
      <c r="J22" s="104"/>
    </row>
    <row r="23" spans="1:10" ht="165" customHeight="1">
      <c r="A23" s="104"/>
      <c r="B23" s="130" t="s">
        <v>197</v>
      </c>
      <c r="C23" s="130"/>
      <c r="D23" s="130"/>
      <c r="E23" s="130"/>
      <c r="F23" s="130"/>
      <c r="G23" s="130"/>
      <c r="H23" s="130"/>
      <c r="I23" s="130"/>
      <c r="J23" s="130"/>
    </row>
    <row r="24" spans="1:10">
      <c r="A24" s="104"/>
      <c r="B24" s="106" t="s">
        <v>146</v>
      </c>
      <c r="C24" s="104"/>
      <c r="D24" s="104"/>
      <c r="E24" s="104"/>
      <c r="F24" s="104"/>
      <c r="G24" s="104"/>
      <c r="H24" s="104"/>
      <c r="I24" s="104"/>
      <c r="J24" s="104"/>
    </row>
  </sheetData>
  <mergeCells count="3">
    <mergeCell ref="A15:J15"/>
    <mergeCell ref="A16:J16"/>
    <mergeCell ref="B23:J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1"/>
  <sheetViews>
    <sheetView workbookViewId="0">
      <selection activeCell="O9" sqref="O9"/>
    </sheetView>
  </sheetViews>
  <sheetFormatPr defaultColWidth="11" defaultRowHeight="15.75"/>
  <cols>
    <col min="1" max="21" width="8.625" style="165" customWidth="1"/>
  </cols>
  <sheetData>
    <row r="1" spans="1:21" ht="63">
      <c r="A1" s="165" t="s">
        <v>180</v>
      </c>
      <c r="B1" s="165" t="s">
        <v>0</v>
      </c>
      <c r="C1" s="165" t="s">
        <v>1</v>
      </c>
      <c r="D1" s="165" t="s">
        <v>2</v>
      </c>
      <c r="E1" s="165" t="s">
        <v>3</v>
      </c>
      <c r="F1" s="165" t="s">
        <v>4</v>
      </c>
      <c r="G1" s="165" t="s">
        <v>5</v>
      </c>
      <c r="H1" s="165" t="s">
        <v>6</v>
      </c>
      <c r="I1" s="165" t="s">
        <v>7</v>
      </c>
      <c r="J1" s="165" t="s">
        <v>8</v>
      </c>
      <c r="K1" s="165" t="s">
        <v>9</v>
      </c>
      <c r="L1" s="165" t="s">
        <v>10</v>
      </c>
      <c r="M1" s="165" t="s">
        <v>11</v>
      </c>
      <c r="N1" s="165" t="s">
        <v>12</v>
      </c>
      <c r="O1" s="165" t="s">
        <v>13</v>
      </c>
      <c r="P1" s="165" t="s">
        <v>14</v>
      </c>
      <c r="Q1" s="165" t="s">
        <v>15</v>
      </c>
      <c r="R1" s="165" t="s">
        <v>16</v>
      </c>
      <c r="S1" s="165" t="s">
        <v>17</v>
      </c>
      <c r="T1" s="165" t="s">
        <v>18</v>
      </c>
      <c r="U1" s="165" t="s">
        <v>19</v>
      </c>
    </row>
    <row r="2" spans="1:21">
      <c r="A2" s="166"/>
    </row>
    <row r="3" spans="1:21">
      <c r="A3" s="166"/>
    </row>
    <row r="4" spans="1:21">
      <c r="A4" s="166"/>
    </row>
    <row r="5" spans="1:21">
      <c r="A5" s="166"/>
    </row>
    <row r="6" spans="1:21">
      <c r="A6" s="166"/>
    </row>
    <row r="7" spans="1:21">
      <c r="A7" s="166"/>
    </row>
    <row r="8" spans="1:21">
      <c r="A8" s="166"/>
    </row>
    <row r="9" spans="1:21">
      <c r="A9" s="166"/>
    </row>
    <row r="10" spans="1:21">
      <c r="A10" s="166"/>
    </row>
    <row r="11" spans="1:21">
      <c r="A11" s="166"/>
    </row>
    <row r="12" spans="1:21">
      <c r="A12" s="166"/>
    </row>
    <row r="13" spans="1:21">
      <c r="A13" s="166"/>
    </row>
    <row r="14" spans="1:21">
      <c r="A14" s="166"/>
    </row>
    <row r="15" spans="1:21">
      <c r="A15" s="166"/>
    </row>
    <row r="16" spans="1:21">
      <c r="A16" s="166"/>
    </row>
    <row r="17" spans="1:1">
      <c r="A17" s="166"/>
    </row>
    <row r="18" spans="1:1">
      <c r="A18" s="166"/>
    </row>
    <row r="19" spans="1:1">
      <c r="A19" s="166"/>
    </row>
    <row r="20" spans="1:1">
      <c r="A20" s="166"/>
    </row>
    <row r="21" spans="1:1">
      <c r="A21" s="16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4"/>
  <sheetViews>
    <sheetView topLeftCell="A23" zoomScale="10" zoomScaleNormal="10" workbookViewId="0">
      <selection activeCell="C54" sqref="C54"/>
    </sheetView>
  </sheetViews>
  <sheetFormatPr defaultColWidth="9.125" defaultRowHeight="76.5"/>
  <cols>
    <col min="1" max="1" width="54.875" style="43" customWidth="1"/>
    <col min="2" max="2" width="128.5" style="43" customWidth="1"/>
    <col min="3" max="4" width="255.5" style="43" customWidth="1"/>
    <col min="5" max="5" width="104.125" style="43" customWidth="1"/>
    <col min="6" max="6" width="64.5" style="43" customWidth="1"/>
    <col min="7" max="7" width="91.5" style="57" customWidth="1"/>
    <col min="8" max="8" width="108.625" style="57" customWidth="1"/>
    <col min="9" max="9" width="56" style="57" customWidth="1"/>
    <col min="10" max="10" width="112.375" style="57" customWidth="1"/>
    <col min="11" max="11" width="92.875" style="57" customWidth="1"/>
    <col min="12" max="12" width="7.375" style="44" customWidth="1"/>
    <col min="13" max="13" width="22.5" style="45" customWidth="1"/>
    <col min="14" max="14" width="8.625" style="46" customWidth="1"/>
    <col min="15" max="15" width="8.625" style="47" customWidth="1"/>
    <col min="16" max="16" width="10.375" style="47" customWidth="1"/>
    <col min="17" max="17" width="14" style="47" customWidth="1"/>
    <col min="18" max="18" width="11.125" style="47" customWidth="1"/>
    <col min="19" max="19" width="10.125" style="47" customWidth="1"/>
    <col min="20" max="256" width="9.125" style="47"/>
    <col min="257" max="257" width="54.875" style="47" customWidth="1"/>
    <col min="258" max="258" width="128.5" style="47" customWidth="1"/>
    <col min="259" max="260" width="255.5" style="47" customWidth="1"/>
    <col min="261" max="261" width="104.125" style="47" customWidth="1"/>
    <col min="262" max="262" width="64.5" style="47" customWidth="1"/>
    <col min="263" max="263" width="91.5" style="47" customWidth="1"/>
    <col min="264" max="264" width="108.625" style="47" customWidth="1"/>
    <col min="265" max="265" width="56" style="47" customWidth="1"/>
    <col min="266" max="266" width="112.375" style="47" customWidth="1"/>
    <col min="267" max="267" width="92.875" style="47" customWidth="1"/>
    <col min="268" max="268" width="7.375" style="47" customWidth="1"/>
    <col min="269" max="269" width="22.5" style="47" customWidth="1"/>
    <col min="270" max="271" width="8.625" style="47" customWidth="1"/>
    <col min="272" max="272" width="10.375" style="47" customWidth="1"/>
    <col min="273" max="273" width="14" style="47" customWidth="1"/>
    <col min="274" max="274" width="11.125" style="47" customWidth="1"/>
    <col min="275" max="275" width="10.125" style="47" customWidth="1"/>
    <col min="276" max="512" width="9.125" style="47"/>
    <col min="513" max="513" width="54.875" style="47" customWidth="1"/>
    <col min="514" max="514" width="128.5" style="47" customWidth="1"/>
    <col min="515" max="516" width="255.5" style="47" customWidth="1"/>
    <col min="517" max="517" width="104.125" style="47" customWidth="1"/>
    <col min="518" max="518" width="64.5" style="47" customWidth="1"/>
    <col min="519" max="519" width="91.5" style="47" customWidth="1"/>
    <col min="520" max="520" width="108.625" style="47" customWidth="1"/>
    <col min="521" max="521" width="56" style="47" customWidth="1"/>
    <col min="522" max="522" width="112.375" style="47" customWidth="1"/>
    <col min="523" max="523" width="92.875" style="47" customWidth="1"/>
    <col min="524" max="524" width="7.375" style="47" customWidth="1"/>
    <col min="525" max="525" width="22.5" style="47" customWidth="1"/>
    <col min="526" max="527" width="8.625" style="47" customWidth="1"/>
    <col min="528" max="528" width="10.375" style="47" customWidth="1"/>
    <col min="529" max="529" width="14" style="47" customWidth="1"/>
    <col min="530" max="530" width="11.125" style="47" customWidth="1"/>
    <col min="531" max="531" width="10.125" style="47" customWidth="1"/>
    <col min="532" max="768" width="9.125" style="47"/>
    <col min="769" max="769" width="54.875" style="47" customWidth="1"/>
    <col min="770" max="770" width="128.5" style="47" customWidth="1"/>
    <col min="771" max="772" width="255.5" style="47" customWidth="1"/>
    <col min="773" max="773" width="104.125" style="47" customWidth="1"/>
    <col min="774" max="774" width="64.5" style="47" customWidth="1"/>
    <col min="775" max="775" width="91.5" style="47" customWidth="1"/>
    <col min="776" max="776" width="108.625" style="47" customWidth="1"/>
    <col min="777" max="777" width="56" style="47" customWidth="1"/>
    <col min="778" max="778" width="112.375" style="47" customWidth="1"/>
    <col min="779" max="779" width="92.875" style="47" customWidth="1"/>
    <col min="780" max="780" width="7.375" style="47" customWidth="1"/>
    <col min="781" max="781" width="22.5" style="47" customWidth="1"/>
    <col min="782" max="783" width="8.625" style="47" customWidth="1"/>
    <col min="784" max="784" width="10.375" style="47" customWidth="1"/>
    <col min="785" max="785" width="14" style="47" customWidth="1"/>
    <col min="786" max="786" width="11.125" style="47" customWidth="1"/>
    <col min="787" max="787" width="10.125" style="47" customWidth="1"/>
    <col min="788" max="1024" width="9.125" style="47"/>
    <col min="1025" max="1025" width="54.875" style="47" customWidth="1"/>
    <col min="1026" max="1026" width="128.5" style="47" customWidth="1"/>
    <col min="1027" max="1028" width="255.5" style="47" customWidth="1"/>
    <col min="1029" max="1029" width="104.125" style="47" customWidth="1"/>
    <col min="1030" max="1030" width="64.5" style="47" customWidth="1"/>
    <col min="1031" max="1031" width="91.5" style="47" customWidth="1"/>
    <col min="1032" max="1032" width="108.625" style="47" customWidth="1"/>
    <col min="1033" max="1033" width="56" style="47" customWidth="1"/>
    <col min="1034" max="1034" width="112.375" style="47" customWidth="1"/>
    <col min="1035" max="1035" width="92.875" style="47" customWidth="1"/>
    <col min="1036" max="1036" width="7.375" style="47" customWidth="1"/>
    <col min="1037" max="1037" width="22.5" style="47" customWidth="1"/>
    <col min="1038" max="1039" width="8.625" style="47" customWidth="1"/>
    <col min="1040" max="1040" width="10.375" style="47" customWidth="1"/>
    <col min="1041" max="1041" width="14" style="47" customWidth="1"/>
    <col min="1042" max="1042" width="11.125" style="47" customWidth="1"/>
    <col min="1043" max="1043" width="10.125" style="47" customWidth="1"/>
    <col min="1044" max="1280" width="9.125" style="47"/>
    <col min="1281" max="1281" width="54.875" style="47" customWidth="1"/>
    <col min="1282" max="1282" width="128.5" style="47" customWidth="1"/>
    <col min="1283" max="1284" width="255.5" style="47" customWidth="1"/>
    <col min="1285" max="1285" width="104.125" style="47" customWidth="1"/>
    <col min="1286" max="1286" width="64.5" style="47" customWidth="1"/>
    <col min="1287" max="1287" width="91.5" style="47" customWidth="1"/>
    <col min="1288" max="1288" width="108.625" style="47" customWidth="1"/>
    <col min="1289" max="1289" width="56" style="47" customWidth="1"/>
    <col min="1290" max="1290" width="112.375" style="47" customWidth="1"/>
    <col min="1291" max="1291" width="92.875" style="47" customWidth="1"/>
    <col min="1292" max="1292" width="7.375" style="47" customWidth="1"/>
    <col min="1293" max="1293" width="22.5" style="47" customWidth="1"/>
    <col min="1294" max="1295" width="8.625" style="47" customWidth="1"/>
    <col min="1296" max="1296" width="10.375" style="47" customWidth="1"/>
    <col min="1297" max="1297" width="14" style="47" customWidth="1"/>
    <col min="1298" max="1298" width="11.125" style="47" customWidth="1"/>
    <col min="1299" max="1299" width="10.125" style="47" customWidth="1"/>
    <col min="1300" max="1536" width="9.125" style="47"/>
    <col min="1537" max="1537" width="54.875" style="47" customWidth="1"/>
    <col min="1538" max="1538" width="128.5" style="47" customWidth="1"/>
    <col min="1539" max="1540" width="255.5" style="47" customWidth="1"/>
    <col min="1541" max="1541" width="104.125" style="47" customWidth="1"/>
    <col min="1542" max="1542" width="64.5" style="47" customWidth="1"/>
    <col min="1543" max="1543" width="91.5" style="47" customWidth="1"/>
    <col min="1544" max="1544" width="108.625" style="47" customWidth="1"/>
    <col min="1545" max="1545" width="56" style="47" customWidth="1"/>
    <col min="1546" max="1546" width="112.375" style="47" customWidth="1"/>
    <col min="1547" max="1547" width="92.875" style="47" customWidth="1"/>
    <col min="1548" max="1548" width="7.375" style="47" customWidth="1"/>
    <col min="1549" max="1549" width="22.5" style="47" customWidth="1"/>
    <col min="1550" max="1551" width="8.625" style="47" customWidth="1"/>
    <col min="1552" max="1552" width="10.375" style="47" customWidth="1"/>
    <col min="1553" max="1553" width="14" style="47" customWidth="1"/>
    <col min="1554" max="1554" width="11.125" style="47" customWidth="1"/>
    <col min="1555" max="1555" width="10.125" style="47" customWidth="1"/>
    <col min="1556" max="1792" width="9.125" style="47"/>
    <col min="1793" max="1793" width="54.875" style="47" customWidth="1"/>
    <col min="1794" max="1794" width="128.5" style="47" customWidth="1"/>
    <col min="1795" max="1796" width="255.5" style="47" customWidth="1"/>
    <col min="1797" max="1797" width="104.125" style="47" customWidth="1"/>
    <col min="1798" max="1798" width="64.5" style="47" customWidth="1"/>
    <col min="1799" max="1799" width="91.5" style="47" customWidth="1"/>
    <col min="1800" max="1800" width="108.625" style="47" customWidth="1"/>
    <col min="1801" max="1801" width="56" style="47" customWidth="1"/>
    <col min="1802" max="1802" width="112.375" style="47" customWidth="1"/>
    <col min="1803" max="1803" width="92.875" style="47" customWidth="1"/>
    <col min="1804" max="1804" width="7.375" style="47" customWidth="1"/>
    <col min="1805" max="1805" width="22.5" style="47" customWidth="1"/>
    <col min="1806" max="1807" width="8.625" style="47" customWidth="1"/>
    <col min="1808" max="1808" width="10.375" style="47" customWidth="1"/>
    <col min="1809" max="1809" width="14" style="47" customWidth="1"/>
    <col min="1810" max="1810" width="11.125" style="47" customWidth="1"/>
    <col min="1811" max="1811" width="10.125" style="47" customWidth="1"/>
    <col min="1812" max="2048" width="9.125" style="47"/>
    <col min="2049" max="2049" width="54.875" style="47" customWidth="1"/>
    <col min="2050" max="2050" width="128.5" style="47" customWidth="1"/>
    <col min="2051" max="2052" width="255.5" style="47" customWidth="1"/>
    <col min="2053" max="2053" width="104.125" style="47" customWidth="1"/>
    <col min="2054" max="2054" width="64.5" style="47" customWidth="1"/>
    <col min="2055" max="2055" width="91.5" style="47" customWidth="1"/>
    <col min="2056" max="2056" width="108.625" style="47" customWidth="1"/>
    <col min="2057" max="2057" width="56" style="47" customWidth="1"/>
    <col min="2058" max="2058" width="112.375" style="47" customWidth="1"/>
    <col min="2059" max="2059" width="92.875" style="47" customWidth="1"/>
    <col min="2060" max="2060" width="7.375" style="47" customWidth="1"/>
    <col min="2061" max="2061" width="22.5" style="47" customWidth="1"/>
    <col min="2062" max="2063" width="8.625" style="47" customWidth="1"/>
    <col min="2064" max="2064" width="10.375" style="47" customWidth="1"/>
    <col min="2065" max="2065" width="14" style="47" customWidth="1"/>
    <col min="2066" max="2066" width="11.125" style="47" customWidth="1"/>
    <col min="2067" max="2067" width="10.125" style="47" customWidth="1"/>
    <col min="2068" max="2304" width="9.125" style="47"/>
    <col min="2305" max="2305" width="54.875" style="47" customWidth="1"/>
    <col min="2306" max="2306" width="128.5" style="47" customWidth="1"/>
    <col min="2307" max="2308" width="255.5" style="47" customWidth="1"/>
    <col min="2309" max="2309" width="104.125" style="47" customWidth="1"/>
    <col min="2310" max="2310" width="64.5" style="47" customWidth="1"/>
    <col min="2311" max="2311" width="91.5" style="47" customWidth="1"/>
    <col min="2312" max="2312" width="108.625" style="47" customWidth="1"/>
    <col min="2313" max="2313" width="56" style="47" customWidth="1"/>
    <col min="2314" max="2314" width="112.375" style="47" customWidth="1"/>
    <col min="2315" max="2315" width="92.875" style="47" customWidth="1"/>
    <col min="2316" max="2316" width="7.375" style="47" customWidth="1"/>
    <col min="2317" max="2317" width="22.5" style="47" customWidth="1"/>
    <col min="2318" max="2319" width="8.625" style="47" customWidth="1"/>
    <col min="2320" max="2320" width="10.375" style="47" customWidth="1"/>
    <col min="2321" max="2321" width="14" style="47" customWidth="1"/>
    <col min="2322" max="2322" width="11.125" style="47" customWidth="1"/>
    <col min="2323" max="2323" width="10.125" style="47" customWidth="1"/>
    <col min="2324" max="2560" width="9.125" style="47"/>
    <col min="2561" max="2561" width="54.875" style="47" customWidth="1"/>
    <col min="2562" max="2562" width="128.5" style="47" customWidth="1"/>
    <col min="2563" max="2564" width="255.5" style="47" customWidth="1"/>
    <col min="2565" max="2565" width="104.125" style="47" customWidth="1"/>
    <col min="2566" max="2566" width="64.5" style="47" customWidth="1"/>
    <col min="2567" max="2567" width="91.5" style="47" customWidth="1"/>
    <col min="2568" max="2568" width="108.625" style="47" customWidth="1"/>
    <col min="2569" max="2569" width="56" style="47" customWidth="1"/>
    <col min="2570" max="2570" width="112.375" style="47" customWidth="1"/>
    <col min="2571" max="2571" width="92.875" style="47" customWidth="1"/>
    <col min="2572" max="2572" width="7.375" style="47" customWidth="1"/>
    <col min="2573" max="2573" width="22.5" style="47" customWidth="1"/>
    <col min="2574" max="2575" width="8.625" style="47" customWidth="1"/>
    <col min="2576" max="2576" width="10.375" style="47" customWidth="1"/>
    <col min="2577" max="2577" width="14" style="47" customWidth="1"/>
    <col min="2578" max="2578" width="11.125" style="47" customWidth="1"/>
    <col min="2579" max="2579" width="10.125" style="47" customWidth="1"/>
    <col min="2580" max="2816" width="9.125" style="47"/>
    <col min="2817" max="2817" width="54.875" style="47" customWidth="1"/>
    <col min="2818" max="2818" width="128.5" style="47" customWidth="1"/>
    <col min="2819" max="2820" width="255.5" style="47" customWidth="1"/>
    <col min="2821" max="2821" width="104.125" style="47" customWidth="1"/>
    <col min="2822" max="2822" width="64.5" style="47" customWidth="1"/>
    <col min="2823" max="2823" width="91.5" style="47" customWidth="1"/>
    <col min="2824" max="2824" width="108.625" style="47" customWidth="1"/>
    <col min="2825" max="2825" width="56" style="47" customWidth="1"/>
    <col min="2826" max="2826" width="112.375" style="47" customWidth="1"/>
    <col min="2827" max="2827" width="92.875" style="47" customWidth="1"/>
    <col min="2828" max="2828" width="7.375" style="47" customWidth="1"/>
    <col min="2829" max="2829" width="22.5" style="47" customWidth="1"/>
    <col min="2830" max="2831" width="8.625" style="47" customWidth="1"/>
    <col min="2832" max="2832" width="10.375" style="47" customWidth="1"/>
    <col min="2833" max="2833" width="14" style="47" customWidth="1"/>
    <col min="2834" max="2834" width="11.125" style="47" customWidth="1"/>
    <col min="2835" max="2835" width="10.125" style="47" customWidth="1"/>
    <col min="2836" max="3072" width="9.125" style="47"/>
    <col min="3073" max="3073" width="54.875" style="47" customWidth="1"/>
    <col min="3074" max="3074" width="128.5" style="47" customWidth="1"/>
    <col min="3075" max="3076" width="255.5" style="47" customWidth="1"/>
    <col min="3077" max="3077" width="104.125" style="47" customWidth="1"/>
    <col min="3078" max="3078" width="64.5" style="47" customWidth="1"/>
    <col min="3079" max="3079" width="91.5" style="47" customWidth="1"/>
    <col min="3080" max="3080" width="108.625" style="47" customWidth="1"/>
    <col min="3081" max="3081" width="56" style="47" customWidth="1"/>
    <col min="3082" max="3082" width="112.375" style="47" customWidth="1"/>
    <col min="3083" max="3083" width="92.875" style="47" customWidth="1"/>
    <col min="3084" max="3084" width="7.375" style="47" customWidth="1"/>
    <col min="3085" max="3085" width="22.5" style="47" customWidth="1"/>
    <col min="3086" max="3087" width="8.625" style="47" customWidth="1"/>
    <col min="3088" max="3088" width="10.375" style="47" customWidth="1"/>
    <col min="3089" max="3089" width="14" style="47" customWidth="1"/>
    <col min="3090" max="3090" width="11.125" style="47" customWidth="1"/>
    <col min="3091" max="3091" width="10.125" style="47" customWidth="1"/>
    <col min="3092" max="3328" width="9.125" style="47"/>
    <col min="3329" max="3329" width="54.875" style="47" customWidth="1"/>
    <col min="3330" max="3330" width="128.5" style="47" customWidth="1"/>
    <col min="3331" max="3332" width="255.5" style="47" customWidth="1"/>
    <col min="3333" max="3333" width="104.125" style="47" customWidth="1"/>
    <col min="3334" max="3334" width="64.5" style="47" customWidth="1"/>
    <col min="3335" max="3335" width="91.5" style="47" customWidth="1"/>
    <col min="3336" max="3336" width="108.625" style="47" customWidth="1"/>
    <col min="3337" max="3337" width="56" style="47" customWidth="1"/>
    <col min="3338" max="3338" width="112.375" style="47" customWidth="1"/>
    <col min="3339" max="3339" width="92.875" style="47" customWidth="1"/>
    <col min="3340" max="3340" width="7.375" style="47" customWidth="1"/>
    <col min="3341" max="3341" width="22.5" style="47" customWidth="1"/>
    <col min="3342" max="3343" width="8.625" style="47" customWidth="1"/>
    <col min="3344" max="3344" width="10.375" style="47" customWidth="1"/>
    <col min="3345" max="3345" width="14" style="47" customWidth="1"/>
    <col min="3346" max="3346" width="11.125" style="47" customWidth="1"/>
    <col min="3347" max="3347" width="10.125" style="47" customWidth="1"/>
    <col min="3348" max="3584" width="9.125" style="47"/>
    <col min="3585" max="3585" width="54.875" style="47" customWidth="1"/>
    <col min="3586" max="3586" width="128.5" style="47" customWidth="1"/>
    <col min="3587" max="3588" width="255.5" style="47" customWidth="1"/>
    <col min="3589" max="3589" width="104.125" style="47" customWidth="1"/>
    <col min="3590" max="3590" width="64.5" style="47" customWidth="1"/>
    <col min="3591" max="3591" width="91.5" style="47" customWidth="1"/>
    <col min="3592" max="3592" width="108.625" style="47" customWidth="1"/>
    <col min="3593" max="3593" width="56" style="47" customWidth="1"/>
    <col min="3594" max="3594" width="112.375" style="47" customWidth="1"/>
    <col min="3595" max="3595" width="92.875" style="47" customWidth="1"/>
    <col min="3596" max="3596" width="7.375" style="47" customWidth="1"/>
    <col min="3597" max="3597" width="22.5" style="47" customWidth="1"/>
    <col min="3598" max="3599" width="8.625" style="47" customWidth="1"/>
    <col min="3600" max="3600" width="10.375" style="47" customWidth="1"/>
    <col min="3601" max="3601" width="14" style="47" customWidth="1"/>
    <col min="3602" max="3602" width="11.125" style="47" customWidth="1"/>
    <col min="3603" max="3603" width="10.125" style="47" customWidth="1"/>
    <col min="3604" max="3840" width="9.125" style="47"/>
    <col min="3841" max="3841" width="54.875" style="47" customWidth="1"/>
    <col min="3842" max="3842" width="128.5" style="47" customWidth="1"/>
    <col min="3843" max="3844" width="255.5" style="47" customWidth="1"/>
    <col min="3845" max="3845" width="104.125" style="47" customWidth="1"/>
    <col min="3846" max="3846" width="64.5" style="47" customWidth="1"/>
    <col min="3847" max="3847" width="91.5" style="47" customWidth="1"/>
    <col min="3848" max="3848" width="108.625" style="47" customWidth="1"/>
    <col min="3849" max="3849" width="56" style="47" customWidth="1"/>
    <col min="3850" max="3850" width="112.375" style="47" customWidth="1"/>
    <col min="3851" max="3851" width="92.875" style="47" customWidth="1"/>
    <col min="3852" max="3852" width="7.375" style="47" customWidth="1"/>
    <col min="3853" max="3853" width="22.5" style="47" customWidth="1"/>
    <col min="3854" max="3855" width="8.625" style="47" customWidth="1"/>
    <col min="3856" max="3856" width="10.375" style="47" customWidth="1"/>
    <col min="3857" max="3857" width="14" style="47" customWidth="1"/>
    <col min="3858" max="3858" width="11.125" style="47" customWidth="1"/>
    <col min="3859" max="3859" width="10.125" style="47" customWidth="1"/>
    <col min="3860" max="4096" width="9.125" style="47"/>
    <col min="4097" max="4097" width="54.875" style="47" customWidth="1"/>
    <col min="4098" max="4098" width="128.5" style="47" customWidth="1"/>
    <col min="4099" max="4100" width="255.5" style="47" customWidth="1"/>
    <col min="4101" max="4101" width="104.125" style="47" customWidth="1"/>
    <col min="4102" max="4102" width="64.5" style="47" customWidth="1"/>
    <col min="4103" max="4103" width="91.5" style="47" customWidth="1"/>
    <col min="4104" max="4104" width="108.625" style="47" customWidth="1"/>
    <col min="4105" max="4105" width="56" style="47" customWidth="1"/>
    <col min="4106" max="4106" width="112.375" style="47" customWidth="1"/>
    <col min="4107" max="4107" width="92.875" style="47" customWidth="1"/>
    <col min="4108" max="4108" width="7.375" style="47" customWidth="1"/>
    <col min="4109" max="4109" width="22.5" style="47" customWidth="1"/>
    <col min="4110" max="4111" width="8.625" style="47" customWidth="1"/>
    <col min="4112" max="4112" width="10.375" style="47" customWidth="1"/>
    <col min="4113" max="4113" width="14" style="47" customWidth="1"/>
    <col min="4114" max="4114" width="11.125" style="47" customWidth="1"/>
    <col min="4115" max="4115" width="10.125" style="47" customWidth="1"/>
    <col min="4116" max="4352" width="9.125" style="47"/>
    <col min="4353" max="4353" width="54.875" style="47" customWidth="1"/>
    <col min="4354" max="4354" width="128.5" style="47" customWidth="1"/>
    <col min="4355" max="4356" width="255.5" style="47" customWidth="1"/>
    <col min="4357" max="4357" width="104.125" style="47" customWidth="1"/>
    <col min="4358" max="4358" width="64.5" style="47" customWidth="1"/>
    <col min="4359" max="4359" width="91.5" style="47" customWidth="1"/>
    <col min="4360" max="4360" width="108.625" style="47" customWidth="1"/>
    <col min="4361" max="4361" width="56" style="47" customWidth="1"/>
    <col min="4362" max="4362" width="112.375" style="47" customWidth="1"/>
    <col min="4363" max="4363" width="92.875" style="47" customWidth="1"/>
    <col min="4364" max="4364" width="7.375" style="47" customWidth="1"/>
    <col min="4365" max="4365" width="22.5" style="47" customWidth="1"/>
    <col min="4366" max="4367" width="8.625" style="47" customWidth="1"/>
    <col min="4368" max="4368" width="10.375" style="47" customWidth="1"/>
    <col min="4369" max="4369" width="14" style="47" customWidth="1"/>
    <col min="4370" max="4370" width="11.125" style="47" customWidth="1"/>
    <col min="4371" max="4371" width="10.125" style="47" customWidth="1"/>
    <col min="4372" max="4608" width="9.125" style="47"/>
    <col min="4609" max="4609" width="54.875" style="47" customWidth="1"/>
    <col min="4610" max="4610" width="128.5" style="47" customWidth="1"/>
    <col min="4611" max="4612" width="255.5" style="47" customWidth="1"/>
    <col min="4613" max="4613" width="104.125" style="47" customWidth="1"/>
    <col min="4614" max="4614" width="64.5" style="47" customWidth="1"/>
    <col min="4615" max="4615" width="91.5" style="47" customWidth="1"/>
    <col min="4616" max="4616" width="108.625" style="47" customWidth="1"/>
    <col min="4617" max="4617" width="56" style="47" customWidth="1"/>
    <col min="4618" max="4618" width="112.375" style="47" customWidth="1"/>
    <col min="4619" max="4619" width="92.875" style="47" customWidth="1"/>
    <col min="4620" max="4620" width="7.375" style="47" customWidth="1"/>
    <col min="4621" max="4621" width="22.5" style="47" customWidth="1"/>
    <col min="4622" max="4623" width="8.625" style="47" customWidth="1"/>
    <col min="4624" max="4624" width="10.375" style="47" customWidth="1"/>
    <col min="4625" max="4625" width="14" style="47" customWidth="1"/>
    <col min="4626" max="4626" width="11.125" style="47" customWidth="1"/>
    <col min="4627" max="4627" width="10.125" style="47" customWidth="1"/>
    <col min="4628" max="4864" width="9.125" style="47"/>
    <col min="4865" max="4865" width="54.875" style="47" customWidth="1"/>
    <col min="4866" max="4866" width="128.5" style="47" customWidth="1"/>
    <col min="4867" max="4868" width="255.5" style="47" customWidth="1"/>
    <col min="4869" max="4869" width="104.125" style="47" customWidth="1"/>
    <col min="4870" max="4870" width="64.5" style="47" customWidth="1"/>
    <col min="4871" max="4871" width="91.5" style="47" customWidth="1"/>
    <col min="4872" max="4872" width="108.625" style="47" customWidth="1"/>
    <col min="4873" max="4873" width="56" style="47" customWidth="1"/>
    <col min="4874" max="4874" width="112.375" style="47" customWidth="1"/>
    <col min="4875" max="4875" width="92.875" style="47" customWidth="1"/>
    <col min="4876" max="4876" width="7.375" style="47" customWidth="1"/>
    <col min="4877" max="4877" width="22.5" style="47" customWidth="1"/>
    <col min="4878" max="4879" width="8.625" style="47" customWidth="1"/>
    <col min="4880" max="4880" width="10.375" style="47" customWidth="1"/>
    <col min="4881" max="4881" width="14" style="47" customWidth="1"/>
    <col min="4882" max="4882" width="11.125" style="47" customWidth="1"/>
    <col min="4883" max="4883" width="10.125" style="47" customWidth="1"/>
    <col min="4884" max="5120" width="9.125" style="47"/>
    <col min="5121" max="5121" width="54.875" style="47" customWidth="1"/>
    <col min="5122" max="5122" width="128.5" style="47" customWidth="1"/>
    <col min="5123" max="5124" width="255.5" style="47" customWidth="1"/>
    <col min="5125" max="5125" width="104.125" style="47" customWidth="1"/>
    <col min="5126" max="5126" width="64.5" style="47" customWidth="1"/>
    <col min="5127" max="5127" width="91.5" style="47" customWidth="1"/>
    <col min="5128" max="5128" width="108.625" style="47" customWidth="1"/>
    <col min="5129" max="5129" width="56" style="47" customWidth="1"/>
    <col min="5130" max="5130" width="112.375" style="47" customWidth="1"/>
    <col min="5131" max="5131" width="92.875" style="47" customWidth="1"/>
    <col min="5132" max="5132" width="7.375" style="47" customWidth="1"/>
    <col min="5133" max="5133" width="22.5" style="47" customWidth="1"/>
    <col min="5134" max="5135" width="8.625" style="47" customWidth="1"/>
    <col min="5136" max="5136" width="10.375" style="47" customWidth="1"/>
    <col min="5137" max="5137" width="14" style="47" customWidth="1"/>
    <col min="5138" max="5138" width="11.125" style="47" customWidth="1"/>
    <col min="5139" max="5139" width="10.125" style="47" customWidth="1"/>
    <col min="5140" max="5376" width="9.125" style="47"/>
    <col min="5377" max="5377" width="54.875" style="47" customWidth="1"/>
    <col min="5378" max="5378" width="128.5" style="47" customWidth="1"/>
    <col min="5379" max="5380" width="255.5" style="47" customWidth="1"/>
    <col min="5381" max="5381" width="104.125" style="47" customWidth="1"/>
    <col min="5382" max="5382" width="64.5" style="47" customWidth="1"/>
    <col min="5383" max="5383" width="91.5" style="47" customWidth="1"/>
    <col min="5384" max="5384" width="108.625" style="47" customWidth="1"/>
    <col min="5385" max="5385" width="56" style="47" customWidth="1"/>
    <col min="5386" max="5386" width="112.375" style="47" customWidth="1"/>
    <col min="5387" max="5387" width="92.875" style="47" customWidth="1"/>
    <col min="5388" max="5388" width="7.375" style="47" customWidth="1"/>
    <col min="5389" max="5389" width="22.5" style="47" customWidth="1"/>
    <col min="5390" max="5391" width="8.625" style="47" customWidth="1"/>
    <col min="5392" max="5392" width="10.375" style="47" customWidth="1"/>
    <col min="5393" max="5393" width="14" style="47" customWidth="1"/>
    <col min="5394" max="5394" width="11.125" style="47" customWidth="1"/>
    <col min="5395" max="5395" width="10.125" style="47" customWidth="1"/>
    <col min="5396" max="5632" width="9.125" style="47"/>
    <col min="5633" max="5633" width="54.875" style="47" customWidth="1"/>
    <col min="5634" max="5634" width="128.5" style="47" customWidth="1"/>
    <col min="5635" max="5636" width="255.5" style="47" customWidth="1"/>
    <col min="5637" max="5637" width="104.125" style="47" customWidth="1"/>
    <col min="5638" max="5638" width="64.5" style="47" customWidth="1"/>
    <col min="5639" max="5639" width="91.5" style="47" customWidth="1"/>
    <col min="5640" max="5640" width="108.625" style="47" customWidth="1"/>
    <col min="5641" max="5641" width="56" style="47" customWidth="1"/>
    <col min="5642" max="5642" width="112.375" style="47" customWidth="1"/>
    <col min="5643" max="5643" width="92.875" style="47" customWidth="1"/>
    <col min="5644" max="5644" width="7.375" style="47" customWidth="1"/>
    <col min="5645" max="5645" width="22.5" style="47" customWidth="1"/>
    <col min="5646" max="5647" width="8.625" style="47" customWidth="1"/>
    <col min="5648" max="5648" width="10.375" style="47" customWidth="1"/>
    <col min="5649" max="5649" width="14" style="47" customWidth="1"/>
    <col min="5650" max="5650" width="11.125" style="47" customWidth="1"/>
    <col min="5651" max="5651" width="10.125" style="47" customWidth="1"/>
    <col min="5652" max="5888" width="9.125" style="47"/>
    <col min="5889" max="5889" width="54.875" style="47" customWidth="1"/>
    <col min="5890" max="5890" width="128.5" style="47" customWidth="1"/>
    <col min="5891" max="5892" width="255.5" style="47" customWidth="1"/>
    <col min="5893" max="5893" width="104.125" style="47" customWidth="1"/>
    <col min="5894" max="5894" width="64.5" style="47" customWidth="1"/>
    <col min="5895" max="5895" width="91.5" style="47" customWidth="1"/>
    <col min="5896" max="5896" width="108.625" style="47" customWidth="1"/>
    <col min="5897" max="5897" width="56" style="47" customWidth="1"/>
    <col min="5898" max="5898" width="112.375" style="47" customWidth="1"/>
    <col min="5899" max="5899" width="92.875" style="47" customWidth="1"/>
    <col min="5900" max="5900" width="7.375" style="47" customWidth="1"/>
    <col min="5901" max="5901" width="22.5" style="47" customWidth="1"/>
    <col min="5902" max="5903" width="8.625" style="47" customWidth="1"/>
    <col min="5904" max="5904" width="10.375" style="47" customWidth="1"/>
    <col min="5905" max="5905" width="14" style="47" customWidth="1"/>
    <col min="5906" max="5906" width="11.125" style="47" customWidth="1"/>
    <col min="5907" max="5907" width="10.125" style="47" customWidth="1"/>
    <col min="5908" max="6144" width="9.125" style="47"/>
    <col min="6145" max="6145" width="54.875" style="47" customWidth="1"/>
    <col min="6146" max="6146" width="128.5" style="47" customWidth="1"/>
    <col min="6147" max="6148" width="255.5" style="47" customWidth="1"/>
    <col min="6149" max="6149" width="104.125" style="47" customWidth="1"/>
    <col min="6150" max="6150" width="64.5" style="47" customWidth="1"/>
    <col min="6151" max="6151" width="91.5" style="47" customWidth="1"/>
    <col min="6152" max="6152" width="108.625" style="47" customWidth="1"/>
    <col min="6153" max="6153" width="56" style="47" customWidth="1"/>
    <col min="6154" max="6154" width="112.375" style="47" customWidth="1"/>
    <col min="6155" max="6155" width="92.875" style="47" customWidth="1"/>
    <col min="6156" max="6156" width="7.375" style="47" customWidth="1"/>
    <col min="6157" max="6157" width="22.5" style="47" customWidth="1"/>
    <col min="6158" max="6159" width="8.625" style="47" customWidth="1"/>
    <col min="6160" max="6160" width="10.375" style="47" customWidth="1"/>
    <col min="6161" max="6161" width="14" style="47" customWidth="1"/>
    <col min="6162" max="6162" width="11.125" style="47" customWidth="1"/>
    <col min="6163" max="6163" width="10.125" style="47" customWidth="1"/>
    <col min="6164" max="6400" width="9.125" style="47"/>
    <col min="6401" max="6401" width="54.875" style="47" customWidth="1"/>
    <col min="6402" max="6402" width="128.5" style="47" customWidth="1"/>
    <col min="6403" max="6404" width="255.5" style="47" customWidth="1"/>
    <col min="6405" max="6405" width="104.125" style="47" customWidth="1"/>
    <col min="6406" max="6406" width="64.5" style="47" customWidth="1"/>
    <col min="6407" max="6407" width="91.5" style="47" customWidth="1"/>
    <col min="6408" max="6408" width="108.625" style="47" customWidth="1"/>
    <col min="6409" max="6409" width="56" style="47" customWidth="1"/>
    <col min="6410" max="6410" width="112.375" style="47" customWidth="1"/>
    <col min="6411" max="6411" width="92.875" style="47" customWidth="1"/>
    <col min="6412" max="6412" width="7.375" style="47" customWidth="1"/>
    <col min="6413" max="6413" width="22.5" style="47" customWidth="1"/>
    <col min="6414" max="6415" width="8.625" style="47" customWidth="1"/>
    <col min="6416" max="6416" width="10.375" style="47" customWidth="1"/>
    <col min="6417" max="6417" width="14" style="47" customWidth="1"/>
    <col min="6418" max="6418" width="11.125" style="47" customWidth="1"/>
    <col min="6419" max="6419" width="10.125" style="47" customWidth="1"/>
    <col min="6420" max="6656" width="9.125" style="47"/>
    <col min="6657" max="6657" width="54.875" style="47" customWidth="1"/>
    <col min="6658" max="6658" width="128.5" style="47" customWidth="1"/>
    <col min="6659" max="6660" width="255.5" style="47" customWidth="1"/>
    <col min="6661" max="6661" width="104.125" style="47" customWidth="1"/>
    <col min="6662" max="6662" width="64.5" style="47" customWidth="1"/>
    <col min="6663" max="6663" width="91.5" style="47" customWidth="1"/>
    <col min="6664" max="6664" width="108.625" style="47" customWidth="1"/>
    <col min="6665" max="6665" width="56" style="47" customWidth="1"/>
    <col min="6666" max="6666" width="112.375" style="47" customWidth="1"/>
    <col min="6667" max="6667" width="92.875" style="47" customWidth="1"/>
    <col min="6668" max="6668" width="7.375" style="47" customWidth="1"/>
    <col min="6669" max="6669" width="22.5" style="47" customWidth="1"/>
    <col min="6670" max="6671" width="8.625" style="47" customWidth="1"/>
    <col min="6672" max="6672" width="10.375" style="47" customWidth="1"/>
    <col min="6673" max="6673" width="14" style="47" customWidth="1"/>
    <col min="6674" max="6674" width="11.125" style="47" customWidth="1"/>
    <col min="6675" max="6675" width="10.125" style="47" customWidth="1"/>
    <col min="6676" max="6912" width="9.125" style="47"/>
    <col min="6913" max="6913" width="54.875" style="47" customWidth="1"/>
    <col min="6914" max="6914" width="128.5" style="47" customWidth="1"/>
    <col min="6915" max="6916" width="255.5" style="47" customWidth="1"/>
    <col min="6917" max="6917" width="104.125" style="47" customWidth="1"/>
    <col min="6918" max="6918" width="64.5" style="47" customWidth="1"/>
    <col min="6919" max="6919" width="91.5" style="47" customWidth="1"/>
    <col min="6920" max="6920" width="108.625" style="47" customWidth="1"/>
    <col min="6921" max="6921" width="56" style="47" customWidth="1"/>
    <col min="6922" max="6922" width="112.375" style="47" customWidth="1"/>
    <col min="6923" max="6923" width="92.875" style="47" customWidth="1"/>
    <col min="6924" max="6924" width="7.375" style="47" customWidth="1"/>
    <col min="6925" max="6925" width="22.5" style="47" customWidth="1"/>
    <col min="6926" max="6927" width="8.625" style="47" customWidth="1"/>
    <col min="6928" max="6928" width="10.375" style="47" customWidth="1"/>
    <col min="6929" max="6929" width="14" style="47" customWidth="1"/>
    <col min="6930" max="6930" width="11.125" style="47" customWidth="1"/>
    <col min="6931" max="6931" width="10.125" style="47" customWidth="1"/>
    <col min="6932" max="7168" width="9.125" style="47"/>
    <col min="7169" max="7169" width="54.875" style="47" customWidth="1"/>
    <col min="7170" max="7170" width="128.5" style="47" customWidth="1"/>
    <col min="7171" max="7172" width="255.5" style="47" customWidth="1"/>
    <col min="7173" max="7173" width="104.125" style="47" customWidth="1"/>
    <col min="7174" max="7174" width="64.5" style="47" customWidth="1"/>
    <col min="7175" max="7175" width="91.5" style="47" customWidth="1"/>
    <col min="7176" max="7176" width="108.625" style="47" customWidth="1"/>
    <col min="7177" max="7177" width="56" style="47" customWidth="1"/>
    <col min="7178" max="7178" width="112.375" style="47" customWidth="1"/>
    <col min="7179" max="7179" width="92.875" style="47" customWidth="1"/>
    <col min="7180" max="7180" width="7.375" style="47" customWidth="1"/>
    <col min="7181" max="7181" width="22.5" style="47" customWidth="1"/>
    <col min="7182" max="7183" width="8.625" style="47" customWidth="1"/>
    <col min="7184" max="7184" width="10.375" style="47" customWidth="1"/>
    <col min="7185" max="7185" width="14" style="47" customWidth="1"/>
    <col min="7186" max="7186" width="11.125" style="47" customWidth="1"/>
    <col min="7187" max="7187" width="10.125" style="47" customWidth="1"/>
    <col min="7188" max="7424" width="9.125" style="47"/>
    <col min="7425" max="7425" width="54.875" style="47" customWidth="1"/>
    <col min="7426" max="7426" width="128.5" style="47" customWidth="1"/>
    <col min="7427" max="7428" width="255.5" style="47" customWidth="1"/>
    <col min="7429" max="7429" width="104.125" style="47" customWidth="1"/>
    <col min="7430" max="7430" width="64.5" style="47" customWidth="1"/>
    <col min="7431" max="7431" width="91.5" style="47" customWidth="1"/>
    <col min="7432" max="7432" width="108.625" style="47" customWidth="1"/>
    <col min="7433" max="7433" width="56" style="47" customWidth="1"/>
    <col min="7434" max="7434" width="112.375" style="47" customWidth="1"/>
    <col min="7435" max="7435" width="92.875" style="47" customWidth="1"/>
    <col min="7436" max="7436" width="7.375" style="47" customWidth="1"/>
    <col min="7437" max="7437" width="22.5" style="47" customWidth="1"/>
    <col min="7438" max="7439" width="8.625" style="47" customWidth="1"/>
    <col min="7440" max="7440" width="10.375" style="47" customWidth="1"/>
    <col min="7441" max="7441" width="14" style="47" customWidth="1"/>
    <col min="7442" max="7442" width="11.125" style="47" customWidth="1"/>
    <col min="7443" max="7443" width="10.125" style="47" customWidth="1"/>
    <col min="7444" max="7680" width="9.125" style="47"/>
    <col min="7681" max="7681" width="54.875" style="47" customWidth="1"/>
    <col min="7682" max="7682" width="128.5" style="47" customWidth="1"/>
    <col min="7683" max="7684" width="255.5" style="47" customWidth="1"/>
    <col min="7685" max="7685" width="104.125" style="47" customWidth="1"/>
    <col min="7686" max="7686" width="64.5" style="47" customWidth="1"/>
    <col min="7687" max="7687" width="91.5" style="47" customWidth="1"/>
    <col min="7688" max="7688" width="108.625" style="47" customWidth="1"/>
    <col min="7689" max="7689" width="56" style="47" customWidth="1"/>
    <col min="7690" max="7690" width="112.375" style="47" customWidth="1"/>
    <col min="7691" max="7691" width="92.875" style="47" customWidth="1"/>
    <col min="7692" max="7692" width="7.375" style="47" customWidth="1"/>
    <col min="7693" max="7693" width="22.5" style="47" customWidth="1"/>
    <col min="7694" max="7695" width="8.625" style="47" customWidth="1"/>
    <col min="7696" max="7696" width="10.375" style="47" customWidth="1"/>
    <col min="7697" max="7697" width="14" style="47" customWidth="1"/>
    <col min="7698" max="7698" width="11.125" style="47" customWidth="1"/>
    <col min="7699" max="7699" width="10.125" style="47" customWidth="1"/>
    <col min="7700" max="7936" width="9.125" style="47"/>
    <col min="7937" max="7937" width="54.875" style="47" customWidth="1"/>
    <col min="7938" max="7938" width="128.5" style="47" customWidth="1"/>
    <col min="7939" max="7940" width="255.5" style="47" customWidth="1"/>
    <col min="7941" max="7941" width="104.125" style="47" customWidth="1"/>
    <col min="7942" max="7942" width="64.5" style="47" customWidth="1"/>
    <col min="7943" max="7943" width="91.5" style="47" customWidth="1"/>
    <col min="7944" max="7944" width="108.625" style="47" customWidth="1"/>
    <col min="7945" max="7945" width="56" style="47" customWidth="1"/>
    <col min="7946" max="7946" width="112.375" style="47" customWidth="1"/>
    <col min="7947" max="7947" width="92.875" style="47" customWidth="1"/>
    <col min="7948" max="7948" width="7.375" style="47" customWidth="1"/>
    <col min="7949" max="7949" width="22.5" style="47" customWidth="1"/>
    <col min="7950" max="7951" width="8.625" style="47" customWidth="1"/>
    <col min="7952" max="7952" width="10.375" style="47" customWidth="1"/>
    <col min="7953" max="7953" width="14" style="47" customWidth="1"/>
    <col min="7954" max="7954" width="11.125" style="47" customWidth="1"/>
    <col min="7955" max="7955" width="10.125" style="47" customWidth="1"/>
    <col min="7956" max="8192" width="9.125" style="47"/>
    <col min="8193" max="8193" width="54.875" style="47" customWidth="1"/>
    <col min="8194" max="8194" width="128.5" style="47" customWidth="1"/>
    <col min="8195" max="8196" width="255.5" style="47" customWidth="1"/>
    <col min="8197" max="8197" width="104.125" style="47" customWidth="1"/>
    <col min="8198" max="8198" width="64.5" style="47" customWidth="1"/>
    <col min="8199" max="8199" width="91.5" style="47" customWidth="1"/>
    <col min="8200" max="8200" width="108.625" style="47" customWidth="1"/>
    <col min="8201" max="8201" width="56" style="47" customWidth="1"/>
    <col min="8202" max="8202" width="112.375" style="47" customWidth="1"/>
    <col min="8203" max="8203" width="92.875" style="47" customWidth="1"/>
    <col min="8204" max="8204" width="7.375" style="47" customWidth="1"/>
    <col min="8205" max="8205" width="22.5" style="47" customWidth="1"/>
    <col min="8206" max="8207" width="8.625" style="47" customWidth="1"/>
    <col min="8208" max="8208" width="10.375" style="47" customWidth="1"/>
    <col min="8209" max="8209" width="14" style="47" customWidth="1"/>
    <col min="8210" max="8210" width="11.125" style="47" customWidth="1"/>
    <col min="8211" max="8211" width="10.125" style="47" customWidth="1"/>
    <col min="8212" max="8448" width="9.125" style="47"/>
    <col min="8449" max="8449" width="54.875" style="47" customWidth="1"/>
    <col min="8450" max="8450" width="128.5" style="47" customWidth="1"/>
    <col min="8451" max="8452" width="255.5" style="47" customWidth="1"/>
    <col min="8453" max="8453" width="104.125" style="47" customWidth="1"/>
    <col min="8454" max="8454" width="64.5" style="47" customWidth="1"/>
    <col min="8455" max="8455" width="91.5" style="47" customWidth="1"/>
    <col min="8456" max="8456" width="108.625" style="47" customWidth="1"/>
    <col min="8457" max="8457" width="56" style="47" customWidth="1"/>
    <col min="8458" max="8458" width="112.375" style="47" customWidth="1"/>
    <col min="8459" max="8459" width="92.875" style="47" customWidth="1"/>
    <col min="8460" max="8460" width="7.375" style="47" customWidth="1"/>
    <col min="8461" max="8461" width="22.5" style="47" customWidth="1"/>
    <col min="8462" max="8463" width="8.625" style="47" customWidth="1"/>
    <col min="8464" max="8464" width="10.375" style="47" customWidth="1"/>
    <col min="8465" max="8465" width="14" style="47" customWidth="1"/>
    <col min="8466" max="8466" width="11.125" style="47" customWidth="1"/>
    <col min="8467" max="8467" width="10.125" style="47" customWidth="1"/>
    <col min="8468" max="8704" width="9.125" style="47"/>
    <col min="8705" max="8705" width="54.875" style="47" customWidth="1"/>
    <col min="8706" max="8706" width="128.5" style="47" customWidth="1"/>
    <col min="8707" max="8708" width="255.5" style="47" customWidth="1"/>
    <col min="8709" max="8709" width="104.125" style="47" customWidth="1"/>
    <col min="8710" max="8710" width="64.5" style="47" customWidth="1"/>
    <col min="8711" max="8711" width="91.5" style="47" customWidth="1"/>
    <col min="8712" max="8712" width="108.625" style="47" customWidth="1"/>
    <col min="8713" max="8713" width="56" style="47" customWidth="1"/>
    <col min="8714" max="8714" width="112.375" style="47" customWidth="1"/>
    <col min="8715" max="8715" width="92.875" style="47" customWidth="1"/>
    <col min="8716" max="8716" width="7.375" style="47" customWidth="1"/>
    <col min="8717" max="8717" width="22.5" style="47" customWidth="1"/>
    <col min="8718" max="8719" width="8.625" style="47" customWidth="1"/>
    <col min="8720" max="8720" width="10.375" style="47" customWidth="1"/>
    <col min="8721" max="8721" width="14" style="47" customWidth="1"/>
    <col min="8722" max="8722" width="11.125" style="47" customWidth="1"/>
    <col min="8723" max="8723" width="10.125" style="47" customWidth="1"/>
    <col min="8724" max="8960" width="9.125" style="47"/>
    <col min="8961" max="8961" width="54.875" style="47" customWidth="1"/>
    <col min="8962" max="8962" width="128.5" style="47" customWidth="1"/>
    <col min="8963" max="8964" width="255.5" style="47" customWidth="1"/>
    <col min="8965" max="8965" width="104.125" style="47" customWidth="1"/>
    <col min="8966" max="8966" width="64.5" style="47" customWidth="1"/>
    <col min="8967" max="8967" width="91.5" style="47" customWidth="1"/>
    <col min="8968" max="8968" width="108.625" style="47" customWidth="1"/>
    <col min="8969" max="8969" width="56" style="47" customWidth="1"/>
    <col min="8970" max="8970" width="112.375" style="47" customWidth="1"/>
    <col min="8971" max="8971" width="92.875" style="47" customWidth="1"/>
    <col min="8972" max="8972" width="7.375" style="47" customWidth="1"/>
    <col min="8973" max="8973" width="22.5" style="47" customWidth="1"/>
    <col min="8974" max="8975" width="8.625" style="47" customWidth="1"/>
    <col min="8976" max="8976" width="10.375" style="47" customWidth="1"/>
    <col min="8977" max="8977" width="14" style="47" customWidth="1"/>
    <col min="8978" max="8978" width="11.125" style="47" customWidth="1"/>
    <col min="8979" max="8979" width="10.125" style="47" customWidth="1"/>
    <col min="8980" max="9216" width="9.125" style="47"/>
    <col min="9217" max="9217" width="54.875" style="47" customWidth="1"/>
    <col min="9218" max="9218" width="128.5" style="47" customWidth="1"/>
    <col min="9219" max="9220" width="255.5" style="47" customWidth="1"/>
    <col min="9221" max="9221" width="104.125" style="47" customWidth="1"/>
    <col min="9222" max="9222" width="64.5" style="47" customWidth="1"/>
    <col min="9223" max="9223" width="91.5" style="47" customWidth="1"/>
    <col min="9224" max="9224" width="108.625" style="47" customWidth="1"/>
    <col min="9225" max="9225" width="56" style="47" customWidth="1"/>
    <col min="9226" max="9226" width="112.375" style="47" customWidth="1"/>
    <col min="9227" max="9227" width="92.875" style="47" customWidth="1"/>
    <col min="9228" max="9228" width="7.375" style="47" customWidth="1"/>
    <col min="9229" max="9229" width="22.5" style="47" customWidth="1"/>
    <col min="9230" max="9231" width="8.625" style="47" customWidth="1"/>
    <col min="9232" max="9232" width="10.375" style="47" customWidth="1"/>
    <col min="9233" max="9233" width="14" style="47" customWidth="1"/>
    <col min="9234" max="9234" width="11.125" style="47" customWidth="1"/>
    <col min="9235" max="9235" width="10.125" style="47" customWidth="1"/>
    <col min="9236" max="9472" width="9.125" style="47"/>
    <col min="9473" max="9473" width="54.875" style="47" customWidth="1"/>
    <col min="9474" max="9474" width="128.5" style="47" customWidth="1"/>
    <col min="9475" max="9476" width="255.5" style="47" customWidth="1"/>
    <col min="9477" max="9477" width="104.125" style="47" customWidth="1"/>
    <col min="9478" max="9478" width="64.5" style="47" customWidth="1"/>
    <col min="9479" max="9479" width="91.5" style="47" customWidth="1"/>
    <col min="9480" max="9480" width="108.625" style="47" customWidth="1"/>
    <col min="9481" max="9481" width="56" style="47" customWidth="1"/>
    <col min="9482" max="9482" width="112.375" style="47" customWidth="1"/>
    <col min="9483" max="9483" width="92.875" style="47" customWidth="1"/>
    <col min="9484" max="9484" width="7.375" style="47" customWidth="1"/>
    <col min="9485" max="9485" width="22.5" style="47" customWidth="1"/>
    <col min="9486" max="9487" width="8.625" style="47" customWidth="1"/>
    <col min="9488" max="9488" width="10.375" style="47" customWidth="1"/>
    <col min="9489" max="9489" width="14" style="47" customWidth="1"/>
    <col min="9490" max="9490" width="11.125" style="47" customWidth="1"/>
    <col min="9491" max="9491" width="10.125" style="47" customWidth="1"/>
    <col min="9492" max="9728" width="9.125" style="47"/>
    <col min="9729" max="9729" width="54.875" style="47" customWidth="1"/>
    <col min="9730" max="9730" width="128.5" style="47" customWidth="1"/>
    <col min="9731" max="9732" width="255.5" style="47" customWidth="1"/>
    <col min="9733" max="9733" width="104.125" style="47" customWidth="1"/>
    <col min="9734" max="9734" width="64.5" style="47" customWidth="1"/>
    <col min="9735" max="9735" width="91.5" style="47" customWidth="1"/>
    <col min="9736" max="9736" width="108.625" style="47" customWidth="1"/>
    <col min="9737" max="9737" width="56" style="47" customWidth="1"/>
    <col min="9738" max="9738" width="112.375" style="47" customWidth="1"/>
    <col min="9739" max="9739" width="92.875" style="47" customWidth="1"/>
    <col min="9740" max="9740" width="7.375" style="47" customWidth="1"/>
    <col min="9741" max="9741" width="22.5" style="47" customWidth="1"/>
    <col min="9742" max="9743" width="8.625" style="47" customWidth="1"/>
    <col min="9744" max="9744" width="10.375" style="47" customWidth="1"/>
    <col min="9745" max="9745" width="14" style="47" customWidth="1"/>
    <col min="9746" max="9746" width="11.125" style="47" customWidth="1"/>
    <col min="9747" max="9747" width="10.125" style="47" customWidth="1"/>
    <col min="9748" max="9984" width="9.125" style="47"/>
    <col min="9985" max="9985" width="54.875" style="47" customWidth="1"/>
    <col min="9986" max="9986" width="128.5" style="47" customWidth="1"/>
    <col min="9987" max="9988" width="255.5" style="47" customWidth="1"/>
    <col min="9989" max="9989" width="104.125" style="47" customWidth="1"/>
    <col min="9990" max="9990" width="64.5" style="47" customWidth="1"/>
    <col min="9991" max="9991" width="91.5" style="47" customWidth="1"/>
    <col min="9992" max="9992" width="108.625" style="47" customWidth="1"/>
    <col min="9993" max="9993" width="56" style="47" customWidth="1"/>
    <col min="9994" max="9994" width="112.375" style="47" customWidth="1"/>
    <col min="9995" max="9995" width="92.875" style="47" customWidth="1"/>
    <col min="9996" max="9996" width="7.375" style="47" customWidth="1"/>
    <col min="9997" max="9997" width="22.5" style="47" customWidth="1"/>
    <col min="9998" max="9999" width="8.625" style="47" customWidth="1"/>
    <col min="10000" max="10000" width="10.375" style="47" customWidth="1"/>
    <col min="10001" max="10001" width="14" style="47" customWidth="1"/>
    <col min="10002" max="10002" width="11.125" style="47" customWidth="1"/>
    <col min="10003" max="10003" width="10.125" style="47" customWidth="1"/>
    <col min="10004" max="10240" width="9.125" style="47"/>
    <col min="10241" max="10241" width="54.875" style="47" customWidth="1"/>
    <col min="10242" max="10242" width="128.5" style="47" customWidth="1"/>
    <col min="10243" max="10244" width="255.5" style="47" customWidth="1"/>
    <col min="10245" max="10245" width="104.125" style="47" customWidth="1"/>
    <col min="10246" max="10246" width="64.5" style="47" customWidth="1"/>
    <col min="10247" max="10247" width="91.5" style="47" customWidth="1"/>
    <col min="10248" max="10248" width="108.625" style="47" customWidth="1"/>
    <col min="10249" max="10249" width="56" style="47" customWidth="1"/>
    <col min="10250" max="10250" width="112.375" style="47" customWidth="1"/>
    <col min="10251" max="10251" width="92.875" style="47" customWidth="1"/>
    <col min="10252" max="10252" width="7.375" style="47" customWidth="1"/>
    <col min="10253" max="10253" width="22.5" style="47" customWidth="1"/>
    <col min="10254" max="10255" width="8.625" style="47" customWidth="1"/>
    <col min="10256" max="10256" width="10.375" style="47" customWidth="1"/>
    <col min="10257" max="10257" width="14" style="47" customWidth="1"/>
    <col min="10258" max="10258" width="11.125" style="47" customWidth="1"/>
    <col min="10259" max="10259" width="10.125" style="47" customWidth="1"/>
    <col min="10260" max="10496" width="9.125" style="47"/>
    <col min="10497" max="10497" width="54.875" style="47" customWidth="1"/>
    <col min="10498" max="10498" width="128.5" style="47" customWidth="1"/>
    <col min="10499" max="10500" width="255.5" style="47" customWidth="1"/>
    <col min="10501" max="10501" width="104.125" style="47" customWidth="1"/>
    <col min="10502" max="10502" width="64.5" style="47" customWidth="1"/>
    <col min="10503" max="10503" width="91.5" style="47" customWidth="1"/>
    <col min="10504" max="10504" width="108.625" style="47" customWidth="1"/>
    <col min="10505" max="10505" width="56" style="47" customWidth="1"/>
    <col min="10506" max="10506" width="112.375" style="47" customWidth="1"/>
    <col min="10507" max="10507" width="92.875" style="47" customWidth="1"/>
    <col min="10508" max="10508" width="7.375" style="47" customWidth="1"/>
    <col min="10509" max="10509" width="22.5" style="47" customWidth="1"/>
    <col min="10510" max="10511" width="8.625" style="47" customWidth="1"/>
    <col min="10512" max="10512" width="10.375" style="47" customWidth="1"/>
    <col min="10513" max="10513" width="14" style="47" customWidth="1"/>
    <col min="10514" max="10514" width="11.125" style="47" customWidth="1"/>
    <col min="10515" max="10515" width="10.125" style="47" customWidth="1"/>
    <col min="10516" max="10752" width="9.125" style="47"/>
    <col min="10753" max="10753" width="54.875" style="47" customWidth="1"/>
    <col min="10754" max="10754" width="128.5" style="47" customWidth="1"/>
    <col min="10755" max="10756" width="255.5" style="47" customWidth="1"/>
    <col min="10757" max="10757" width="104.125" style="47" customWidth="1"/>
    <col min="10758" max="10758" width="64.5" style="47" customWidth="1"/>
    <col min="10759" max="10759" width="91.5" style="47" customWidth="1"/>
    <col min="10760" max="10760" width="108.625" style="47" customWidth="1"/>
    <col min="10761" max="10761" width="56" style="47" customWidth="1"/>
    <col min="10762" max="10762" width="112.375" style="47" customWidth="1"/>
    <col min="10763" max="10763" width="92.875" style="47" customWidth="1"/>
    <col min="10764" max="10764" width="7.375" style="47" customWidth="1"/>
    <col min="10765" max="10765" width="22.5" style="47" customWidth="1"/>
    <col min="10766" max="10767" width="8.625" style="47" customWidth="1"/>
    <col min="10768" max="10768" width="10.375" style="47" customWidth="1"/>
    <col min="10769" max="10769" width="14" style="47" customWidth="1"/>
    <col min="10770" max="10770" width="11.125" style="47" customWidth="1"/>
    <col min="10771" max="10771" width="10.125" style="47" customWidth="1"/>
    <col min="10772" max="11008" width="9.125" style="47"/>
    <col min="11009" max="11009" width="54.875" style="47" customWidth="1"/>
    <col min="11010" max="11010" width="128.5" style="47" customWidth="1"/>
    <col min="11011" max="11012" width="255.5" style="47" customWidth="1"/>
    <col min="11013" max="11013" width="104.125" style="47" customWidth="1"/>
    <col min="11014" max="11014" width="64.5" style="47" customWidth="1"/>
    <col min="11015" max="11015" width="91.5" style="47" customWidth="1"/>
    <col min="11016" max="11016" width="108.625" style="47" customWidth="1"/>
    <col min="11017" max="11017" width="56" style="47" customWidth="1"/>
    <col min="11018" max="11018" width="112.375" style="47" customWidth="1"/>
    <col min="11019" max="11019" width="92.875" style="47" customWidth="1"/>
    <col min="11020" max="11020" width="7.375" style="47" customWidth="1"/>
    <col min="11021" max="11021" width="22.5" style="47" customWidth="1"/>
    <col min="11022" max="11023" width="8.625" style="47" customWidth="1"/>
    <col min="11024" max="11024" width="10.375" style="47" customWidth="1"/>
    <col min="11025" max="11025" width="14" style="47" customWidth="1"/>
    <col min="11026" max="11026" width="11.125" style="47" customWidth="1"/>
    <col min="11027" max="11027" width="10.125" style="47" customWidth="1"/>
    <col min="11028" max="11264" width="9.125" style="47"/>
    <col min="11265" max="11265" width="54.875" style="47" customWidth="1"/>
    <col min="11266" max="11266" width="128.5" style="47" customWidth="1"/>
    <col min="11267" max="11268" width="255.5" style="47" customWidth="1"/>
    <col min="11269" max="11269" width="104.125" style="47" customWidth="1"/>
    <col min="11270" max="11270" width="64.5" style="47" customWidth="1"/>
    <col min="11271" max="11271" width="91.5" style="47" customWidth="1"/>
    <col min="11272" max="11272" width="108.625" style="47" customWidth="1"/>
    <col min="11273" max="11273" width="56" style="47" customWidth="1"/>
    <col min="11274" max="11274" width="112.375" style="47" customWidth="1"/>
    <col min="11275" max="11275" width="92.875" style="47" customWidth="1"/>
    <col min="11276" max="11276" width="7.375" style="47" customWidth="1"/>
    <col min="11277" max="11277" width="22.5" style="47" customWidth="1"/>
    <col min="11278" max="11279" width="8.625" style="47" customWidth="1"/>
    <col min="11280" max="11280" width="10.375" style="47" customWidth="1"/>
    <col min="11281" max="11281" width="14" style="47" customWidth="1"/>
    <col min="11282" max="11282" width="11.125" style="47" customWidth="1"/>
    <col min="11283" max="11283" width="10.125" style="47" customWidth="1"/>
    <col min="11284" max="11520" width="9.125" style="47"/>
    <col min="11521" max="11521" width="54.875" style="47" customWidth="1"/>
    <col min="11522" max="11522" width="128.5" style="47" customWidth="1"/>
    <col min="11523" max="11524" width="255.5" style="47" customWidth="1"/>
    <col min="11525" max="11525" width="104.125" style="47" customWidth="1"/>
    <col min="11526" max="11526" width="64.5" style="47" customWidth="1"/>
    <col min="11527" max="11527" width="91.5" style="47" customWidth="1"/>
    <col min="11528" max="11528" width="108.625" style="47" customWidth="1"/>
    <col min="11529" max="11529" width="56" style="47" customWidth="1"/>
    <col min="11530" max="11530" width="112.375" style="47" customWidth="1"/>
    <col min="11531" max="11531" width="92.875" style="47" customWidth="1"/>
    <col min="11532" max="11532" width="7.375" style="47" customWidth="1"/>
    <col min="11533" max="11533" width="22.5" style="47" customWidth="1"/>
    <col min="11534" max="11535" width="8.625" style="47" customWidth="1"/>
    <col min="11536" max="11536" width="10.375" style="47" customWidth="1"/>
    <col min="11537" max="11537" width="14" style="47" customWidth="1"/>
    <col min="11538" max="11538" width="11.125" style="47" customWidth="1"/>
    <col min="11539" max="11539" width="10.125" style="47" customWidth="1"/>
    <col min="11540" max="11776" width="9.125" style="47"/>
    <col min="11777" max="11777" width="54.875" style="47" customWidth="1"/>
    <col min="11778" max="11778" width="128.5" style="47" customWidth="1"/>
    <col min="11779" max="11780" width="255.5" style="47" customWidth="1"/>
    <col min="11781" max="11781" width="104.125" style="47" customWidth="1"/>
    <col min="11782" max="11782" width="64.5" style="47" customWidth="1"/>
    <col min="11783" max="11783" width="91.5" style="47" customWidth="1"/>
    <col min="11784" max="11784" width="108.625" style="47" customWidth="1"/>
    <col min="11785" max="11785" width="56" style="47" customWidth="1"/>
    <col min="11786" max="11786" width="112.375" style="47" customWidth="1"/>
    <col min="11787" max="11787" width="92.875" style="47" customWidth="1"/>
    <col min="11788" max="11788" width="7.375" style="47" customWidth="1"/>
    <col min="11789" max="11789" width="22.5" style="47" customWidth="1"/>
    <col min="11790" max="11791" width="8.625" style="47" customWidth="1"/>
    <col min="11792" max="11792" width="10.375" style="47" customWidth="1"/>
    <col min="11793" max="11793" width="14" style="47" customWidth="1"/>
    <col min="11794" max="11794" width="11.125" style="47" customWidth="1"/>
    <col min="11795" max="11795" width="10.125" style="47" customWidth="1"/>
    <col min="11796" max="12032" width="9.125" style="47"/>
    <col min="12033" max="12033" width="54.875" style="47" customWidth="1"/>
    <col min="12034" max="12034" width="128.5" style="47" customWidth="1"/>
    <col min="12035" max="12036" width="255.5" style="47" customWidth="1"/>
    <col min="12037" max="12037" width="104.125" style="47" customWidth="1"/>
    <col min="12038" max="12038" width="64.5" style="47" customWidth="1"/>
    <col min="12039" max="12039" width="91.5" style="47" customWidth="1"/>
    <col min="12040" max="12040" width="108.625" style="47" customWidth="1"/>
    <col min="12041" max="12041" width="56" style="47" customWidth="1"/>
    <col min="12042" max="12042" width="112.375" style="47" customWidth="1"/>
    <col min="12043" max="12043" width="92.875" style="47" customWidth="1"/>
    <col min="12044" max="12044" width="7.375" style="47" customWidth="1"/>
    <col min="12045" max="12045" width="22.5" style="47" customWidth="1"/>
    <col min="12046" max="12047" width="8.625" style="47" customWidth="1"/>
    <col min="12048" max="12048" width="10.375" style="47" customWidth="1"/>
    <col min="12049" max="12049" width="14" style="47" customWidth="1"/>
    <col min="12050" max="12050" width="11.125" style="47" customWidth="1"/>
    <col min="12051" max="12051" width="10.125" style="47" customWidth="1"/>
    <col min="12052" max="12288" width="9.125" style="47"/>
    <col min="12289" max="12289" width="54.875" style="47" customWidth="1"/>
    <col min="12290" max="12290" width="128.5" style="47" customWidth="1"/>
    <col min="12291" max="12292" width="255.5" style="47" customWidth="1"/>
    <col min="12293" max="12293" width="104.125" style="47" customWidth="1"/>
    <col min="12294" max="12294" width="64.5" style="47" customWidth="1"/>
    <col min="12295" max="12295" width="91.5" style="47" customWidth="1"/>
    <col min="12296" max="12296" width="108.625" style="47" customWidth="1"/>
    <col min="12297" max="12297" width="56" style="47" customWidth="1"/>
    <col min="12298" max="12298" width="112.375" style="47" customWidth="1"/>
    <col min="12299" max="12299" width="92.875" style="47" customWidth="1"/>
    <col min="12300" max="12300" width="7.375" style="47" customWidth="1"/>
    <col min="12301" max="12301" width="22.5" style="47" customWidth="1"/>
    <col min="12302" max="12303" width="8.625" style="47" customWidth="1"/>
    <col min="12304" max="12304" width="10.375" style="47" customWidth="1"/>
    <col min="12305" max="12305" width="14" style="47" customWidth="1"/>
    <col min="12306" max="12306" width="11.125" style="47" customWidth="1"/>
    <col min="12307" max="12307" width="10.125" style="47" customWidth="1"/>
    <col min="12308" max="12544" width="9.125" style="47"/>
    <col min="12545" max="12545" width="54.875" style="47" customWidth="1"/>
    <col min="12546" max="12546" width="128.5" style="47" customWidth="1"/>
    <col min="12547" max="12548" width="255.5" style="47" customWidth="1"/>
    <col min="12549" max="12549" width="104.125" style="47" customWidth="1"/>
    <col min="12550" max="12550" width="64.5" style="47" customWidth="1"/>
    <col min="12551" max="12551" width="91.5" style="47" customWidth="1"/>
    <col min="12552" max="12552" width="108.625" style="47" customWidth="1"/>
    <col min="12553" max="12553" width="56" style="47" customWidth="1"/>
    <col min="12554" max="12554" width="112.375" style="47" customWidth="1"/>
    <col min="12555" max="12555" width="92.875" style="47" customWidth="1"/>
    <col min="12556" max="12556" width="7.375" style="47" customWidth="1"/>
    <col min="12557" max="12557" width="22.5" style="47" customWidth="1"/>
    <col min="12558" max="12559" width="8.625" style="47" customWidth="1"/>
    <col min="12560" max="12560" width="10.375" style="47" customWidth="1"/>
    <col min="12561" max="12561" width="14" style="47" customWidth="1"/>
    <col min="12562" max="12562" width="11.125" style="47" customWidth="1"/>
    <col min="12563" max="12563" width="10.125" style="47" customWidth="1"/>
    <col min="12564" max="12800" width="9.125" style="47"/>
    <col min="12801" max="12801" width="54.875" style="47" customWidth="1"/>
    <col min="12802" max="12802" width="128.5" style="47" customWidth="1"/>
    <col min="12803" max="12804" width="255.5" style="47" customWidth="1"/>
    <col min="12805" max="12805" width="104.125" style="47" customWidth="1"/>
    <col min="12806" max="12806" width="64.5" style="47" customWidth="1"/>
    <col min="12807" max="12807" width="91.5" style="47" customWidth="1"/>
    <col min="12808" max="12808" width="108.625" style="47" customWidth="1"/>
    <col min="12809" max="12809" width="56" style="47" customWidth="1"/>
    <col min="12810" max="12810" width="112.375" style="47" customWidth="1"/>
    <col min="12811" max="12811" width="92.875" style="47" customWidth="1"/>
    <col min="12812" max="12812" width="7.375" style="47" customWidth="1"/>
    <col min="12813" max="12813" width="22.5" style="47" customWidth="1"/>
    <col min="12814" max="12815" width="8.625" style="47" customWidth="1"/>
    <col min="12816" max="12816" width="10.375" style="47" customWidth="1"/>
    <col min="12817" max="12817" width="14" style="47" customWidth="1"/>
    <col min="12818" max="12818" width="11.125" style="47" customWidth="1"/>
    <col min="12819" max="12819" width="10.125" style="47" customWidth="1"/>
    <col min="12820" max="13056" width="9.125" style="47"/>
    <col min="13057" max="13057" width="54.875" style="47" customWidth="1"/>
    <col min="13058" max="13058" width="128.5" style="47" customWidth="1"/>
    <col min="13059" max="13060" width="255.5" style="47" customWidth="1"/>
    <col min="13061" max="13061" width="104.125" style="47" customWidth="1"/>
    <col min="13062" max="13062" width="64.5" style="47" customWidth="1"/>
    <col min="13063" max="13063" width="91.5" style="47" customWidth="1"/>
    <col min="13064" max="13064" width="108.625" style="47" customWidth="1"/>
    <col min="13065" max="13065" width="56" style="47" customWidth="1"/>
    <col min="13066" max="13066" width="112.375" style="47" customWidth="1"/>
    <col min="13067" max="13067" width="92.875" style="47" customWidth="1"/>
    <col min="13068" max="13068" width="7.375" style="47" customWidth="1"/>
    <col min="13069" max="13069" width="22.5" style="47" customWidth="1"/>
    <col min="13070" max="13071" width="8.625" style="47" customWidth="1"/>
    <col min="13072" max="13072" width="10.375" style="47" customWidth="1"/>
    <col min="13073" max="13073" width="14" style="47" customWidth="1"/>
    <col min="13074" max="13074" width="11.125" style="47" customWidth="1"/>
    <col min="13075" max="13075" width="10.125" style="47" customWidth="1"/>
    <col min="13076" max="13312" width="9.125" style="47"/>
    <col min="13313" max="13313" width="54.875" style="47" customWidth="1"/>
    <col min="13314" max="13314" width="128.5" style="47" customWidth="1"/>
    <col min="13315" max="13316" width="255.5" style="47" customWidth="1"/>
    <col min="13317" max="13317" width="104.125" style="47" customWidth="1"/>
    <col min="13318" max="13318" width="64.5" style="47" customWidth="1"/>
    <col min="13319" max="13319" width="91.5" style="47" customWidth="1"/>
    <col min="13320" max="13320" width="108.625" style="47" customWidth="1"/>
    <col min="13321" max="13321" width="56" style="47" customWidth="1"/>
    <col min="13322" max="13322" width="112.375" style="47" customWidth="1"/>
    <col min="13323" max="13323" width="92.875" style="47" customWidth="1"/>
    <col min="13324" max="13324" width="7.375" style="47" customWidth="1"/>
    <col min="13325" max="13325" width="22.5" style="47" customWidth="1"/>
    <col min="13326" max="13327" width="8.625" style="47" customWidth="1"/>
    <col min="13328" max="13328" width="10.375" style="47" customWidth="1"/>
    <col min="13329" max="13329" width="14" style="47" customWidth="1"/>
    <col min="13330" max="13330" width="11.125" style="47" customWidth="1"/>
    <col min="13331" max="13331" width="10.125" style="47" customWidth="1"/>
    <col min="13332" max="13568" width="9.125" style="47"/>
    <col min="13569" max="13569" width="54.875" style="47" customWidth="1"/>
    <col min="13570" max="13570" width="128.5" style="47" customWidth="1"/>
    <col min="13571" max="13572" width="255.5" style="47" customWidth="1"/>
    <col min="13573" max="13573" width="104.125" style="47" customWidth="1"/>
    <col min="13574" max="13574" width="64.5" style="47" customWidth="1"/>
    <col min="13575" max="13575" width="91.5" style="47" customWidth="1"/>
    <col min="13576" max="13576" width="108.625" style="47" customWidth="1"/>
    <col min="13577" max="13577" width="56" style="47" customWidth="1"/>
    <col min="13578" max="13578" width="112.375" style="47" customWidth="1"/>
    <col min="13579" max="13579" width="92.875" style="47" customWidth="1"/>
    <col min="13580" max="13580" width="7.375" style="47" customWidth="1"/>
    <col min="13581" max="13581" width="22.5" style="47" customWidth="1"/>
    <col min="13582" max="13583" width="8.625" style="47" customWidth="1"/>
    <col min="13584" max="13584" width="10.375" style="47" customWidth="1"/>
    <col min="13585" max="13585" width="14" style="47" customWidth="1"/>
    <col min="13586" max="13586" width="11.125" style="47" customWidth="1"/>
    <col min="13587" max="13587" width="10.125" style="47" customWidth="1"/>
    <col min="13588" max="13824" width="9.125" style="47"/>
    <col min="13825" max="13825" width="54.875" style="47" customWidth="1"/>
    <col min="13826" max="13826" width="128.5" style="47" customWidth="1"/>
    <col min="13827" max="13828" width="255.5" style="47" customWidth="1"/>
    <col min="13829" max="13829" width="104.125" style="47" customWidth="1"/>
    <col min="13830" max="13830" width="64.5" style="47" customWidth="1"/>
    <col min="13831" max="13831" width="91.5" style="47" customWidth="1"/>
    <col min="13832" max="13832" width="108.625" style="47" customWidth="1"/>
    <col min="13833" max="13833" width="56" style="47" customWidth="1"/>
    <col min="13834" max="13834" width="112.375" style="47" customWidth="1"/>
    <col min="13835" max="13835" width="92.875" style="47" customWidth="1"/>
    <col min="13836" max="13836" width="7.375" style="47" customWidth="1"/>
    <col min="13837" max="13837" width="22.5" style="47" customWidth="1"/>
    <col min="13838" max="13839" width="8.625" style="47" customWidth="1"/>
    <col min="13840" max="13840" width="10.375" style="47" customWidth="1"/>
    <col min="13841" max="13841" width="14" style="47" customWidth="1"/>
    <col min="13842" max="13842" width="11.125" style="47" customWidth="1"/>
    <col min="13843" max="13843" width="10.125" style="47" customWidth="1"/>
    <col min="13844" max="14080" width="9.125" style="47"/>
    <col min="14081" max="14081" width="54.875" style="47" customWidth="1"/>
    <col min="14082" max="14082" width="128.5" style="47" customWidth="1"/>
    <col min="14083" max="14084" width="255.5" style="47" customWidth="1"/>
    <col min="14085" max="14085" width="104.125" style="47" customWidth="1"/>
    <col min="14086" max="14086" width="64.5" style="47" customWidth="1"/>
    <col min="14087" max="14087" width="91.5" style="47" customWidth="1"/>
    <col min="14088" max="14088" width="108.625" style="47" customWidth="1"/>
    <col min="14089" max="14089" width="56" style="47" customWidth="1"/>
    <col min="14090" max="14090" width="112.375" style="47" customWidth="1"/>
    <col min="14091" max="14091" width="92.875" style="47" customWidth="1"/>
    <col min="14092" max="14092" width="7.375" style="47" customWidth="1"/>
    <col min="14093" max="14093" width="22.5" style="47" customWidth="1"/>
    <col min="14094" max="14095" width="8.625" style="47" customWidth="1"/>
    <col min="14096" max="14096" width="10.375" style="47" customWidth="1"/>
    <col min="14097" max="14097" width="14" style="47" customWidth="1"/>
    <col min="14098" max="14098" width="11.125" style="47" customWidth="1"/>
    <col min="14099" max="14099" width="10.125" style="47" customWidth="1"/>
    <col min="14100" max="14336" width="9.125" style="47"/>
    <col min="14337" max="14337" width="54.875" style="47" customWidth="1"/>
    <col min="14338" max="14338" width="128.5" style="47" customWidth="1"/>
    <col min="14339" max="14340" width="255.5" style="47" customWidth="1"/>
    <col min="14341" max="14341" width="104.125" style="47" customWidth="1"/>
    <col min="14342" max="14342" width="64.5" style="47" customWidth="1"/>
    <col min="14343" max="14343" width="91.5" style="47" customWidth="1"/>
    <col min="14344" max="14344" width="108.625" style="47" customWidth="1"/>
    <col min="14345" max="14345" width="56" style="47" customWidth="1"/>
    <col min="14346" max="14346" width="112.375" style="47" customWidth="1"/>
    <col min="14347" max="14347" width="92.875" style="47" customWidth="1"/>
    <col min="14348" max="14348" width="7.375" style="47" customWidth="1"/>
    <col min="14349" max="14349" width="22.5" style="47" customWidth="1"/>
    <col min="14350" max="14351" width="8.625" style="47" customWidth="1"/>
    <col min="14352" max="14352" width="10.375" style="47" customWidth="1"/>
    <col min="14353" max="14353" width="14" style="47" customWidth="1"/>
    <col min="14354" max="14354" width="11.125" style="47" customWidth="1"/>
    <col min="14355" max="14355" width="10.125" style="47" customWidth="1"/>
    <col min="14356" max="14592" width="9.125" style="47"/>
    <col min="14593" max="14593" width="54.875" style="47" customWidth="1"/>
    <col min="14594" max="14594" width="128.5" style="47" customWidth="1"/>
    <col min="14595" max="14596" width="255.5" style="47" customWidth="1"/>
    <col min="14597" max="14597" width="104.125" style="47" customWidth="1"/>
    <col min="14598" max="14598" width="64.5" style="47" customWidth="1"/>
    <col min="14599" max="14599" width="91.5" style="47" customWidth="1"/>
    <col min="14600" max="14600" width="108.625" style="47" customWidth="1"/>
    <col min="14601" max="14601" width="56" style="47" customWidth="1"/>
    <col min="14602" max="14602" width="112.375" style="47" customWidth="1"/>
    <col min="14603" max="14603" width="92.875" style="47" customWidth="1"/>
    <col min="14604" max="14604" width="7.375" style="47" customWidth="1"/>
    <col min="14605" max="14605" width="22.5" style="47" customWidth="1"/>
    <col min="14606" max="14607" width="8.625" style="47" customWidth="1"/>
    <col min="14608" max="14608" width="10.375" style="47" customWidth="1"/>
    <col min="14609" max="14609" width="14" style="47" customWidth="1"/>
    <col min="14610" max="14610" width="11.125" style="47" customWidth="1"/>
    <col min="14611" max="14611" width="10.125" style="47" customWidth="1"/>
    <col min="14612" max="14848" width="9.125" style="47"/>
    <col min="14849" max="14849" width="54.875" style="47" customWidth="1"/>
    <col min="14850" max="14850" width="128.5" style="47" customWidth="1"/>
    <col min="14851" max="14852" width="255.5" style="47" customWidth="1"/>
    <col min="14853" max="14853" width="104.125" style="47" customWidth="1"/>
    <col min="14854" max="14854" width="64.5" style="47" customWidth="1"/>
    <col min="14855" max="14855" width="91.5" style="47" customWidth="1"/>
    <col min="14856" max="14856" width="108.625" style="47" customWidth="1"/>
    <col min="14857" max="14857" width="56" style="47" customWidth="1"/>
    <col min="14858" max="14858" width="112.375" style="47" customWidth="1"/>
    <col min="14859" max="14859" width="92.875" style="47" customWidth="1"/>
    <col min="14860" max="14860" width="7.375" style="47" customWidth="1"/>
    <col min="14861" max="14861" width="22.5" style="47" customWidth="1"/>
    <col min="14862" max="14863" width="8.625" style="47" customWidth="1"/>
    <col min="14864" max="14864" width="10.375" style="47" customWidth="1"/>
    <col min="14865" max="14865" width="14" style="47" customWidth="1"/>
    <col min="14866" max="14866" width="11.125" style="47" customWidth="1"/>
    <col min="14867" max="14867" width="10.125" style="47" customWidth="1"/>
    <col min="14868" max="15104" width="9.125" style="47"/>
    <col min="15105" max="15105" width="54.875" style="47" customWidth="1"/>
    <col min="15106" max="15106" width="128.5" style="47" customWidth="1"/>
    <col min="15107" max="15108" width="255.5" style="47" customWidth="1"/>
    <col min="15109" max="15109" width="104.125" style="47" customWidth="1"/>
    <col min="15110" max="15110" width="64.5" style="47" customWidth="1"/>
    <col min="15111" max="15111" width="91.5" style="47" customWidth="1"/>
    <col min="15112" max="15112" width="108.625" style="47" customWidth="1"/>
    <col min="15113" max="15113" width="56" style="47" customWidth="1"/>
    <col min="15114" max="15114" width="112.375" style="47" customWidth="1"/>
    <col min="15115" max="15115" width="92.875" style="47" customWidth="1"/>
    <col min="15116" max="15116" width="7.375" style="47" customWidth="1"/>
    <col min="15117" max="15117" width="22.5" style="47" customWidth="1"/>
    <col min="15118" max="15119" width="8.625" style="47" customWidth="1"/>
    <col min="15120" max="15120" width="10.375" style="47" customWidth="1"/>
    <col min="15121" max="15121" width="14" style="47" customWidth="1"/>
    <col min="15122" max="15122" width="11.125" style="47" customWidth="1"/>
    <col min="15123" max="15123" width="10.125" style="47" customWidth="1"/>
    <col min="15124" max="15360" width="9.125" style="47"/>
    <col min="15361" max="15361" width="54.875" style="47" customWidth="1"/>
    <col min="15362" max="15362" width="128.5" style="47" customWidth="1"/>
    <col min="15363" max="15364" width="255.5" style="47" customWidth="1"/>
    <col min="15365" max="15365" width="104.125" style="47" customWidth="1"/>
    <col min="15366" max="15366" width="64.5" style="47" customWidth="1"/>
    <col min="15367" max="15367" width="91.5" style="47" customWidth="1"/>
    <col min="15368" max="15368" width="108.625" style="47" customWidth="1"/>
    <col min="15369" max="15369" width="56" style="47" customWidth="1"/>
    <col min="15370" max="15370" width="112.375" style="47" customWidth="1"/>
    <col min="15371" max="15371" width="92.875" style="47" customWidth="1"/>
    <col min="15372" max="15372" width="7.375" style="47" customWidth="1"/>
    <col min="15373" max="15373" width="22.5" style="47" customWidth="1"/>
    <col min="15374" max="15375" width="8.625" style="47" customWidth="1"/>
    <col min="15376" max="15376" width="10.375" style="47" customWidth="1"/>
    <col min="15377" max="15377" width="14" style="47" customWidth="1"/>
    <col min="15378" max="15378" width="11.125" style="47" customWidth="1"/>
    <col min="15379" max="15379" width="10.125" style="47" customWidth="1"/>
    <col min="15380" max="15616" width="9.125" style="47"/>
    <col min="15617" max="15617" width="54.875" style="47" customWidth="1"/>
    <col min="15618" max="15618" width="128.5" style="47" customWidth="1"/>
    <col min="15619" max="15620" width="255.5" style="47" customWidth="1"/>
    <col min="15621" max="15621" width="104.125" style="47" customWidth="1"/>
    <col min="15622" max="15622" width="64.5" style="47" customWidth="1"/>
    <col min="15623" max="15623" width="91.5" style="47" customWidth="1"/>
    <col min="15624" max="15624" width="108.625" style="47" customWidth="1"/>
    <col min="15625" max="15625" width="56" style="47" customWidth="1"/>
    <col min="15626" max="15626" width="112.375" style="47" customWidth="1"/>
    <col min="15627" max="15627" width="92.875" style="47" customWidth="1"/>
    <col min="15628" max="15628" width="7.375" style="47" customWidth="1"/>
    <col min="15629" max="15629" width="22.5" style="47" customWidth="1"/>
    <col min="15630" max="15631" width="8.625" style="47" customWidth="1"/>
    <col min="15632" max="15632" width="10.375" style="47" customWidth="1"/>
    <col min="15633" max="15633" width="14" style="47" customWidth="1"/>
    <col min="15634" max="15634" width="11.125" style="47" customWidth="1"/>
    <col min="15635" max="15635" width="10.125" style="47" customWidth="1"/>
    <col min="15636" max="15872" width="9.125" style="47"/>
    <col min="15873" max="15873" width="54.875" style="47" customWidth="1"/>
    <col min="15874" max="15874" width="128.5" style="47" customWidth="1"/>
    <col min="15875" max="15876" width="255.5" style="47" customWidth="1"/>
    <col min="15877" max="15877" width="104.125" style="47" customWidth="1"/>
    <col min="15878" max="15878" width="64.5" style="47" customWidth="1"/>
    <col min="15879" max="15879" width="91.5" style="47" customWidth="1"/>
    <col min="15880" max="15880" width="108.625" style="47" customWidth="1"/>
    <col min="15881" max="15881" width="56" style="47" customWidth="1"/>
    <col min="15882" max="15882" width="112.375" style="47" customWidth="1"/>
    <col min="15883" max="15883" width="92.875" style="47" customWidth="1"/>
    <col min="15884" max="15884" width="7.375" style="47" customWidth="1"/>
    <col min="15885" max="15885" width="22.5" style="47" customWidth="1"/>
    <col min="15886" max="15887" width="8.625" style="47" customWidth="1"/>
    <col min="15888" max="15888" width="10.375" style="47" customWidth="1"/>
    <col min="15889" max="15889" width="14" style="47" customWidth="1"/>
    <col min="15890" max="15890" width="11.125" style="47" customWidth="1"/>
    <col min="15891" max="15891" width="10.125" style="47" customWidth="1"/>
    <col min="15892" max="16128" width="9.125" style="47"/>
    <col min="16129" max="16129" width="54.875" style="47" customWidth="1"/>
    <col min="16130" max="16130" width="128.5" style="47" customWidth="1"/>
    <col min="16131" max="16132" width="255.5" style="47" customWidth="1"/>
    <col min="16133" max="16133" width="104.125" style="47" customWidth="1"/>
    <col min="16134" max="16134" width="64.5" style="47" customWidth="1"/>
    <col min="16135" max="16135" width="91.5" style="47" customWidth="1"/>
    <col min="16136" max="16136" width="108.625" style="47" customWidth="1"/>
    <col min="16137" max="16137" width="56" style="47" customWidth="1"/>
    <col min="16138" max="16138" width="112.375" style="47" customWidth="1"/>
    <col min="16139" max="16139" width="92.875" style="47" customWidth="1"/>
    <col min="16140" max="16140" width="7.375" style="47" customWidth="1"/>
    <col min="16141" max="16141" width="22.5" style="47" customWidth="1"/>
    <col min="16142" max="16143" width="8.625" style="47" customWidth="1"/>
    <col min="16144" max="16144" width="10.375" style="47" customWidth="1"/>
    <col min="16145" max="16145" width="14" style="47" customWidth="1"/>
    <col min="16146" max="16146" width="11.125" style="47" customWidth="1"/>
    <col min="16147" max="16147" width="10.125" style="47" customWidth="1"/>
    <col min="16148" max="16384" width="9.125" style="47"/>
  </cols>
  <sheetData>
    <row r="1" spans="1:11" ht="409.5" customHeight="1">
      <c r="A1" s="133" t="s">
        <v>113</v>
      </c>
      <c r="B1" s="133"/>
      <c r="C1" s="133"/>
      <c r="D1" s="42"/>
      <c r="G1" s="134" t="s">
        <v>114</v>
      </c>
      <c r="H1" s="134"/>
      <c r="I1" s="134"/>
      <c r="J1" s="134"/>
      <c r="K1" s="134"/>
    </row>
    <row r="2" spans="1:11" ht="409.5" customHeight="1">
      <c r="A2" s="133"/>
      <c r="B2" s="133"/>
      <c r="C2" s="133"/>
      <c r="D2" s="42"/>
      <c r="E2" s="135" t="s">
        <v>115</v>
      </c>
      <c r="F2" s="136"/>
      <c r="G2" s="136"/>
      <c r="H2" s="136"/>
      <c r="I2" s="136"/>
      <c r="J2" s="136"/>
      <c r="K2" s="136"/>
    </row>
    <row r="3" spans="1:11" ht="12.75" customHeight="1">
      <c r="A3" s="31"/>
      <c r="B3" s="31"/>
      <c r="C3" s="31"/>
      <c r="D3" s="31"/>
      <c r="E3" s="136"/>
      <c r="F3" s="136"/>
      <c r="G3" s="136"/>
      <c r="H3" s="136"/>
      <c r="I3" s="136"/>
      <c r="J3" s="136"/>
      <c r="K3" s="136"/>
    </row>
    <row r="4" spans="1:11" ht="87" customHeight="1">
      <c r="A4" s="31"/>
      <c r="B4" s="31"/>
      <c r="C4" s="32" t="s">
        <v>100</v>
      </c>
      <c r="D4" s="32"/>
      <c r="E4" s="136"/>
      <c r="F4" s="136"/>
      <c r="G4" s="136"/>
      <c r="H4" s="136"/>
      <c r="I4" s="136"/>
      <c r="J4" s="136"/>
      <c r="K4" s="136"/>
    </row>
    <row r="5" spans="1:11" ht="87" customHeight="1">
      <c r="A5" s="31"/>
      <c r="B5" s="31"/>
      <c r="C5" s="32" t="s">
        <v>101</v>
      </c>
      <c r="D5" s="32"/>
      <c r="E5" s="136"/>
      <c r="F5" s="136"/>
      <c r="G5" s="136"/>
      <c r="H5" s="136"/>
      <c r="I5" s="136"/>
      <c r="J5" s="136"/>
      <c r="K5" s="136"/>
    </row>
    <row r="6" spans="1:11" ht="12.75" hidden="1" customHeight="1">
      <c r="A6" s="31"/>
      <c r="B6" s="31"/>
      <c r="C6" s="31"/>
      <c r="D6" s="31"/>
      <c r="E6" s="136"/>
      <c r="F6" s="136"/>
      <c r="G6" s="136"/>
      <c r="H6" s="136"/>
      <c r="I6" s="136"/>
      <c r="J6" s="136"/>
      <c r="K6" s="136"/>
    </row>
    <row r="7" spans="1:11" ht="12.75" hidden="1" customHeight="1">
      <c r="A7" s="31"/>
      <c r="B7" s="31"/>
      <c r="C7" s="31"/>
      <c r="D7" s="31"/>
      <c r="E7" s="136"/>
      <c r="F7" s="136"/>
      <c r="G7" s="136"/>
      <c r="H7" s="136"/>
      <c r="I7" s="136"/>
      <c r="J7" s="136"/>
      <c r="K7" s="136"/>
    </row>
    <row r="8" spans="1:11" ht="12.75" hidden="1" customHeight="1">
      <c r="A8" s="31"/>
      <c r="B8" s="31"/>
      <c r="C8" s="31"/>
      <c r="D8" s="31"/>
      <c r="E8" s="136"/>
      <c r="F8" s="136"/>
      <c r="G8" s="136"/>
      <c r="H8" s="136"/>
      <c r="I8" s="136"/>
      <c r="J8" s="136"/>
      <c r="K8" s="136"/>
    </row>
    <row r="9" spans="1:11" ht="12.75" hidden="1" customHeight="1">
      <c r="A9" s="31"/>
      <c r="B9" s="31"/>
      <c r="C9" s="31"/>
      <c r="D9" s="31"/>
      <c r="E9" s="136"/>
      <c r="F9" s="136"/>
      <c r="G9" s="136"/>
      <c r="H9" s="136"/>
      <c r="I9" s="136"/>
      <c r="J9" s="136"/>
      <c r="K9" s="136"/>
    </row>
    <row r="10" spans="1:11" ht="12.75" hidden="1" customHeight="1">
      <c r="A10" s="31"/>
      <c r="B10" s="31"/>
      <c r="C10" s="31"/>
      <c r="D10" s="31"/>
      <c r="E10" s="136"/>
      <c r="F10" s="136"/>
      <c r="G10" s="136"/>
      <c r="H10" s="136"/>
      <c r="I10" s="136"/>
      <c r="J10" s="136"/>
      <c r="K10" s="136"/>
    </row>
    <row r="11" spans="1:11" ht="12.75" hidden="1" customHeight="1">
      <c r="A11" s="31"/>
      <c r="B11" s="31"/>
      <c r="C11" s="31"/>
      <c r="D11" s="31"/>
      <c r="E11" s="136"/>
      <c r="F11" s="136"/>
      <c r="G11" s="136"/>
      <c r="H11" s="136"/>
      <c r="I11" s="136"/>
      <c r="J11" s="136"/>
      <c r="K11" s="136"/>
    </row>
    <row r="12" spans="1:11" ht="12.75" hidden="1" customHeight="1">
      <c r="A12" s="31"/>
      <c r="B12" s="31"/>
      <c r="C12" s="31"/>
      <c r="D12" s="31"/>
      <c r="E12" s="136"/>
      <c r="F12" s="136"/>
      <c r="G12" s="136"/>
      <c r="H12" s="136"/>
      <c r="I12" s="136"/>
      <c r="J12" s="136"/>
      <c r="K12" s="136"/>
    </row>
    <row r="13" spans="1:11" ht="24" hidden="1" customHeight="1">
      <c r="A13" s="31"/>
      <c r="B13" s="31"/>
      <c r="C13" s="31"/>
      <c r="D13" s="31"/>
      <c r="E13" s="136"/>
      <c r="F13" s="136"/>
      <c r="G13" s="136"/>
      <c r="H13" s="136"/>
      <c r="I13" s="136"/>
      <c r="J13" s="136"/>
      <c r="K13" s="136"/>
    </row>
    <row r="14" spans="1:11" ht="42.75" customHeight="1">
      <c r="E14" s="136"/>
      <c r="F14" s="136"/>
      <c r="G14" s="136"/>
      <c r="H14" s="136"/>
      <c r="I14" s="136"/>
      <c r="J14" s="136"/>
      <c r="K14" s="136"/>
    </row>
    <row r="15" spans="1:11" ht="90">
      <c r="A15" s="137" t="s">
        <v>116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</row>
    <row r="16" spans="1:11" ht="3.75" customHeight="1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</row>
    <row r="17" spans="1:16" ht="71.25" customHeight="1">
      <c r="A17" s="139" t="s">
        <v>117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1:16" s="50" customFormat="1" ht="216.75" customHeight="1">
      <c r="A18" s="33" t="s">
        <v>50</v>
      </c>
      <c r="B18" s="33" t="s">
        <v>102</v>
      </c>
      <c r="C18" s="140" t="s">
        <v>103</v>
      </c>
      <c r="D18" s="141"/>
      <c r="E18" s="34" t="s">
        <v>104</v>
      </c>
      <c r="F18" s="34" t="s">
        <v>105</v>
      </c>
      <c r="G18" s="35" t="s">
        <v>106</v>
      </c>
      <c r="H18" s="35" t="s">
        <v>107</v>
      </c>
      <c r="I18" s="35" t="s">
        <v>108</v>
      </c>
      <c r="J18" s="35" t="s">
        <v>75</v>
      </c>
      <c r="K18" s="35" t="s">
        <v>77</v>
      </c>
      <c r="L18" s="48"/>
      <c r="M18" s="49"/>
    </row>
    <row r="19" spans="1:16" s="53" customFormat="1" ht="30.75" hidden="1" customHeight="1">
      <c r="A19" s="36"/>
      <c r="B19" s="36"/>
      <c r="C19" s="142"/>
      <c r="D19" s="143"/>
      <c r="E19" s="37"/>
      <c r="F19" s="37"/>
      <c r="G19" s="38"/>
      <c r="H19" s="38"/>
      <c r="I19" s="39"/>
      <c r="J19" s="38"/>
      <c r="K19" s="38"/>
      <c r="L19" s="51"/>
      <c r="M19" s="52"/>
    </row>
    <row r="20" spans="1:16" s="53" customFormat="1" ht="409.5" customHeight="1">
      <c r="A20" s="144" t="s">
        <v>109</v>
      </c>
      <c r="B20" s="146" t="s">
        <v>110</v>
      </c>
      <c r="C20" s="148" t="s">
        <v>147</v>
      </c>
      <c r="D20" s="149"/>
      <c r="E20" s="152" t="s">
        <v>111</v>
      </c>
      <c r="F20" s="152">
        <v>2</v>
      </c>
      <c r="G20" s="154">
        <v>26140</v>
      </c>
      <c r="H20" s="154">
        <f>ROUND(G20*F20,2)</f>
        <v>52280</v>
      </c>
      <c r="I20" s="156">
        <v>0.2</v>
      </c>
      <c r="J20" s="154">
        <f>ROUND(H20*I20,2)</f>
        <v>10456</v>
      </c>
      <c r="K20" s="154">
        <f>ROUND(H20+J20,2)</f>
        <v>62736</v>
      </c>
      <c r="L20" s="51"/>
      <c r="M20" s="52"/>
    </row>
    <row r="21" spans="1:16" s="53" customFormat="1" ht="258.95" customHeight="1">
      <c r="A21" s="145"/>
      <c r="B21" s="147"/>
      <c r="C21" s="150"/>
      <c r="D21" s="151"/>
      <c r="E21" s="153"/>
      <c r="F21" s="153"/>
      <c r="G21" s="155"/>
      <c r="H21" s="155"/>
      <c r="I21" s="157"/>
      <c r="J21" s="155"/>
      <c r="K21" s="155"/>
      <c r="L21" s="51"/>
      <c r="M21" s="52"/>
    </row>
    <row r="22" spans="1:16" s="53" customFormat="1">
      <c r="A22" s="145"/>
      <c r="B22" s="147"/>
      <c r="C22" s="150"/>
      <c r="D22" s="151"/>
      <c r="E22" s="153"/>
      <c r="F22" s="153"/>
      <c r="G22" s="155"/>
      <c r="H22" s="155"/>
      <c r="I22" s="157"/>
      <c r="J22" s="155"/>
      <c r="K22" s="155"/>
      <c r="L22" s="51"/>
      <c r="M22" s="52"/>
    </row>
    <row r="23" spans="1:16" s="53" customFormat="1" ht="156" customHeight="1">
      <c r="B23" s="80"/>
      <c r="C23" s="92" t="s">
        <v>148</v>
      </c>
      <c r="D23" s="96"/>
      <c r="E23" s="78"/>
      <c r="F23" s="78"/>
      <c r="G23" s="84"/>
      <c r="H23" s="84"/>
      <c r="I23" s="84"/>
      <c r="J23" s="84"/>
      <c r="K23" s="85"/>
      <c r="L23" s="54"/>
      <c r="M23" s="55"/>
      <c r="N23" s="46"/>
      <c r="O23" s="56"/>
      <c r="P23" s="56"/>
    </row>
    <row r="24" spans="1:16" ht="20.25" customHeight="1">
      <c r="B24" s="83"/>
      <c r="C24" s="93"/>
      <c r="D24" s="97"/>
      <c r="E24" s="76"/>
      <c r="F24" s="76"/>
      <c r="G24" s="86"/>
      <c r="H24" s="86"/>
      <c r="I24" s="86"/>
      <c r="J24" s="86"/>
      <c r="K24" s="87"/>
    </row>
    <row r="25" spans="1:16" s="63" customFormat="1" ht="165" customHeight="1">
      <c r="B25" s="81"/>
      <c r="C25" s="94" t="s">
        <v>149</v>
      </c>
      <c r="D25" s="98"/>
      <c r="E25" s="79"/>
      <c r="F25" s="79"/>
      <c r="G25" s="88"/>
      <c r="H25" s="88"/>
      <c r="I25" s="88"/>
      <c r="J25" s="88"/>
      <c r="K25" s="89"/>
      <c r="L25" s="60"/>
      <c r="M25" s="61"/>
      <c r="N25" s="62"/>
    </row>
    <row r="26" spans="1:16" s="63" customFormat="1" ht="101.25" customHeight="1">
      <c r="B26" s="81"/>
      <c r="C26" s="94" t="s">
        <v>150</v>
      </c>
      <c r="D26" s="98"/>
      <c r="E26" s="79"/>
      <c r="F26" s="79"/>
      <c r="G26" s="88"/>
      <c r="H26" s="88"/>
      <c r="I26" s="88"/>
      <c r="J26" s="88"/>
      <c r="K26" s="89"/>
      <c r="L26" s="60"/>
      <c r="M26" s="61"/>
      <c r="N26" s="62"/>
    </row>
    <row r="27" spans="1:16" s="63" customFormat="1" ht="101.25" customHeight="1">
      <c r="B27" s="81"/>
      <c r="C27" s="94" t="s">
        <v>151</v>
      </c>
      <c r="D27" s="98"/>
      <c r="E27" s="79"/>
      <c r="F27" s="79"/>
      <c r="G27" s="88"/>
      <c r="H27" s="88"/>
      <c r="I27" s="88"/>
      <c r="J27" s="88"/>
      <c r="K27" s="89"/>
      <c r="L27" s="60"/>
      <c r="M27" s="61"/>
      <c r="N27" s="62"/>
    </row>
    <row r="28" spans="1:16" s="63" customFormat="1" ht="101.25" customHeight="1">
      <c r="B28" s="81"/>
      <c r="C28" s="94" t="s">
        <v>152</v>
      </c>
      <c r="D28" s="98"/>
      <c r="E28" s="79"/>
      <c r="F28" s="79"/>
      <c r="G28" s="88"/>
      <c r="H28" s="88"/>
      <c r="I28" s="88"/>
      <c r="J28" s="88"/>
      <c r="K28" s="89"/>
      <c r="L28" s="60"/>
      <c r="M28" s="61"/>
      <c r="N28" s="62"/>
    </row>
    <row r="29" spans="1:16" s="63" customFormat="1" ht="101.25" customHeight="1">
      <c r="B29" s="81"/>
      <c r="C29" s="94" t="s">
        <v>153</v>
      </c>
      <c r="D29" s="98"/>
      <c r="E29" s="79"/>
      <c r="F29" s="79"/>
      <c r="G29" s="88"/>
      <c r="H29" s="88"/>
      <c r="I29" s="88"/>
      <c r="J29" s="88"/>
      <c r="K29" s="89"/>
      <c r="L29" s="60"/>
      <c r="M29" s="61"/>
      <c r="N29" s="62"/>
    </row>
    <row r="30" spans="1:16" s="63" customFormat="1" ht="101.25" customHeight="1">
      <c r="B30" s="81"/>
      <c r="C30" s="94" t="s">
        <v>154</v>
      </c>
      <c r="D30" s="98"/>
      <c r="E30" s="79"/>
      <c r="F30" s="79"/>
      <c r="G30" s="88"/>
      <c r="H30" s="88"/>
      <c r="I30" s="88"/>
      <c r="J30" s="88"/>
      <c r="K30" s="89"/>
      <c r="L30" s="60"/>
      <c r="M30" s="61"/>
      <c r="N30" s="62"/>
    </row>
    <row r="31" spans="1:16" s="63" customFormat="1" ht="101.25" customHeight="1">
      <c r="B31" s="81"/>
      <c r="C31" s="94" t="s">
        <v>155</v>
      </c>
      <c r="D31" s="98"/>
      <c r="E31" s="79"/>
      <c r="F31" s="79"/>
      <c r="G31" s="88"/>
      <c r="H31" s="88"/>
      <c r="I31" s="88"/>
      <c r="J31" s="88"/>
      <c r="K31" s="89"/>
      <c r="L31" s="60"/>
      <c r="M31" s="61"/>
      <c r="N31" s="62"/>
    </row>
    <row r="32" spans="1:16" s="63" customFormat="1" ht="101.25" customHeight="1">
      <c r="B32" s="82"/>
      <c r="C32" s="95" t="s">
        <v>156</v>
      </c>
      <c r="D32" s="99"/>
      <c r="E32" s="77"/>
      <c r="F32" s="77"/>
      <c r="G32" s="90"/>
      <c r="H32" s="90"/>
      <c r="I32" s="90"/>
      <c r="J32" s="90"/>
      <c r="K32" s="91"/>
      <c r="L32" s="60"/>
      <c r="M32" s="61"/>
      <c r="N32" s="62"/>
    </row>
    <row r="33" spans="1:14" s="63" customFormat="1" ht="101.25" customHeight="1">
      <c r="A33" s="158" t="s">
        <v>112</v>
      </c>
      <c r="B33" s="159"/>
      <c r="C33" s="159"/>
      <c r="D33" s="159"/>
      <c r="E33" s="159"/>
      <c r="F33" s="159"/>
      <c r="G33" s="160"/>
      <c r="H33" s="40">
        <f>SUM(H19:H22)</f>
        <v>52280</v>
      </c>
      <c r="I33" s="41">
        <v>0.2</v>
      </c>
      <c r="J33" s="40">
        <f>SUM(J19:J22)</f>
        <v>10456</v>
      </c>
      <c r="K33" s="40">
        <f>SUM(K19:K22)</f>
        <v>62736</v>
      </c>
      <c r="L33" s="60"/>
      <c r="M33" s="61"/>
      <c r="N33" s="62"/>
    </row>
    <row r="34" spans="1:14" s="63" customFormat="1" ht="101.25" customHeight="1">
      <c r="L34" s="60"/>
      <c r="M34" s="61"/>
      <c r="N34" s="62"/>
    </row>
    <row r="35" spans="1:14" s="63" customFormat="1" ht="6.75" hidden="1" customHeight="1">
      <c r="L35" s="60"/>
      <c r="M35" s="61"/>
      <c r="N35" s="62"/>
    </row>
    <row r="36" spans="1:14" s="63" customFormat="1" ht="52.5" hidden="1" customHeight="1">
      <c r="L36" s="60"/>
      <c r="M36" s="61"/>
      <c r="N36" s="62"/>
    </row>
    <row r="37" spans="1:14" s="63" customFormat="1" ht="87" customHeight="1">
      <c r="L37" s="60"/>
      <c r="M37" s="61"/>
      <c r="N37" s="62"/>
    </row>
    <row r="38" spans="1:14" s="63" customFormat="1" ht="126.75" customHeight="1">
      <c r="L38" s="60"/>
      <c r="M38" s="61"/>
      <c r="N38" s="62"/>
    </row>
    <row r="39" spans="1:14" s="63" customFormat="1" ht="81.75">
      <c r="C39" s="50"/>
      <c r="D39" s="50"/>
      <c r="E39" s="69"/>
      <c r="F39" s="70"/>
      <c r="G39" s="71"/>
      <c r="H39" s="71"/>
      <c r="I39" s="71"/>
      <c r="J39" s="71"/>
      <c r="K39" s="71"/>
      <c r="L39" s="60"/>
      <c r="M39" s="61"/>
      <c r="N39" s="62"/>
    </row>
    <row r="41" spans="1:14" ht="81.75">
      <c r="A41" s="58"/>
      <c r="B41" s="59" t="s">
        <v>118</v>
      </c>
      <c r="C41" s="58" t="s">
        <v>119</v>
      </c>
      <c r="D41" s="138" t="s">
        <v>120</v>
      </c>
      <c r="E41" s="138"/>
      <c r="F41" s="138"/>
      <c r="G41" s="138"/>
      <c r="H41" s="138"/>
      <c r="I41" s="138"/>
      <c r="J41" s="138"/>
      <c r="K41" s="138"/>
    </row>
    <row r="42" spans="1:14" ht="81.75">
      <c r="A42" s="64"/>
      <c r="B42" s="59" t="s">
        <v>121</v>
      </c>
      <c r="C42" s="58" t="s">
        <v>122</v>
      </c>
      <c r="D42" s="138" t="s">
        <v>123</v>
      </c>
      <c r="E42" s="138"/>
      <c r="F42" s="138"/>
      <c r="G42" s="138"/>
      <c r="H42" s="138"/>
      <c r="I42" s="138"/>
      <c r="J42" s="138"/>
      <c r="K42" s="138"/>
    </row>
    <row r="43" spans="1:14" ht="81.75">
      <c r="A43" s="64"/>
      <c r="B43" s="59" t="s">
        <v>124</v>
      </c>
      <c r="C43" s="58" t="s">
        <v>125</v>
      </c>
      <c r="D43" s="163" t="s">
        <v>126</v>
      </c>
      <c r="E43" s="163"/>
      <c r="F43" s="163"/>
      <c r="G43" s="163"/>
      <c r="H43" s="163"/>
      <c r="I43" s="163"/>
      <c r="J43" s="163"/>
      <c r="K43" s="163"/>
    </row>
    <row r="44" spans="1:14" ht="81.75">
      <c r="A44" s="64"/>
      <c r="B44" s="59" t="s">
        <v>127</v>
      </c>
      <c r="C44" s="58" t="s">
        <v>128</v>
      </c>
      <c r="D44" s="163" t="str">
        <f>E20</f>
        <v xml:space="preserve">90-100 календарных дней с правом досрочной поставки </v>
      </c>
      <c r="E44" s="163"/>
      <c r="F44" s="163"/>
      <c r="G44" s="163"/>
      <c r="H44" s="163"/>
      <c r="I44" s="163"/>
      <c r="J44" s="163"/>
      <c r="K44" s="163"/>
    </row>
    <row r="45" spans="1:14" ht="81.75">
      <c r="A45" s="58"/>
      <c r="B45" s="59" t="s">
        <v>129</v>
      </c>
      <c r="C45" s="58" t="s">
        <v>130</v>
      </c>
      <c r="D45" s="138" t="s">
        <v>131</v>
      </c>
      <c r="E45" s="138"/>
      <c r="F45" s="138"/>
      <c r="G45" s="138"/>
      <c r="H45" s="138"/>
      <c r="I45" s="138"/>
      <c r="J45" s="138"/>
      <c r="K45" s="138"/>
    </row>
    <row r="46" spans="1:14" ht="81.75">
      <c r="A46" s="64"/>
      <c r="B46" s="65" t="s">
        <v>132</v>
      </c>
      <c r="C46" s="66" t="s">
        <v>133</v>
      </c>
      <c r="D46" s="161" t="s">
        <v>134</v>
      </c>
      <c r="E46" s="161"/>
      <c r="F46" s="161"/>
      <c r="G46" s="161"/>
      <c r="H46" s="161"/>
      <c r="I46" s="161"/>
      <c r="J46" s="161"/>
      <c r="K46" s="161"/>
    </row>
    <row r="47" spans="1:14" ht="81.75">
      <c r="A47" s="67"/>
      <c r="B47" s="65" t="s">
        <v>135</v>
      </c>
      <c r="C47" s="161" t="s">
        <v>136</v>
      </c>
      <c r="D47" s="161"/>
      <c r="E47" s="161"/>
      <c r="F47" s="161"/>
      <c r="G47" s="161"/>
      <c r="H47" s="161"/>
      <c r="I47" s="161"/>
      <c r="J47" s="161"/>
      <c r="K47" s="161"/>
    </row>
    <row r="48" spans="1:14" ht="81.75">
      <c r="A48" s="67"/>
      <c r="B48" s="65" t="s">
        <v>137</v>
      </c>
      <c r="C48" s="68" t="s">
        <v>138</v>
      </c>
      <c r="D48" s="161" t="s">
        <v>139</v>
      </c>
      <c r="E48" s="161"/>
      <c r="F48" s="161"/>
      <c r="G48" s="161"/>
      <c r="H48" s="161"/>
      <c r="I48" s="161"/>
      <c r="J48" s="161"/>
      <c r="K48" s="161"/>
    </row>
    <row r="49" spans="1:11" ht="81.75">
      <c r="A49" s="67"/>
      <c r="B49" s="65" t="s">
        <v>140</v>
      </c>
      <c r="C49" s="161" t="s">
        <v>141</v>
      </c>
      <c r="D49" s="161"/>
      <c r="E49" s="161"/>
      <c r="F49" s="161"/>
      <c r="G49" s="161"/>
      <c r="H49" s="161"/>
      <c r="I49" s="161"/>
      <c r="J49" s="161"/>
      <c r="K49" s="161"/>
    </row>
    <row r="50" spans="1:11" ht="81.75">
      <c r="A50" s="64"/>
      <c r="B50" s="65" t="s">
        <v>142</v>
      </c>
      <c r="C50" s="58" t="s">
        <v>143</v>
      </c>
      <c r="D50" s="138" t="s">
        <v>144</v>
      </c>
      <c r="E50" s="138"/>
      <c r="F50" s="138"/>
      <c r="G50" s="138"/>
      <c r="H50" s="138"/>
      <c r="I50" s="138"/>
      <c r="J50" s="138"/>
      <c r="K50" s="138"/>
    </row>
    <row r="51" spans="1:11" ht="81.75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</row>
    <row r="52" spans="1:11" ht="81.75">
      <c r="A52" s="162"/>
      <c r="B52" s="162"/>
      <c r="C52" s="50"/>
      <c r="D52" s="50"/>
      <c r="E52" s="69"/>
      <c r="F52" s="70"/>
      <c r="G52" s="71"/>
      <c r="H52" s="71"/>
      <c r="I52" s="71"/>
      <c r="J52" s="71"/>
      <c r="K52" s="71"/>
    </row>
    <row r="53" spans="1:11" ht="81.75">
      <c r="A53" s="63"/>
      <c r="B53" s="72"/>
      <c r="C53" s="72" t="s">
        <v>145</v>
      </c>
      <c r="D53" s="72"/>
      <c r="E53" s="69"/>
      <c r="F53" s="70"/>
      <c r="G53" s="71"/>
      <c r="H53" s="71"/>
      <c r="I53" s="71"/>
      <c r="J53" s="71"/>
      <c r="K53" s="71"/>
    </row>
    <row r="54" spans="1:11" ht="81.75">
      <c r="A54" s="63"/>
      <c r="B54" s="73"/>
      <c r="C54" s="73" t="s">
        <v>146</v>
      </c>
      <c r="D54" s="73"/>
      <c r="E54" s="74"/>
      <c r="F54" s="74"/>
      <c r="G54" s="75"/>
      <c r="H54" s="71"/>
      <c r="I54" s="71"/>
      <c r="J54" s="71"/>
      <c r="K54" s="71"/>
    </row>
  </sheetData>
  <mergeCells count="30">
    <mergeCell ref="C49:K49"/>
    <mergeCell ref="D50:K50"/>
    <mergeCell ref="A52:B52"/>
    <mergeCell ref="D43:K43"/>
    <mergeCell ref="D44:K44"/>
    <mergeCell ref="D45:K45"/>
    <mergeCell ref="D46:K46"/>
    <mergeCell ref="C47:K47"/>
    <mergeCell ref="D48:K48"/>
    <mergeCell ref="D42:K42"/>
    <mergeCell ref="A17:K17"/>
    <mergeCell ref="C18:D18"/>
    <mergeCell ref="C19:D19"/>
    <mergeCell ref="A20:A22"/>
    <mergeCell ref="B20:B22"/>
    <mergeCell ref="C20:D22"/>
    <mergeCell ref="E20:E22"/>
    <mergeCell ref="F20:F22"/>
    <mergeCell ref="G20:G22"/>
    <mergeCell ref="H20:H22"/>
    <mergeCell ref="I20:I22"/>
    <mergeCell ref="J20:J22"/>
    <mergeCell ref="K20:K22"/>
    <mergeCell ref="A33:G33"/>
    <mergeCell ref="D41:K41"/>
    <mergeCell ref="A1:C2"/>
    <mergeCell ref="G1:K1"/>
    <mergeCell ref="E2:K14"/>
    <mergeCell ref="A15:K15"/>
    <mergeCell ref="A16:K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5"/>
  <sheetViews>
    <sheetView zoomScale="20" zoomScaleNormal="20" workbookViewId="0">
      <selection sqref="A1:C2"/>
    </sheetView>
  </sheetViews>
  <sheetFormatPr defaultColWidth="9.125" defaultRowHeight="76.5"/>
  <cols>
    <col min="1" max="1" width="54.875" style="43" customWidth="1"/>
    <col min="2" max="2" width="128.5" style="43" customWidth="1"/>
    <col min="3" max="4" width="255.5" style="43" customWidth="1"/>
    <col min="5" max="5" width="104.125" style="43" customWidth="1"/>
    <col min="6" max="6" width="64.5" style="43" customWidth="1"/>
    <col min="7" max="7" width="91.5" style="57" customWidth="1"/>
    <col min="8" max="8" width="108.625" style="57" customWidth="1"/>
    <col min="9" max="9" width="56" style="57" customWidth="1"/>
    <col min="10" max="10" width="112.375" style="57" customWidth="1"/>
    <col min="11" max="11" width="92.875" style="57" customWidth="1"/>
    <col min="12" max="12" width="7.375" style="44" customWidth="1"/>
    <col min="13" max="13" width="22.5" style="45" customWidth="1"/>
    <col min="14" max="14" width="8.625" style="46" customWidth="1"/>
    <col min="15" max="15" width="8.625" style="47" customWidth="1"/>
    <col min="16" max="16" width="10.375" style="47" customWidth="1"/>
    <col min="17" max="17" width="14" style="47" customWidth="1"/>
    <col min="18" max="18" width="11.125" style="47" customWidth="1"/>
    <col min="19" max="19" width="10.125" style="47" customWidth="1"/>
    <col min="20" max="256" width="9.125" style="47"/>
    <col min="257" max="257" width="54.875" style="47" customWidth="1"/>
    <col min="258" max="258" width="128.5" style="47" customWidth="1"/>
    <col min="259" max="260" width="255.5" style="47" customWidth="1"/>
    <col min="261" max="261" width="104.125" style="47" customWidth="1"/>
    <col min="262" max="262" width="64.5" style="47" customWidth="1"/>
    <col min="263" max="263" width="91.5" style="47" customWidth="1"/>
    <col min="264" max="264" width="108.625" style="47" customWidth="1"/>
    <col min="265" max="265" width="56" style="47" customWidth="1"/>
    <col min="266" max="266" width="112.375" style="47" customWidth="1"/>
    <col min="267" max="267" width="92.875" style="47" customWidth="1"/>
    <col min="268" max="268" width="7.375" style="47" customWidth="1"/>
    <col min="269" max="269" width="22.5" style="47" customWidth="1"/>
    <col min="270" max="271" width="8.625" style="47" customWidth="1"/>
    <col min="272" max="272" width="10.375" style="47" customWidth="1"/>
    <col min="273" max="273" width="14" style="47" customWidth="1"/>
    <col min="274" max="274" width="11.125" style="47" customWidth="1"/>
    <col min="275" max="275" width="10.125" style="47" customWidth="1"/>
    <col min="276" max="512" width="9.125" style="47"/>
    <col min="513" max="513" width="54.875" style="47" customWidth="1"/>
    <col min="514" max="514" width="128.5" style="47" customWidth="1"/>
    <col min="515" max="516" width="255.5" style="47" customWidth="1"/>
    <col min="517" max="517" width="104.125" style="47" customWidth="1"/>
    <col min="518" max="518" width="64.5" style="47" customWidth="1"/>
    <col min="519" max="519" width="91.5" style="47" customWidth="1"/>
    <col min="520" max="520" width="108.625" style="47" customWidth="1"/>
    <col min="521" max="521" width="56" style="47" customWidth="1"/>
    <col min="522" max="522" width="112.375" style="47" customWidth="1"/>
    <col min="523" max="523" width="92.875" style="47" customWidth="1"/>
    <col min="524" max="524" width="7.375" style="47" customWidth="1"/>
    <col min="525" max="525" width="22.5" style="47" customWidth="1"/>
    <col min="526" max="527" width="8.625" style="47" customWidth="1"/>
    <col min="528" max="528" width="10.375" style="47" customWidth="1"/>
    <col min="529" max="529" width="14" style="47" customWidth="1"/>
    <col min="530" max="530" width="11.125" style="47" customWidth="1"/>
    <col min="531" max="531" width="10.125" style="47" customWidth="1"/>
    <col min="532" max="768" width="9.125" style="47"/>
    <col min="769" max="769" width="54.875" style="47" customWidth="1"/>
    <col min="770" max="770" width="128.5" style="47" customWidth="1"/>
    <col min="771" max="772" width="255.5" style="47" customWidth="1"/>
    <col min="773" max="773" width="104.125" style="47" customWidth="1"/>
    <col min="774" max="774" width="64.5" style="47" customWidth="1"/>
    <col min="775" max="775" width="91.5" style="47" customWidth="1"/>
    <col min="776" max="776" width="108.625" style="47" customWidth="1"/>
    <col min="777" max="777" width="56" style="47" customWidth="1"/>
    <col min="778" max="778" width="112.375" style="47" customWidth="1"/>
    <col min="779" max="779" width="92.875" style="47" customWidth="1"/>
    <col min="780" max="780" width="7.375" style="47" customWidth="1"/>
    <col min="781" max="781" width="22.5" style="47" customWidth="1"/>
    <col min="782" max="783" width="8.625" style="47" customWidth="1"/>
    <col min="784" max="784" width="10.375" style="47" customWidth="1"/>
    <col min="785" max="785" width="14" style="47" customWidth="1"/>
    <col min="786" max="786" width="11.125" style="47" customWidth="1"/>
    <col min="787" max="787" width="10.125" style="47" customWidth="1"/>
    <col min="788" max="1024" width="9.125" style="47"/>
    <col min="1025" max="1025" width="54.875" style="47" customWidth="1"/>
    <col min="1026" max="1026" width="128.5" style="47" customWidth="1"/>
    <col min="1027" max="1028" width="255.5" style="47" customWidth="1"/>
    <col min="1029" max="1029" width="104.125" style="47" customWidth="1"/>
    <col min="1030" max="1030" width="64.5" style="47" customWidth="1"/>
    <col min="1031" max="1031" width="91.5" style="47" customWidth="1"/>
    <col min="1032" max="1032" width="108.625" style="47" customWidth="1"/>
    <col min="1033" max="1033" width="56" style="47" customWidth="1"/>
    <col min="1034" max="1034" width="112.375" style="47" customWidth="1"/>
    <col min="1035" max="1035" width="92.875" style="47" customWidth="1"/>
    <col min="1036" max="1036" width="7.375" style="47" customWidth="1"/>
    <col min="1037" max="1037" width="22.5" style="47" customWidth="1"/>
    <col min="1038" max="1039" width="8.625" style="47" customWidth="1"/>
    <col min="1040" max="1040" width="10.375" style="47" customWidth="1"/>
    <col min="1041" max="1041" width="14" style="47" customWidth="1"/>
    <col min="1042" max="1042" width="11.125" style="47" customWidth="1"/>
    <col min="1043" max="1043" width="10.125" style="47" customWidth="1"/>
    <col min="1044" max="1280" width="9.125" style="47"/>
    <col min="1281" max="1281" width="54.875" style="47" customWidth="1"/>
    <col min="1282" max="1282" width="128.5" style="47" customWidth="1"/>
    <col min="1283" max="1284" width="255.5" style="47" customWidth="1"/>
    <col min="1285" max="1285" width="104.125" style="47" customWidth="1"/>
    <col min="1286" max="1286" width="64.5" style="47" customWidth="1"/>
    <col min="1287" max="1287" width="91.5" style="47" customWidth="1"/>
    <col min="1288" max="1288" width="108.625" style="47" customWidth="1"/>
    <col min="1289" max="1289" width="56" style="47" customWidth="1"/>
    <col min="1290" max="1290" width="112.375" style="47" customWidth="1"/>
    <col min="1291" max="1291" width="92.875" style="47" customWidth="1"/>
    <col min="1292" max="1292" width="7.375" style="47" customWidth="1"/>
    <col min="1293" max="1293" width="22.5" style="47" customWidth="1"/>
    <col min="1294" max="1295" width="8.625" style="47" customWidth="1"/>
    <col min="1296" max="1296" width="10.375" style="47" customWidth="1"/>
    <col min="1297" max="1297" width="14" style="47" customWidth="1"/>
    <col min="1298" max="1298" width="11.125" style="47" customWidth="1"/>
    <col min="1299" max="1299" width="10.125" style="47" customWidth="1"/>
    <col min="1300" max="1536" width="9.125" style="47"/>
    <col min="1537" max="1537" width="54.875" style="47" customWidth="1"/>
    <col min="1538" max="1538" width="128.5" style="47" customWidth="1"/>
    <col min="1539" max="1540" width="255.5" style="47" customWidth="1"/>
    <col min="1541" max="1541" width="104.125" style="47" customWidth="1"/>
    <col min="1542" max="1542" width="64.5" style="47" customWidth="1"/>
    <col min="1543" max="1543" width="91.5" style="47" customWidth="1"/>
    <col min="1544" max="1544" width="108.625" style="47" customWidth="1"/>
    <col min="1545" max="1545" width="56" style="47" customWidth="1"/>
    <col min="1546" max="1546" width="112.375" style="47" customWidth="1"/>
    <col min="1547" max="1547" width="92.875" style="47" customWidth="1"/>
    <col min="1548" max="1548" width="7.375" style="47" customWidth="1"/>
    <col min="1549" max="1549" width="22.5" style="47" customWidth="1"/>
    <col min="1550" max="1551" width="8.625" style="47" customWidth="1"/>
    <col min="1552" max="1552" width="10.375" style="47" customWidth="1"/>
    <col min="1553" max="1553" width="14" style="47" customWidth="1"/>
    <col min="1554" max="1554" width="11.125" style="47" customWidth="1"/>
    <col min="1555" max="1555" width="10.125" style="47" customWidth="1"/>
    <col min="1556" max="1792" width="9.125" style="47"/>
    <col min="1793" max="1793" width="54.875" style="47" customWidth="1"/>
    <col min="1794" max="1794" width="128.5" style="47" customWidth="1"/>
    <col min="1795" max="1796" width="255.5" style="47" customWidth="1"/>
    <col min="1797" max="1797" width="104.125" style="47" customWidth="1"/>
    <col min="1798" max="1798" width="64.5" style="47" customWidth="1"/>
    <col min="1799" max="1799" width="91.5" style="47" customWidth="1"/>
    <col min="1800" max="1800" width="108.625" style="47" customWidth="1"/>
    <col min="1801" max="1801" width="56" style="47" customWidth="1"/>
    <col min="1802" max="1802" width="112.375" style="47" customWidth="1"/>
    <col min="1803" max="1803" width="92.875" style="47" customWidth="1"/>
    <col min="1804" max="1804" width="7.375" style="47" customWidth="1"/>
    <col min="1805" max="1805" width="22.5" style="47" customWidth="1"/>
    <col min="1806" max="1807" width="8.625" style="47" customWidth="1"/>
    <col min="1808" max="1808" width="10.375" style="47" customWidth="1"/>
    <col min="1809" max="1809" width="14" style="47" customWidth="1"/>
    <col min="1810" max="1810" width="11.125" style="47" customWidth="1"/>
    <col min="1811" max="1811" width="10.125" style="47" customWidth="1"/>
    <col min="1812" max="2048" width="9.125" style="47"/>
    <col min="2049" max="2049" width="54.875" style="47" customWidth="1"/>
    <col min="2050" max="2050" width="128.5" style="47" customWidth="1"/>
    <col min="2051" max="2052" width="255.5" style="47" customWidth="1"/>
    <col min="2053" max="2053" width="104.125" style="47" customWidth="1"/>
    <col min="2054" max="2054" width="64.5" style="47" customWidth="1"/>
    <col min="2055" max="2055" width="91.5" style="47" customWidth="1"/>
    <col min="2056" max="2056" width="108.625" style="47" customWidth="1"/>
    <col min="2057" max="2057" width="56" style="47" customWidth="1"/>
    <col min="2058" max="2058" width="112.375" style="47" customWidth="1"/>
    <col min="2059" max="2059" width="92.875" style="47" customWidth="1"/>
    <col min="2060" max="2060" width="7.375" style="47" customWidth="1"/>
    <col min="2061" max="2061" width="22.5" style="47" customWidth="1"/>
    <col min="2062" max="2063" width="8.625" style="47" customWidth="1"/>
    <col min="2064" max="2064" width="10.375" style="47" customWidth="1"/>
    <col min="2065" max="2065" width="14" style="47" customWidth="1"/>
    <col min="2066" max="2066" width="11.125" style="47" customWidth="1"/>
    <col min="2067" max="2067" width="10.125" style="47" customWidth="1"/>
    <col min="2068" max="2304" width="9.125" style="47"/>
    <col min="2305" max="2305" width="54.875" style="47" customWidth="1"/>
    <col min="2306" max="2306" width="128.5" style="47" customWidth="1"/>
    <col min="2307" max="2308" width="255.5" style="47" customWidth="1"/>
    <col min="2309" max="2309" width="104.125" style="47" customWidth="1"/>
    <col min="2310" max="2310" width="64.5" style="47" customWidth="1"/>
    <col min="2311" max="2311" width="91.5" style="47" customWidth="1"/>
    <col min="2312" max="2312" width="108.625" style="47" customWidth="1"/>
    <col min="2313" max="2313" width="56" style="47" customWidth="1"/>
    <col min="2314" max="2314" width="112.375" style="47" customWidth="1"/>
    <col min="2315" max="2315" width="92.875" style="47" customWidth="1"/>
    <col min="2316" max="2316" width="7.375" style="47" customWidth="1"/>
    <col min="2317" max="2317" width="22.5" style="47" customWidth="1"/>
    <col min="2318" max="2319" width="8.625" style="47" customWidth="1"/>
    <col min="2320" max="2320" width="10.375" style="47" customWidth="1"/>
    <col min="2321" max="2321" width="14" style="47" customWidth="1"/>
    <col min="2322" max="2322" width="11.125" style="47" customWidth="1"/>
    <col min="2323" max="2323" width="10.125" style="47" customWidth="1"/>
    <col min="2324" max="2560" width="9.125" style="47"/>
    <col min="2561" max="2561" width="54.875" style="47" customWidth="1"/>
    <col min="2562" max="2562" width="128.5" style="47" customWidth="1"/>
    <col min="2563" max="2564" width="255.5" style="47" customWidth="1"/>
    <col min="2565" max="2565" width="104.125" style="47" customWidth="1"/>
    <col min="2566" max="2566" width="64.5" style="47" customWidth="1"/>
    <col min="2567" max="2567" width="91.5" style="47" customWidth="1"/>
    <col min="2568" max="2568" width="108.625" style="47" customWidth="1"/>
    <col min="2569" max="2569" width="56" style="47" customWidth="1"/>
    <col min="2570" max="2570" width="112.375" style="47" customWidth="1"/>
    <col min="2571" max="2571" width="92.875" style="47" customWidth="1"/>
    <col min="2572" max="2572" width="7.375" style="47" customWidth="1"/>
    <col min="2573" max="2573" width="22.5" style="47" customWidth="1"/>
    <col min="2574" max="2575" width="8.625" style="47" customWidth="1"/>
    <col min="2576" max="2576" width="10.375" style="47" customWidth="1"/>
    <col min="2577" max="2577" width="14" style="47" customWidth="1"/>
    <col min="2578" max="2578" width="11.125" style="47" customWidth="1"/>
    <col min="2579" max="2579" width="10.125" style="47" customWidth="1"/>
    <col min="2580" max="2816" width="9.125" style="47"/>
    <col min="2817" max="2817" width="54.875" style="47" customWidth="1"/>
    <col min="2818" max="2818" width="128.5" style="47" customWidth="1"/>
    <col min="2819" max="2820" width="255.5" style="47" customWidth="1"/>
    <col min="2821" max="2821" width="104.125" style="47" customWidth="1"/>
    <col min="2822" max="2822" width="64.5" style="47" customWidth="1"/>
    <col min="2823" max="2823" width="91.5" style="47" customWidth="1"/>
    <col min="2824" max="2824" width="108.625" style="47" customWidth="1"/>
    <col min="2825" max="2825" width="56" style="47" customWidth="1"/>
    <col min="2826" max="2826" width="112.375" style="47" customWidth="1"/>
    <col min="2827" max="2827" width="92.875" style="47" customWidth="1"/>
    <col min="2828" max="2828" width="7.375" style="47" customWidth="1"/>
    <col min="2829" max="2829" width="22.5" style="47" customWidth="1"/>
    <col min="2830" max="2831" width="8.625" style="47" customWidth="1"/>
    <col min="2832" max="2832" width="10.375" style="47" customWidth="1"/>
    <col min="2833" max="2833" width="14" style="47" customWidth="1"/>
    <col min="2834" max="2834" width="11.125" style="47" customWidth="1"/>
    <col min="2835" max="2835" width="10.125" style="47" customWidth="1"/>
    <col min="2836" max="3072" width="9.125" style="47"/>
    <col min="3073" max="3073" width="54.875" style="47" customWidth="1"/>
    <col min="3074" max="3074" width="128.5" style="47" customWidth="1"/>
    <col min="3075" max="3076" width="255.5" style="47" customWidth="1"/>
    <col min="3077" max="3077" width="104.125" style="47" customWidth="1"/>
    <col min="3078" max="3078" width="64.5" style="47" customWidth="1"/>
    <col min="3079" max="3079" width="91.5" style="47" customWidth="1"/>
    <col min="3080" max="3080" width="108.625" style="47" customWidth="1"/>
    <col min="3081" max="3081" width="56" style="47" customWidth="1"/>
    <col min="3082" max="3082" width="112.375" style="47" customWidth="1"/>
    <col min="3083" max="3083" width="92.875" style="47" customWidth="1"/>
    <col min="3084" max="3084" width="7.375" style="47" customWidth="1"/>
    <col min="3085" max="3085" width="22.5" style="47" customWidth="1"/>
    <col min="3086" max="3087" width="8.625" style="47" customWidth="1"/>
    <col min="3088" max="3088" width="10.375" style="47" customWidth="1"/>
    <col min="3089" max="3089" width="14" style="47" customWidth="1"/>
    <col min="3090" max="3090" width="11.125" style="47" customWidth="1"/>
    <col min="3091" max="3091" width="10.125" style="47" customWidth="1"/>
    <col min="3092" max="3328" width="9.125" style="47"/>
    <col min="3329" max="3329" width="54.875" style="47" customWidth="1"/>
    <col min="3330" max="3330" width="128.5" style="47" customWidth="1"/>
    <col min="3331" max="3332" width="255.5" style="47" customWidth="1"/>
    <col min="3333" max="3333" width="104.125" style="47" customWidth="1"/>
    <col min="3334" max="3334" width="64.5" style="47" customWidth="1"/>
    <col min="3335" max="3335" width="91.5" style="47" customWidth="1"/>
    <col min="3336" max="3336" width="108.625" style="47" customWidth="1"/>
    <col min="3337" max="3337" width="56" style="47" customWidth="1"/>
    <col min="3338" max="3338" width="112.375" style="47" customWidth="1"/>
    <col min="3339" max="3339" width="92.875" style="47" customWidth="1"/>
    <col min="3340" max="3340" width="7.375" style="47" customWidth="1"/>
    <col min="3341" max="3341" width="22.5" style="47" customWidth="1"/>
    <col min="3342" max="3343" width="8.625" style="47" customWidth="1"/>
    <col min="3344" max="3344" width="10.375" style="47" customWidth="1"/>
    <col min="3345" max="3345" width="14" style="47" customWidth="1"/>
    <col min="3346" max="3346" width="11.125" style="47" customWidth="1"/>
    <col min="3347" max="3347" width="10.125" style="47" customWidth="1"/>
    <col min="3348" max="3584" width="9.125" style="47"/>
    <col min="3585" max="3585" width="54.875" style="47" customWidth="1"/>
    <col min="3586" max="3586" width="128.5" style="47" customWidth="1"/>
    <col min="3587" max="3588" width="255.5" style="47" customWidth="1"/>
    <col min="3589" max="3589" width="104.125" style="47" customWidth="1"/>
    <col min="3590" max="3590" width="64.5" style="47" customWidth="1"/>
    <col min="3591" max="3591" width="91.5" style="47" customWidth="1"/>
    <col min="3592" max="3592" width="108.625" style="47" customWidth="1"/>
    <col min="3593" max="3593" width="56" style="47" customWidth="1"/>
    <col min="3594" max="3594" width="112.375" style="47" customWidth="1"/>
    <col min="3595" max="3595" width="92.875" style="47" customWidth="1"/>
    <col min="3596" max="3596" width="7.375" style="47" customWidth="1"/>
    <col min="3597" max="3597" width="22.5" style="47" customWidth="1"/>
    <col min="3598" max="3599" width="8.625" style="47" customWidth="1"/>
    <col min="3600" max="3600" width="10.375" style="47" customWidth="1"/>
    <col min="3601" max="3601" width="14" style="47" customWidth="1"/>
    <col min="3602" max="3602" width="11.125" style="47" customWidth="1"/>
    <col min="3603" max="3603" width="10.125" style="47" customWidth="1"/>
    <col min="3604" max="3840" width="9.125" style="47"/>
    <col min="3841" max="3841" width="54.875" style="47" customWidth="1"/>
    <col min="3842" max="3842" width="128.5" style="47" customWidth="1"/>
    <col min="3843" max="3844" width="255.5" style="47" customWidth="1"/>
    <col min="3845" max="3845" width="104.125" style="47" customWidth="1"/>
    <col min="3846" max="3846" width="64.5" style="47" customWidth="1"/>
    <col min="3847" max="3847" width="91.5" style="47" customWidth="1"/>
    <col min="3848" max="3848" width="108.625" style="47" customWidth="1"/>
    <col min="3849" max="3849" width="56" style="47" customWidth="1"/>
    <col min="3850" max="3850" width="112.375" style="47" customWidth="1"/>
    <col min="3851" max="3851" width="92.875" style="47" customWidth="1"/>
    <col min="3852" max="3852" width="7.375" style="47" customWidth="1"/>
    <col min="3853" max="3853" width="22.5" style="47" customWidth="1"/>
    <col min="3854" max="3855" width="8.625" style="47" customWidth="1"/>
    <col min="3856" max="3856" width="10.375" style="47" customWidth="1"/>
    <col min="3857" max="3857" width="14" style="47" customWidth="1"/>
    <col min="3858" max="3858" width="11.125" style="47" customWidth="1"/>
    <col min="3859" max="3859" width="10.125" style="47" customWidth="1"/>
    <col min="3860" max="4096" width="9.125" style="47"/>
    <col min="4097" max="4097" width="54.875" style="47" customWidth="1"/>
    <col min="4098" max="4098" width="128.5" style="47" customWidth="1"/>
    <col min="4099" max="4100" width="255.5" style="47" customWidth="1"/>
    <col min="4101" max="4101" width="104.125" style="47" customWidth="1"/>
    <col min="4102" max="4102" width="64.5" style="47" customWidth="1"/>
    <col min="4103" max="4103" width="91.5" style="47" customWidth="1"/>
    <col min="4104" max="4104" width="108.625" style="47" customWidth="1"/>
    <col min="4105" max="4105" width="56" style="47" customWidth="1"/>
    <col min="4106" max="4106" width="112.375" style="47" customWidth="1"/>
    <col min="4107" max="4107" width="92.875" style="47" customWidth="1"/>
    <col min="4108" max="4108" width="7.375" style="47" customWidth="1"/>
    <col min="4109" max="4109" width="22.5" style="47" customWidth="1"/>
    <col min="4110" max="4111" width="8.625" style="47" customWidth="1"/>
    <col min="4112" max="4112" width="10.375" style="47" customWidth="1"/>
    <col min="4113" max="4113" width="14" style="47" customWidth="1"/>
    <col min="4114" max="4114" width="11.125" style="47" customWidth="1"/>
    <col min="4115" max="4115" width="10.125" style="47" customWidth="1"/>
    <col min="4116" max="4352" width="9.125" style="47"/>
    <col min="4353" max="4353" width="54.875" style="47" customWidth="1"/>
    <col min="4354" max="4354" width="128.5" style="47" customWidth="1"/>
    <col min="4355" max="4356" width="255.5" style="47" customWidth="1"/>
    <col min="4357" max="4357" width="104.125" style="47" customWidth="1"/>
    <col min="4358" max="4358" width="64.5" style="47" customWidth="1"/>
    <col min="4359" max="4359" width="91.5" style="47" customWidth="1"/>
    <col min="4360" max="4360" width="108.625" style="47" customWidth="1"/>
    <col min="4361" max="4361" width="56" style="47" customWidth="1"/>
    <col min="4362" max="4362" width="112.375" style="47" customWidth="1"/>
    <col min="4363" max="4363" width="92.875" style="47" customWidth="1"/>
    <col min="4364" max="4364" width="7.375" style="47" customWidth="1"/>
    <col min="4365" max="4365" width="22.5" style="47" customWidth="1"/>
    <col min="4366" max="4367" width="8.625" style="47" customWidth="1"/>
    <col min="4368" max="4368" width="10.375" style="47" customWidth="1"/>
    <col min="4369" max="4369" width="14" style="47" customWidth="1"/>
    <col min="4370" max="4370" width="11.125" style="47" customWidth="1"/>
    <col min="4371" max="4371" width="10.125" style="47" customWidth="1"/>
    <col min="4372" max="4608" width="9.125" style="47"/>
    <col min="4609" max="4609" width="54.875" style="47" customWidth="1"/>
    <col min="4610" max="4610" width="128.5" style="47" customWidth="1"/>
    <col min="4611" max="4612" width="255.5" style="47" customWidth="1"/>
    <col min="4613" max="4613" width="104.125" style="47" customWidth="1"/>
    <col min="4614" max="4614" width="64.5" style="47" customWidth="1"/>
    <col min="4615" max="4615" width="91.5" style="47" customWidth="1"/>
    <col min="4616" max="4616" width="108.625" style="47" customWidth="1"/>
    <col min="4617" max="4617" width="56" style="47" customWidth="1"/>
    <col min="4618" max="4618" width="112.375" style="47" customWidth="1"/>
    <col min="4619" max="4619" width="92.875" style="47" customWidth="1"/>
    <col min="4620" max="4620" width="7.375" style="47" customWidth="1"/>
    <col min="4621" max="4621" width="22.5" style="47" customWidth="1"/>
    <col min="4622" max="4623" width="8.625" style="47" customWidth="1"/>
    <col min="4624" max="4624" width="10.375" style="47" customWidth="1"/>
    <col min="4625" max="4625" width="14" style="47" customWidth="1"/>
    <col min="4626" max="4626" width="11.125" style="47" customWidth="1"/>
    <col min="4627" max="4627" width="10.125" style="47" customWidth="1"/>
    <col min="4628" max="4864" width="9.125" style="47"/>
    <col min="4865" max="4865" width="54.875" style="47" customWidth="1"/>
    <col min="4866" max="4866" width="128.5" style="47" customWidth="1"/>
    <col min="4867" max="4868" width="255.5" style="47" customWidth="1"/>
    <col min="4869" max="4869" width="104.125" style="47" customWidth="1"/>
    <col min="4870" max="4870" width="64.5" style="47" customWidth="1"/>
    <col min="4871" max="4871" width="91.5" style="47" customWidth="1"/>
    <col min="4872" max="4872" width="108.625" style="47" customWidth="1"/>
    <col min="4873" max="4873" width="56" style="47" customWidth="1"/>
    <col min="4874" max="4874" width="112.375" style="47" customWidth="1"/>
    <col min="4875" max="4875" width="92.875" style="47" customWidth="1"/>
    <col min="4876" max="4876" width="7.375" style="47" customWidth="1"/>
    <col min="4877" max="4877" width="22.5" style="47" customWidth="1"/>
    <col min="4878" max="4879" width="8.625" style="47" customWidth="1"/>
    <col min="4880" max="4880" width="10.375" style="47" customWidth="1"/>
    <col min="4881" max="4881" width="14" style="47" customWidth="1"/>
    <col min="4882" max="4882" width="11.125" style="47" customWidth="1"/>
    <col min="4883" max="4883" width="10.125" style="47" customWidth="1"/>
    <col min="4884" max="5120" width="9.125" style="47"/>
    <col min="5121" max="5121" width="54.875" style="47" customWidth="1"/>
    <col min="5122" max="5122" width="128.5" style="47" customWidth="1"/>
    <col min="5123" max="5124" width="255.5" style="47" customWidth="1"/>
    <col min="5125" max="5125" width="104.125" style="47" customWidth="1"/>
    <col min="5126" max="5126" width="64.5" style="47" customWidth="1"/>
    <col min="5127" max="5127" width="91.5" style="47" customWidth="1"/>
    <col min="5128" max="5128" width="108.625" style="47" customWidth="1"/>
    <col min="5129" max="5129" width="56" style="47" customWidth="1"/>
    <col min="5130" max="5130" width="112.375" style="47" customWidth="1"/>
    <col min="5131" max="5131" width="92.875" style="47" customWidth="1"/>
    <col min="5132" max="5132" width="7.375" style="47" customWidth="1"/>
    <col min="5133" max="5133" width="22.5" style="47" customWidth="1"/>
    <col min="5134" max="5135" width="8.625" style="47" customWidth="1"/>
    <col min="5136" max="5136" width="10.375" style="47" customWidth="1"/>
    <col min="5137" max="5137" width="14" style="47" customWidth="1"/>
    <col min="5138" max="5138" width="11.125" style="47" customWidth="1"/>
    <col min="5139" max="5139" width="10.125" style="47" customWidth="1"/>
    <col min="5140" max="5376" width="9.125" style="47"/>
    <col min="5377" max="5377" width="54.875" style="47" customWidth="1"/>
    <col min="5378" max="5378" width="128.5" style="47" customWidth="1"/>
    <col min="5379" max="5380" width="255.5" style="47" customWidth="1"/>
    <col min="5381" max="5381" width="104.125" style="47" customWidth="1"/>
    <col min="5382" max="5382" width="64.5" style="47" customWidth="1"/>
    <col min="5383" max="5383" width="91.5" style="47" customWidth="1"/>
    <col min="5384" max="5384" width="108.625" style="47" customWidth="1"/>
    <col min="5385" max="5385" width="56" style="47" customWidth="1"/>
    <col min="5386" max="5386" width="112.375" style="47" customWidth="1"/>
    <col min="5387" max="5387" width="92.875" style="47" customWidth="1"/>
    <col min="5388" max="5388" width="7.375" style="47" customWidth="1"/>
    <col min="5389" max="5389" width="22.5" style="47" customWidth="1"/>
    <col min="5390" max="5391" width="8.625" style="47" customWidth="1"/>
    <col min="5392" max="5392" width="10.375" style="47" customWidth="1"/>
    <col min="5393" max="5393" width="14" style="47" customWidth="1"/>
    <col min="5394" max="5394" width="11.125" style="47" customWidth="1"/>
    <col min="5395" max="5395" width="10.125" style="47" customWidth="1"/>
    <col min="5396" max="5632" width="9.125" style="47"/>
    <col min="5633" max="5633" width="54.875" style="47" customWidth="1"/>
    <col min="5634" max="5634" width="128.5" style="47" customWidth="1"/>
    <col min="5635" max="5636" width="255.5" style="47" customWidth="1"/>
    <col min="5637" max="5637" width="104.125" style="47" customWidth="1"/>
    <col min="5638" max="5638" width="64.5" style="47" customWidth="1"/>
    <col min="5639" max="5639" width="91.5" style="47" customWidth="1"/>
    <col min="5640" max="5640" width="108.625" style="47" customWidth="1"/>
    <col min="5641" max="5641" width="56" style="47" customWidth="1"/>
    <col min="5642" max="5642" width="112.375" style="47" customWidth="1"/>
    <col min="5643" max="5643" width="92.875" style="47" customWidth="1"/>
    <col min="5644" max="5644" width="7.375" style="47" customWidth="1"/>
    <col min="5645" max="5645" width="22.5" style="47" customWidth="1"/>
    <col min="5646" max="5647" width="8.625" style="47" customWidth="1"/>
    <col min="5648" max="5648" width="10.375" style="47" customWidth="1"/>
    <col min="5649" max="5649" width="14" style="47" customWidth="1"/>
    <col min="5650" max="5650" width="11.125" style="47" customWidth="1"/>
    <col min="5651" max="5651" width="10.125" style="47" customWidth="1"/>
    <col min="5652" max="5888" width="9.125" style="47"/>
    <col min="5889" max="5889" width="54.875" style="47" customWidth="1"/>
    <col min="5890" max="5890" width="128.5" style="47" customWidth="1"/>
    <col min="5891" max="5892" width="255.5" style="47" customWidth="1"/>
    <col min="5893" max="5893" width="104.125" style="47" customWidth="1"/>
    <col min="5894" max="5894" width="64.5" style="47" customWidth="1"/>
    <col min="5895" max="5895" width="91.5" style="47" customWidth="1"/>
    <col min="5896" max="5896" width="108.625" style="47" customWidth="1"/>
    <col min="5897" max="5897" width="56" style="47" customWidth="1"/>
    <col min="5898" max="5898" width="112.375" style="47" customWidth="1"/>
    <col min="5899" max="5899" width="92.875" style="47" customWidth="1"/>
    <col min="5900" max="5900" width="7.375" style="47" customWidth="1"/>
    <col min="5901" max="5901" width="22.5" style="47" customWidth="1"/>
    <col min="5902" max="5903" width="8.625" style="47" customWidth="1"/>
    <col min="5904" max="5904" width="10.375" style="47" customWidth="1"/>
    <col min="5905" max="5905" width="14" style="47" customWidth="1"/>
    <col min="5906" max="5906" width="11.125" style="47" customWidth="1"/>
    <col min="5907" max="5907" width="10.125" style="47" customWidth="1"/>
    <col min="5908" max="6144" width="9.125" style="47"/>
    <col min="6145" max="6145" width="54.875" style="47" customWidth="1"/>
    <col min="6146" max="6146" width="128.5" style="47" customWidth="1"/>
    <col min="6147" max="6148" width="255.5" style="47" customWidth="1"/>
    <col min="6149" max="6149" width="104.125" style="47" customWidth="1"/>
    <col min="6150" max="6150" width="64.5" style="47" customWidth="1"/>
    <col min="6151" max="6151" width="91.5" style="47" customWidth="1"/>
    <col min="6152" max="6152" width="108.625" style="47" customWidth="1"/>
    <col min="6153" max="6153" width="56" style="47" customWidth="1"/>
    <col min="6154" max="6154" width="112.375" style="47" customWidth="1"/>
    <col min="6155" max="6155" width="92.875" style="47" customWidth="1"/>
    <col min="6156" max="6156" width="7.375" style="47" customWidth="1"/>
    <col min="6157" max="6157" width="22.5" style="47" customWidth="1"/>
    <col min="6158" max="6159" width="8.625" style="47" customWidth="1"/>
    <col min="6160" max="6160" width="10.375" style="47" customWidth="1"/>
    <col min="6161" max="6161" width="14" style="47" customWidth="1"/>
    <col min="6162" max="6162" width="11.125" style="47" customWidth="1"/>
    <col min="6163" max="6163" width="10.125" style="47" customWidth="1"/>
    <col min="6164" max="6400" width="9.125" style="47"/>
    <col min="6401" max="6401" width="54.875" style="47" customWidth="1"/>
    <col min="6402" max="6402" width="128.5" style="47" customWidth="1"/>
    <col min="6403" max="6404" width="255.5" style="47" customWidth="1"/>
    <col min="6405" max="6405" width="104.125" style="47" customWidth="1"/>
    <col min="6406" max="6406" width="64.5" style="47" customWidth="1"/>
    <col min="6407" max="6407" width="91.5" style="47" customWidth="1"/>
    <col min="6408" max="6408" width="108.625" style="47" customWidth="1"/>
    <col min="6409" max="6409" width="56" style="47" customWidth="1"/>
    <col min="6410" max="6410" width="112.375" style="47" customWidth="1"/>
    <col min="6411" max="6411" width="92.875" style="47" customWidth="1"/>
    <col min="6412" max="6412" width="7.375" style="47" customWidth="1"/>
    <col min="6413" max="6413" width="22.5" style="47" customWidth="1"/>
    <col min="6414" max="6415" width="8.625" style="47" customWidth="1"/>
    <col min="6416" max="6416" width="10.375" style="47" customWidth="1"/>
    <col min="6417" max="6417" width="14" style="47" customWidth="1"/>
    <col min="6418" max="6418" width="11.125" style="47" customWidth="1"/>
    <col min="6419" max="6419" width="10.125" style="47" customWidth="1"/>
    <col min="6420" max="6656" width="9.125" style="47"/>
    <col min="6657" max="6657" width="54.875" style="47" customWidth="1"/>
    <col min="6658" max="6658" width="128.5" style="47" customWidth="1"/>
    <col min="6659" max="6660" width="255.5" style="47" customWidth="1"/>
    <col min="6661" max="6661" width="104.125" style="47" customWidth="1"/>
    <col min="6662" max="6662" width="64.5" style="47" customWidth="1"/>
    <col min="6663" max="6663" width="91.5" style="47" customWidth="1"/>
    <col min="6664" max="6664" width="108.625" style="47" customWidth="1"/>
    <col min="6665" max="6665" width="56" style="47" customWidth="1"/>
    <col min="6666" max="6666" width="112.375" style="47" customWidth="1"/>
    <col min="6667" max="6667" width="92.875" style="47" customWidth="1"/>
    <col min="6668" max="6668" width="7.375" style="47" customWidth="1"/>
    <col min="6669" max="6669" width="22.5" style="47" customWidth="1"/>
    <col min="6670" max="6671" width="8.625" style="47" customWidth="1"/>
    <col min="6672" max="6672" width="10.375" style="47" customWidth="1"/>
    <col min="6673" max="6673" width="14" style="47" customWidth="1"/>
    <col min="6674" max="6674" width="11.125" style="47" customWidth="1"/>
    <col min="6675" max="6675" width="10.125" style="47" customWidth="1"/>
    <col min="6676" max="6912" width="9.125" style="47"/>
    <col min="6913" max="6913" width="54.875" style="47" customWidth="1"/>
    <col min="6914" max="6914" width="128.5" style="47" customWidth="1"/>
    <col min="6915" max="6916" width="255.5" style="47" customWidth="1"/>
    <col min="6917" max="6917" width="104.125" style="47" customWidth="1"/>
    <col min="6918" max="6918" width="64.5" style="47" customWidth="1"/>
    <col min="6919" max="6919" width="91.5" style="47" customWidth="1"/>
    <col min="6920" max="6920" width="108.625" style="47" customWidth="1"/>
    <col min="6921" max="6921" width="56" style="47" customWidth="1"/>
    <col min="6922" max="6922" width="112.375" style="47" customWidth="1"/>
    <col min="6923" max="6923" width="92.875" style="47" customWidth="1"/>
    <col min="6924" max="6924" width="7.375" style="47" customWidth="1"/>
    <col min="6925" max="6925" width="22.5" style="47" customWidth="1"/>
    <col min="6926" max="6927" width="8.625" style="47" customWidth="1"/>
    <col min="6928" max="6928" width="10.375" style="47" customWidth="1"/>
    <col min="6929" max="6929" width="14" style="47" customWidth="1"/>
    <col min="6930" max="6930" width="11.125" style="47" customWidth="1"/>
    <col min="6931" max="6931" width="10.125" style="47" customWidth="1"/>
    <col min="6932" max="7168" width="9.125" style="47"/>
    <col min="7169" max="7169" width="54.875" style="47" customWidth="1"/>
    <col min="7170" max="7170" width="128.5" style="47" customWidth="1"/>
    <col min="7171" max="7172" width="255.5" style="47" customWidth="1"/>
    <col min="7173" max="7173" width="104.125" style="47" customWidth="1"/>
    <col min="7174" max="7174" width="64.5" style="47" customWidth="1"/>
    <col min="7175" max="7175" width="91.5" style="47" customWidth="1"/>
    <col min="7176" max="7176" width="108.625" style="47" customWidth="1"/>
    <col min="7177" max="7177" width="56" style="47" customWidth="1"/>
    <col min="7178" max="7178" width="112.375" style="47" customWidth="1"/>
    <col min="7179" max="7179" width="92.875" style="47" customWidth="1"/>
    <col min="7180" max="7180" width="7.375" style="47" customWidth="1"/>
    <col min="7181" max="7181" width="22.5" style="47" customWidth="1"/>
    <col min="7182" max="7183" width="8.625" style="47" customWidth="1"/>
    <col min="7184" max="7184" width="10.375" style="47" customWidth="1"/>
    <col min="7185" max="7185" width="14" style="47" customWidth="1"/>
    <col min="7186" max="7186" width="11.125" style="47" customWidth="1"/>
    <col min="7187" max="7187" width="10.125" style="47" customWidth="1"/>
    <col min="7188" max="7424" width="9.125" style="47"/>
    <col min="7425" max="7425" width="54.875" style="47" customWidth="1"/>
    <col min="7426" max="7426" width="128.5" style="47" customWidth="1"/>
    <col min="7427" max="7428" width="255.5" style="47" customWidth="1"/>
    <col min="7429" max="7429" width="104.125" style="47" customWidth="1"/>
    <col min="7430" max="7430" width="64.5" style="47" customWidth="1"/>
    <col min="7431" max="7431" width="91.5" style="47" customWidth="1"/>
    <col min="7432" max="7432" width="108.625" style="47" customWidth="1"/>
    <col min="7433" max="7433" width="56" style="47" customWidth="1"/>
    <col min="7434" max="7434" width="112.375" style="47" customWidth="1"/>
    <col min="7435" max="7435" width="92.875" style="47" customWidth="1"/>
    <col min="7436" max="7436" width="7.375" style="47" customWidth="1"/>
    <col min="7437" max="7437" width="22.5" style="47" customWidth="1"/>
    <col min="7438" max="7439" width="8.625" style="47" customWidth="1"/>
    <col min="7440" max="7440" width="10.375" style="47" customWidth="1"/>
    <col min="7441" max="7441" width="14" style="47" customWidth="1"/>
    <col min="7442" max="7442" width="11.125" style="47" customWidth="1"/>
    <col min="7443" max="7443" width="10.125" style="47" customWidth="1"/>
    <col min="7444" max="7680" width="9.125" style="47"/>
    <col min="7681" max="7681" width="54.875" style="47" customWidth="1"/>
    <col min="7682" max="7682" width="128.5" style="47" customWidth="1"/>
    <col min="7683" max="7684" width="255.5" style="47" customWidth="1"/>
    <col min="7685" max="7685" width="104.125" style="47" customWidth="1"/>
    <col min="7686" max="7686" width="64.5" style="47" customWidth="1"/>
    <col min="7687" max="7687" width="91.5" style="47" customWidth="1"/>
    <col min="7688" max="7688" width="108.625" style="47" customWidth="1"/>
    <col min="7689" max="7689" width="56" style="47" customWidth="1"/>
    <col min="7690" max="7690" width="112.375" style="47" customWidth="1"/>
    <col min="7691" max="7691" width="92.875" style="47" customWidth="1"/>
    <col min="7692" max="7692" width="7.375" style="47" customWidth="1"/>
    <col min="7693" max="7693" width="22.5" style="47" customWidth="1"/>
    <col min="7694" max="7695" width="8.625" style="47" customWidth="1"/>
    <col min="7696" max="7696" width="10.375" style="47" customWidth="1"/>
    <col min="7697" max="7697" width="14" style="47" customWidth="1"/>
    <col min="7698" max="7698" width="11.125" style="47" customWidth="1"/>
    <col min="7699" max="7699" width="10.125" style="47" customWidth="1"/>
    <col min="7700" max="7936" width="9.125" style="47"/>
    <col min="7937" max="7937" width="54.875" style="47" customWidth="1"/>
    <col min="7938" max="7938" width="128.5" style="47" customWidth="1"/>
    <col min="7939" max="7940" width="255.5" style="47" customWidth="1"/>
    <col min="7941" max="7941" width="104.125" style="47" customWidth="1"/>
    <col min="7942" max="7942" width="64.5" style="47" customWidth="1"/>
    <col min="7943" max="7943" width="91.5" style="47" customWidth="1"/>
    <col min="7944" max="7944" width="108.625" style="47" customWidth="1"/>
    <col min="7945" max="7945" width="56" style="47" customWidth="1"/>
    <col min="7946" max="7946" width="112.375" style="47" customWidth="1"/>
    <col min="7947" max="7947" width="92.875" style="47" customWidth="1"/>
    <col min="7948" max="7948" width="7.375" style="47" customWidth="1"/>
    <col min="7949" max="7949" width="22.5" style="47" customWidth="1"/>
    <col min="7950" max="7951" width="8.625" style="47" customWidth="1"/>
    <col min="7952" max="7952" width="10.375" style="47" customWidth="1"/>
    <col min="7953" max="7953" width="14" style="47" customWidth="1"/>
    <col min="7954" max="7954" width="11.125" style="47" customWidth="1"/>
    <col min="7955" max="7955" width="10.125" style="47" customWidth="1"/>
    <col min="7956" max="8192" width="9.125" style="47"/>
    <col min="8193" max="8193" width="54.875" style="47" customWidth="1"/>
    <col min="8194" max="8194" width="128.5" style="47" customWidth="1"/>
    <col min="8195" max="8196" width="255.5" style="47" customWidth="1"/>
    <col min="8197" max="8197" width="104.125" style="47" customWidth="1"/>
    <col min="8198" max="8198" width="64.5" style="47" customWidth="1"/>
    <col min="8199" max="8199" width="91.5" style="47" customWidth="1"/>
    <col min="8200" max="8200" width="108.625" style="47" customWidth="1"/>
    <col min="8201" max="8201" width="56" style="47" customWidth="1"/>
    <col min="8202" max="8202" width="112.375" style="47" customWidth="1"/>
    <col min="8203" max="8203" width="92.875" style="47" customWidth="1"/>
    <col min="8204" max="8204" width="7.375" style="47" customWidth="1"/>
    <col min="8205" max="8205" width="22.5" style="47" customWidth="1"/>
    <col min="8206" max="8207" width="8.625" style="47" customWidth="1"/>
    <col min="8208" max="8208" width="10.375" style="47" customWidth="1"/>
    <col min="8209" max="8209" width="14" style="47" customWidth="1"/>
    <col min="8210" max="8210" width="11.125" style="47" customWidth="1"/>
    <col min="8211" max="8211" width="10.125" style="47" customWidth="1"/>
    <col min="8212" max="8448" width="9.125" style="47"/>
    <col min="8449" max="8449" width="54.875" style="47" customWidth="1"/>
    <col min="8450" max="8450" width="128.5" style="47" customWidth="1"/>
    <col min="8451" max="8452" width="255.5" style="47" customWidth="1"/>
    <col min="8453" max="8453" width="104.125" style="47" customWidth="1"/>
    <col min="8454" max="8454" width="64.5" style="47" customWidth="1"/>
    <col min="8455" max="8455" width="91.5" style="47" customWidth="1"/>
    <col min="8456" max="8456" width="108.625" style="47" customWidth="1"/>
    <col min="8457" max="8457" width="56" style="47" customWidth="1"/>
    <col min="8458" max="8458" width="112.375" style="47" customWidth="1"/>
    <col min="8459" max="8459" width="92.875" style="47" customWidth="1"/>
    <col min="8460" max="8460" width="7.375" style="47" customWidth="1"/>
    <col min="8461" max="8461" width="22.5" style="47" customWidth="1"/>
    <col min="8462" max="8463" width="8.625" style="47" customWidth="1"/>
    <col min="8464" max="8464" width="10.375" style="47" customWidth="1"/>
    <col min="8465" max="8465" width="14" style="47" customWidth="1"/>
    <col min="8466" max="8466" width="11.125" style="47" customWidth="1"/>
    <col min="8467" max="8467" width="10.125" style="47" customWidth="1"/>
    <col min="8468" max="8704" width="9.125" style="47"/>
    <col min="8705" max="8705" width="54.875" style="47" customWidth="1"/>
    <col min="8706" max="8706" width="128.5" style="47" customWidth="1"/>
    <col min="8707" max="8708" width="255.5" style="47" customWidth="1"/>
    <col min="8709" max="8709" width="104.125" style="47" customWidth="1"/>
    <col min="8710" max="8710" width="64.5" style="47" customWidth="1"/>
    <col min="8711" max="8711" width="91.5" style="47" customWidth="1"/>
    <col min="8712" max="8712" width="108.625" style="47" customWidth="1"/>
    <col min="8713" max="8713" width="56" style="47" customWidth="1"/>
    <col min="8714" max="8714" width="112.375" style="47" customWidth="1"/>
    <col min="8715" max="8715" width="92.875" style="47" customWidth="1"/>
    <col min="8716" max="8716" width="7.375" style="47" customWidth="1"/>
    <col min="8717" max="8717" width="22.5" style="47" customWidth="1"/>
    <col min="8718" max="8719" width="8.625" style="47" customWidth="1"/>
    <col min="8720" max="8720" width="10.375" style="47" customWidth="1"/>
    <col min="8721" max="8721" width="14" style="47" customWidth="1"/>
    <col min="8722" max="8722" width="11.125" style="47" customWidth="1"/>
    <col min="8723" max="8723" width="10.125" style="47" customWidth="1"/>
    <col min="8724" max="8960" width="9.125" style="47"/>
    <col min="8961" max="8961" width="54.875" style="47" customWidth="1"/>
    <col min="8962" max="8962" width="128.5" style="47" customWidth="1"/>
    <col min="8963" max="8964" width="255.5" style="47" customWidth="1"/>
    <col min="8965" max="8965" width="104.125" style="47" customWidth="1"/>
    <col min="8966" max="8966" width="64.5" style="47" customWidth="1"/>
    <col min="8967" max="8967" width="91.5" style="47" customWidth="1"/>
    <col min="8968" max="8968" width="108.625" style="47" customWidth="1"/>
    <col min="8969" max="8969" width="56" style="47" customWidth="1"/>
    <col min="8970" max="8970" width="112.375" style="47" customWidth="1"/>
    <col min="8971" max="8971" width="92.875" style="47" customWidth="1"/>
    <col min="8972" max="8972" width="7.375" style="47" customWidth="1"/>
    <col min="8973" max="8973" width="22.5" style="47" customWidth="1"/>
    <col min="8974" max="8975" width="8.625" style="47" customWidth="1"/>
    <col min="8976" max="8976" width="10.375" style="47" customWidth="1"/>
    <col min="8977" max="8977" width="14" style="47" customWidth="1"/>
    <col min="8978" max="8978" width="11.125" style="47" customWidth="1"/>
    <col min="8979" max="8979" width="10.125" style="47" customWidth="1"/>
    <col min="8980" max="9216" width="9.125" style="47"/>
    <col min="9217" max="9217" width="54.875" style="47" customWidth="1"/>
    <col min="9218" max="9218" width="128.5" style="47" customWidth="1"/>
    <col min="9219" max="9220" width="255.5" style="47" customWidth="1"/>
    <col min="9221" max="9221" width="104.125" style="47" customWidth="1"/>
    <col min="9222" max="9222" width="64.5" style="47" customWidth="1"/>
    <col min="9223" max="9223" width="91.5" style="47" customWidth="1"/>
    <col min="9224" max="9224" width="108.625" style="47" customWidth="1"/>
    <col min="9225" max="9225" width="56" style="47" customWidth="1"/>
    <col min="9226" max="9226" width="112.375" style="47" customWidth="1"/>
    <col min="9227" max="9227" width="92.875" style="47" customWidth="1"/>
    <col min="9228" max="9228" width="7.375" style="47" customWidth="1"/>
    <col min="9229" max="9229" width="22.5" style="47" customWidth="1"/>
    <col min="9230" max="9231" width="8.625" style="47" customWidth="1"/>
    <col min="9232" max="9232" width="10.375" style="47" customWidth="1"/>
    <col min="9233" max="9233" width="14" style="47" customWidth="1"/>
    <col min="9234" max="9234" width="11.125" style="47" customWidth="1"/>
    <col min="9235" max="9235" width="10.125" style="47" customWidth="1"/>
    <col min="9236" max="9472" width="9.125" style="47"/>
    <col min="9473" max="9473" width="54.875" style="47" customWidth="1"/>
    <col min="9474" max="9474" width="128.5" style="47" customWidth="1"/>
    <col min="9475" max="9476" width="255.5" style="47" customWidth="1"/>
    <col min="9477" max="9477" width="104.125" style="47" customWidth="1"/>
    <col min="9478" max="9478" width="64.5" style="47" customWidth="1"/>
    <col min="9479" max="9479" width="91.5" style="47" customWidth="1"/>
    <col min="9480" max="9480" width="108.625" style="47" customWidth="1"/>
    <col min="9481" max="9481" width="56" style="47" customWidth="1"/>
    <col min="9482" max="9482" width="112.375" style="47" customWidth="1"/>
    <col min="9483" max="9483" width="92.875" style="47" customWidth="1"/>
    <col min="9484" max="9484" width="7.375" style="47" customWidth="1"/>
    <col min="9485" max="9485" width="22.5" style="47" customWidth="1"/>
    <col min="9486" max="9487" width="8.625" style="47" customWidth="1"/>
    <col min="9488" max="9488" width="10.375" style="47" customWidth="1"/>
    <col min="9489" max="9489" width="14" style="47" customWidth="1"/>
    <col min="9490" max="9490" width="11.125" style="47" customWidth="1"/>
    <col min="9491" max="9491" width="10.125" style="47" customWidth="1"/>
    <col min="9492" max="9728" width="9.125" style="47"/>
    <col min="9729" max="9729" width="54.875" style="47" customWidth="1"/>
    <col min="9730" max="9730" width="128.5" style="47" customWidth="1"/>
    <col min="9731" max="9732" width="255.5" style="47" customWidth="1"/>
    <col min="9733" max="9733" width="104.125" style="47" customWidth="1"/>
    <col min="9734" max="9734" width="64.5" style="47" customWidth="1"/>
    <col min="9735" max="9735" width="91.5" style="47" customWidth="1"/>
    <col min="9736" max="9736" width="108.625" style="47" customWidth="1"/>
    <col min="9737" max="9737" width="56" style="47" customWidth="1"/>
    <col min="9738" max="9738" width="112.375" style="47" customWidth="1"/>
    <col min="9739" max="9739" width="92.875" style="47" customWidth="1"/>
    <col min="9740" max="9740" width="7.375" style="47" customWidth="1"/>
    <col min="9741" max="9741" width="22.5" style="47" customWidth="1"/>
    <col min="9742" max="9743" width="8.625" style="47" customWidth="1"/>
    <col min="9744" max="9744" width="10.375" style="47" customWidth="1"/>
    <col min="9745" max="9745" width="14" style="47" customWidth="1"/>
    <col min="9746" max="9746" width="11.125" style="47" customWidth="1"/>
    <col min="9747" max="9747" width="10.125" style="47" customWidth="1"/>
    <col min="9748" max="9984" width="9.125" style="47"/>
    <col min="9985" max="9985" width="54.875" style="47" customWidth="1"/>
    <col min="9986" max="9986" width="128.5" style="47" customWidth="1"/>
    <col min="9987" max="9988" width="255.5" style="47" customWidth="1"/>
    <col min="9989" max="9989" width="104.125" style="47" customWidth="1"/>
    <col min="9990" max="9990" width="64.5" style="47" customWidth="1"/>
    <col min="9991" max="9991" width="91.5" style="47" customWidth="1"/>
    <col min="9992" max="9992" width="108.625" style="47" customWidth="1"/>
    <col min="9993" max="9993" width="56" style="47" customWidth="1"/>
    <col min="9994" max="9994" width="112.375" style="47" customWidth="1"/>
    <col min="9995" max="9995" width="92.875" style="47" customWidth="1"/>
    <col min="9996" max="9996" width="7.375" style="47" customWidth="1"/>
    <col min="9997" max="9997" width="22.5" style="47" customWidth="1"/>
    <col min="9998" max="9999" width="8.625" style="47" customWidth="1"/>
    <col min="10000" max="10000" width="10.375" style="47" customWidth="1"/>
    <col min="10001" max="10001" width="14" style="47" customWidth="1"/>
    <col min="10002" max="10002" width="11.125" style="47" customWidth="1"/>
    <col min="10003" max="10003" width="10.125" style="47" customWidth="1"/>
    <col min="10004" max="10240" width="9.125" style="47"/>
    <col min="10241" max="10241" width="54.875" style="47" customWidth="1"/>
    <col min="10242" max="10242" width="128.5" style="47" customWidth="1"/>
    <col min="10243" max="10244" width="255.5" style="47" customWidth="1"/>
    <col min="10245" max="10245" width="104.125" style="47" customWidth="1"/>
    <col min="10246" max="10246" width="64.5" style="47" customWidth="1"/>
    <col min="10247" max="10247" width="91.5" style="47" customWidth="1"/>
    <col min="10248" max="10248" width="108.625" style="47" customWidth="1"/>
    <col min="10249" max="10249" width="56" style="47" customWidth="1"/>
    <col min="10250" max="10250" width="112.375" style="47" customWidth="1"/>
    <col min="10251" max="10251" width="92.875" style="47" customWidth="1"/>
    <col min="10252" max="10252" width="7.375" style="47" customWidth="1"/>
    <col min="10253" max="10253" width="22.5" style="47" customWidth="1"/>
    <col min="10254" max="10255" width="8.625" style="47" customWidth="1"/>
    <col min="10256" max="10256" width="10.375" style="47" customWidth="1"/>
    <col min="10257" max="10257" width="14" style="47" customWidth="1"/>
    <col min="10258" max="10258" width="11.125" style="47" customWidth="1"/>
    <col min="10259" max="10259" width="10.125" style="47" customWidth="1"/>
    <col min="10260" max="10496" width="9.125" style="47"/>
    <col min="10497" max="10497" width="54.875" style="47" customWidth="1"/>
    <col min="10498" max="10498" width="128.5" style="47" customWidth="1"/>
    <col min="10499" max="10500" width="255.5" style="47" customWidth="1"/>
    <col min="10501" max="10501" width="104.125" style="47" customWidth="1"/>
    <col min="10502" max="10502" width="64.5" style="47" customWidth="1"/>
    <col min="10503" max="10503" width="91.5" style="47" customWidth="1"/>
    <col min="10504" max="10504" width="108.625" style="47" customWidth="1"/>
    <col min="10505" max="10505" width="56" style="47" customWidth="1"/>
    <col min="10506" max="10506" width="112.375" style="47" customWidth="1"/>
    <col min="10507" max="10507" width="92.875" style="47" customWidth="1"/>
    <col min="10508" max="10508" width="7.375" style="47" customWidth="1"/>
    <col min="10509" max="10509" width="22.5" style="47" customWidth="1"/>
    <col min="10510" max="10511" width="8.625" style="47" customWidth="1"/>
    <col min="10512" max="10512" width="10.375" style="47" customWidth="1"/>
    <col min="10513" max="10513" width="14" style="47" customWidth="1"/>
    <col min="10514" max="10514" width="11.125" style="47" customWidth="1"/>
    <col min="10515" max="10515" width="10.125" style="47" customWidth="1"/>
    <col min="10516" max="10752" width="9.125" style="47"/>
    <col min="10753" max="10753" width="54.875" style="47" customWidth="1"/>
    <col min="10754" max="10754" width="128.5" style="47" customWidth="1"/>
    <col min="10755" max="10756" width="255.5" style="47" customWidth="1"/>
    <col min="10757" max="10757" width="104.125" style="47" customWidth="1"/>
    <col min="10758" max="10758" width="64.5" style="47" customWidth="1"/>
    <col min="10759" max="10759" width="91.5" style="47" customWidth="1"/>
    <col min="10760" max="10760" width="108.625" style="47" customWidth="1"/>
    <col min="10761" max="10761" width="56" style="47" customWidth="1"/>
    <col min="10762" max="10762" width="112.375" style="47" customWidth="1"/>
    <col min="10763" max="10763" width="92.875" style="47" customWidth="1"/>
    <col min="10764" max="10764" width="7.375" style="47" customWidth="1"/>
    <col min="10765" max="10765" width="22.5" style="47" customWidth="1"/>
    <col min="10766" max="10767" width="8.625" style="47" customWidth="1"/>
    <col min="10768" max="10768" width="10.375" style="47" customWidth="1"/>
    <col min="10769" max="10769" width="14" style="47" customWidth="1"/>
    <col min="10770" max="10770" width="11.125" style="47" customWidth="1"/>
    <col min="10771" max="10771" width="10.125" style="47" customWidth="1"/>
    <col min="10772" max="11008" width="9.125" style="47"/>
    <col min="11009" max="11009" width="54.875" style="47" customWidth="1"/>
    <col min="11010" max="11010" width="128.5" style="47" customWidth="1"/>
    <col min="11011" max="11012" width="255.5" style="47" customWidth="1"/>
    <col min="11013" max="11013" width="104.125" style="47" customWidth="1"/>
    <col min="11014" max="11014" width="64.5" style="47" customWidth="1"/>
    <col min="11015" max="11015" width="91.5" style="47" customWidth="1"/>
    <col min="11016" max="11016" width="108.625" style="47" customWidth="1"/>
    <col min="11017" max="11017" width="56" style="47" customWidth="1"/>
    <col min="11018" max="11018" width="112.375" style="47" customWidth="1"/>
    <col min="11019" max="11019" width="92.875" style="47" customWidth="1"/>
    <col min="11020" max="11020" width="7.375" style="47" customWidth="1"/>
    <col min="11021" max="11021" width="22.5" style="47" customWidth="1"/>
    <col min="11022" max="11023" width="8.625" style="47" customWidth="1"/>
    <col min="11024" max="11024" width="10.375" style="47" customWidth="1"/>
    <col min="11025" max="11025" width="14" style="47" customWidth="1"/>
    <col min="11026" max="11026" width="11.125" style="47" customWidth="1"/>
    <col min="11027" max="11027" width="10.125" style="47" customWidth="1"/>
    <col min="11028" max="11264" width="9.125" style="47"/>
    <col min="11265" max="11265" width="54.875" style="47" customWidth="1"/>
    <col min="11266" max="11266" width="128.5" style="47" customWidth="1"/>
    <col min="11267" max="11268" width="255.5" style="47" customWidth="1"/>
    <col min="11269" max="11269" width="104.125" style="47" customWidth="1"/>
    <col min="11270" max="11270" width="64.5" style="47" customWidth="1"/>
    <col min="11271" max="11271" width="91.5" style="47" customWidth="1"/>
    <col min="11272" max="11272" width="108.625" style="47" customWidth="1"/>
    <col min="11273" max="11273" width="56" style="47" customWidth="1"/>
    <col min="11274" max="11274" width="112.375" style="47" customWidth="1"/>
    <col min="11275" max="11275" width="92.875" style="47" customWidth="1"/>
    <col min="11276" max="11276" width="7.375" style="47" customWidth="1"/>
    <col min="11277" max="11277" width="22.5" style="47" customWidth="1"/>
    <col min="11278" max="11279" width="8.625" style="47" customWidth="1"/>
    <col min="11280" max="11280" width="10.375" style="47" customWidth="1"/>
    <col min="11281" max="11281" width="14" style="47" customWidth="1"/>
    <col min="11282" max="11282" width="11.125" style="47" customWidth="1"/>
    <col min="11283" max="11283" width="10.125" style="47" customWidth="1"/>
    <col min="11284" max="11520" width="9.125" style="47"/>
    <col min="11521" max="11521" width="54.875" style="47" customWidth="1"/>
    <col min="11522" max="11522" width="128.5" style="47" customWidth="1"/>
    <col min="11523" max="11524" width="255.5" style="47" customWidth="1"/>
    <col min="11525" max="11525" width="104.125" style="47" customWidth="1"/>
    <col min="11526" max="11526" width="64.5" style="47" customWidth="1"/>
    <col min="11527" max="11527" width="91.5" style="47" customWidth="1"/>
    <col min="11528" max="11528" width="108.625" style="47" customWidth="1"/>
    <col min="11529" max="11529" width="56" style="47" customWidth="1"/>
    <col min="11530" max="11530" width="112.375" style="47" customWidth="1"/>
    <col min="11531" max="11531" width="92.875" style="47" customWidth="1"/>
    <col min="11532" max="11532" width="7.375" style="47" customWidth="1"/>
    <col min="11533" max="11533" width="22.5" style="47" customWidth="1"/>
    <col min="11534" max="11535" width="8.625" style="47" customWidth="1"/>
    <col min="11536" max="11536" width="10.375" style="47" customWidth="1"/>
    <col min="11537" max="11537" width="14" style="47" customWidth="1"/>
    <col min="11538" max="11538" width="11.125" style="47" customWidth="1"/>
    <col min="11539" max="11539" width="10.125" style="47" customWidth="1"/>
    <col min="11540" max="11776" width="9.125" style="47"/>
    <col min="11777" max="11777" width="54.875" style="47" customWidth="1"/>
    <col min="11778" max="11778" width="128.5" style="47" customWidth="1"/>
    <col min="11779" max="11780" width="255.5" style="47" customWidth="1"/>
    <col min="11781" max="11781" width="104.125" style="47" customWidth="1"/>
    <col min="11782" max="11782" width="64.5" style="47" customWidth="1"/>
    <col min="11783" max="11783" width="91.5" style="47" customWidth="1"/>
    <col min="11784" max="11784" width="108.625" style="47" customWidth="1"/>
    <col min="11785" max="11785" width="56" style="47" customWidth="1"/>
    <col min="11786" max="11786" width="112.375" style="47" customWidth="1"/>
    <col min="11787" max="11787" width="92.875" style="47" customWidth="1"/>
    <col min="11788" max="11788" width="7.375" style="47" customWidth="1"/>
    <col min="11789" max="11789" width="22.5" style="47" customWidth="1"/>
    <col min="11790" max="11791" width="8.625" style="47" customWidth="1"/>
    <col min="11792" max="11792" width="10.375" style="47" customWidth="1"/>
    <col min="11793" max="11793" width="14" style="47" customWidth="1"/>
    <col min="11794" max="11794" width="11.125" style="47" customWidth="1"/>
    <col min="11795" max="11795" width="10.125" style="47" customWidth="1"/>
    <col min="11796" max="12032" width="9.125" style="47"/>
    <col min="12033" max="12033" width="54.875" style="47" customWidth="1"/>
    <col min="12034" max="12034" width="128.5" style="47" customWidth="1"/>
    <col min="12035" max="12036" width="255.5" style="47" customWidth="1"/>
    <col min="12037" max="12037" width="104.125" style="47" customWidth="1"/>
    <col min="12038" max="12038" width="64.5" style="47" customWidth="1"/>
    <col min="12039" max="12039" width="91.5" style="47" customWidth="1"/>
    <col min="12040" max="12040" width="108.625" style="47" customWidth="1"/>
    <col min="12041" max="12041" width="56" style="47" customWidth="1"/>
    <col min="12042" max="12042" width="112.375" style="47" customWidth="1"/>
    <col min="12043" max="12043" width="92.875" style="47" customWidth="1"/>
    <col min="12044" max="12044" width="7.375" style="47" customWidth="1"/>
    <col min="12045" max="12045" width="22.5" style="47" customWidth="1"/>
    <col min="12046" max="12047" width="8.625" style="47" customWidth="1"/>
    <col min="12048" max="12048" width="10.375" style="47" customWidth="1"/>
    <col min="12049" max="12049" width="14" style="47" customWidth="1"/>
    <col min="12050" max="12050" width="11.125" style="47" customWidth="1"/>
    <col min="12051" max="12051" width="10.125" style="47" customWidth="1"/>
    <col min="12052" max="12288" width="9.125" style="47"/>
    <col min="12289" max="12289" width="54.875" style="47" customWidth="1"/>
    <col min="12290" max="12290" width="128.5" style="47" customWidth="1"/>
    <col min="12291" max="12292" width="255.5" style="47" customWidth="1"/>
    <col min="12293" max="12293" width="104.125" style="47" customWidth="1"/>
    <col min="12294" max="12294" width="64.5" style="47" customWidth="1"/>
    <col min="12295" max="12295" width="91.5" style="47" customWidth="1"/>
    <col min="12296" max="12296" width="108.625" style="47" customWidth="1"/>
    <col min="12297" max="12297" width="56" style="47" customWidth="1"/>
    <col min="12298" max="12298" width="112.375" style="47" customWidth="1"/>
    <col min="12299" max="12299" width="92.875" style="47" customWidth="1"/>
    <col min="12300" max="12300" width="7.375" style="47" customWidth="1"/>
    <col min="12301" max="12301" width="22.5" style="47" customWidth="1"/>
    <col min="12302" max="12303" width="8.625" style="47" customWidth="1"/>
    <col min="12304" max="12304" width="10.375" style="47" customWidth="1"/>
    <col min="12305" max="12305" width="14" style="47" customWidth="1"/>
    <col min="12306" max="12306" width="11.125" style="47" customWidth="1"/>
    <col min="12307" max="12307" width="10.125" style="47" customWidth="1"/>
    <col min="12308" max="12544" width="9.125" style="47"/>
    <col min="12545" max="12545" width="54.875" style="47" customWidth="1"/>
    <col min="12546" max="12546" width="128.5" style="47" customWidth="1"/>
    <col min="12547" max="12548" width="255.5" style="47" customWidth="1"/>
    <col min="12549" max="12549" width="104.125" style="47" customWidth="1"/>
    <col min="12550" max="12550" width="64.5" style="47" customWidth="1"/>
    <col min="12551" max="12551" width="91.5" style="47" customWidth="1"/>
    <col min="12552" max="12552" width="108.625" style="47" customWidth="1"/>
    <col min="12553" max="12553" width="56" style="47" customWidth="1"/>
    <col min="12554" max="12554" width="112.375" style="47" customWidth="1"/>
    <col min="12555" max="12555" width="92.875" style="47" customWidth="1"/>
    <col min="12556" max="12556" width="7.375" style="47" customWidth="1"/>
    <col min="12557" max="12557" width="22.5" style="47" customWidth="1"/>
    <col min="12558" max="12559" width="8.625" style="47" customWidth="1"/>
    <col min="12560" max="12560" width="10.375" style="47" customWidth="1"/>
    <col min="12561" max="12561" width="14" style="47" customWidth="1"/>
    <col min="12562" max="12562" width="11.125" style="47" customWidth="1"/>
    <col min="12563" max="12563" width="10.125" style="47" customWidth="1"/>
    <col min="12564" max="12800" width="9.125" style="47"/>
    <col min="12801" max="12801" width="54.875" style="47" customWidth="1"/>
    <col min="12802" max="12802" width="128.5" style="47" customWidth="1"/>
    <col min="12803" max="12804" width="255.5" style="47" customWidth="1"/>
    <col min="12805" max="12805" width="104.125" style="47" customWidth="1"/>
    <col min="12806" max="12806" width="64.5" style="47" customWidth="1"/>
    <col min="12807" max="12807" width="91.5" style="47" customWidth="1"/>
    <col min="12808" max="12808" width="108.625" style="47" customWidth="1"/>
    <col min="12809" max="12809" width="56" style="47" customWidth="1"/>
    <col min="12810" max="12810" width="112.375" style="47" customWidth="1"/>
    <col min="12811" max="12811" width="92.875" style="47" customWidth="1"/>
    <col min="12812" max="12812" width="7.375" style="47" customWidth="1"/>
    <col min="12813" max="12813" width="22.5" style="47" customWidth="1"/>
    <col min="12814" max="12815" width="8.625" style="47" customWidth="1"/>
    <col min="12816" max="12816" width="10.375" style="47" customWidth="1"/>
    <col min="12817" max="12817" width="14" style="47" customWidth="1"/>
    <col min="12818" max="12818" width="11.125" style="47" customWidth="1"/>
    <col min="12819" max="12819" width="10.125" style="47" customWidth="1"/>
    <col min="12820" max="13056" width="9.125" style="47"/>
    <col min="13057" max="13057" width="54.875" style="47" customWidth="1"/>
    <col min="13058" max="13058" width="128.5" style="47" customWidth="1"/>
    <col min="13059" max="13060" width="255.5" style="47" customWidth="1"/>
    <col min="13061" max="13061" width="104.125" style="47" customWidth="1"/>
    <col min="13062" max="13062" width="64.5" style="47" customWidth="1"/>
    <col min="13063" max="13063" width="91.5" style="47" customWidth="1"/>
    <col min="13064" max="13064" width="108.625" style="47" customWidth="1"/>
    <col min="13065" max="13065" width="56" style="47" customWidth="1"/>
    <col min="13066" max="13066" width="112.375" style="47" customWidth="1"/>
    <col min="13067" max="13067" width="92.875" style="47" customWidth="1"/>
    <col min="13068" max="13068" width="7.375" style="47" customWidth="1"/>
    <col min="13069" max="13069" width="22.5" style="47" customWidth="1"/>
    <col min="13070" max="13071" width="8.625" style="47" customWidth="1"/>
    <col min="13072" max="13072" width="10.375" style="47" customWidth="1"/>
    <col min="13073" max="13073" width="14" style="47" customWidth="1"/>
    <col min="13074" max="13074" width="11.125" style="47" customWidth="1"/>
    <col min="13075" max="13075" width="10.125" style="47" customWidth="1"/>
    <col min="13076" max="13312" width="9.125" style="47"/>
    <col min="13313" max="13313" width="54.875" style="47" customWidth="1"/>
    <col min="13314" max="13314" width="128.5" style="47" customWidth="1"/>
    <col min="13315" max="13316" width="255.5" style="47" customWidth="1"/>
    <col min="13317" max="13317" width="104.125" style="47" customWidth="1"/>
    <col min="13318" max="13318" width="64.5" style="47" customWidth="1"/>
    <col min="13319" max="13319" width="91.5" style="47" customWidth="1"/>
    <col min="13320" max="13320" width="108.625" style="47" customWidth="1"/>
    <col min="13321" max="13321" width="56" style="47" customWidth="1"/>
    <col min="13322" max="13322" width="112.375" style="47" customWidth="1"/>
    <col min="13323" max="13323" width="92.875" style="47" customWidth="1"/>
    <col min="13324" max="13324" width="7.375" style="47" customWidth="1"/>
    <col min="13325" max="13325" width="22.5" style="47" customWidth="1"/>
    <col min="13326" max="13327" width="8.625" style="47" customWidth="1"/>
    <col min="13328" max="13328" width="10.375" style="47" customWidth="1"/>
    <col min="13329" max="13329" width="14" style="47" customWidth="1"/>
    <col min="13330" max="13330" width="11.125" style="47" customWidth="1"/>
    <col min="13331" max="13331" width="10.125" style="47" customWidth="1"/>
    <col min="13332" max="13568" width="9.125" style="47"/>
    <col min="13569" max="13569" width="54.875" style="47" customWidth="1"/>
    <col min="13570" max="13570" width="128.5" style="47" customWidth="1"/>
    <col min="13571" max="13572" width="255.5" style="47" customWidth="1"/>
    <col min="13573" max="13573" width="104.125" style="47" customWidth="1"/>
    <col min="13574" max="13574" width="64.5" style="47" customWidth="1"/>
    <col min="13575" max="13575" width="91.5" style="47" customWidth="1"/>
    <col min="13576" max="13576" width="108.625" style="47" customWidth="1"/>
    <col min="13577" max="13577" width="56" style="47" customWidth="1"/>
    <col min="13578" max="13578" width="112.375" style="47" customWidth="1"/>
    <col min="13579" max="13579" width="92.875" style="47" customWidth="1"/>
    <col min="13580" max="13580" width="7.375" style="47" customWidth="1"/>
    <col min="13581" max="13581" width="22.5" style="47" customWidth="1"/>
    <col min="13582" max="13583" width="8.625" style="47" customWidth="1"/>
    <col min="13584" max="13584" width="10.375" style="47" customWidth="1"/>
    <col min="13585" max="13585" width="14" style="47" customWidth="1"/>
    <col min="13586" max="13586" width="11.125" style="47" customWidth="1"/>
    <col min="13587" max="13587" width="10.125" style="47" customWidth="1"/>
    <col min="13588" max="13824" width="9.125" style="47"/>
    <col min="13825" max="13825" width="54.875" style="47" customWidth="1"/>
    <col min="13826" max="13826" width="128.5" style="47" customWidth="1"/>
    <col min="13827" max="13828" width="255.5" style="47" customWidth="1"/>
    <col min="13829" max="13829" width="104.125" style="47" customWidth="1"/>
    <col min="13830" max="13830" width="64.5" style="47" customWidth="1"/>
    <col min="13831" max="13831" width="91.5" style="47" customWidth="1"/>
    <col min="13832" max="13832" width="108.625" style="47" customWidth="1"/>
    <col min="13833" max="13833" width="56" style="47" customWidth="1"/>
    <col min="13834" max="13834" width="112.375" style="47" customWidth="1"/>
    <col min="13835" max="13835" width="92.875" style="47" customWidth="1"/>
    <col min="13836" max="13836" width="7.375" style="47" customWidth="1"/>
    <col min="13837" max="13837" width="22.5" style="47" customWidth="1"/>
    <col min="13838" max="13839" width="8.625" style="47" customWidth="1"/>
    <col min="13840" max="13840" width="10.375" style="47" customWidth="1"/>
    <col min="13841" max="13841" width="14" style="47" customWidth="1"/>
    <col min="13842" max="13842" width="11.125" style="47" customWidth="1"/>
    <col min="13843" max="13843" width="10.125" style="47" customWidth="1"/>
    <col min="13844" max="14080" width="9.125" style="47"/>
    <col min="14081" max="14081" width="54.875" style="47" customWidth="1"/>
    <col min="14082" max="14082" width="128.5" style="47" customWidth="1"/>
    <col min="14083" max="14084" width="255.5" style="47" customWidth="1"/>
    <col min="14085" max="14085" width="104.125" style="47" customWidth="1"/>
    <col min="14086" max="14086" width="64.5" style="47" customWidth="1"/>
    <col min="14087" max="14087" width="91.5" style="47" customWidth="1"/>
    <col min="14088" max="14088" width="108.625" style="47" customWidth="1"/>
    <col min="14089" max="14089" width="56" style="47" customWidth="1"/>
    <col min="14090" max="14090" width="112.375" style="47" customWidth="1"/>
    <col min="14091" max="14091" width="92.875" style="47" customWidth="1"/>
    <col min="14092" max="14092" width="7.375" style="47" customWidth="1"/>
    <col min="14093" max="14093" width="22.5" style="47" customWidth="1"/>
    <col min="14094" max="14095" width="8.625" style="47" customWidth="1"/>
    <col min="14096" max="14096" width="10.375" style="47" customWidth="1"/>
    <col min="14097" max="14097" width="14" style="47" customWidth="1"/>
    <col min="14098" max="14098" width="11.125" style="47" customWidth="1"/>
    <col min="14099" max="14099" width="10.125" style="47" customWidth="1"/>
    <col min="14100" max="14336" width="9.125" style="47"/>
    <col min="14337" max="14337" width="54.875" style="47" customWidth="1"/>
    <col min="14338" max="14338" width="128.5" style="47" customWidth="1"/>
    <col min="14339" max="14340" width="255.5" style="47" customWidth="1"/>
    <col min="14341" max="14341" width="104.125" style="47" customWidth="1"/>
    <col min="14342" max="14342" width="64.5" style="47" customWidth="1"/>
    <col min="14343" max="14343" width="91.5" style="47" customWidth="1"/>
    <col min="14344" max="14344" width="108.625" style="47" customWidth="1"/>
    <col min="14345" max="14345" width="56" style="47" customWidth="1"/>
    <col min="14346" max="14346" width="112.375" style="47" customWidth="1"/>
    <col min="14347" max="14347" width="92.875" style="47" customWidth="1"/>
    <col min="14348" max="14348" width="7.375" style="47" customWidth="1"/>
    <col min="14349" max="14349" width="22.5" style="47" customWidth="1"/>
    <col min="14350" max="14351" width="8.625" style="47" customWidth="1"/>
    <col min="14352" max="14352" width="10.375" style="47" customWidth="1"/>
    <col min="14353" max="14353" width="14" style="47" customWidth="1"/>
    <col min="14354" max="14354" width="11.125" style="47" customWidth="1"/>
    <col min="14355" max="14355" width="10.125" style="47" customWidth="1"/>
    <col min="14356" max="14592" width="9.125" style="47"/>
    <col min="14593" max="14593" width="54.875" style="47" customWidth="1"/>
    <col min="14594" max="14594" width="128.5" style="47" customWidth="1"/>
    <col min="14595" max="14596" width="255.5" style="47" customWidth="1"/>
    <col min="14597" max="14597" width="104.125" style="47" customWidth="1"/>
    <col min="14598" max="14598" width="64.5" style="47" customWidth="1"/>
    <col min="14599" max="14599" width="91.5" style="47" customWidth="1"/>
    <col min="14600" max="14600" width="108.625" style="47" customWidth="1"/>
    <col min="14601" max="14601" width="56" style="47" customWidth="1"/>
    <col min="14602" max="14602" width="112.375" style="47" customWidth="1"/>
    <col min="14603" max="14603" width="92.875" style="47" customWidth="1"/>
    <col min="14604" max="14604" width="7.375" style="47" customWidth="1"/>
    <col min="14605" max="14605" width="22.5" style="47" customWidth="1"/>
    <col min="14606" max="14607" width="8.625" style="47" customWidth="1"/>
    <col min="14608" max="14608" width="10.375" style="47" customWidth="1"/>
    <col min="14609" max="14609" width="14" style="47" customWidth="1"/>
    <col min="14610" max="14610" width="11.125" style="47" customWidth="1"/>
    <col min="14611" max="14611" width="10.125" style="47" customWidth="1"/>
    <col min="14612" max="14848" width="9.125" style="47"/>
    <col min="14849" max="14849" width="54.875" style="47" customWidth="1"/>
    <col min="14850" max="14850" width="128.5" style="47" customWidth="1"/>
    <col min="14851" max="14852" width="255.5" style="47" customWidth="1"/>
    <col min="14853" max="14853" width="104.125" style="47" customWidth="1"/>
    <col min="14854" max="14854" width="64.5" style="47" customWidth="1"/>
    <col min="14855" max="14855" width="91.5" style="47" customWidth="1"/>
    <col min="14856" max="14856" width="108.625" style="47" customWidth="1"/>
    <col min="14857" max="14857" width="56" style="47" customWidth="1"/>
    <col min="14858" max="14858" width="112.375" style="47" customWidth="1"/>
    <col min="14859" max="14859" width="92.875" style="47" customWidth="1"/>
    <col min="14860" max="14860" width="7.375" style="47" customWidth="1"/>
    <col min="14861" max="14861" width="22.5" style="47" customWidth="1"/>
    <col min="14862" max="14863" width="8.625" style="47" customWidth="1"/>
    <col min="14864" max="14864" width="10.375" style="47" customWidth="1"/>
    <col min="14865" max="14865" width="14" style="47" customWidth="1"/>
    <col min="14866" max="14866" width="11.125" style="47" customWidth="1"/>
    <col min="14867" max="14867" width="10.125" style="47" customWidth="1"/>
    <col min="14868" max="15104" width="9.125" style="47"/>
    <col min="15105" max="15105" width="54.875" style="47" customWidth="1"/>
    <col min="15106" max="15106" width="128.5" style="47" customWidth="1"/>
    <col min="15107" max="15108" width="255.5" style="47" customWidth="1"/>
    <col min="15109" max="15109" width="104.125" style="47" customWidth="1"/>
    <col min="15110" max="15110" width="64.5" style="47" customWidth="1"/>
    <col min="15111" max="15111" width="91.5" style="47" customWidth="1"/>
    <col min="15112" max="15112" width="108.625" style="47" customWidth="1"/>
    <col min="15113" max="15113" width="56" style="47" customWidth="1"/>
    <col min="15114" max="15114" width="112.375" style="47" customWidth="1"/>
    <col min="15115" max="15115" width="92.875" style="47" customWidth="1"/>
    <col min="15116" max="15116" width="7.375" style="47" customWidth="1"/>
    <col min="15117" max="15117" width="22.5" style="47" customWidth="1"/>
    <col min="15118" max="15119" width="8.625" style="47" customWidth="1"/>
    <col min="15120" max="15120" width="10.375" style="47" customWidth="1"/>
    <col min="15121" max="15121" width="14" style="47" customWidth="1"/>
    <col min="15122" max="15122" width="11.125" style="47" customWidth="1"/>
    <col min="15123" max="15123" width="10.125" style="47" customWidth="1"/>
    <col min="15124" max="15360" width="9.125" style="47"/>
    <col min="15361" max="15361" width="54.875" style="47" customWidth="1"/>
    <col min="15362" max="15362" width="128.5" style="47" customWidth="1"/>
    <col min="15363" max="15364" width="255.5" style="47" customWidth="1"/>
    <col min="15365" max="15365" width="104.125" style="47" customWidth="1"/>
    <col min="15366" max="15366" width="64.5" style="47" customWidth="1"/>
    <col min="15367" max="15367" width="91.5" style="47" customWidth="1"/>
    <col min="15368" max="15368" width="108.625" style="47" customWidth="1"/>
    <col min="15369" max="15369" width="56" style="47" customWidth="1"/>
    <col min="15370" max="15370" width="112.375" style="47" customWidth="1"/>
    <col min="15371" max="15371" width="92.875" style="47" customWidth="1"/>
    <col min="15372" max="15372" width="7.375" style="47" customWidth="1"/>
    <col min="15373" max="15373" width="22.5" style="47" customWidth="1"/>
    <col min="15374" max="15375" width="8.625" style="47" customWidth="1"/>
    <col min="15376" max="15376" width="10.375" style="47" customWidth="1"/>
    <col min="15377" max="15377" width="14" style="47" customWidth="1"/>
    <col min="15378" max="15378" width="11.125" style="47" customWidth="1"/>
    <col min="15379" max="15379" width="10.125" style="47" customWidth="1"/>
    <col min="15380" max="15616" width="9.125" style="47"/>
    <col min="15617" max="15617" width="54.875" style="47" customWidth="1"/>
    <col min="15618" max="15618" width="128.5" style="47" customWidth="1"/>
    <col min="15619" max="15620" width="255.5" style="47" customWidth="1"/>
    <col min="15621" max="15621" width="104.125" style="47" customWidth="1"/>
    <col min="15622" max="15622" width="64.5" style="47" customWidth="1"/>
    <col min="15623" max="15623" width="91.5" style="47" customWidth="1"/>
    <col min="15624" max="15624" width="108.625" style="47" customWidth="1"/>
    <col min="15625" max="15625" width="56" style="47" customWidth="1"/>
    <col min="15626" max="15626" width="112.375" style="47" customWidth="1"/>
    <col min="15627" max="15627" width="92.875" style="47" customWidth="1"/>
    <col min="15628" max="15628" width="7.375" style="47" customWidth="1"/>
    <col min="15629" max="15629" width="22.5" style="47" customWidth="1"/>
    <col min="15630" max="15631" width="8.625" style="47" customWidth="1"/>
    <col min="15632" max="15632" width="10.375" style="47" customWidth="1"/>
    <col min="15633" max="15633" width="14" style="47" customWidth="1"/>
    <col min="15634" max="15634" width="11.125" style="47" customWidth="1"/>
    <col min="15635" max="15635" width="10.125" style="47" customWidth="1"/>
    <col min="15636" max="15872" width="9.125" style="47"/>
    <col min="15873" max="15873" width="54.875" style="47" customWidth="1"/>
    <col min="15874" max="15874" width="128.5" style="47" customWidth="1"/>
    <col min="15875" max="15876" width="255.5" style="47" customWidth="1"/>
    <col min="15877" max="15877" width="104.125" style="47" customWidth="1"/>
    <col min="15878" max="15878" width="64.5" style="47" customWidth="1"/>
    <col min="15879" max="15879" width="91.5" style="47" customWidth="1"/>
    <col min="15880" max="15880" width="108.625" style="47" customWidth="1"/>
    <col min="15881" max="15881" width="56" style="47" customWidth="1"/>
    <col min="15882" max="15882" width="112.375" style="47" customWidth="1"/>
    <col min="15883" max="15883" width="92.875" style="47" customWidth="1"/>
    <col min="15884" max="15884" width="7.375" style="47" customWidth="1"/>
    <col min="15885" max="15885" width="22.5" style="47" customWidth="1"/>
    <col min="15886" max="15887" width="8.625" style="47" customWidth="1"/>
    <col min="15888" max="15888" width="10.375" style="47" customWidth="1"/>
    <col min="15889" max="15889" width="14" style="47" customWidth="1"/>
    <col min="15890" max="15890" width="11.125" style="47" customWidth="1"/>
    <col min="15891" max="15891" width="10.125" style="47" customWidth="1"/>
    <col min="15892" max="16128" width="9.125" style="47"/>
    <col min="16129" max="16129" width="54.875" style="47" customWidth="1"/>
    <col min="16130" max="16130" width="128.5" style="47" customWidth="1"/>
    <col min="16131" max="16132" width="255.5" style="47" customWidth="1"/>
    <col min="16133" max="16133" width="104.125" style="47" customWidth="1"/>
    <col min="16134" max="16134" width="64.5" style="47" customWidth="1"/>
    <col min="16135" max="16135" width="91.5" style="47" customWidth="1"/>
    <col min="16136" max="16136" width="108.625" style="47" customWidth="1"/>
    <col min="16137" max="16137" width="56" style="47" customWidth="1"/>
    <col min="16138" max="16138" width="112.375" style="47" customWidth="1"/>
    <col min="16139" max="16139" width="92.875" style="47" customWidth="1"/>
    <col min="16140" max="16140" width="7.375" style="47" customWidth="1"/>
    <col min="16141" max="16141" width="22.5" style="47" customWidth="1"/>
    <col min="16142" max="16143" width="8.625" style="47" customWidth="1"/>
    <col min="16144" max="16144" width="10.375" style="47" customWidth="1"/>
    <col min="16145" max="16145" width="14" style="47" customWidth="1"/>
    <col min="16146" max="16146" width="11.125" style="47" customWidth="1"/>
    <col min="16147" max="16147" width="10.125" style="47" customWidth="1"/>
    <col min="16148" max="16384" width="9.125" style="47"/>
  </cols>
  <sheetData>
    <row r="1" spans="1:11" ht="409.5" customHeight="1">
      <c r="A1" s="164" t="s">
        <v>157</v>
      </c>
      <c r="B1" s="164"/>
      <c r="C1" s="164"/>
      <c r="D1" s="42"/>
      <c r="G1" s="134" t="s">
        <v>114</v>
      </c>
      <c r="H1" s="134"/>
      <c r="I1" s="134"/>
      <c r="J1" s="134"/>
      <c r="K1" s="134"/>
    </row>
    <row r="2" spans="1:11" ht="409.5" customHeight="1">
      <c r="A2" s="164"/>
      <c r="B2" s="164"/>
      <c r="C2" s="164"/>
      <c r="D2" s="42"/>
      <c r="E2" s="135" t="s">
        <v>115</v>
      </c>
      <c r="F2" s="136"/>
      <c r="G2" s="136"/>
      <c r="H2" s="136"/>
      <c r="I2" s="136"/>
      <c r="J2" s="136"/>
      <c r="K2" s="136"/>
    </row>
    <row r="3" spans="1:11">
      <c r="A3" s="31"/>
      <c r="B3" s="31"/>
      <c r="C3" s="31"/>
      <c r="D3" s="31"/>
      <c r="E3" s="136"/>
      <c r="F3" s="136"/>
      <c r="G3" s="136"/>
      <c r="H3" s="136"/>
      <c r="I3" s="136"/>
      <c r="J3" s="136"/>
      <c r="K3" s="136"/>
    </row>
    <row r="4" spans="1:11" ht="87" customHeight="1">
      <c r="A4" s="31"/>
      <c r="B4" s="31"/>
      <c r="C4" s="32" t="s">
        <v>100</v>
      </c>
      <c r="D4" s="32"/>
      <c r="E4" s="136"/>
      <c r="F4" s="136"/>
      <c r="G4" s="136"/>
      <c r="H4" s="136"/>
      <c r="I4" s="136"/>
      <c r="J4" s="136"/>
      <c r="K4" s="136"/>
    </row>
    <row r="5" spans="1:11" ht="87" customHeight="1">
      <c r="A5" s="31"/>
      <c r="B5" s="31"/>
      <c r="C5" s="32" t="s">
        <v>101</v>
      </c>
      <c r="D5" s="32"/>
      <c r="E5" s="136"/>
      <c r="F5" s="136"/>
      <c r="G5" s="136"/>
      <c r="H5" s="136"/>
      <c r="I5" s="136"/>
      <c r="J5" s="136"/>
      <c r="K5" s="136"/>
    </row>
    <row r="6" spans="1:11" ht="12.75" hidden="1" customHeight="1">
      <c r="A6" s="31"/>
      <c r="B6" s="31"/>
      <c r="C6" s="31"/>
      <c r="D6" s="31"/>
      <c r="E6" s="136"/>
      <c r="F6" s="136"/>
      <c r="G6" s="136"/>
      <c r="H6" s="136"/>
      <c r="I6" s="136"/>
      <c r="J6" s="136"/>
      <c r="K6" s="136"/>
    </row>
    <row r="7" spans="1:11" ht="12.75" hidden="1" customHeight="1">
      <c r="A7" s="31"/>
      <c r="B7" s="31"/>
      <c r="C7" s="31"/>
      <c r="D7" s="31"/>
      <c r="E7" s="136"/>
      <c r="F7" s="136"/>
      <c r="G7" s="136"/>
      <c r="H7" s="136"/>
      <c r="I7" s="136"/>
      <c r="J7" s="136"/>
      <c r="K7" s="136"/>
    </row>
    <row r="8" spans="1:11" ht="12.75" hidden="1" customHeight="1">
      <c r="A8" s="31"/>
      <c r="B8" s="31"/>
      <c r="C8" s="31"/>
      <c r="D8" s="31"/>
      <c r="E8" s="136"/>
      <c r="F8" s="136"/>
      <c r="G8" s="136"/>
      <c r="H8" s="136"/>
      <c r="I8" s="136"/>
      <c r="J8" s="136"/>
      <c r="K8" s="136"/>
    </row>
    <row r="9" spans="1:11" ht="12.75" hidden="1" customHeight="1">
      <c r="A9" s="31"/>
      <c r="B9" s="31"/>
      <c r="C9" s="31"/>
      <c r="D9" s="31"/>
      <c r="E9" s="136"/>
      <c r="F9" s="136"/>
      <c r="G9" s="136"/>
      <c r="H9" s="136"/>
      <c r="I9" s="136"/>
      <c r="J9" s="136"/>
      <c r="K9" s="136"/>
    </row>
    <row r="10" spans="1:11" ht="12.75" hidden="1" customHeight="1">
      <c r="A10" s="31"/>
      <c r="B10" s="31"/>
      <c r="C10" s="31"/>
      <c r="D10" s="31"/>
      <c r="E10" s="136"/>
      <c r="F10" s="136"/>
      <c r="G10" s="136"/>
      <c r="H10" s="136"/>
      <c r="I10" s="136"/>
      <c r="J10" s="136"/>
      <c r="K10" s="136"/>
    </row>
    <row r="11" spans="1:11" ht="12.75" hidden="1" customHeight="1">
      <c r="A11" s="31"/>
      <c r="B11" s="31"/>
      <c r="C11" s="31"/>
      <c r="D11" s="31"/>
      <c r="E11" s="136"/>
      <c r="F11" s="136"/>
      <c r="G11" s="136"/>
      <c r="H11" s="136"/>
      <c r="I11" s="136"/>
      <c r="J11" s="136"/>
      <c r="K11" s="136"/>
    </row>
    <row r="12" spans="1:11" ht="12.75" hidden="1" customHeight="1">
      <c r="A12" s="31"/>
      <c r="B12" s="31"/>
      <c r="C12" s="31"/>
      <c r="D12" s="31"/>
      <c r="E12" s="136"/>
      <c r="F12" s="136"/>
      <c r="G12" s="136"/>
      <c r="H12" s="136"/>
      <c r="I12" s="136"/>
      <c r="J12" s="136"/>
      <c r="K12" s="136"/>
    </row>
    <row r="13" spans="1:11" ht="24" hidden="1" customHeight="1">
      <c r="A13" s="31"/>
      <c r="B13" s="31"/>
      <c r="C13" s="31"/>
      <c r="D13" s="31"/>
      <c r="E13" s="136"/>
      <c r="F13" s="136"/>
      <c r="G13" s="136"/>
      <c r="H13" s="136"/>
      <c r="I13" s="136"/>
      <c r="J13" s="136"/>
      <c r="K13" s="136"/>
    </row>
    <row r="14" spans="1:11" ht="42.75" customHeight="1">
      <c r="E14" s="136"/>
      <c r="F14" s="136"/>
      <c r="G14" s="136"/>
      <c r="H14" s="136"/>
      <c r="I14" s="136"/>
      <c r="J14" s="136"/>
      <c r="K14" s="136"/>
    </row>
    <row r="15" spans="1:11" ht="90">
      <c r="A15" s="137" t="s">
        <v>116</v>
      </c>
      <c r="B15" s="137"/>
      <c r="C15" s="137"/>
      <c r="D15" s="137"/>
      <c r="E15" s="137"/>
      <c r="F15" s="137"/>
      <c r="G15" s="137"/>
      <c r="H15" s="137"/>
      <c r="I15" s="137"/>
      <c r="J15" s="137"/>
      <c r="K15" s="137"/>
    </row>
    <row r="16" spans="1:11" ht="3.75" customHeight="1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</row>
    <row r="17" spans="1:16" ht="71.25" customHeight="1">
      <c r="A17" s="139" t="s">
        <v>117</v>
      </c>
      <c r="B17" s="139"/>
      <c r="C17" s="139"/>
      <c r="D17" s="139"/>
      <c r="E17" s="139"/>
      <c r="F17" s="139"/>
      <c r="G17" s="139"/>
      <c r="H17" s="139"/>
      <c r="I17" s="139"/>
      <c r="J17" s="139"/>
      <c r="K17" s="139"/>
    </row>
    <row r="18" spans="1:16" s="50" customFormat="1" ht="216.75" customHeight="1">
      <c r="A18" s="33" t="s">
        <v>50</v>
      </c>
      <c r="B18" s="33" t="s">
        <v>102</v>
      </c>
      <c r="C18" s="140" t="s">
        <v>103</v>
      </c>
      <c r="D18" s="141"/>
      <c r="E18" s="34" t="s">
        <v>104</v>
      </c>
      <c r="F18" s="34" t="s">
        <v>105</v>
      </c>
      <c r="G18" s="35" t="s">
        <v>106</v>
      </c>
      <c r="H18" s="35" t="s">
        <v>107</v>
      </c>
      <c r="I18" s="35" t="s">
        <v>108</v>
      </c>
      <c r="J18" s="35" t="s">
        <v>75</v>
      </c>
      <c r="K18" s="35" t="s">
        <v>77</v>
      </c>
      <c r="L18" s="48"/>
      <c r="M18" s="49"/>
    </row>
    <row r="19" spans="1:16" s="53" customFormat="1" ht="30.75" hidden="1" customHeight="1">
      <c r="A19" s="36"/>
      <c r="B19" s="36"/>
      <c r="C19" s="142"/>
      <c r="D19" s="143"/>
      <c r="E19" s="37"/>
      <c r="F19" s="37"/>
      <c r="G19" s="38"/>
      <c r="H19" s="38"/>
      <c r="I19" s="39"/>
      <c r="J19" s="38"/>
      <c r="K19" s="38"/>
      <c r="L19" s="51"/>
      <c r="M19" s="52"/>
    </row>
    <row r="20" spans="1:16" s="53" customFormat="1" ht="409.5" customHeight="1">
      <c r="A20" s="144" t="s">
        <v>109</v>
      </c>
      <c r="B20" s="146" t="s">
        <v>110</v>
      </c>
      <c r="C20" s="148" t="s">
        <v>147</v>
      </c>
      <c r="D20" s="149"/>
      <c r="E20" s="152" t="s">
        <v>111</v>
      </c>
      <c r="F20" s="152">
        <v>2</v>
      </c>
      <c r="G20" s="154">
        <v>26140</v>
      </c>
      <c r="H20" s="154">
        <f>ROUND(G20*F20,2)</f>
        <v>52280</v>
      </c>
      <c r="I20" s="156">
        <v>0.2</v>
      </c>
      <c r="J20" s="154">
        <f>ROUND(H20*I20,2)</f>
        <v>10456</v>
      </c>
      <c r="K20" s="154">
        <f>ROUND(H20+J20,2)</f>
        <v>62736</v>
      </c>
      <c r="L20" s="51"/>
      <c r="M20" s="52"/>
    </row>
    <row r="21" spans="1:16" s="53" customFormat="1" ht="258.95" customHeight="1">
      <c r="A21" s="145"/>
      <c r="B21" s="147"/>
      <c r="C21" s="150"/>
      <c r="D21" s="151"/>
      <c r="E21" s="153"/>
      <c r="F21" s="153"/>
      <c r="G21" s="155"/>
      <c r="H21" s="155"/>
      <c r="I21" s="157"/>
      <c r="J21" s="155"/>
      <c r="K21" s="155"/>
      <c r="L21" s="51"/>
      <c r="M21" s="52"/>
    </row>
    <row r="22" spans="1:16" s="53" customFormat="1" ht="76.5" customHeight="1">
      <c r="A22" s="145"/>
      <c r="B22" s="147"/>
      <c r="C22" s="150"/>
      <c r="D22" s="151"/>
      <c r="E22" s="153"/>
      <c r="F22" s="153"/>
      <c r="G22" s="155"/>
      <c r="H22" s="155"/>
      <c r="I22" s="157"/>
      <c r="J22" s="155"/>
      <c r="K22" s="155"/>
      <c r="L22" s="51"/>
      <c r="M22" s="52"/>
    </row>
    <row r="23" spans="1:16" s="53" customFormat="1" ht="409.5" customHeight="1">
      <c r="B23" s="80"/>
      <c r="C23" s="103" t="e">
        <f>IF('Данные RU'!A1&lt;&gt;"",'Данные RU'!#REF! &amp; ": " &amp;  'Данные RU'!A1 &amp; CHAR(10), "")
&amp; IF('Данные RU'!A2&lt;&gt;"",'Данные RU'!#REF! &amp; ": " &amp;  'Данные RU'!A2 &amp; CHAR(10), "")
&amp; IF('Данные RU'!A3&lt;&gt;"",'Данные RU'!#REF! &amp; ": " &amp;  'Данные RU'!A3 &amp; CHAR(10), "")
&amp; IF('Данные RU'!A4&lt;&gt;"",'Данные RU'!#REF! &amp; ": " &amp;  'Данные RU'!A4 &amp; CHAR(10), "")
&amp; IF('Данные RU'!A5&lt;&gt;"",'Данные RU'!#REF! &amp; ": " &amp;  'Данные RU'!A5 &amp; CHAR(10), "")
&amp; IF('Данные RU'!A6&lt;&gt;"",'Данные RU'!#REF! &amp; ": " &amp;  'Данные RU'!A6 &amp; CHAR(10), "")
&amp; IF('Данные RU'!A7&lt;&gt;"",'Данные RU'!#REF! &amp; ": " &amp;  'Данные RU'!A7 &amp; CHAR(10), "")
&amp; IF('Данные RU'!A8&lt;&gt;"",'Данные RU'!#REF! &amp; ": " &amp;  'Данные RU'!A8 &amp; CHAR(10), "")
&amp; IF('Данные RU'!A9&lt;&gt;"",'Данные RU'!#REF! &amp; ": " &amp;  'Данные RU'!A9 &amp; CHAR(10), "")</f>
        <v>#REF!</v>
      </c>
      <c r="D23" s="96"/>
      <c r="E23" s="78"/>
      <c r="F23" s="78"/>
      <c r="G23" s="84"/>
      <c r="H23" s="84"/>
      <c r="I23" s="84"/>
      <c r="J23" s="84"/>
      <c r="K23" s="85"/>
      <c r="L23" s="54"/>
      <c r="M23" s="55"/>
      <c r="N23" s="46"/>
      <c r="O23" s="56"/>
      <c r="P23" s="56"/>
    </row>
    <row r="24" spans="1:16" s="63" customFormat="1" ht="101.25" customHeight="1">
      <c r="A24" s="158" t="s">
        <v>112</v>
      </c>
      <c r="B24" s="159"/>
      <c r="C24" s="159"/>
      <c r="D24" s="159"/>
      <c r="E24" s="159"/>
      <c r="F24" s="159"/>
      <c r="G24" s="160"/>
      <c r="H24" s="40">
        <f>SUM(H19:H22)</f>
        <v>52280</v>
      </c>
      <c r="I24" s="41">
        <v>0.2</v>
      </c>
      <c r="J24" s="40">
        <f>SUM(J19:J22)</f>
        <v>10456</v>
      </c>
      <c r="K24" s="40">
        <f>SUM(K19:K22)</f>
        <v>62736</v>
      </c>
      <c r="L24" s="60"/>
      <c r="M24" s="61"/>
      <c r="N24" s="62"/>
    </row>
    <row r="25" spans="1:16" s="63" customFormat="1" ht="101.25" customHeight="1">
      <c r="L25" s="60"/>
      <c r="M25" s="61"/>
      <c r="N25" s="62"/>
    </row>
    <row r="26" spans="1:16" s="63" customFormat="1" ht="6.75" hidden="1" customHeight="1">
      <c r="L26" s="60"/>
      <c r="M26" s="61"/>
      <c r="N26" s="62"/>
    </row>
    <row r="27" spans="1:16" s="63" customFormat="1" ht="52.5" hidden="1" customHeight="1">
      <c r="L27" s="60"/>
      <c r="M27" s="61"/>
      <c r="N27" s="62"/>
    </row>
    <row r="28" spans="1:16" s="63" customFormat="1" ht="87" customHeight="1">
      <c r="L28" s="60"/>
      <c r="M28" s="61"/>
      <c r="N28" s="62"/>
    </row>
    <row r="29" spans="1:16" s="63" customFormat="1" ht="126.75" customHeight="1">
      <c r="L29" s="60"/>
      <c r="M29" s="61"/>
      <c r="N29" s="62"/>
    </row>
    <row r="30" spans="1:16" s="63" customFormat="1" ht="81.75">
      <c r="C30" s="50"/>
      <c r="D30" s="50"/>
      <c r="E30" s="69"/>
      <c r="F30" s="70"/>
      <c r="G30" s="71"/>
      <c r="H30" s="71"/>
      <c r="I30" s="71"/>
      <c r="J30" s="71"/>
      <c r="K30" s="71"/>
      <c r="L30" s="60"/>
      <c r="M30" s="61"/>
      <c r="N30" s="62"/>
    </row>
    <row r="32" spans="1:16" ht="81.75">
      <c r="A32" s="58"/>
      <c r="B32" s="59" t="s">
        <v>118</v>
      </c>
      <c r="C32" s="58" t="s">
        <v>119</v>
      </c>
      <c r="D32" s="138" t="s">
        <v>120</v>
      </c>
      <c r="E32" s="138"/>
      <c r="F32" s="138"/>
      <c r="G32" s="138"/>
      <c r="H32" s="138"/>
      <c r="I32" s="138"/>
      <c r="J32" s="138"/>
      <c r="K32" s="138"/>
    </row>
    <row r="33" spans="1:11" ht="81.75">
      <c r="A33" s="64"/>
      <c r="B33" s="59" t="s">
        <v>121</v>
      </c>
      <c r="C33" s="58" t="s">
        <v>122</v>
      </c>
      <c r="D33" s="138" t="s">
        <v>123</v>
      </c>
      <c r="E33" s="138"/>
      <c r="F33" s="138"/>
      <c r="G33" s="138"/>
      <c r="H33" s="138"/>
      <c r="I33" s="138"/>
      <c r="J33" s="138"/>
      <c r="K33" s="138"/>
    </row>
    <row r="34" spans="1:11" ht="81.75">
      <c r="A34" s="64"/>
      <c r="B34" s="59" t="s">
        <v>124</v>
      </c>
      <c r="C34" s="58" t="s">
        <v>125</v>
      </c>
      <c r="D34" s="163" t="s">
        <v>126</v>
      </c>
      <c r="E34" s="163"/>
      <c r="F34" s="163"/>
      <c r="G34" s="163"/>
      <c r="H34" s="163"/>
      <c r="I34" s="163"/>
      <c r="J34" s="163"/>
      <c r="K34" s="163"/>
    </row>
    <row r="35" spans="1:11" ht="81.75">
      <c r="A35" s="64"/>
      <c r="B35" s="59" t="s">
        <v>127</v>
      </c>
      <c r="C35" s="58" t="s">
        <v>128</v>
      </c>
      <c r="D35" s="163" t="str">
        <f>E20</f>
        <v xml:space="preserve">90-100 календарных дней с правом досрочной поставки </v>
      </c>
      <c r="E35" s="163"/>
      <c r="F35" s="163"/>
      <c r="G35" s="163"/>
      <c r="H35" s="163"/>
      <c r="I35" s="163"/>
      <c r="J35" s="163"/>
      <c r="K35" s="163"/>
    </row>
    <row r="36" spans="1:11" ht="81.75">
      <c r="A36" s="58"/>
      <c r="B36" s="59" t="s">
        <v>129</v>
      </c>
      <c r="C36" s="58" t="s">
        <v>130</v>
      </c>
      <c r="D36" s="138" t="s">
        <v>131</v>
      </c>
      <c r="E36" s="138"/>
      <c r="F36" s="138"/>
      <c r="G36" s="138"/>
      <c r="H36" s="138"/>
      <c r="I36" s="138"/>
      <c r="J36" s="138"/>
      <c r="K36" s="138"/>
    </row>
    <row r="37" spans="1:11" ht="81.75">
      <c r="A37" s="64"/>
      <c r="B37" s="65" t="s">
        <v>132</v>
      </c>
      <c r="C37" s="66" t="s">
        <v>133</v>
      </c>
      <c r="D37" s="161" t="s">
        <v>134</v>
      </c>
      <c r="E37" s="161"/>
      <c r="F37" s="161"/>
      <c r="G37" s="161"/>
      <c r="H37" s="161"/>
      <c r="I37" s="161"/>
      <c r="J37" s="161"/>
      <c r="K37" s="161"/>
    </row>
    <row r="38" spans="1:11" ht="81.75">
      <c r="A38" s="67"/>
      <c r="B38" s="65" t="s">
        <v>135</v>
      </c>
      <c r="C38" s="161" t="s">
        <v>136</v>
      </c>
      <c r="D38" s="161"/>
      <c r="E38" s="161"/>
      <c r="F38" s="161"/>
      <c r="G38" s="161"/>
      <c r="H38" s="161"/>
      <c r="I38" s="161"/>
      <c r="J38" s="161"/>
      <c r="K38" s="161"/>
    </row>
    <row r="39" spans="1:11" ht="81.75">
      <c r="A39" s="67"/>
      <c r="B39" s="65" t="s">
        <v>137</v>
      </c>
      <c r="C39" s="68" t="s">
        <v>138</v>
      </c>
      <c r="D39" s="161" t="s">
        <v>139</v>
      </c>
      <c r="E39" s="161"/>
      <c r="F39" s="161"/>
      <c r="G39" s="161"/>
      <c r="H39" s="161"/>
      <c r="I39" s="161"/>
      <c r="J39" s="161"/>
      <c r="K39" s="161"/>
    </row>
    <row r="40" spans="1:11" ht="81.75">
      <c r="A40" s="67"/>
      <c r="B40" s="65" t="s">
        <v>140</v>
      </c>
      <c r="C40" s="161" t="s">
        <v>141</v>
      </c>
      <c r="D40" s="161"/>
      <c r="E40" s="161"/>
      <c r="F40" s="161"/>
      <c r="G40" s="161"/>
      <c r="H40" s="161"/>
      <c r="I40" s="161"/>
      <c r="J40" s="161"/>
      <c r="K40" s="161"/>
    </row>
    <row r="41" spans="1:11" ht="81.75">
      <c r="A41" s="64"/>
      <c r="B41" s="65" t="s">
        <v>142</v>
      </c>
      <c r="C41" s="58" t="s">
        <v>143</v>
      </c>
      <c r="D41" s="138" t="s">
        <v>144</v>
      </c>
      <c r="E41" s="138"/>
      <c r="F41" s="138"/>
      <c r="G41" s="138"/>
      <c r="H41" s="138"/>
      <c r="I41" s="138"/>
      <c r="J41" s="138"/>
      <c r="K41" s="138"/>
    </row>
    <row r="42" spans="1:11" ht="81.7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</row>
    <row r="43" spans="1:11" ht="81.75">
      <c r="A43" s="162"/>
      <c r="B43" s="162"/>
      <c r="C43" s="50"/>
      <c r="D43" s="50"/>
      <c r="E43" s="69"/>
      <c r="F43" s="70"/>
      <c r="G43" s="71"/>
      <c r="H43" s="71"/>
      <c r="I43" s="71"/>
      <c r="J43" s="71"/>
      <c r="K43" s="71"/>
    </row>
    <row r="44" spans="1:11" ht="81.75">
      <c r="A44" s="63"/>
      <c r="B44" s="72"/>
      <c r="C44" s="72" t="s">
        <v>145</v>
      </c>
      <c r="D44" s="72"/>
      <c r="E44" s="69"/>
      <c r="F44" s="70"/>
      <c r="G44" s="71"/>
      <c r="H44" s="71"/>
      <c r="I44" s="71"/>
      <c r="J44" s="71"/>
      <c r="K44" s="71"/>
    </row>
    <row r="45" spans="1:11" ht="81.75">
      <c r="A45" s="63"/>
      <c r="B45" s="73"/>
      <c r="C45" s="73" t="s">
        <v>158</v>
      </c>
      <c r="D45" s="73"/>
      <c r="E45" s="74"/>
      <c r="F45" s="74"/>
      <c r="G45" s="75"/>
      <c r="H45" s="71"/>
      <c r="I45" s="71"/>
      <c r="J45" s="71"/>
      <c r="K45" s="71"/>
    </row>
  </sheetData>
  <mergeCells count="30">
    <mergeCell ref="A43:B43"/>
    <mergeCell ref="A24:G24"/>
    <mergeCell ref="D32:K32"/>
    <mergeCell ref="D33:K33"/>
    <mergeCell ref="D34:K34"/>
    <mergeCell ref="D35:K35"/>
    <mergeCell ref="D36:K36"/>
    <mergeCell ref="D37:K37"/>
    <mergeCell ref="C38:K38"/>
    <mergeCell ref="D39:K39"/>
    <mergeCell ref="C40:K40"/>
    <mergeCell ref="D41:K41"/>
    <mergeCell ref="K20:K22"/>
    <mergeCell ref="C18:D18"/>
    <mergeCell ref="C19:D19"/>
    <mergeCell ref="A20:A22"/>
    <mergeCell ref="B20:B22"/>
    <mergeCell ref="C20:D22"/>
    <mergeCell ref="E20:E22"/>
    <mergeCell ref="F20:F22"/>
    <mergeCell ref="G20:G22"/>
    <mergeCell ref="H20:H22"/>
    <mergeCell ref="I20:I22"/>
    <mergeCell ref="J20:J22"/>
    <mergeCell ref="A17:K17"/>
    <mergeCell ref="A1:C2"/>
    <mergeCell ref="G1:K1"/>
    <mergeCell ref="E2:K14"/>
    <mergeCell ref="A15:K15"/>
    <mergeCell ref="A16:K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Название</vt:lpstr>
      <vt:lpstr>ТП</vt:lpstr>
      <vt:lpstr>Данные Eng</vt:lpstr>
      <vt:lpstr>КП РФ</vt:lpstr>
      <vt:lpstr>КП РБ</vt:lpstr>
      <vt:lpstr>Данные RU</vt:lpstr>
      <vt:lpstr>КП РФ -- 2</vt:lpstr>
      <vt:lpstr>КП РБ -- 2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Шпенев</dc:creator>
  <cp:keywords/>
  <dc:description/>
  <cp:lastModifiedBy>Артур Сытько</cp:lastModifiedBy>
  <cp:lastPrinted>2022-02-17T17:49:56Z</cp:lastPrinted>
  <dcterms:created xsi:type="dcterms:W3CDTF">2021-11-04T10:03:53Z</dcterms:created>
  <dcterms:modified xsi:type="dcterms:W3CDTF">2022-09-07T09:55:12Z</dcterms:modified>
  <cp:category/>
</cp:coreProperties>
</file>