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Лист1" sheetId="1" state="visible" r:id="rId1"/>
    <sheet name="Лист2" sheetId="2" state="visible" r:id="rId2"/>
  </sheets>
  <definedNames>
    <definedName name="_xlnm._FilterDatabase" localSheetId="0" hidden="1">'Лист1'!$A$1:$G$160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[$-419]mmmm\ yyyy;@"/>
    <numFmt numFmtId="166" formatCode="0.0"/>
  </numFmts>
  <fonts count="8"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2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sz val="12"/>
    </font>
    <font>
      <name val="Times New Roman"/>
      <charset val="204"/>
      <family val="1"/>
      <sz val="10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theme="1"/>
      <sz val="10"/>
    </font>
  </fonts>
  <fills count="12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1" fillId="3" borderId="1" pivotButton="0" quotePrefix="0" xfId="0"/>
    <xf numFmtId="165" fontId="1" fillId="3" borderId="1" pivotButton="0" quotePrefix="0" xfId="0"/>
    <xf numFmtId="165" fontId="1" fillId="3" borderId="5" pivotButton="0" quotePrefix="0" xfId="0"/>
    <xf numFmtId="0" fontId="1" fillId="0" borderId="0" pivotButton="0" quotePrefix="0" xfId="0"/>
    <xf numFmtId="0" fontId="3" fillId="0" borderId="1" pivotButton="0" quotePrefix="0" xfId="0"/>
    <xf numFmtId="0" fontId="1" fillId="0" borderId="1" pivotButton="0" quotePrefix="0" xfId="0"/>
    <xf numFmtId="0" fontId="1" fillId="5" borderId="0" pivotButton="0" quotePrefix="0" xfId="0"/>
    <xf numFmtId="0" fontId="1" fillId="5" borderId="1" pivotButton="0" quotePrefix="0" xfId="0"/>
    <xf numFmtId="0" fontId="5" fillId="0" borderId="1" pivotButton="0" quotePrefix="0" xfId="0"/>
    <xf numFmtId="0" fontId="1" fillId="0" borderId="2" pivotButton="0" quotePrefix="0" xfId="0"/>
    <xf numFmtId="0" fontId="1" fillId="5" borderId="2" pivotButton="0" quotePrefix="0" xfId="0"/>
    <xf numFmtId="0" fontId="1" fillId="6" borderId="1" pivotButton="0" quotePrefix="0" xfId="0"/>
    <xf numFmtId="0" fontId="1" fillId="7" borderId="1" pivotButton="0" quotePrefix="0" xfId="0"/>
    <xf numFmtId="0" fontId="1" fillId="8" borderId="1" pivotButton="0" quotePrefix="0" xfId="0"/>
    <xf numFmtId="166" fontId="1" fillId="3" borderId="1" pivotButton="0" quotePrefix="0" xfId="0"/>
    <xf numFmtId="166" fontId="1" fillId="5" borderId="1" pivotButton="0" quotePrefix="0" xfId="0"/>
    <xf numFmtId="0" fontId="1" fillId="3" borderId="7" pivotButton="0" quotePrefix="0" xfId="0"/>
    <xf numFmtId="0" fontId="1" fillId="9" borderId="1" pivotButton="0" quotePrefix="0" xfId="0"/>
    <xf numFmtId="0" fontId="1" fillId="10" borderId="1" pivotButton="0" quotePrefix="0" xfId="0"/>
    <xf numFmtId="0" fontId="6" fillId="4" borderId="2" applyAlignment="1" pivotButton="0" quotePrefix="0" xfId="0">
      <alignment horizontal="left"/>
    </xf>
    <xf numFmtId="0" fontId="6" fillId="4" borderId="4" applyAlignment="1" pivotButton="0" quotePrefix="0" xfId="0">
      <alignment horizontal="left"/>
    </xf>
    <xf numFmtId="0" fontId="1" fillId="4" borderId="6" applyAlignment="1" pivotButton="0" quotePrefix="0" xfId="0">
      <alignment horizontal="left"/>
    </xf>
    <xf numFmtId="0" fontId="1" fillId="5" borderId="5" pivotButton="0" quotePrefix="0" xfId="0"/>
    <xf numFmtId="0" fontId="1" fillId="0" borderId="2" applyAlignment="1" pivotButton="0" quotePrefix="0" xfId="0">
      <alignment horizontal="left"/>
    </xf>
    <xf numFmtId="0" fontId="5" fillId="0" borderId="10" pivotButton="0" quotePrefix="0" xfId="0"/>
    <xf numFmtId="0" fontId="7" fillId="0" borderId="0" pivotButton="0" quotePrefix="0" xfId="0"/>
    <xf numFmtId="0" fontId="1" fillId="0" borderId="9" pivotButton="0" quotePrefix="0" xfId="0"/>
    <xf numFmtId="0" fontId="1" fillId="0" borderId="10" pivotButton="0" quotePrefix="0" xfId="0"/>
    <xf numFmtId="0" fontId="1" fillId="7" borderId="2" pivotButton="0" quotePrefix="0" xfId="0"/>
    <xf numFmtId="0" fontId="1" fillId="11" borderId="1" pivotButton="0" quotePrefix="0" xfId="0"/>
    <xf numFmtId="0" fontId="1" fillId="11" borderId="2" pivotButton="0" quotePrefix="0" xfId="0"/>
    <xf numFmtId="166" fontId="1" fillId="0" borderId="1" pivotButton="0" quotePrefix="0" xfId="0"/>
    <xf numFmtId="166" fontId="1" fillId="0" borderId="2" pivotButton="0" quotePrefix="0" xfId="0"/>
    <xf numFmtId="0" fontId="1" fillId="4" borderId="2" applyAlignment="1" pivotButton="0" quotePrefix="0" xfId="0">
      <alignment horizontal="left"/>
    </xf>
    <xf numFmtId="0" fontId="1" fillId="4" borderId="4" applyAlignment="1" pivotButton="0" quotePrefix="0" xfId="0">
      <alignment horizontal="left"/>
    </xf>
    <xf numFmtId="166" fontId="1" fillId="5" borderId="11" pivotButton="0" quotePrefix="0" xfId="0"/>
    <xf numFmtId="166" fontId="1" fillId="3" borderId="11" pivotButton="0" quotePrefix="0" xfId="0"/>
    <xf numFmtId="0" fontId="1" fillId="9" borderId="11" pivotButton="0" quotePrefix="0" xfId="0"/>
    <xf numFmtId="0" fontId="1" fillId="10" borderId="11" pivotButton="0" quotePrefix="0" xfId="0"/>
    <xf numFmtId="0" fontId="1" fillId="0" borderId="11" pivotButton="0" quotePrefix="0" xfId="0"/>
    <xf numFmtId="0" fontId="1" fillId="0" borderId="11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5" fillId="0" borderId="1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1" fillId="2" borderId="1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1" fillId="3" borderId="11" applyAlignment="1" pivotButton="0" quotePrefix="0" xfId="0">
      <alignment horizontal="center"/>
    </xf>
    <xf numFmtId="0" fontId="1" fillId="4" borderId="11" applyAlignment="1" pivotButton="0" quotePrefix="0" xfId="0">
      <alignment horizontal="left"/>
    </xf>
    <xf numFmtId="0" fontId="4" fillId="4" borderId="11" pivotButton="0" quotePrefix="0" xfId="0"/>
    <xf numFmtId="0" fontId="1" fillId="0" borderId="11" pivotButton="0" quotePrefix="0" xfId="0"/>
    <xf numFmtId="0" fontId="1" fillId="4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G227"/>
  <sheetViews>
    <sheetView workbookViewId="0">
      <selection activeCell="F7" sqref="F7"/>
    </sheetView>
  </sheetViews>
  <sheetFormatPr baseColWidth="8" defaultRowHeight="15"/>
  <cols>
    <col width="25" customWidth="1" min="3" max="3"/>
    <col width="25.5703125" bestFit="1" customWidth="1" min="5" max="5"/>
    <col width="19" bestFit="1" customWidth="1" min="6" max="6"/>
  </cols>
  <sheetData>
    <row r="1" ht="15.75" customHeight="1">
      <c r="A1" s="1" t="inlineStr">
        <is>
          <t>День недели</t>
        </is>
      </c>
      <c r="B1" s="1" t="inlineStr">
        <is>
          <t>Месяц</t>
        </is>
      </c>
      <c r="C1" s="1" t="inlineStr">
        <is>
          <t>Дата</t>
        </is>
      </c>
      <c r="D1" s="1" t="inlineStr">
        <is>
          <t>Наименование</t>
        </is>
      </c>
      <c r="E1" s="1" t="inlineStr">
        <is>
          <t>Категория</t>
        </is>
      </c>
      <c r="F1" s="1" t="inlineStr">
        <is>
          <t>Подкатегория</t>
        </is>
      </c>
      <c r="G1" s="1" t="inlineStr">
        <is>
          <t>Стоимость</t>
        </is>
      </c>
    </row>
    <row r="2" hidden="1" ht="15.75" customHeight="1">
      <c r="A2" s="1" t="n">
        <v>6</v>
      </c>
      <c r="B2" s="1" t="n">
        <v>4</v>
      </c>
      <c r="C2" s="2" t="n">
        <v>44652</v>
      </c>
      <c r="D2" s="3" t="inlineStr">
        <is>
          <t>автобус</t>
        </is>
      </c>
      <c r="E2" s="3" t="inlineStr">
        <is>
          <t>Транспорт</t>
        </is>
      </c>
      <c r="F2" s="3" t="inlineStr">
        <is>
          <t>Автобус</t>
        </is>
      </c>
      <c r="G2" s="3" t="n">
        <v>120</v>
      </c>
    </row>
    <row r="3" hidden="1" ht="15.75" customHeight="1">
      <c r="A3" s="1" t="n">
        <v>6</v>
      </c>
      <c r="B3" s="1" t="n">
        <v>4</v>
      </c>
      <c r="C3" s="2" t="n">
        <v>44652</v>
      </c>
      <c r="D3" s="3" t="inlineStr">
        <is>
          <t>метро</t>
        </is>
      </c>
      <c r="E3" s="3" t="inlineStr">
        <is>
          <t>Транспорт</t>
        </is>
      </c>
      <c r="F3" s="3" t="inlineStr">
        <is>
          <t>Метро</t>
        </is>
      </c>
      <c r="G3" s="3" t="n">
        <v>132</v>
      </c>
    </row>
    <row r="4" hidden="1" ht="15.75" customHeight="1">
      <c r="A4" s="1" t="n">
        <v>6</v>
      </c>
      <c r="B4" s="1" t="n">
        <v>4</v>
      </c>
      <c r="C4" s="2" t="n">
        <v>44652</v>
      </c>
      <c r="D4" s="3" t="inlineStr">
        <is>
          <t>инвестиции</t>
        </is>
      </c>
      <c r="E4" s="3" t="inlineStr">
        <is>
          <t>инвестиции</t>
        </is>
      </c>
      <c r="F4" s="3" t="n"/>
      <c r="G4" s="3" t="n">
        <v>36700</v>
      </c>
    </row>
    <row r="5" hidden="1" ht="15.75" customHeight="1">
      <c r="A5" s="1" t="n">
        <v>6</v>
      </c>
      <c r="B5" s="1" t="n">
        <v>4</v>
      </c>
      <c r="C5" s="2" t="n">
        <v>44652</v>
      </c>
      <c r="D5" s="3" t="inlineStr">
        <is>
          <t>шаверма</t>
        </is>
      </c>
      <c r="E5" s="3" t="inlineStr">
        <is>
          <t>еда</t>
        </is>
      </c>
      <c r="F5" s="3" t="inlineStr">
        <is>
          <t>Фаст-Фуд</t>
        </is>
      </c>
      <c r="G5" s="3" t="n">
        <v>190</v>
      </c>
    </row>
    <row r="6" hidden="1" ht="15.75" customHeight="1">
      <c r="A6" s="1" t="n">
        <v>6</v>
      </c>
      <c r="B6" s="1" t="n">
        <v>4</v>
      </c>
      <c r="C6" s="2" t="n">
        <v>44652</v>
      </c>
      <c r="D6" s="3" t="inlineStr">
        <is>
          <t>закуска</t>
        </is>
      </c>
      <c r="E6" s="3" t="inlineStr">
        <is>
          <t>Алкоголь</t>
        </is>
      </c>
      <c r="F6" s="3" t="inlineStr">
        <is>
          <t>Закуски</t>
        </is>
      </c>
      <c r="G6" s="3" t="n">
        <v>238</v>
      </c>
    </row>
    <row r="7" ht="15.75" customHeight="1">
      <c r="A7" s="1" t="n">
        <v>6</v>
      </c>
      <c r="B7" s="1" t="n">
        <v>4</v>
      </c>
      <c r="C7" s="2" t="n">
        <v>44652</v>
      </c>
      <c r="D7" s="3" t="inlineStr">
        <is>
          <t>интернет</t>
        </is>
      </c>
      <c r="E7" s="3" t="inlineStr">
        <is>
          <t>Квартира</t>
        </is>
      </c>
      <c r="F7" s="3" t="inlineStr">
        <is>
          <t>Интернет</t>
        </is>
      </c>
      <c r="G7" s="3" t="n">
        <v>350</v>
      </c>
    </row>
    <row r="8" hidden="1" ht="15.75" customHeight="1">
      <c r="A8" s="1" t="n">
        <v>6</v>
      </c>
      <c r="B8" s="1" t="n">
        <v>4</v>
      </c>
      <c r="C8" s="2" t="n">
        <v>44652</v>
      </c>
      <c r="D8" s="3" t="inlineStr">
        <is>
          <t>соусы</t>
        </is>
      </c>
      <c r="E8" s="3" t="inlineStr">
        <is>
          <t>Продукты</t>
        </is>
      </c>
      <c r="F8" s="3" t="inlineStr">
        <is>
          <t>прочее</t>
        </is>
      </c>
      <c r="G8" s="3" t="n">
        <v>166</v>
      </c>
    </row>
    <row r="9" hidden="1" ht="15.75" customHeight="1">
      <c r="A9" s="1" t="n">
        <v>6</v>
      </c>
      <c r="B9" s="1" t="n">
        <v>4</v>
      </c>
      <c r="C9" s="2" t="n">
        <v>44652</v>
      </c>
      <c r="D9" s="3" t="inlineStr">
        <is>
          <t>яйца</t>
        </is>
      </c>
      <c r="E9" s="3" t="inlineStr">
        <is>
          <t>Продукты</t>
        </is>
      </c>
      <c r="F9" s="3" t="inlineStr">
        <is>
          <t>мясное</t>
        </is>
      </c>
      <c r="G9" s="3" t="n">
        <v>87</v>
      </c>
    </row>
    <row r="10" hidden="1" ht="15.75" customHeight="1">
      <c r="A10" s="1" t="n">
        <v>6</v>
      </c>
      <c r="B10" s="1" t="n">
        <v>4</v>
      </c>
      <c r="C10" s="2" t="n">
        <v>44652</v>
      </c>
      <c r="D10" s="3" t="inlineStr">
        <is>
          <t>молоко</t>
        </is>
      </c>
      <c r="E10" s="3" t="inlineStr">
        <is>
          <t>Продукты</t>
        </is>
      </c>
      <c r="F10" s="3" t="inlineStr">
        <is>
          <t>молочка</t>
        </is>
      </c>
      <c r="G10" s="3" t="n">
        <v>63</v>
      </c>
    </row>
    <row r="11" hidden="1" ht="15.75" customHeight="1">
      <c r="A11" s="1" t="n">
        <v>6</v>
      </c>
      <c r="B11" s="1" t="n">
        <v>4</v>
      </c>
      <c r="C11" s="2" t="n">
        <v>44652</v>
      </c>
      <c r="D11" s="3" t="inlineStr">
        <is>
          <t>авокадо</t>
        </is>
      </c>
      <c r="E11" s="3" t="inlineStr">
        <is>
          <t>Продукты</t>
        </is>
      </c>
      <c r="F11" s="3" t="inlineStr">
        <is>
          <t>фрукты</t>
        </is>
      </c>
      <c r="G11" s="3" t="n">
        <v>146</v>
      </c>
    </row>
    <row r="12" hidden="1" ht="15.75" customHeight="1">
      <c r="A12" s="1" t="n">
        <v>6</v>
      </c>
      <c r="B12" s="1" t="n">
        <v>4</v>
      </c>
      <c r="C12" s="2" t="n">
        <v>44652</v>
      </c>
      <c r="D12" s="3" t="inlineStr">
        <is>
          <t>филе курицы</t>
        </is>
      </c>
      <c r="E12" s="3" t="inlineStr">
        <is>
          <t>Продукты</t>
        </is>
      </c>
      <c r="F12" s="3" t="inlineStr">
        <is>
          <t>мясное</t>
        </is>
      </c>
      <c r="G12" s="3" t="n">
        <v>233</v>
      </c>
    </row>
    <row r="13" hidden="1" ht="15.75" customHeight="1">
      <c r="A13" s="1" t="n">
        <v>6</v>
      </c>
      <c r="B13" s="1" t="n">
        <v>4</v>
      </c>
      <c r="C13" s="2" t="n">
        <v>44652</v>
      </c>
      <c r="D13" s="3" t="inlineStr">
        <is>
          <t>сыр</t>
        </is>
      </c>
      <c r="E13" s="3" t="inlineStr">
        <is>
          <t>Продукты</t>
        </is>
      </c>
      <c r="F13" s="3" t="inlineStr">
        <is>
          <t>молочка</t>
        </is>
      </c>
      <c r="G13" s="3" t="n">
        <v>164</v>
      </c>
    </row>
    <row r="14" hidden="1" ht="15.75" customHeight="1">
      <c r="A14" s="1" t="n">
        <v>6</v>
      </c>
      <c r="B14" s="1" t="n">
        <v>4</v>
      </c>
      <c r="C14" s="2" t="n">
        <v>44652</v>
      </c>
      <c r="D14" s="3" t="inlineStr">
        <is>
          <t>бекон</t>
        </is>
      </c>
      <c r="E14" s="3" t="inlineStr">
        <is>
          <t>Продукты</t>
        </is>
      </c>
      <c r="F14" s="3" t="inlineStr">
        <is>
          <t>мясное</t>
        </is>
      </c>
      <c r="G14" s="3" t="n">
        <v>130</v>
      </c>
    </row>
    <row r="15" hidden="1" ht="15.75" customHeight="1">
      <c r="A15" s="1" t="n">
        <v>7</v>
      </c>
      <c r="B15" s="1" t="n">
        <v>4</v>
      </c>
      <c r="C15" s="2" t="n">
        <v>44653</v>
      </c>
      <c r="D15" s="3" t="inlineStr">
        <is>
          <t>мороженное</t>
        </is>
      </c>
      <c r="E15" s="3" t="inlineStr">
        <is>
          <t>Продукты</t>
        </is>
      </c>
      <c r="F15" s="3" t="inlineStr">
        <is>
          <t>Сладости/Напитки</t>
        </is>
      </c>
      <c r="G15" s="3" t="n">
        <v>151</v>
      </c>
    </row>
    <row r="16" hidden="1" ht="15.75" customHeight="1">
      <c r="A16" s="1" t="n">
        <v>7</v>
      </c>
      <c r="B16" s="1" t="n">
        <v>4</v>
      </c>
      <c r="C16" s="2" t="n">
        <v>44653</v>
      </c>
      <c r="D16" s="3" t="inlineStr">
        <is>
          <t>сладости</t>
        </is>
      </c>
      <c r="E16" s="3" t="inlineStr">
        <is>
          <t>Продукты</t>
        </is>
      </c>
      <c r="F16" s="3" t="inlineStr">
        <is>
          <t>Сладости/Напитки</t>
        </is>
      </c>
      <c r="G16" s="3" t="n">
        <v>216</v>
      </c>
    </row>
    <row r="17" hidden="1" ht="15.75" customHeight="1">
      <c r="A17" s="1" t="n">
        <v>1</v>
      </c>
      <c r="B17" s="1" t="n">
        <v>4</v>
      </c>
      <c r="C17" s="2" t="n">
        <v>44654</v>
      </c>
      <c r="D17" s="3" t="inlineStr">
        <is>
          <t>автобус</t>
        </is>
      </c>
      <c r="E17" s="3" t="inlineStr">
        <is>
          <t>Транспорт</t>
        </is>
      </c>
      <c r="F17" s="3" t="inlineStr">
        <is>
          <t>Автобус</t>
        </is>
      </c>
      <c r="G17" s="3" t="n">
        <v>240</v>
      </c>
    </row>
    <row r="18" hidden="1" ht="15.75" customHeight="1">
      <c r="A18" s="1" t="n">
        <v>1</v>
      </c>
      <c r="B18" s="1" t="n">
        <v>4</v>
      </c>
      <c r="C18" s="2" t="n">
        <v>44654</v>
      </c>
      <c r="D18" s="3" t="inlineStr">
        <is>
          <t>перекус</t>
        </is>
      </c>
      <c r="E18" s="3" t="inlineStr">
        <is>
          <t>еда</t>
        </is>
      </c>
      <c r="F18" s="3" t="inlineStr">
        <is>
          <t>Перекус</t>
        </is>
      </c>
      <c r="G18" s="3" t="n">
        <v>70</v>
      </c>
    </row>
    <row r="19" hidden="1" ht="15.75" customHeight="1">
      <c r="A19" s="1" t="n">
        <v>1</v>
      </c>
      <c r="B19" s="1" t="n">
        <v>4</v>
      </c>
      <c r="C19" s="2" t="n">
        <v>44654</v>
      </c>
      <c r="D19" s="3" t="inlineStr">
        <is>
          <t>кафе</t>
        </is>
      </c>
      <c r="E19" s="3" t="inlineStr">
        <is>
          <t>Рестораны</t>
        </is>
      </c>
      <c r="F19" s="3" t="inlineStr">
        <is>
          <t>Ресторан</t>
        </is>
      </c>
      <c r="G19" s="3" t="n">
        <v>440</v>
      </c>
    </row>
    <row r="20" hidden="1" ht="15.75" customHeight="1">
      <c r="A20" s="1" t="n">
        <v>1</v>
      </c>
      <c r="B20" s="1" t="n">
        <v>4</v>
      </c>
      <c r="C20" s="2" t="n">
        <v>44654</v>
      </c>
      <c r="D20" s="3" t="inlineStr">
        <is>
          <t>чай</t>
        </is>
      </c>
      <c r="E20" s="3" t="inlineStr">
        <is>
          <t>Продукты</t>
        </is>
      </c>
      <c r="F20" s="3" t="inlineStr">
        <is>
          <t>кофе/чай</t>
        </is>
      </c>
      <c r="G20" s="3" t="n">
        <v>165</v>
      </c>
    </row>
    <row r="21" hidden="1" ht="15.75" customHeight="1">
      <c r="A21" s="1" t="n">
        <v>1</v>
      </c>
      <c r="B21" s="1" t="n">
        <v>4</v>
      </c>
      <c r="C21" s="2" t="n">
        <v>44654</v>
      </c>
      <c r="D21" s="3" t="inlineStr">
        <is>
          <t>циплёнок</t>
        </is>
      </c>
      <c r="E21" s="3" t="inlineStr">
        <is>
          <t>Продукты</t>
        </is>
      </c>
      <c r="F21" s="3" t="inlineStr">
        <is>
          <t>мясное</t>
        </is>
      </c>
      <c r="G21" s="3" t="n">
        <v>236</v>
      </c>
    </row>
    <row r="22" hidden="1" ht="15.75" customHeight="1">
      <c r="A22" s="1" t="n">
        <v>1</v>
      </c>
      <c r="B22" s="1" t="n">
        <v>4</v>
      </c>
      <c r="C22" s="2" t="n">
        <v>44654</v>
      </c>
      <c r="D22" s="3" t="inlineStr">
        <is>
          <t>рукав для запекания</t>
        </is>
      </c>
      <c r="E22" s="3" t="inlineStr">
        <is>
          <t>Продукты</t>
        </is>
      </c>
      <c r="F22" s="3" t="inlineStr">
        <is>
          <t>прочее</t>
        </is>
      </c>
      <c r="G22" s="3" t="n">
        <v>59</v>
      </c>
    </row>
    <row r="23" hidden="1" ht="15.75" customHeight="1">
      <c r="A23" s="1" t="n">
        <v>1</v>
      </c>
      <c r="B23" s="1" t="n">
        <v>4</v>
      </c>
      <c r="C23" s="2" t="n">
        <v>44654</v>
      </c>
      <c r="D23" s="3" t="inlineStr">
        <is>
          <t>картофель</t>
        </is>
      </c>
      <c r="E23" s="3" t="inlineStr">
        <is>
          <t>Продукты</t>
        </is>
      </c>
      <c r="F23" s="3" t="inlineStr">
        <is>
          <t>овощи</t>
        </is>
      </c>
      <c r="G23" s="3" t="n">
        <v>88</v>
      </c>
    </row>
    <row r="24" hidden="1" ht="15.75" customHeight="1">
      <c r="A24" s="1" t="n">
        <v>1</v>
      </c>
      <c r="B24" s="1" t="n">
        <v>4</v>
      </c>
      <c r="C24" s="2" t="n">
        <v>44654</v>
      </c>
      <c r="D24" s="3" t="inlineStr">
        <is>
          <t>шоколад</t>
        </is>
      </c>
      <c r="E24" s="3" t="inlineStr">
        <is>
          <t>Продукты</t>
        </is>
      </c>
      <c r="F24" s="3" t="inlineStr">
        <is>
          <t>Сладости/Напитки</t>
        </is>
      </c>
      <c r="G24" s="3" t="n">
        <v>109</v>
      </c>
    </row>
    <row r="25" hidden="1" ht="15.75" customHeight="1">
      <c r="A25" s="1" t="n">
        <v>2</v>
      </c>
      <c r="B25" s="1" t="n">
        <v>4</v>
      </c>
      <c r="C25" s="2" t="n">
        <v>44655</v>
      </c>
      <c r="D25" s="3" t="inlineStr">
        <is>
          <t>автобус</t>
        </is>
      </c>
      <c r="E25" s="3" t="inlineStr">
        <is>
          <t>Транспорт</t>
        </is>
      </c>
      <c r="F25" s="3" t="inlineStr">
        <is>
          <t>Автобус</t>
        </is>
      </c>
      <c r="G25" s="3" t="n">
        <v>180</v>
      </c>
    </row>
    <row r="26" hidden="1" ht="15.75" customHeight="1">
      <c r="A26" s="1" t="n">
        <v>3</v>
      </c>
      <c r="B26" s="1" t="n">
        <v>4</v>
      </c>
      <c r="C26" s="2" t="n">
        <v>44656</v>
      </c>
      <c r="D26" s="3" t="inlineStr">
        <is>
          <t>автобус</t>
        </is>
      </c>
      <c r="E26" s="3" t="inlineStr">
        <is>
          <t>Транспорт</t>
        </is>
      </c>
      <c r="F26" s="3" t="inlineStr">
        <is>
          <t>Автобус</t>
        </is>
      </c>
      <c r="G26" s="3" t="n">
        <v>180</v>
      </c>
    </row>
    <row r="27" hidden="1" ht="15.75" customHeight="1">
      <c r="A27" s="1" t="n">
        <v>3</v>
      </c>
      <c r="B27" s="1" t="n">
        <v>4</v>
      </c>
      <c r="C27" s="2" t="n">
        <v>44656</v>
      </c>
      <c r="D27" s="3" t="inlineStr">
        <is>
          <t>метро</t>
        </is>
      </c>
      <c r="E27" s="3" t="inlineStr">
        <is>
          <t>Транспорт</t>
        </is>
      </c>
      <c r="F27" s="3" t="inlineStr">
        <is>
          <t>Метро</t>
        </is>
      </c>
      <c r="G27" s="3" t="n">
        <v>66</v>
      </c>
    </row>
    <row r="28" hidden="1" ht="15.75" customHeight="1">
      <c r="A28" s="1" t="n">
        <v>3</v>
      </c>
      <c r="B28" s="1" t="n">
        <v>4</v>
      </c>
      <c r="C28" s="2" t="n">
        <v>44656</v>
      </c>
      <c r="D28" s="3" t="inlineStr">
        <is>
          <t>перекус</t>
        </is>
      </c>
      <c r="E28" s="3" t="inlineStr">
        <is>
          <t>еда</t>
        </is>
      </c>
      <c r="F28" s="3" t="inlineStr">
        <is>
          <t>Фаст-Фуд</t>
        </is>
      </c>
      <c r="G28" s="3" t="n">
        <v>287</v>
      </c>
    </row>
    <row r="29" hidden="1" ht="15.75" customHeight="1">
      <c r="A29" s="1" t="n">
        <v>3</v>
      </c>
      <c r="B29" s="1" t="n">
        <v>4</v>
      </c>
      <c r="C29" s="2" t="n">
        <v>44656</v>
      </c>
      <c r="D29" s="3" t="inlineStr">
        <is>
          <t>вода</t>
        </is>
      </c>
      <c r="E29" s="3" t="inlineStr">
        <is>
          <t>еда</t>
        </is>
      </c>
      <c r="F29" s="3" t="inlineStr">
        <is>
          <t>Напитки</t>
        </is>
      </c>
      <c r="G29" s="3" t="n">
        <v>70</v>
      </c>
    </row>
    <row r="30" hidden="1" ht="15.75" customHeight="1">
      <c r="A30" s="1" t="n">
        <v>4</v>
      </c>
      <c r="B30" s="1" t="n">
        <v>4</v>
      </c>
      <c r="C30" s="2" t="n">
        <v>44657</v>
      </c>
      <c r="D30" s="3" t="inlineStr">
        <is>
          <t>автобус</t>
        </is>
      </c>
      <c r="E30" s="3" t="inlineStr">
        <is>
          <t>Транспорт</t>
        </is>
      </c>
      <c r="F30" s="3" t="inlineStr">
        <is>
          <t>Автобус</t>
        </is>
      </c>
      <c r="G30" s="3" t="n">
        <v>180</v>
      </c>
    </row>
    <row r="31" hidden="1" ht="15.75" customHeight="1">
      <c r="A31" s="1" t="n">
        <v>4</v>
      </c>
      <c r="B31" s="1" t="n">
        <v>4</v>
      </c>
      <c r="C31" s="2" t="n">
        <v>44657</v>
      </c>
      <c r="D31" s="3" t="inlineStr">
        <is>
          <t>метро</t>
        </is>
      </c>
      <c r="E31" s="3" t="inlineStr">
        <is>
          <t>Транспорт</t>
        </is>
      </c>
      <c r="F31" s="3" t="inlineStr">
        <is>
          <t>Метро</t>
        </is>
      </c>
      <c r="G31" s="3" t="n">
        <v>66</v>
      </c>
    </row>
    <row r="32" hidden="1" ht="15.75" customHeight="1">
      <c r="A32" s="1" t="n">
        <v>4</v>
      </c>
      <c r="B32" s="1" t="n">
        <v>4</v>
      </c>
      <c r="C32" s="2" t="n">
        <v>44657</v>
      </c>
      <c r="D32" s="3" t="inlineStr">
        <is>
          <t>цветы маме</t>
        </is>
      </c>
      <c r="E32" s="3" t="inlineStr">
        <is>
          <t>прочее</t>
        </is>
      </c>
      <c r="F32" s="3" t="inlineStr">
        <is>
          <t>Подарки</t>
        </is>
      </c>
      <c r="G32" s="3" t="n">
        <v>2690</v>
      </c>
    </row>
    <row r="33" hidden="1" ht="15.75" customHeight="1">
      <c r="A33" s="1" t="n">
        <v>4</v>
      </c>
      <c r="B33" s="1" t="n">
        <v>4</v>
      </c>
      <c r="C33" s="2" t="n">
        <v>44657</v>
      </c>
      <c r="D33" s="3" t="inlineStr">
        <is>
          <t>кукуруза</t>
        </is>
      </c>
      <c r="E33" s="3" t="inlineStr">
        <is>
          <t>Продукты</t>
        </is>
      </c>
      <c r="F33" s="3" t="inlineStr">
        <is>
          <t>овощи</t>
        </is>
      </c>
      <c r="G33" s="3" t="n">
        <v>60</v>
      </c>
    </row>
    <row r="34" hidden="1" ht="15.75" customHeight="1">
      <c r="A34" s="1" t="n">
        <v>4</v>
      </c>
      <c r="B34" s="1" t="n">
        <v>4</v>
      </c>
      <c r="C34" s="2" t="n">
        <v>44657</v>
      </c>
      <c r="D34" s="3" t="inlineStr">
        <is>
          <t>кола</t>
        </is>
      </c>
      <c r="E34" s="3" t="inlineStr">
        <is>
          <t>Продукты</t>
        </is>
      </c>
      <c r="F34" s="3" t="inlineStr">
        <is>
          <t>Сладости/Напитки</t>
        </is>
      </c>
      <c r="G34" s="3" t="n">
        <v>93</v>
      </c>
    </row>
    <row r="35" hidden="1" ht="15.75" customHeight="1">
      <c r="A35" s="1" t="n">
        <v>4</v>
      </c>
      <c r="B35" s="1" t="n">
        <v>4</v>
      </c>
      <c r="C35" s="2" t="n">
        <v>44657</v>
      </c>
      <c r="D35" s="3" t="inlineStr">
        <is>
          <t>индейка</t>
        </is>
      </c>
      <c r="E35" s="3" t="inlineStr">
        <is>
          <t>Продукты</t>
        </is>
      </c>
      <c r="F35" s="3" t="inlineStr">
        <is>
          <t>мясное</t>
        </is>
      </c>
      <c r="G35" s="3" t="n">
        <v>400</v>
      </c>
    </row>
    <row r="36" hidden="1" ht="15.75" customHeight="1">
      <c r="A36" s="1" t="n">
        <v>4</v>
      </c>
      <c r="B36" s="1" t="n">
        <v>4</v>
      </c>
      <c r="C36" s="2" t="n">
        <v>44657</v>
      </c>
      <c r="D36" s="3" t="inlineStr">
        <is>
          <t>рыба</t>
        </is>
      </c>
      <c r="E36" s="3" t="inlineStr">
        <is>
          <t>Продукты</t>
        </is>
      </c>
      <c r="F36" s="3" t="inlineStr">
        <is>
          <t>мясное</t>
        </is>
      </c>
      <c r="G36" s="3" t="n">
        <v>100</v>
      </c>
    </row>
    <row r="37" hidden="1" ht="15.75" customHeight="1">
      <c r="A37" s="1" t="n">
        <v>5</v>
      </c>
      <c r="B37" s="1" t="n">
        <v>4</v>
      </c>
      <c r="C37" s="2" t="n">
        <v>44658</v>
      </c>
      <c r="D37" s="3" t="inlineStr">
        <is>
          <t>автобус</t>
        </is>
      </c>
      <c r="E37" s="3" t="inlineStr">
        <is>
          <t>Транспорт</t>
        </is>
      </c>
      <c r="F37" s="3" t="inlineStr">
        <is>
          <t>Автобус</t>
        </is>
      </c>
      <c r="G37" s="3" t="n">
        <v>120</v>
      </c>
    </row>
    <row r="38" hidden="1" ht="15.75" customHeight="1">
      <c r="A38" s="1" t="n">
        <v>5</v>
      </c>
      <c r="B38" s="1" t="n">
        <v>4</v>
      </c>
      <c r="C38" s="2" t="n">
        <v>44658</v>
      </c>
      <c r="D38" s="3" t="inlineStr">
        <is>
          <t>метро</t>
        </is>
      </c>
      <c r="E38" s="3" t="inlineStr">
        <is>
          <t>Транспорт</t>
        </is>
      </c>
      <c r="F38" s="3" t="inlineStr">
        <is>
          <t>Метро</t>
        </is>
      </c>
      <c r="G38" s="3" t="n">
        <v>132</v>
      </c>
    </row>
    <row r="39" hidden="1" ht="15.75" customHeight="1">
      <c r="A39" s="1" t="n">
        <v>5</v>
      </c>
      <c r="B39" s="1" t="n">
        <v>4</v>
      </c>
      <c r="C39" s="2" t="n">
        <v>44658</v>
      </c>
      <c r="D39" s="3" t="inlineStr">
        <is>
          <t>обед</t>
        </is>
      </c>
      <c r="E39" s="3" t="inlineStr">
        <is>
          <t>еда</t>
        </is>
      </c>
      <c r="F39" s="3" t="inlineStr">
        <is>
          <t>Обед (работа)</t>
        </is>
      </c>
      <c r="G39" s="3" t="n">
        <v>208</v>
      </c>
    </row>
    <row r="40" hidden="1" ht="15.75" customHeight="1">
      <c r="A40" s="1" t="n">
        <v>6</v>
      </c>
      <c r="B40" s="1" t="n">
        <v>4</v>
      </c>
      <c r="C40" s="2" t="n">
        <v>44659</v>
      </c>
      <c r="D40" s="3" t="inlineStr">
        <is>
          <t>автобус</t>
        </is>
      </c>
      <c r="E40" s="3" t="inlineStr">
        <is>
          <t>Транспорт</t>
        </is>
      </c>
      <c r="F40" s="3" t="inlineStr">
        <is>
          <t>Автобус</t>
        </is>
      </c>
      <c r="G40" s="3" t="n">
        <v>60</v>
      </c>
    </row>
    <row r="41" hidden="1" ht="15.75" customHeight="1">
      <c r="A41" s="1" t="n">
        <v>6</v>
      </c>
      <c r="B41" s="1" t="n">
        <v>4</v>
      </c>
      <c r="C41" s="2" t="n">
        <v>44659</v>
      </c>
      <c r="D41" s="3" t="inlineStr">
        <is>
          <t>метро</t>
        </is>
      </c>
      <c r="E41" s="3" t="inlineStr">
        <is>
          <t>Транспорт</t>
        </is>
      </c>
      <c r="F41" s="3" t="inlineStr">
        <is>
          <t>Метро</t>
        </is>
      </c>
      <c r="G41" s="3" t="n">
        <v>66</v>
      </c>
    </row>
    <row r="42" hidden="1" ht="15.75" customHeight="1">
      <c r="A42" s="1" t="n">
        <v>6</v>
      </c>
      <c r="B42" s="1" t="n">
        <v>4</v>
      </c>
      <c r="C42" s="2" t="n">
        <v>44659</v>
      </c>
      <c r="D42" s="3" t="inlineStr">
        <is>
          <t>додо</t>
        </is>
      </c>
      <c r="E42" s="3" t="inlineStr">
        <is>
          <t>Рестораны</t>
        </is>
      </c>
      <c r="F42" s="3" t="inlineStr">
        <is>
          <t>Доставка</t>
        </is>
      </c>
      <c r="G42" s="3" t="n">
        <v>474</v>
      </c>
    </row>
    <row r="43" hidden="1" ht="15.75" customHeight="1">
      <c r="A43" s="1" t="n">
        <v>6</v>
      </c>
      <c r="B43" s="1" t="n">
        <v>4</v>
      </c>
      <c r="C43" s="2" t="n">
        <v>44659</v>
      </c>
      <c r="D43" s="3" t="inlineStr">
        <is>
          <t>сливки</t>
        </is>
      </c>
      <c r="E43" s="3" t="inlineStr">
        <is>
          <t>Продукты</t>
        </is>
      </c>
      <c r="F43" s="3" t="inlineStr">
        <is>
          <t>молочка</t>
        </is>
      </c>
      <c r="G43" s="3" t="n">
        <v>119</v>
      </c>
    </row>
    <row r="44" hidden="1" ht="15.75" customHeight="1">
      <c r="A44" s="1" t="n">
        <v>6</v>
      </c>
      <c r="B44" s="1" t="n">
        <v>4</v>
      </c>
      <c r="C44" s="2" t="n">
        <v>44659</v>
      </c>
      <c r="D44" s="3" t="inlineStr">
        <is>
          <t>сыр</t>
        </is>
      </c>
      <c r="E44" s="3" t="inlineStr">
        <is>
          <t>Продукты</t>
        </is>
      </c>
      <c r="F44" s="3" t="inlineStr">
        <is>
          <t>молочка</t>
        </is>
      </c>
      <c r="G44" s="3" t="n">
        <v>150</v>
      </c>
    </row>
    <row r="45" hidden="1" ht="15.75" customHeight="1">
      <c r="A45" s="1" t="n">
        <v>6</v>
      </c>
      <c r="B45" s="1" t="n">
        <v>4</v>
      </c>
      <c r="C45" s="2" t="n">
        <v>44659</v>
      </c>
      <c r="D45" s="3" t="inlineStr">
        <is>
          <t>сырок</t>
        </is>
      </c>
      <c r="E45" s="3" t="inlineStr">
        <is>
          <t>Продукты</t>
        </is>
      </c>
      <c r="F45" s="3" t="inlineStr">
        <is>
          <t>молочка</t>
        </is>
      </c>
      <c r="G45" s="3" t="n">
        <v>30</v>
      </c>
    </row>
    <row r="46" hidden="1" ht="15.75" customHeight="1">
      <c r="A46" s="1" t="n">
        <v>7</v>
      </c>
      <c r="B46" s="1" t="n">
        <v>4</v>
      </c>
      <c r="C46" s="2" t="n">
        <v>44660</v>
      </c>
      <c r="D46" s="3" t="inlineStr">
        <is>
          <t>автобус</t>
        </is>
      </c>
      <c r="E46" s="3" t="inlineStr">
        <is>
          <t>Транспорт</t>
        </is>
      </c>
      <c r="F46" s="3" t="inlineStr">
        <is>
          <t>Автобус</t>
        </is>
      </c>
      <c r="G46" s="3" t="n">
        <v>60</v>
      </c>
    </row>
    <row r="47" hidden="1" ht="15.75" customHeight="1">
      <c r="A47" s="1" t="n">
        <v>7</v>
      </c>
      <c r="B47" s="1" t="n">
        <v>4</v>
      </c>
      <c r="C47" s="2" t="n">
        <v>44660</v>
      </c>
      <c r="D47" s="3" t="inlineStr">
        <is>
          <t>метро</t>
        </is>
      </c>
      <c r="E47" s="3" t="inlineStr">
        <is>
          <t>Транспорт</t>
        </is>
      </c>
      <c r="F47" s="3" t="inlineStr">
        <is>
          <t>Метро</t>
        </is>
      </c>
      <c r="G47" s="3" t="n">
        <v>66</v>
      </c>
    </row>
    <row r="48" hidden="1" ht="15.75" customHeight="1">
      <c r="A48" s="1" t="n">
        <v>7</v>
      </c>
      <c r="B48" s="1" t="n">
        <v>4</v>
      </c>
      <c r="C48" s="2" t="n">
        <v>44660</v>
      </c>
      <c r="D48" s="3" t="inlineStr">
        <is>
          <t>маршрутка</t>
        </is>
      </c>
      <c r="E48" s="3" t="inlineStr">
        <is>
          <t>Транспорт</t>
        </is>
      </c>
      <c r="F48" s="3" t="inlineStr">
        <is>
          <t>маршрутка</t>
        </is>
      </c>
      <c r="G48" s="3" t="n">
        <v>45</v>
      </c>
    </row>
    <row r="49" hidden="1" ht="15.75" customHeight="1">
      <c r="A49" s="1" t="n">
        <v>7</v>
      </c>
      <c r="B49" s="1" t="n">
        <v>4</v>
      </c>
      <c r="C49" s="2" t="n">
        <v>44660</v>
      </c>
      <c r="D49" s="3" t="inlineStr">
        <is>
          <t>кофе</t>
        </is>
      </c>
      <c r="E49" s="3" t="inlineStr">
        <is>
          <t>Продукты</t>
        </is>
      </c>
      <c r="F49" s="3" t="inlineStr">
        <is>
          <t>кофе/чай</t>
        </is>
      </c>
      <c r="G49" s="3" t="n">
        <v>370</v>
      </c>
    </row>
    <row r="50" hidden="1" ht="15.75" customHeight="1">
      <c r="A50" s="1" t="n">
        <v>7</v>
      </c>
      <c r="B50" s="1" t="n">
        <v>4</v>
      </c>
      <c r="C50" s="2" t="n">
        <v>44660</v>
      </c>
      <c r="D50" s="3" t="inlineStr">
        <is>
          <t>грибы</t>
        </is>
      </c>
      <c r="E50" s="3" t="inlineStr">
        <is>
          <t>Продукты</t>
        </is>
      </c>
      <c r="F50" s="3" t="inlineStr">
        <is>
          <t>овощи</t>
        </is>
      </c>
      <c r="G50" s="3" t="n">
        <v>106</v>
      </c>
    </row>
    <row r="51" hidden="1" ht="15.75" customHeight="1">
      <c r="A51" s="1" t="n">
        <v>7</v>
      </c>
      <c r="B51" s="1" t="n">
        <v>4</v>
      </c>
      <c r="C51" s="2" t="n">
        <v>44660</v>
      </c>
      <c r="D51" s="3" t="inlineStr">
        <is>
          <t>сливки</t>
        </is>
      </c>
      <c r="E51" s="3" t="inlineStr">
        <is>
          <t>Продукты</t>
        </is>
      </c>
      <c r="F51" s="3" t="inlineStr">
        <is>
          <t>молочка</t>
        </is>
      </c>
      <c r="G51" s="3" t="n">
        <v>44</v>
      </c>
    </row>
    <row r="52" hidden="1" ht="15.75" customHeight="1">
      <c r="A52" s="1" t="n">
        <v>1</v>
      </c>
      <c r="B52" s="1" t="n">
        <v>4</v>
      </c>
      <c r="C52" s="2" t="n">
        <v>44661</v>
      </c>
      <c r="D52" s="3" t="inlineStr">
        <is>
          <t>молоко</t>
        </is>
      </c>
      <c r="E52" s="3" t="inlineStr">
        <is>
          <t>Продукты</t>
        </is>
      </c>
      <c r="F52" s="3" t="inlineStr">
        <is>
          <t>молочка</t>
        </is>
      </c>
      <c r="G52" s="3" t="n">
        <v>63</v>
      </c>
    </row>
    <row r="53" hidden="1" ht="15.75" customHeight="1">
      <c r="A53" s="1" t="n">
        <v>1</v>
      </c>
      <c r="B53" s="1" t="n">
        <v>4</v>
      </c>
      <c r="C53" s="2" t="n">
        <v>44661</v>
      </c>
      <c r="D53" s="3" t="inlineStr">
        <is>
          <t>энергетик</t>
        </is>
      </c>
      <c r="E53" s="3" t="inlineStr">
        <is>
          <t>Продукты</t>
        </is>
      </c>
      <c r="F53" s="3" t="inlineStr">
        <is>
          <t>Сладости/Напитки</t>
        </is>
      </c>
      <c r="G53" s="3" t="n">
        <v>89</v>
      </c>
    </row>
    <row r="54" hidden="1" ht="15.75" customHeight="1">
      <c r="A54" s="1" t="n">
        <v>1</v>
      </c>
      <c r="B54" s="1" t="n">
        <v>4</v>
      </c>
      <c r="C54" s="2" t="n">
        <v>44661</v>
      </c>
      <c r="D54" s="3" t="inlineStr">
        <is>
          <t>чипсы</t>
        </is>
      </c>
      <c r="E54" s="3" t="inlineStr">
        <is>
          <t>Продукты</t>
        </is>
      </c>
      <c r="F54" s="3" t="inlineStr">
        <is>
          <t>прочее</t>
        </is>
      </c>
      <c r="G54" s="3" t="n">
        <v>66</v>
      </c>
    </row>
    <row r="55" hidden="1" ht="15.75" customHeight="1">
      <c r="A55" s="1" t="n">
        <v>2</v>
      </c>
      <c r="B55" s="1" t="n">
        <v>4</v>
      </c>
      <c r="C55" s="2" t="n">
        <v>44662</v>
      </c>
      <c r="D55" s="3" t="inlineStr">
        <is>
          <t>автобус</t>
        </is>
      </c>
      <c r="E55" s="3" t="inlineStr">
        <is>
          <t>Транспорт</t>
        </is>
      </c>
      <c r="F55" s="3" t="inlineStr">
        <is>
          <t>Автобус</t>
        </is>
      </c>
      <c r="G55" s="3" t="n">
        <v>220</v>
      </c>
    </row>
    <row r="56" hidden="1" ht="15.75" customHeight="1">
      <c r="A56" s="1" t="n">
        <v>2</v>
      </c>
      <c r="B56" s="1" t="n">
        <v>4</v>
      </c>
      <c r="C56" s="2" t="n">
        <v>44662</v>
      </c>
      <c r="D56" s="3" t="inlineStr">
        <is>
          <t>метро</t>
        </is>
      </c>
      <c r="E56" s="3" t="inlineStr">
        <is>
          <t>Транспорт</t>
        </is>
      </c>
      <c r="F56" s="3" t="inlineStr">
        <is>
          <t>Метро</t>
        </is>
      </c>
      <c r="G56" s="3" t="n">
        <v>66</v>
      </c>
    </row>
    <row r="57" hidden="1" ht="15.75" customHeight="1">
      <c r="A57" s="1" t="n">
        <v>2</v>
      </c>
      <c r="B57" s="1" t="n">
        <v>4</v>
      </c>
      <c r="C57" s="2" t="n">
        <v>44662</v>
      </c>
      <c r="D57" s="3" t="inlineStr">
        <is>
          <t>рыбий жир</t>
        </is>
      </c>
      <c r="E57" s="3" t="inlineStr">
        <is>
          <t>Здоровье, красота, гигиена</t>
        </is>
      </c>
      <c r="F57" s="3" t="n"/>
      <c r="G57" s="3" t="n">
        <v>75</v>
      </c>
    </row>
    <row r="58" hidden="1" ht="15.75" customHeight="1">
      <c r="A58" s="1" t="n">
        <v>2</v>
      </c>
      <c r="B58" s="1" t="n">
        <v>4</v>
      </c>
      <c r="C58" s="2" t="n">
        <v>44662</v>
      </c>
      <c r="D58" s="3" t="inlineStr">
        <is>
          <t>вино</t>
        </is>
      </c>
      <c r="E58" s="3" t="inlineStr">
        <is>
          <t>Алкоголь</t>
        </is>
      </c>
      <c r="F58" s="3" t="inlineStr">
        <is>
          <t>Вино</t>
        </is>
      </c>
      <c r="G58" s="3" t="n">
        <v>400</v>
      </c>
    </row>
    <row r="59" hidden="1" ht="15.75" customHeight="1">
      <c r="A59" s="1" t="n">
        <v>2</v>
      </c>
      <c r="B59" s="1" t="n">
        <v>4</v>
      </c>
      <c r="C59" s="2" t="n">
        <v>44662</v>
      </c>
      <c r="D59" s="3" t="inlineStr">
        <is>
          <t>яйца</t>
        </is>
      </c>
      <c r="E59" s="3" t="inlineStr">
        <is>
          <t>Продукты</t>
        </is>
      </c>
      <c r="F59" s="3" t="inlineStr">
        <is>
          <t>мясное</t>
        </is>
      </c>
      <c r="G59" s="3" t="n">
        <v>85</v>
      </c>
    </row>
    <row r="60" hidden="1" ht="15.75" customHeight="1">
      <c r="A60" s="1" t="n">
        <v>3</v>
      </c>
      <c r="B60" s="1" t="n">
        <v>4</v>
      </c>
      <c r="C60" s="2" t="n">
        <v>44663</v>
      </c>
      <c r="D60" s="3" t="inlineStr">
        <is>
          <t>автобус</t>
        </is>
      </c>
      <c r="E60" s="3" t="inlineStr">
        <is>
          <t>Транспорт</t>
        </is>
      </c>
      <c r="F60" s="3" t="inlineStr">
        <is>
          <t>Автобус</t>
        </is>
      </c>
      <c r="G60" s="3" t="n">
        <v>180</v>
      </c>
    </row>
    <row r="61" hidden="1" ht="15.75" customHeight="1">
      <c r="A61" s="1" t="n">
        <v>3</v>
      </c>
      <c r="B61" s="1" t="n">
        <v>4</v>
      </c>
      <c r="C61" s="2" t="n">
        <v>44663</v>
      </c>
      <c r="D61" s="3" t="inlineStr">
        <is>
          <t>метро</t>
        </is>
      </c>
      <c r="E61" s="3" t="inlineStr">
        <is>
          <t>Транспорт</t>
        </is>
      </c>
      <c r="F61" s="3" t="inlineStr">
        <is>
          <t>Метро</t>
        </is>
      </c>
      <c r="G61" s="3" t="n">
        <v>66</v>
      </c>
    </row>
    <row r="62" hidden="1" ht="15.75" customHeight="1">
      <c r="A62" s="1" t="n">
        <v>3</v>
      </c>
      <c r="B62" s="1" t="n">
        <v>4</v>
      </c>
      <c r="C62" s="2" t="n">
        <v>44663</v>
      </c>
      <c r="D62" s="3" t="inlineStr">
        <is>
          <t>перекус</t>
        </is>
      </c>
      <c r="E62" s="3" t="inlineStr">
        <is>
          <t>еда</t>
        </is>
      </c>
      <c r="F62" s="3" t="inlineStr">
        <is>
          <t>Перекус</t>
        </is>
      </c>
      <c r="G62" s="3" t="n">
        <v>233</v>
      </c>
    </row>
    <row r="63" hidden="1" ht="15.75" customHeight="1">
      <c r="A63" s="1" t="n">
        <v>3</v>
      </c>
      <c r="B63" s="1" t="n">
        <v>4</v>
      </c>
      <c r="C63" s="2" t="n">
        <v>44663</v>
      </c>
      <c r="D63" s="3" t="inlineStr">
        <is>
          <t>бананы</t>
        </is>
      </c>
      <c r="E63" s="3" t="inlineStr">
        <is>
          <t>Продукты</t>
        </is>
      </c>
      <c r="F63" s="3" t="inlineStr">
        <is>
          <t>фрукты</t>
        </is>
      </c>
      <c r="G63" s="3" t="n">
        <v>49</v>
      </c>
    </row>
    <row r="64" hidden="1" ht="15.75" customHeight="1">
      <c r="A64" s="1" t="n">
        <v>3</v>
      </c>
      <c r="B64" s="1" t="n">
        <v>4</v>
      </c>
      <c r="C64" s="2" t="n">
        <v>44663</v>
      </c>
      <c r="D64" s="3" t="inlineStr">
        <is>
          <t>кола</t>
        </is>
      </c>
      <c r="E64" s="3" t="inlineStr">
        <is>
          <t>Продукты</t>
        </is>
      </c>
      <c r="F64" s="3" t="inlineStr">
        <is>
          <t>Сладости/Напитки</t>
        </is>
      </c>
      <c r="G64" s="3" t="n">
        <v>49</v>
      </c>
    </row>
    <row r="65" ht="15.75" customHeight="1">
      <c r="A65" s="1" t="n">
        <v>3</v>
      </c>
      <c r="B65" s="1" t="n">
        <v>4</v>
      </c>
      <c r="C65" s="2" t="n">
        <v>44663</v>
      </c>
      <c r="D65" s="3" t="inlineStr">
        <is>
          <t>аренда квартиры</t>
        </is>
      </c>
      <c r="E65" s="3" t="inlineStr">
        <is>
          <t>Квартира</t>
        </is>
      </c>
      <c r="F65" s="3" t="inlineStr">
        <is>
          <t>аренда</t>
        </is>
      </c>
      <c r="G65" s="3" t="n">
        <v>10000</v>
      </c>
    </row>
    <row r="66" hidden="1" ht="15.75" customHeight="1">
      <c r="A66" s="1" t="n">
        <v>3</v>
      </c>
      <c r="B66" s="1" t="n">
        <v>4</v>
      </c>
      <c r="C66" s="2" t="n">
        <v>44663</v>
      </c>
      <c r="D66" s="3" t="inlineStr">
        <is>
          <t>инвестиции</t>
        </is>
      </c>
      <c r="E66" s="3" t="inlineStr">
        <is>
          <t>инвестиции</t>
        </is>
      </c>
      <c r="F66" s="3" t="n"/>
      <c r="G66" s="3" t="n">
        <v>8000</v>
      </c>
    </row>
    <row r="67" hidden="1" ht="15.75" customHeight="1">
      <c r="A67" s="1" t="n">
        <v>4</v>
      </c>
      <c r="B67" s="1" t="n">
        <v>4</v>
      </c>
      <c r="C67" s="2" t="n">
        <v>44664</v>
      </c>
      <c r="D67" s="3" t="inlineStr">
        <is>
          <t>автобус</t>
        </is>
      </c>
      <c r="E67" s="3" t="inlineStr">
        <is>
          <t>Транспорт</t>
        </is>
      </c>
      <c r="F67" s="3" t="inlineStr">
        <is>
          <t>Автобус</t>
        </is>
      </c>
      <c r="G67" s="3" t="n">
        <v>120</v>
      </c>
    </row>
    <row r="68" hidden="1" ht="15.75" customHeight="1">
      <c r="A68" s="1" t="n">
        <v>4</v>
      </c>
      <c r="B68" s="1" t="n">
        <v>4</v>
      </c>
      <c r="C68" s="2" t="n">
        <v>44664</v>
      </c>
      <c r="D68" s="3" t="inlineStr">
        <is>
          <t>метро</t>
        </is>
      </c>
      <c r="E68" s="3" t="inlineStr">
        <is>
          <t>Транспорт</t>
        </is>
      </c>
      <c r="F68" s="3" t="inlineStr">
        <is>
          <t>Метро</t>
        </is>
      </c>
      <c r="G68" s="3" t="n">
        <v>132</v>
      </c>
    </row>
    <row r="69" hidden="1" ht="15.75" customHeight="1">
      <c r="A69" s="1" t="n">
        <v>4</v>
      </c>
      <c r="B69" s="1" t="n">
        <v>4</v>
      </c>
      <c r="C69" s="2" t="n">
        <v>44664</v>
      </c>
      <c r="D69" s="3" t="inlineStr">
        <is>
          <t>подарок вике</t>
        </is>
      </c>
      <c r="E69" s="3" t="inlineStr">
        <is>
          <t>прочее</t>
        </is>
      </c>
      <c r="F69" s="3" t="inlineStr">
        <is>
          <t>Подарки</t>
        </is>
      </c>
      <c r="G69" s="3" t="n">
        <v>4000</v>
      </c>
    </row>
    <row r="70" hidden="1" ht="15.75" customHeight="1">
      <c r="A70" s="1" t="n">
        <v>4</v>
      </c>
      <c r="B70" s="1" t="n">
        <v>4</v>
      </c>
      <c r="C70" s="2" t="n">
        <v>44664</v>
      </c>
      <c r="D70" s="3" t="inlineStr">
        <is>
          <t>яндекс музыка</t>
        </is>
      </c>
      <c r="E70" s="3" t="inlineStr">
        <is>
          <t>Связь</t>
        </is>
      </c>
      <c r="F70" s="3" t="inlineStr">
        <is>
          <t>Яндекс+</t>
        </is>
      </c>
      <c r="G70" s="3" t="n">
        <v>99</v>
      </c>
    </row>
    <row r="71" hidden="1" ht="15.75" customHeight="1">
      <c r="A71" s="1" t="n">
        <v>4</v>
      </c>
      <c r="B71" s="1" t="n">
        <v>4</v>
      </c>
      <c r="C71" s="2" t="n">
        <v>44664</v>
      </c>
      <c r="D71" s="3" t="inlineStr">
        <is>
          <t>чай</t>
        </is>
      </c>
      <c r="E71" s="3" t="inlineStr">
        <is>
          <t>Продукты</t>
        </is>
      </c>
      <c r="F71" s="3" t="inlineStr">
        <is>
          <t>кофе/чай</t>
        </is>
      </c>
      <c r="G71" s="3" t="n">
        <v>160</v>
      </c>
    </row>
    <row r="72" hidden="1" ht="15.75" customHeight="1">
      <c r="A72" s="1" t="n">
        <v>4</v>
      </c>
      <c r="B72" s="1" t="n">
        <v>4</v>
      </c>
      <c r="C72" s="2" t="n">
        <v>44664</v>
      </c>
      <c r="D72" s="3" t="inlineStr">
        <is>
          <t>шоколад</t>
        </is>
      </c>
      <c r="E72" s="3" t="inlineStr">
        <is>
          <t>Продукты</t>
        </is>
      </c>
      <c r="F72" s="3" t="inlineStr">
        <is>
          <t>Сладости/Напитки</t>
        </is>
      </c>
      <c r="G72" s="3" t="n">
        <v>50</v>
      </c>
    </row>
    <row r="73" hidden="1" ht="15.75" customHeight="1">
      <c r="A73" s="1" t="n">
        <v>4</v>
      </c>
      <c r="B73" s="1" t="n">
        <v>4</v>
      </c>
      <c r="C73" s="2" t="n">
        <v>44664</v>
      </c>
      <c r="D73" s="3" t="inlineStr">
        <is>
          <t>сметана</t>
        </is>
      </c>
      <c r="E73" s="3" t="inlineStr">
        <is>
          <t>Продукты</t>
        </is>
      </c>
      <c r="F73" s="3" t="inlineStr">
        <is>
          <t>молочка</t>
        </is>
      </c>
      <c r="G73" s="3" t="n">
        <v>47</v>
      </c>
    </row>
    <row r="74" hidden="1" ht="15.75" customHeight="1">
      <c r="A74" s="1" t="n">
        <v>5</v>
      </c>
      <c r="B74" s="1" t="n">
        <v>4</v>
      </c>
      <c r="C74" s="2" t="n">
        <v>44665</v>
      </c>
      <c r="D74" s="3" t="inlineStr">
        <is>
          <t>автобус</t>
        </is>
      </c>
      <c r="E74" s="3" t="inlineStr">
        <is>
          <t>Транспорт</t>
        </is>
      </c>
      <c r="F74" s="3" t="inlineStr">
        <is>
          <t>Автобус</t>
        </is>
      </c>
      <c r="G74" s="3" t="n">
        <v>240</v>
      </c>
    </row>
    <row r="75" hidden="1" ht="15.75" customHeight="1">
      <c r="A75" s="1" t="n">
        <v>5</v>
      </c>
      <c r="B75" s="1" t="n">
        <v>4</v>
      </c>
      <c r="C75" s="2" t="n">
        <v>44665</v>
      </c>
      <c r="D75" s="3" t="inlineStr">
        <is>
          <t>связь</t>
        </is>
      </c>
      <c r="E75" s="3" t="inlineStr">
        <is>
          <t>Связь</t>
        </is>
      </c>
      <c r="F75" s="3" t="inlineStr">
        <is>
          <t>Мобильная связь</t>
        </is>
      </c>
      <c r="G75" s="3" t="n">
        <v>940</v>
      </c>
    </row>
    <row r="76" hidden="1" ht="15.75" customHeight="1">
      <c r="A76" s="1" t="n">
        <v>6</v>
      </c>
      <c r="B76" s="1" t="n">
        <v>4</v>
      </c>
      <c r="C76" s="2" t="n">
        <v>44666</v>
      </c>
      <c r="D76" s="3" t="inlineStr">
        <is>
          <t>автобус</t>
        </is>
      </c>
      <c r="E76" s="3" t="inlineStr">
        <is>
          <t>Транспорт</t>
        </is>
      </c>
      <c r="F76" s="3" t="inlineStr">
        <is>
          <t>Автобус</t>
        </is>
      </c>
      <c r="G76" s="3" t="n">
        <v>180</v>
      </c>
    </row>
    <row r="77" hidden="1" ht="15.75" customHeight="1">
      <c r="A77" s="1" t="n">
        <v>6</v>
      </c>
      <c r="B77" s="1" t="n">
        <v>4</v>
      </c>
      <c r="C77" s="2" t="n">
        <v>44666</v>
      </c>
      <c r="D77" s="3" t="inlineStr">
        <is>
          <t>метро</t>
        </is>
      </c>
      <c r="E77" s="3" t="inlineStr">
        <is>
          <t>Транспорт</t>
        </is>
      </c>
      <c r="F77" s="3" t="inlineStr">
        <is>
          <t>Метро</t>
        </is>
      </c>
      <c r="G77" s="3" t="n">
        <v>66</v>
      </c>
    </row>
    <row r="78" hidden="1" ht="15.75" customHeight="1">
      <c r="A78" s="1" t="n">
        <v>6</v>
      </c>
      <c r="B78" s="1" t="n">
        <v>4</v>
      </c>
      <c r="C78" s="2" t="n">
        <v>44666</v>
      </c>
      <c r="D78" s="3" t="inlineStr">
        <is>
          <t>еда на работу</t>
        </is>
      </c>
      <c r="E78" s="3" t="inlineStr">
        <is>
          <t>еда</t>
        </is>
      </c>
      <c r="F78" s="3" t="inlineStr">
        <is>
          <t>Обед (работа)</t>
        </is>
      </c>
      <c r="G78" s="3" t="n">
        <v>259</v>
      </c>
    </row>
    <row r="79" ht="15.75" customHeight="1">
      <c r="A79" s="1" t="n">
        <v>6</v>
      </c>
      <c r="B79" s="1" t="n">
        <v>4</v>
      </c>
      <c r="C79" s="2" t="n">
        <v>44666</v>
      </c>
      <c r="D79" s="3" t="inlineStr">
        <is>
          <t>коммуналка</t>
        </is>
      </c>
      <c r="E79" s="3" t="inlineStr">
        <is>
          <t>Квартира</t>
        </is>
      </c>
      <c r="F79" s="3" t="inlineStr">
        <is>
          <t>ЖКХ</t>
        </is>
      </c>
      <c r="G79" s="3" t="n">
        <v>2547</v>
      </c>
    </row>
    <row r="80" hidden="1" ht="15.75" customHeight="1">
      <c r="A80" s="1" t="n">
        <v>6</v>
      </c>
      <c r="B80" s="1" t="n">
        <v>4</v>
      </c>
      <c r="C80" s="2" t="n">
        <v>44666</v>
      </c>
      <c r="D80" s="3" t="inlineStr">
        <is>
          <t>перекус</t>
        </is>
      </c>
      <c r="E80" s="3" t="inlineStr">
        <is>
          <t>еда</t>
        </is>
      </c>
      <c r="F80" s="3" t="inlineStr">
        <is>
          <t>Перекус</t>
        </is>
      </c>
      <c r="G80" s="3" t="n">
        <v>164</v>
      </c>
    </row>
    <row r="81" hidden="1" ht="15.75" customHeight="1">
      <c r="A81" s="1" t="n">
        <v>6</v>
      </c>
      <c r="B81" s="1" t="n">
        <v>4</v>
      </c>
      <c r="C81" s="2" t="n">
        <v>44666</v>
      </c>
      <c r="D81" s="3" t="inlineStr">
        <is>
          <t>капли для глаз</t>
        </is>
      </c>
      <c r="E81" s="3" t="inlineStr">
        <is>
          <t>Здоровье, красота, гигиена</t>
        </is>
      </c>
      <c r="F81" s="3" t="n"/>
      <c r="G81" s="3" t="n">
        <v>412</v>
      </c>
    </row>
    <row r="82" hidden="1" ht="15.75" customHeight="1">
      <c r="A82" s="1" t="n">
        <v>6</v>
      </c>
      <c r="B82" s="1" t="n">
        <v>4</v>
      </c>
      <c r="C82" s="2" t="n">
        <v>44666</v>
      </c>
      <c r="D82" s="3" t="inlineStr">
        <is>
          <t>мясо</t>
        </is>
      </c>
      <c r="E82" s="3" t="inlineStr">
        <is>
          <t>Продукты</t>
        </is>
      </c>
      <c r="F82" s="3" t="inlineStr">
        <is>
          <t>мясное</t>
        </is>
      </c>
      <c r="G82" s="3" t="n">
        <v>566</v>
      </c>
    </row>
    <row r="83" hidden="1" ht="15.75" customHeight="1">
      <c r="A83" s="1" t="n">
        <v>6</v>
      </c>
      <c r="B83" s="1" t="n">
        <v>4</v>
      </c>
      <c r="C83" s="2" t="n">
        <v>44666</v>
      </c>
      <c r="D83" s="3" t="inlineStr">
        <is>
          <t>подсолнечное масло</t>
        </is>
      </c>
      <c r="E83" s="3" t="inlineStr">
        <is>
          <t>Продукты</t>
        </is>
      </c>
      <c r="F83" s="3" t="inlineStr">
        <is>
          <t>прочее</t>
        </is>
      </c>
      <c r="G83" s="3" t="n">
        <v>114</v>
      </c>
    </row>
    <row r="84" hidden="1" ht="15.75" customHeight="1">
      <c r="A84" s="1" t="n">
        <v>6</v>
      </c>
      <c r="B84" s="1" t="n">
        <v>4</v>
      </c>
      <c r="C84" s="2" t="n">
        <v>44666</v>
      </c>
      <c r="D84" s="3" t="inlineStr">
        <is>
          <t>яйца</t>
        </is>
      </c>
      <c r="E84" s="3" t="inlineStr">
        <is>
          <t>Продукты</t>
        </is>
      </c>
      <c r="F84" s="3" t="inlineStr">
        <is>
          <t>мясное</t>
        </is>
      </c>
      <c r="G84" s="3" t="n">
        <v>87</v>
      </c>
    </row>
    <row r="85" hidden="1" ht="15.75" customHeight="1">
      <c r="A85" s="1" t="n">
        <v>7</v>
      </c>
      <c r="B85" s="1" t="n">
        <v>4</v>
      </c>
      <c r="C85" s="2" t="n">
        <v>44667</v>
      </c>
      <c r="D85" s="3" t="inlineStr">
        <is>
          <t>автобус</t>
        </is>
      </c>
      <c r="E85" s="3" t="inlineStr">
        <is>
          <t>Транспорт</t>
        </is>
      </c>
      <c r="F85" s="3" t="inlineStr">
        <is>
          <t>Автобус</t>
        </is>
      </c>
      <c r="G85" s="3" t="n">
        <v>120</v>
      </c>
    </row>
    <row r="86" hidden="1" ht="15.75" customHeight="1">
      <c r="A86" s="1" t="n">
        <v>7</v>
      </c>
      <c r="B86" s="1" t="n">
        <v>4</v>
      </c>
      <c r="C86" s="2" t="n">
        <v>44667</v>
      </c>
      <c r="D86" s="3" t="inlineStr">
        <is>
          <t>метро</t>
        </is>
      </c>
      <c r="E86" s="3" t="inlineStr">
        <is>
          <t>Транспорт</t>
        </is>
      </c>
      <c r="F86" s="3" t="inlineStr">
        <is>
          <t>Метро</t>
        </is>
      </c>
      <c r="G86" s="3" t="n">
        <v>66</v>
      </c>
    </row>
    <row r="87" hidden="1" ht="15.75" customHeight="1">
      <c r="A87" s="1" t="n">
        <v>7</v>
      </c>
      <c r="B87" s="1" t="n">
        <v>4</v>
      </c>
      <c r="C87" s="2" t="n">
        <v>44667</v>
      </c>
      <c r="D87" s="3" t="inlineStr">
        <is>
          <t>маршрутка</t>
        </is>
      </c>
      <c r="E87" s="3" t="inlineStr">
        <is>
          <t>Транспорт</t>
        </is>
      </c>
      <c r="F87" s="3" t="inlineStr">
        <is>
          <t>маршрутка</t>
        </is>
      </c>
      <c r="G87" s="3" t="n">
        <v>47</v>
      </c>
    </row>
    <row r="88" hidden="1" ht="15.75" customHeight="1">
      <c r="A88" s="1" t="n">
        <v>7</v>
      </c>
      <c r="B88" s="1" t="n">
        <v>4</v>
      </c>
      <c r="C88" s="2" t="n">
        <v>44667</v>
      </c>
      <c r="D88" s="3" t="inlineStr">
        <is>
          <t>вода</t>
        </is>
      </c>
      <c r="E88" s="3" t="inlineStr">
        <is>
          <t>еда</t>
        </is>
      </c>
      <c r="F88" s="3" t="inlineStr">
        <is>
          <t>Напитки</t>
        </is>
      </c>
      <c r="G88" s="3" t="n">
        <v>19</v>
      </c>
    </row>
    <row r="89" hidden="1" ht="15.75" customHeight="1">
      <c r="A89" s="1" t="n">
        <v>7</v>
      </c>
      <c r="B89" s="1" t="n">
        <v>4</v>
      </c>
      <c r="C89" s="2" t="n">
        <v>44667</v>
      </c>
      <c r="D89" s="3" t="inlineStr">
        <is>
          <t>пицца</t>
        </is>
      </c>
      <c r="E89" s="3" t="inlineStr">
        <is>
          <t>Рестораны</t>
        </is>
      </c>
      <c r="F89" s="3" t="inlineStr">
        <is>
          <t>Доставка</t>
        </is>
      </c>
      <c r="G89" s="3" t="n">
        <v>278</v>
      </c>
    </row>
    <row r="90" hidden="1" ht="15.75" customHeight="1">
      <c r="A90" s="1" t="n">
        <v>7</v>
      </c>
      <c r="B90" s="1" t="n">
        <v>4</v>
      </c>
      <c r="C90" s="2" t="n">
        <v>44667</v>
      </c>
      <c r="D90" s="3" t="inlineStr">
        <is>
          <t>алкоголь</t>
        </is>
      </c>
      <c r="E90" s="3" t="inlineStr">
        <is>
          <t>Алкоголь</t>
        </is>
      </c>
      <c r="F90" s="3" t="inlineStr">
        <is>
          <t>Крепкое</t>
        </is>
      </c>
      <c r="G90" s="3" t="n">
        <v>507</v>
      </c>
    </row>
    <row r="91" hidden="1" ht="15.75" customHeight="1">
      <c r="A91" s="1" t="n">
        <v>1</v>
      </c>
      <c r="B91" s="1" t="n">
        <v>4</v>
      </c>
      <c r="C91" s="2" t="n">
        <v>44668</v>
      </c>
      <c r="D91" s="3" t="inlineStr">
        <is>
          <t>мороженное</t>
        </is>
      </c>
      <c r="E91" s="3" t="inlineStr">
        <is>
          <t>еда</t>
        </is>
      </c>
      <c r="F91" s="3" t="inlineStr">
        <is>
          <t>Сладости</t>
        </is>
      </c>
      <c r="G91" s="3" t="n">
        <v>128</v>
      </c>
    </row>
    <row r="92" hidden="1" ht="15.75" customHeight="1">
      <c r="A92" s="1" t="n">
        <v>1</v>
      </c>
      <c r="B92" s="1" t="n">
        <v>4</v>
      </c>
      <c r="C92" s="2" t="n">
        <v>44668</v>
      </c>
      <c r="D92" s="3" t="inlineStr">
        <is>
          <t>соль</t>
        </is>
      </c>
      <c r="E92" s="3" t="inlineStr">
        <is>
          <t>Продукты</t>
        </is>
      </c>
      <c r="F92" s="3" t="inlineStr">
        <is>
          <t>прочее</t>
        </is>
      </c>
      <c r="G92" s="3" t="n">
        <v>47</v>
      </c>
    </row>
    <row r="93" ht="15.75" customHeight="1">
      <c r="A93" s="1" t="n">
        <v>1</v>
      </c>
      <c r="B93" s="1" t="n">
        <v>4</v>
      </c>
      <c r="C93" s="2" t="n">
        <v>44668</v>
      </c>
      <c r="D93" s="3" t="inlineStr">
        <is>
          <t>коммуналка</t>
        </is>
      </c>
      <c r="E93" s="3" t="inlineStr">
        <is>
          <t>Квартира</t>
        </is>
      </c>
      <c r="F93" s="3" t="inlineStr">
        <is>
          <t>ЖКХ</t>
        </is>
      </c>
      <c r="G93" s="3" t="n">
        <v>1539</v>
      </c>
    </row>
    <row r="94" hidden="1" ht="15.75" customHeight="1">
      <c r="A94" s="1" t="n">
        <v>2</v>
      </c>
      <c r="B94" s="1" t="n">
        <v>4</v>
      </c>
      <c r="C94" s="2" t="n">
        <v>44669</v>
      </c>
      <c r="D94" s="3" t="inlineStr">
        <is>
          <t>автобус</t>
        </is>
      </c>
      <c r="E94" s="3" t="inlineStr">
        <is>
          <t>Транспорт</t>
        </is>
      </c>
      <c r="F94" s="3" t="inlineStr">
        <is>
          <t>Автобус</t>
        </is>
      </c>
      <c r="G94" s="3" t="n">
        <v>240</v>
      </c>
    </row>
    <row r="95" hidden="1" ht="15.75" customHeight="1">
      <c r="A95" s="1" t="n">
        <v>2</v>
      </c>
      <c r="B95" s="1" t="n">
        <v>4</v>
      </c>
      <c r="C95" s="2" t="n">
        <v>44669</v>
      </c>
      <c r="D95" s="3" t="inlineStr">
        <is>
          <t>метро</t>
        </is>
      </c>
      <c r="E95" s="3" t="inlineStr">
        <is>
          <t>Транспорт</t>
        </is>
      </c>
      <c r="F95" s="3" t="inlineStr">
        <is>
          <t>Метро</t>
        </is>
      </c>
      <c r="G95" s="3" t="n">
        <v>66</v>
      </c>
    </row>
    <row r="96" hidden="1" ht="15.75" customHeight="1">
      <c r="A96" s="1" t="n">
        <v>2</v>
      </c>
      <c r="B96" s="1" t="n">
        <v>4</v>
      </c>
      <c r="C96" s="2" t="n">
        <v>44669</v>
      </c>
      <c r="D96" s="3" t="inlineStr">
        <is>
          <t>проездной</t>
        </is>
      </c>
      <c r="E96" s="3" t="inlineStr">
        <is>
          <t>Транспорт</t>
        </is>
      </c>
      <c r="F96" s="3" t="inlineStr">
        <is>
          <t>проездной</t>
        </is>
      </c>
      <c r="G96" s="3" t="n">
        <v>1205</v>
      </c>
    </row>
    <row r="97" hidden="1" ht="15.75" customHeight="1">
      <c r="A97" s="1" t="n">
        <v>2</v>
      </c>
      <c r="B97" s="1" t="n">
        <v>4</v>
      </c>
      <c r="C97" s="2" t="n">
        <v>44669</v>
      </c>
      <c r="D97" s="3" t="inlineStr">
        <is>
          <t>перекус</t>
        </is>
      </c>
      <c r="E97" s="3" t="inlineStr">
        <is>
          <t>еда</t>
        </is>
      </c>
      <c r="F97" s="3" t="inlineStr">
        <is>
          <t>Перекус</t>
        </is>
      </c>
      <c r="G97" s="3" t="n">
        <v>228</v>
      </c>
    </row>
    <row r="98" hidden="1" ht="15.75" customHeight="1">
      <c r="A98" s="1" t="n">
        <v>2</v>
      </c>
      <c r="B98" s="1" t="n">
        <v>4</v>
      </c>
      <c r="C98" s="2" t="n">
        <v>44669</v>
      </c>
      <c r="D98" s="3" t="inlineStr">
        <is>
          <t>крем для рук</t>
        </is>
      </c>
      <c r="E98" s="3" t="inlineStr">
        <is>
          <t>Здоровье, красота, гигиена</t>
        </is>
      </c>
      <c r="F98" s="3" t="n"/>
      <c r="G98" s="3" t="n">
        <v>66</v>
      </c>
    </row>
    <row r="99" hidden="1" ht="15.75" customHeight="1">
      <c r="A99" s="1" t="n">
        <v>3</v>
      </c>
      <c r="B99" s="1" t="n">
        <v>4</v>
      </c>
      <c r="C99" s="2" t="n">
        <v>44670</v>
      </c>
      <c r="D99" s="3" t="inlineStr">
        <is>
          <t>автобус</t>
        </is>
      </c>
      <c r="E99" s="3" t="inlineStr">
        <is>
          <t>Транспорт</t>
        </is>
      </c>
      <c r="F99" s="3" t="inlineStr">
        <is>
          <t>Автобус</t>
        </is>
      </c>
      <c r="G99" s="3" t="n">
        <v>120</v>
      </c>
    </row>
    <row r="100" hidden="1" ht="15.75" customHeight="1">
      <c r="A100" s="1" t="n">
        <v>3</v>
      </c>
      <c r="B100" s="1" t="n">
        <v>4</v>
      </c>
      <c r="C100" s="2" t="n">
        <v>44670</v>
      </c>
      <c r="D100" s="3" t="inlineStr">
        <is>
          <t>метро</t>
        </is>
      </c>
      <c r="E100" s="3" t="inlineStr">
        <is>
          <t>Транспорт</t>
        </is>
      </c>
      <c r="F100" s="3" t="inlineStr">
        <is>
          <t>Метро</t>
        </is>
      </c>
      <c r="G100" s="3" t="n">
        <v>66</v>
      </c>
    </row>
    <row r="101" hidden="1" ht="15.75" customHeight="1">
      <c r="A101" s="1" t="n">
        <v>3</v>
      </c>
      <c r="B101" s="1" t="n">
        <v>4</v>
      </c>
      <c r="C101" s="2" t="n">
        <v>44670</v>
      </c>
      <c r="D101" s="3" t="inlineStr">
        <is>
          <t>пельмени</t>
        </is>
      </c>
      <c r="E101" s="3" t="inlineStr">
        <is>
          <t>Продукты</t>
        </is>
      </c>
      <c r="F101" s="3" t="inlineStr">
        <is>
          <t>мясное</t>
        </is>
      </c>
      <c r="G101" s="3" t="n">
        <v>229</v>
      </c>
    </row>
    <row r="102" hidden="1" ht="15.75" customHeight="1">
      <c r="A102" s="1" t="n">
        <v>3</v>
      </c>
      <c r="B102" s="1" t="n">
        <v>4</v>
      </c>
      <c r="C102" s="2" t="n">
        <v>44670</v>
      </c>
      <c r="D102" s="3" t="inlineStr">
        <is>
          <t>кефир</t>
        </is>
      </c>
      <c r="E102" s="3" t="inlineStr">
        <is>
          <t>Продукты</t>
        </is>
      </c>
      <c r="F102" s="3" t="inlineStr">
        <is>
          <t>молочка</t>
        </is>
      </c>
      <c r="G102" s="3" t="n">
        <v>45</v>
      </c>
    </row>
    <row r="103" hidden="1" ht="15.75" customHeight="1">
      <c r="A103" s="1" t="n">
        <v>3</v>
      </c>
      <c r="B103" s="1" t="n">
        <v>4</v>
      </c>
      <c r="C103" s="2" t="n">
        <v>44670</v>
      </c>
      <c r="D103" s="3" t="inlineStr">
        <is>
          <t>лаваш</t>
        </is>
      </c>
      <c r="E103" s="3" t="inlineStr">
        <is>
          <t>Продукты</t>
        </is>
      </c>
      <c r="F103" s="3" t="inlineStr">
        <is>
          <t>мясное</t>
        </is>
      </c>
      <c r="G103" s="3" t="n">
        <v>54</v>
      </c>
    </row>
    <row r="104" hidden="1" ht="15.75" customHeight="1">
      <c r="A104" s="1" t="n">
        <v>3</v>
      </c>
      <c r="B104" s="1" t="n">
        <v>4</v>
      </c>
      <c r="C104" s="2" t="n">
        <v>44670</v>
      </c>
      <c r="D104" s="3" t="inlineStr">
        <is>
          <t>сливки</t>
        </is>
      </c>
      <c r="E104" s="3" t="inlineStr">
        <is>
          <t>Продукты</t>
        </is>
      </c>
      <c r="F104" s="3" t="inlineStr">
        <is>
          <t>молочка</t>
        </is>
      </c>
      <c r="G104" s="3" t="n">
        <v>55</v>
      </c>
    </row>
    <row r="105" hidden="1" ht="15.75" customHeight="1">
      <c r="A105" s="1" t="n">
        <v>3</v>
      </c>
      <c r="B105" s="1" t="n">
        <v>4</v>
      </c>
      <c r="C105" s="2" t="n">
        <v>44670</v>
      </c>
      <c r="D105" s="3" t="inlineStr">
        <is>
          <t>колбаса</t>
        </is>
      </c>
      <c r="E105" s="3" t="inlineStr">
        <is>
          <t>Продукты</t>
        </is>
      </c>
      <c r="F105" s="3" t="inlineStr">
        <is>
          <t>мясное</t>
        </is>
      </c>
      <c r="G105" s="3" t="n">
        <v>150</v>
      </c>
    </row>
    <row r="106" hidden="1" ht="15.75" customHeight="1">
      <c r="A106" s="1" t="n">
        <v>3</v>
      </c>
      <c r="B106" s="1" t="n">
        <v>4</v>
      </c>
      <c r="C106" s="2" t="n">
        <v>44670</v>
      </c>
      <c r="D106" s="3" t="inlineStr">
        <is>
          <t>бекон</t>
        </is>
      </c>
      <c r="E106" s="3" t="inlineStr">
        <is>
          <t>Продукты</t>
        </is>
      </c>
      <c r="F106" s="3" t="inlineStr">
        <is>
          <t>мясное</t>
        </is>
      </c>
      <c r="G106" s="3" t="n">
        <v>110</v>
      </c>
    </row>
    <row r="107" hidden="1" ht="15.75" customHeight="1">
      <c r="A107" s="1" t="n">
        <v>3</v>
      </c>
      <c r="B107" s="1" t="n">
        <v>4</v>
      </c>
      <c r="C107" s="2" t="n">
        <v>44670</v>
      </c>
      <c r="D107" s="3" t="inlineStr">
        <is>
          <t>сыр</t>
        </is>
      </c>
      <c r="E107" s="3" t="inlineStr">
        <is>
          <t>Продукты</t>
        </is>
      </c>
      <c r="F107" s="3" t="inlineStr">
        <is>
          <t>молочка</t>
        </is>
      </c>
      <c r="G107" s="3" t="n">
        <v>110</v>
      </c>
    </row>
    <row r="108" ht="15.75" customHeight="1">
      <c r="A108" s="1" t="n">
        <v>3</v>
      </c>
      <c r="B108" s="1" t="n">
        <v>4</v>
      </c>
      <c r="C108" s="2" t="n">
        <v>44670</v>
      </c>
      <c r="D108" s="3" t="inlineStr">
        <is>
          <t>порошок</t>
        </is>
      </c>
      <c r="E108" s="3" t="inlineStr">
        <is>
          <t>Квартира</t>
        </is>
      </c>
      <c r="F108" s="3" t="inlineStr">
        <is>
          <t>товары для дома</t>
        </is>
      </c>
      <c r="G108" s="3" t="n">
        <v>250</v>
      </c>
    </row>
    <row r="109" hidden="1" ht="15.75" customHeight="1">
      <c r="A109" s="1" t="n">
        <v>4</v>
      </c>
      <c r="B109" s="1" t="n">
        <v>4</v>
      </c>
      <c r="C109" s="2" t="n">
        <v>44671</v>
      </c>
      <c r="D109" s="3" t="inlineStr">
        <is>
          <t>автобус</t>
        </is>
      </c>
      <c r="E109" s="3" t="inlineStr">
        <is>
          <t>Транспорт</t>
        </is>
      </c>
      <c r="F109" s="3" t="inlineStr">
        <is>
          <t>Автобус</t>
        </is>
      </c>
      <c r="G109" s="3" t="n">
        <v>180</v>
      </c>
    </row>
    <row r="110" hidden="1" ht="15.75" customHeight="1">
      <c r="A110" s="1" t="n">
        <v>4</v>
      </c>
      <c r="B110" s="1" t="n">
        <v>4</v>
      </c>
      <c r="C110" s="2" t="n">
        <v>44671</v>
      </c>
      <c r="D110" s="3" t="inlineStr">
        <is>
          <t>перекус</t>
        </is>
      </c>
      <c r="E110" s="3" t="inlineStr">
        <is>
          <t>еда</t>
        </is>
      </c>
      <c r="F110" s="3" t="inlineStr">
        <is>
          <t>Еда вне работы</t>
        </is>
      </c>
      <c r="G110" s="3" t="n">
        <v>119</v>
      </c>
    </row>
    <row r="111" hidden="1" ht="15.75" customHeight="1">
      <c r="A111" s="1" t="n">
        <v>4</v>
      </c>
      <c r="B111" s="1" t="n">
        <v>4</v>
      </c>
      <c r="C111" s="2" t="n">
        <v>44671</v>
      </c>
      <c r="D111" s="3" t="inlineStr">
        <is>
          <t>др</t>
        </is>
      </c>
      <c r="E111" s="3" t="inlineStr">
        <is>
          <t>прочее</t>
        </is>
      </c>
      <c r="F111" s="3" t="inlineStr">
        <is>
          <t>Подарки</t>
        </is>
      </c>
      <c r="G111" s="3" t="n">
        <v>500</v>
      </c>
    </row>
    <row r="112" hidden="1" ht="15.75" customHeight="1">
      <c r="A112" s="1" t="n">
        <v>4</v>
      </c>
      <c r="B112" s="1" t="n">
        <v>4</v>
      </c>
      <c r="C112" s="2" t="n">
        <v>44671</v>
      </c>
      <c r="D112" s="3" t="inlineStr">
        <is>
          <t>метро</t>
        </is>
      </c>
      <c r="E112" s="3" t="inlineStr">
        <is>
          <t>Транспорт</t>
        </is>
      </c>
      <c r="F112" s="3" t="inlineStr">
        <is>
          <t>Метро</t>
        </is>
      </c>
      <c r="G112" s="3" t="n">
        <v>66</v>
      </c>
    </row>
    <row r="113" hidden="1" ht="15.75" customHeight="1">
      <c r="A113" s="1" t="n">
        <v>4</v>
      </c>
      <c r="B113" s="1" t="n">
        <v>4</v>
      </c>
      <c r="C113" s="2" t="n">
        <v>44671</v>
      </c>
      <c r="D113" s="3" t="inlineStr">
        <is>
          <t>минералка</t>
        </is>
      </c>
      <c r="E113" s="3" t="inlineStr">
        <is>
          <t>Продукты</t>
        </is>
      </c>
      <c r="F113" s="3" t="inlineStr">
        <is>
          <t>Сладости/Напитки</t>
        </is>
      </c>
      <c r="G113" s="3" t="n">
        <v>138</v>
      </c>
    </row>
    <row r="114" hidden="1" ht="15.75" customHeight="1">
      <c r="A114" s="1" t="n">
        <v>4</v>
      </c>
      <c r="B114" s="1" t="n">
        <v>4</v>
      </c>
      <c r="C114" s="2" t="n">
        <v>44671</v>
      </c>
      <c r="D114" s="3" t="inlineStr">
        <is>
          <t>рыба</t>
        </is>
      </c>
      <c r="E114" s="3" t="inlineStr">
        <is>
          <t>Продукты</t>
        </is>
      </c>
      <c r="F114" s="3" t="inlineStr">
        <is>
          <t>мясное</t>
        </is>
      </c>
      <c r="G114" s="3" t="n">
        <v>46</v>
      </c>
    </row>
    <row r="115" hidden="1" ht="15.75" customHeight="1">
      <c r="A115" s="1" t="n">
        <v>5</v>
      </c>
      <c r="B115" s="1" t="n">
        <v>4</v>
      </c>
      <c r="C115" s="2" t="n">
        <v>44672</v>
      </c>
      <c r="D115" s="3" t="inlineStr">
        <is>
          <t>автобус</t>
        </is>
      </c>
      <c r="E115" s="3" t="inlineStr">
        <is>
          <t>Транспорт</t>
        </is>
      </c>
      <c r="F115" s="3" t="inlineStr">
        <is>
          <t>Автобус</t>
        </is>
      </c>
      <c r="G115" s="3" t="n">
        <v>120</v>
      </c>
    </row>
    <row r="116" hidden="1" ht="15.75" customHeight="1">
      <c r="A116" s="1" t="n">
        <v>5</v>
      </c>
      <c r="B116" s="1" t="n">
        <v>4</v>
      </c>
      <c r="C116" s="2" t="n">
        <v>44672</v>
      </c>
      <c r="D116" s="3" t="inlineStr">
        <is>
          <t>метро</t>
        </is>
      </c>
      <c r="E116" s="3" t="inlineStr">
        <is>
          <t>Транспорт</t>
        </is>
      </c>
      <c r="F116" s="3" t="inlineStr">
        <is>
          <t>Метро</t>
        </is>
      </c>
      <c r="G116" s="3" t="n">
        <v>132</v>
      </c>
    </row>
    <row r="117" hidden="1" ht="15.75" customHeight="1">
      <c r="A117" s="1" t="n">
        <v>5</v>
      </c>
      <c r="B117" s="1" t="n">
        <v>4</v>
      </c>
      <c r="C117" s="2" t="n">
        <v>44672</v>
      </c>
      <c r="D117" s="3" t="inlineStr">
        <is>
          <t>маршрутка</t>
        </is>
      </c>
      <c r="E117" s="3" t="inlineStr">
        <is>
          <t>Транспорт</t>
        </is>
      </c>
      <c r="F117" s="3" t="inlineStr">
        <is>
          <t>маршрутка</t>
        </is>
      </c>
      <c r="G117" s="3" t="n">
        <v>45</v>
      </c>
    </row>
    <row r="118" hidden="1" ht="15.75" customHeight="1">
      <c r="A118" s="1" t="n">
        <v>5</v>
      </c>
      <c r="B118" s="1" t="n">
        <v>4</v>
      </c>
      <c r="C118" s="2" t="n">
        <v>44672</v>
      </c>
      <c r="D118" s="3" t="inlineStr">
        <is>
          <t>филе курицы</t>
        </is>
      </c>
      <c r="E118" s="3" t="inlineStr">
        <is>
          <t>Продукты</t>
        </is>
      </c>
      <c r="F118" s="3" t="inlineStr">
        <is>
          <t>мясное</t>
        </is>
      </c>
      <c r="G118" s="3" t="n">
        <v>303</v>
      </c>
    </row>
    <row r="119" hidden="1" ht="15.75" customHeight="1">
      <c r="A119" s="1" t="n">
        <v>5</v>
      </c>
      <c r="B119" s="1" t="n">
        <v>4</v>
      </c>
      <c r="C119" s="2" t="n">
        <v>44672</v>
      </c>
      <c r="D119" s="3" t="inlineStr">
        <is>
          <t>мука</t>
        </is>
      </c>
      <c r="E119" s="3" t="inlineStr">
        <is>
          <t>Продукты</t>
        </is>
      </c>
      <c r="F119" s="3" t="inlineStr">
        <is>
          <t>прочее</t>
        </is>
      </c>
      <c r="G119" s="3" t="n">
        <v>54</v>
      </c>
    </row>
    <row r="120" hidden="1" ht="15.75" customHeight="1">
      <c r="A120" s="1" t="n">
        <v>6</v>
      </c>
      <c r="B120" s="1" t="n">
        <v>4</v>
      </c>
      <c r="C120" s="2" t="n">
        <v>44673</v>
      </c>
      <c r="D120" s="3" t="inlineStr">
        <is>
          <t>автобус</t>
        </is>
      </c>
      <c r="E120" s="3" t="inlineStr">
        <is>
          <t>Транспорт</t>
        </is>
      </c>
      <c r="F120" s="3" t="inlineStr">
        <is>
          <t>Автобус</t>
        </is>
      </c>
      <c r="G120" s="3" t="n">
        <v>180</v>
      </c>
    </row>
    <row r="121" hidden="1" ht="15.75" customHeight="1">
      <c r="A121" s="1" t="n">
        <v>6</v>
      </c>
      <c r="B121" s="1" t="n">
        <v>4</v>
      </c>
      <c r="C121" s="2" t="n">
        <v>44673</v>
      </c>
      <c r="D121" s="3" t="inlineStr">
        <is>
          <t>рыба</t>
        </is>
      </c>
      <c r="E121" s="3" t="inlineStr">
        <is>
          <t>Продукты</t>
        </is>
      </c>
      <c r="F121" s="3" t="inlineStr">
        <is>
          <t>мясное</t>
        </is>
      </c>
      <c r="G121" s="3" t="n">
        <v>198</v>
      </c>
    </row>
    <row r="122" hidden="1" ht="15.75" customHeight="1">
      <c r="A122" s="1" t="n">
        <v>6</v>
      </c>
      <c r="B122" s="1" t="n">
        <v>4</v>
      </c>
      <c r="C122" s="2" t="n">
        <v>44673</v>
      </c>
      <c r="D122" s="3" t="inlineStr">
        <is>
          <t>сухарики</t>
        </is>
      </c>
      <c r="E122" s="3" t="inlineStr">
        <is>
          <t>Алкоголь</t>
        </is>
      </c>
      <c r="F122" s="3" t="inlineStr">
        <is>
          <t>Закуски</t>
        </is>
      </c>
      <c r="G122" s="3" t="n">
        <v>30</v>
      </c>
    </row>
    <row r="123" hidden="1" ht="15.75" customHeight="1">
      <c r="A123" s="1" t="n">
        <v>6</v>
      </c>
      <c r="B123" s="1" t="n">
        <v>4</v>
      </c>
      <c r="C123" s="2" t="n">
        <v>44673</v>
      </c>
      <c r="D123" s="3" t="inlineStr">
        <is>
          <t>пицца</t>
        </is>
      </c>
      <c r="E123" s="3" t="inlineStr">
        <is>
          <t>Рестораны</t>
        </is>
      </c>
      <c r="F123" s="3" t="inlineStr">
        <is>
          <t>Доставка</t>
        </is>
      </c>
      <c r="G123" s="3" t="n">
        <v>3520</v>
      </c>
    </row>
    <row r="124" hidden="1" ht="15.75" customHeight="1">
      <c r="A124" s="1" t="n">
        <v>7</v>
      </c>
      <c r="B124" s="1" t="n">
        <v>4</v>
      </c>
      <c r="C124" s="2" t="n">
        <v>44674</v>
      </c>
      <c r="D124" s="3" t="inlineStr">
        <is>
          <t>мобильный банк</t>
        </is>
      </c>
      <c r="E124" s="3" t="inlineStr">
        <is>
          <t>Связь</t>
        </is>
      </c>
      <c r="F124" s="3" t="inlineStr">
        <is>
          <t>Банки</t>
        </is>
      </c>
      <c r="G124" s="3" t="n">
        <v>210</v>
      </c>
    </row>
    <row r="125" hidden="1" ht="15.75" customHeight="1">
      <c r="A125" s="1" t="n">
        <v>7</v>
      </c>
      <c r="B125" s="1" t="n">
        <v>4</v>
      </c>
      <c r="C125" s="2" t="n">
        <v>44674</v>
      </c>
      <c r="D125" s="3" t="inlineStr">
        <is>
          <t>метро</t>
        </is>
      </c>
      <c r="E125" s="3" t="inlineStr">
        <is>
          <t>Транспорт</t>
        </is>
      </c>
      <c r="F125" s="3" t="inlineStr">
        <is>
          <t>Метро</t>
        </is>
      </c>
      <c r="G125" s="3" t="n">
        <v>132</v>
      </c>
    </row>
    <row r="126" hidden="1" ht="15.75" customHeight="1">
      <c r="A126" s="1" t="n">
        <v>7</v>
      </c>
      <c r="B126" s="1" t="n">
        <v>4</v>
      </c>
      <c r="C126" s="2" t="n">
        <v>44674</v>
      </c>
      <c r="D126" s="3" t="inlineStr">
        <is>
          <t>автобус</t>
        </is>
      </c>
      <c r="E126" s="3" t="inlineStr">
        <is>
          <t>Транспорт</t>
        </is>
      </c>
      <c r="F126" s="3" t="inlineStr">
        <is>
          <t>Автобус</t>
        </is>
      </c>
      <c r="G126" s="3" t="n">
        <v>60</v>
      </c>
    </row>
    <row r="127" hidden="1" ht="15.75" customHeight="1">
      <c r="A127" s="1" t="n">
        <v>7</v>
      </c>
      <c r="B127" s="1" t="n">
        <v>4</v>
      </c>
      <c r="C127" s="2" t="n">
        <v>44674</v>
      </c>
      <c r="D127" s="3" t="inlineStr">
        <is>
          <t>орехи</t>
        </is>
      </c>
      <c r="E127" s="3" t="inlineStr">
        <is>
          <t>Продукты</t>
        </is>
      </c>
      <c r="F127" s="3" t="inlineStr">
        <is>
          <t>прочее</t>
        </is>
      </c>
      <c r="G127" s="3" t="n">
        <v>737</v>
      </c>
    </row>
    <row r="128" ht="15.75" customHeight="1">
      <c r="A128" s="1" t="n">
        <v>7</v>
      </c>
      <c r="B128" s="1" t="n">
        <v>4</v>
      </c>
      <c r="C128" s="2" t="n">
        <v>44674</v>
      </c>
      <c r="D128" s="3" t="inlineStr">
        <is>
          <t>кастрюли</t>
        </is>
      </c>
      <c r="E128" s="3" t="inlineStr">
        <is>
          <t>Квартира</t>
        </is>
      </c>
      <c r="F128" s="3" t="inlineStr">
        <is>
          <t>товары для дома</t>
        </is>
      </c>
      <c r="G128" s="3" t="n">
        <v>366</v>
      </c>
    </row>
    <row r="129" hidden="1" ht="15.75" customHeight="1">
      <c r="A129" s="1" t="n">
        <v>7</v>
      </c>
      <c r="B129" s="1" t="n">
        <v>4</v>
      </c>
      <c r="C129" s="2" t="n">
        <v>44674</v>
      </c>
      <c r="D129" s="3" t="inlineStr">
        <is>
          <t>такси</t>
        </is>
      </c>
      <c r="E129" s="3" t="inlineStr">
        <is>
          <t>Транспорт</t>
        </is>
      </c>
      <c r="F129" s="3" t="inlineStr">
        <is>
          <t>такси</t>
        </is>
      </c>
      <c r="G129" s="3" t="n">
        <v>100</v>
      </c>
    </row>
    <row r="130" hidden="1" ht="15.75" customHeight="1">
      <c r="A130" s="1" t="n">
        <v>7</v>
      </c>
      <c r="B130" s="1" t="n">
        <v>4</v>
      </c>
      <c r="C130" s="2" t="n">
        <v>44674</v>
      </c>
      <c r="D130" s="3" t="inlineStr">
        <is>
          <t xml:space="preserve">индейка </t>
        </is>
      </c>
      <c r="E130" s="3" t="inlineStr">
        <is>
          <t>Продукты</t>
        </is>
      </c>
      <c r="F130" s="3" t="inlineStr">
        <is>
          <t>мясное</t>
        </is>
      </c>
      <c r="G130" s="3" t="n">
        <v>219</v>
      </c>
    </row>
    <row r="131" hidden="1" ht="15.75" customHeight="1">
      <c r="A131" s="1" t="n">
        <v>7</v>
      </c>
      <c r="B131" s="1" t="n">
        <v>4</v>
      </c>
      <c r="C131" s="2" t="n">
        <v>44674</v>
      </c>
      <c r="D131" s="3" t="inlineStr">
        <is>
          <t>томаты</t>
        </is>
      </c>
      <c r="E131" s="3" t="inlineStr">
        <is>
          <t>Продукты</t>
        </is>
      </c>
      <c r="F131" s="3" t="inlineStr">
        <is>
          <t>овощи</t>
        </is>
      </c>
      <c r="G131" s="3" t="n">
        <v>75</v>
      </c>
    </row>
    <row r="132" hidden="1" ht="15.75" customHeight="1">
      <c r="A132" s="1" t="n">
        <v>7</v>
      </c>
      <c r="B132" s="1" t="n">
        <v>4</v>
      </c>
      <c r="C132" s="2" t="n">
        <v>44674</v>
      </c>
      <c r="D132" s="3" t="inlineStr">
        <is>
          <t>бананы</t>
        </is>
      </c>
      <c r="E132" s="3" t="inlineStr">
        <is>
          <t>Продукты</t>
        </is>
      </c>
      <c r="F132" s="3" t="inlineStr">
        <is>
          <t>фрукты</t>
        </is>
      </c>
      <c r="G132" s="3" t="n">
        <v>80</v>
      </c>
    </row>
    <row r="133" hidden="1" ht="15.75" customHeight="1">
      <c r="A133" s="1" t="n">
        <v>7</v>
      </c>
      <c r="B133" s="1" t="n">
        <v>4</v>
      </c>
      <c r="C133" s="2" t="n">
        <v>44674</v>
      </c>
      <c r="D133" s="3" t="inlineStr">
        <is>
          <t>пуддинг</t>
        </is>
      </c>
      <c r="E133" s="3" t="inlineStr">
        <is>
          <t>Продукты</t>
        </is>
      </c>
      <c r="F133" s="3" t="inlineStr">
        <is>
          <t>молочка</t>
        </is>
      </c>
      <c r="G133" s="3" t="n">
        <v>85</v>
      </c>
    </row>
    <row r="134" hidden="1" ht="15.75" customHeight="1">
      <c r="A134" s="1" t="n">
        <v>7</v>
      </c>
      <c r="B134" s="1" t="n">
        <v>4</v>
      </c>
      <c r="C134" s="2" t="n">
        <v>44674</v>
      </c>
      <c r="D134" s="3" t="inlineStr">
        <is>
          <t>чай</t>
        </is>
      </c>
      <c r="E134" s="3" t="inlineStr">
        <is>
          <t>Продукты</t>
        </is>
      </c>
      <c r="F134" s="3" t="inlineStr">
        <is>
          <t>кофе/чай</t>
        </is>
      </c>
      <c r="G134" s="3" t="n">
        <v>182</v>
      </c>
    </row>
    <row r="135" hidden="1" ht="15.75" customHeight="1">
      <c r="A135" s="1" t="n">
        <v>7</v>
      </c>
      <c r="B135" s="1" t="n">
        <v>4</v>
      </c>
      <c r="C135" s="2" t="n">
        <v>44674</v>
      </c>
      <c r="D135" s="3" t="inlineStr">
        <is>
          <t>картофель</t>
        </is>
      </c>
      <c r="E135" s="3" t="inlineStr">
        <is>
          <t>Продукты</t>
        </is>
      </c>
      <c r="F135" s="3" t="inlineStr">
        <is>
          <t>овощи</t>
        </is>
      </c>
      <c r="G135" s="3" t="n">
        <v>110</v>
      </c>
    </row>
    <row r="136" hidden="1" ht="15.75" customHeight="1">
      <c r="A136" s="1" t="n">
        <v>7</v>
      </c>
      <c r="B136" s="1" t="n">
        <v>4</v>
      </c>
      <c r="C136" s="2" t="n">
        <v>44674</v>
      </c>
      <c r="D136" s="3" t="inlineStr">
        <is>
          <t>фарш</t>
        </is>
      </c>
      <c r="E136" s="3" t="inlineStr">
        <is>
          <t>Продукты</t>
        </is>
      </c>
      <c r="F136" s="3" t="inlineStr">
        <is>
          <t>мясное</t>
        </is>
      </c>
      <c r="G136" s="3" t="n">
        <v>340</v>
      </c>
    </row>
    <row r="137" hidden="1" ht="15.75" customHeight="1">
      <c r="A137" s="1" t="n">
        <v>1</v>
      </c>
      <c r="B137" s="1" t="n">
        <v>4</v>
      </c>
      <c r="C137" s="2" t="n">
        <v>44675</v>
      </c>
      <c r="D137" s="3" t="inlineStr">
        <is>
          <t>автобус</t>
        </is>
      </c>
      <c r="E137" s="3" t="inlineStr">
        <is>
          <t>Транспорт</t>
        </is>
      </c>
      <c r="F137" s="3" t="inlineStr">
        <is>
          <t>Автобус</t>
        </is>
      </c>
      <c r="G137" s="3" t="n">
        <v>120</v>
      </c>
    </row>
    <row r="138" hidden="1" ht="15.75" customHeight="1">
      <c r="A138" s="1" t="n">
        <v>1</v>
      </c>
      <c r="B138" s="1" t="n">
        <v>4</v>
      </c>
      <c r="C138" s="2" t="n">
        <v>44675</v>
      </c>
      <c r="D138" s="3" t="inlineStr">
        <is>
          <t>метро</t>
        </is>
      </c>
      <c r="E138" s="3" t="inlineStr">
        <is>
          <t>Транспорт</t>
        </is>
      </c>
      <c r="F138" s="3" t="inlineStr">
        <is>
          <t>Метро</t>
        </is>
      </c>
      <c r="G138" s="3" t="n">
        <v>132</v>
      </c>
    </row>
    <row r="139" hidden="1" ht="15.75" customHeight="1">
      <c r="A139" s="1" t="n">
        <v>1</v>
      </c>
      <c r="B139" s="1" t="n">
        <v>4</v>
      </c>
      <c r="C139" s="2" t="n">
        <v>44675</v>
      </c>
      <c r="D139" s="3" t="inlineStr">
        <is>
          <t>ресторан</t>
        </is>
      </c>
      <c r="E139" s="3" t="inlineStr">
        <is>
          <t>Рестораны</t>
        </is>
      </c>
      <c r="F139" s="3" t="inlineStr">
        <is>
          <t>Ресторан</t>
        </is>
      </c>
      <c r="G139" s="3" t="n">
        <v>1009</v>
      </c>
    </row>
    <row r="140" hidden="1" ht="15.75" customHeight="1">
      <c r="A140" s="1" t="n">
        <v>1</v>
      </c>
      <c r="B140" s="1" t="n">
        <v>4</v>
      </c>
      <c r="C140" s="2" t="n">
        <v>44675</v>
      </c>
      <c r="D140" s="3" t="inlineStr">
        <is>
          <t>вода</t>
        </is>
      </c>
      <c r="E140" s="3" t="inlineStr">
        <is>
          <t>еда</t>
        </is>
      </c>
      <c r="F140" s="3" t="inlineStr">
        <is>
          <t>Напитки</t>
        </is>
      </c>
      <c r="G140" s="3" t="n">
        <v>43</v>
      </c>
    </row>
    <row r="141" hidden="1" ht="15.75" customHeight="1">
      <c r="A141" s="1" t="n">
        <v>2</v>
      </c>
      <c r="B141" s="1" t="n">
        <v>4</v>
      </c>
      <c r="C141" s="2" t="n">
        <v>44676</v>
      </c>
      <c r="D141" s="3" t="inlineStr">
        <is>
          <t>автобус</t>
        </is>
      </c>
      <c r="E141" s="3" t="inlineStr">
        <is>
          <t>Транспорт</t>
        </is>
      </c>
      <c r="F141" s="3" t="inlineStr">
        <is>
          <t>Автобус</t>
        </is>
      </c>
      <c r="G141" s="3" t="n">
        <v>120</v>
      </c>
    </row>
    <row r="142" hidden="1" ht="15.75" customHeight="1">
      <c r="A142" s="1" t="n">
        <v>2</v>
      </c>
      <c r="B142" s="1" t="n">
        <v>4</v>
      </c>
      <c r="C142" s="2" t="n">
        <v>44676</v>
      </c>
      <c r="D142" s="3" t="inlineStr">
        <is>
          <t>метро</t>
        </is>
      </c>
      <c r="E142" s="3" t="inlineStr">
        <is>
          <t>Транспорт</t>
        </is>
      </c>
      <c r="F142" s="3" t="inlineStr">
        <is>
          <t>Метро</t>
        </is>
      </c>
      <c r="G142" s="3" t="n">
        <v>66</v>
      </c>
    </row>
    <row r="143" hidden="1" ht="15.75" customHeight="1">
      <c r="A143" s="1" t="n">
        <v>2</v>
      </c>
      <c r="B143" s="1" t="n">
        <v>4</v>
      </c>
      <c r="C143" s="2" t="n">
        <v>44676</v>
      </c>
      <c r="D143" s="3" t="inlineStr">
        <is>
          <t>перекус</t>
        </is>
      </c>
      <c r="E143" s="3" t="inlineStr">
        <is>
          <t>еда</t>
        </is>
      </c>
      <c r="F143" s="3" t="inlineStr">
        <is>
          <t>Перекус</t>
        </is>
      </c>
      <c r="G143" s="3" t="n">
        <v>174</v>
      </c>
    </row>
    <row r="144" hidden="1" ht="15.75" customHeight="1">
      <c r="A144" s="1" t="n">
        <v>3</v>
      </c>
      <c r="B144" s="1" t="n">
        <v>4</v>
      </c>
      <c r="C144" s="2" t="n">
        <v>44677</v>
      </c>
      <c r="D144" s="3" t="inlineStr">
        <is>
          <t>автобус</t>
        </is>
      </c>
      <c r="E144" s="3" t="inlineStr">
        <is>
          <t>Транспорт</t>
        </is>
      </c>
      <c r="F144" s="3" t="inlineStr">
        <is>
          <t>Автобус</t>
        </is>
      </c>
      <c r="G144" s="3" t="n">
        <v>120</v>
      </c>
    </row>
    <row r="145" hidden="1" ht="15.75" customHeight="1">
      <c r="A145" s="1" t="n">
        <v>3</v>
      </c>
      <c r="B145" s="1" t="n">
        <v>4</v>
      </c>
      <c r="C145" s="2" t="n">
        <v>44677</v>
      </c>
      <c r="D145" s="3" t="inlineStr">
        <is>
          <t>метро</t>
        </is>
      </c>
      <c r="E145" s="3" t="inlineStr">
        <is>
          <t>Транспорт</t>
        </is>
      </c>
      <c r="F145" s="3" t="inlineStr">
        <is>
          <t>Метро</t>
        </is>
      </c>
      <c r="G145" s="3" t="n">
        <v>132</v>
      </c>
    </row>
    <row r="146" hidden="1" ht="15.75" customHeight="1">
      <c r="A146" s="1" t="n">
        <v>3</v>
      </c>
      <c r="B146" s="1" t="n">
        <v>4</v>
      </c>
      <c r="C146" s="2" t="n">
        <v>44677</v>
      </c>
      <c r="D146" s="3" t="inlineStr">
        <is>
          <t>перекус</t>
        </is>
      </c>
      <c r="E146" s="3" t="inlineStr">
        <is>
          <t>еда</t>
        </is>
      </c>
      <c r="F146" s="3" t="inlineStr">
        <is>
          <t>Перекус</t>
        </is>
      </c>
      <c r="G146" s="3" t="n">
        <v>174</v>
      </c>
    </row>
    <row r="147" hidden="1" ht="15.75" customHeight="1">
      <c r="A147" s="1" t="n">
        <v>3</v>
      </c>
      <c r="B147" s="1" t="n">
        <v>4</v>
      </c>
      <c r="C147" s="2" t="n">
        <v>44677</v>
      </c>
      <c r="D147" s="3" t="inlineStr">
        <is>
          <t>инвестиции</t>
        </is>
      </c>
      <c r="E147" s="3" t="inlineStr">
        <is>
          <t>инвестиции</t>
        </is>
      </c>
      <c r="F147" s="3" t="n"/>
      <c r="G147" s="3" t="n">
        <v>26000</v>
      </c>
    </row>
    <row r="148" hidden="1" ht="15.75" customHeight="1">
      <c r="A148" s="1" t="n">
        <v>4</v>
      </c>
      <c r="B148" s="1" t="n">
        <v>4</v>
      </c>
      <c r="C148" s="2" t="n">
        <v>44678</v>
      </c>
      <c r="D148" s="3" t="inlineStr">
        <is>
          <t>автобус</t>
        </is>
      </c>
      <c r="E148" s="3" t="inlineStr">
        <is>
          <t>Транспорт</t>
        </is>
      </c>
      <c r="F148" s="3" t="inlineStr">
        <is>
          <t>Автобус</t>
        </is>
      </c>
      <c r="G148" s="3" t="n">
        <v>120</v>
      </c>
    </row>
    <row r="149" hidden="1" ht="15.75" customHeight="1">
      <c r="A149" s="1" t="n">
        <v>4</v>
      </c>
      <c r="B149" s="1" t="n">
        <v>4</v>
      </c>
      <c r="C149" s="2" t="n">
        <v>44678</v>
      </c>
      <c r="D149" s="3" t="inlineStr">
        <is>
          <t>метро</t>
        </is>
      </c>
      <c r="E149" s="3" t="inlineStr">
        <is>
          <t>Транспорт</t>
        </is>
      </c>
      <c r="F149" s="3" t="inlineStr">
        <is>
          <t>Метро</t>
        </is>
      </c>
      <c r="G149" s="3" t="n">
        <v>66</v>
      </c>
    </row>
    <row r="150" hidden="1" ht="15.75" customHeight="1">
      <c r="A150" s="1" t="n">
        <v>4</v>
      </c>
      <c r="B150" s="1" t="n">
        <v>4</v>
      </c>
      <c r="C150" s="2" t="n">
        <v>44678</v>
      </c>
      <c r="D150" s="3" t="inlineStr">
        <is>
          <t>маршрутка</t>
        </is>
      </c>
      <c r="E150" s="3" t="inlineStr">
        <is>
          <t>Транспорт</t>
        </is>
      </c>
      <c r="F150" s="3" t="inlineStr">
        <is>
          <t>маршрутка</t>
        </is>
      </c>
      <c r="G150" s="3" t="n">
        <v>66</v>
      </c>
    </row>
    <row r="151" hidden="1" ht="15.75" customHeight="1">
      <c r="A151" s="1" t="n">
        <v>4</v>
      </c>
      <c r="B151" s="1" t="n">
        <v>4</v>
      </c>
      <c r="C151" s="2" t="n">
        <v>44678</v>
      </c>
      <c r="D151" s="3" t="inlineStr">
        <is>
          <t>рыба</t>
        </is>
      </c>
      <c r="E151" s="3" t="inlineStr">
        <is>
          <t>Продукты</t>
        </is>
      </c>
      <c r="F151" s="3" t="inlineStr">
        <is>
          <t>мясное</t>
        </is>
      </c>
      <c r="G151" s="3" t="n">
        <v>99</v>
      </c>
    </row>
    <row r="152" hidden="1" ht="15.75" customHeight="1">
      <c r="A152" s="1" t="n">
        <v>4</v>
      </c>
      <c r="B152" s="1" t="n">
        <v>4</v>
      </c>
      <c r="C152" s="2" t="n">
        <v>44678</v>
      </c>
      <c r="D152" s="3" t="inlineStr">
        <is>
          <t>голень</t>
        </is>
      </c>
      <c r="E152" s="3" t="inlineStr">
        <is>
          <t>Продукты</t>
        </is>
      </c>
      <c r="F152" s="3" t="inlineStr">
        <is>
          <t>мясное</t>
        </is>
      </c>
      <c r="G152" s="3" t="n">
        <v>386</v>
      </c>
    </row>
    <row r="153" hidden="1" ht="15.75" customHeight="1">
      <c r="A153" s="1" t="n">
        <v>4</v>
      </c>
      <c r="B153" s="1" t="n">
        <v>4</v>
      </c>
      <c r="C153" s="2" t="n">
        <v>44678</v>
      </c>
      <c r="D153" s="3" t="inlineStr">
        <is>
          <t>молоко</t>
        </is>
      </c>
      <c r="E153" s="3" t="inlineStr">
        <is>
          <t>Продукты</t>
        </is>
      </c>
      <c r="F153" s="3" t="inlineStr">
        <is>
          <t>молочка</t>
        </is>
      </c>
      <c r="G153" s="3" t="n">
        <v>90</v>
      </c>
    </row>
    <row r="154" ht="15.75" customHeight="1">
      <c r="A154" s="1" t="n">
        <v>4</v>
      </c>
      <c r="B154" s="1" t="n">
        <v>4</v>
      </c>
      <c r="C154" s="2" t="n">
        <v>44678</v>
      </c>
      <c r="D154" s="3" t="inlineStr">
        <is>
          <t>крышка</t>
        </is>
      </c>
      <c r="E154" s="3" t="inlineStr">
        <is>
          <t>Квартира</t>
        </is>
      </c>
      <c r="F154" s="3" t="inlineStr">
        <is>
          <t>товары для дома</t>
        </is>
      </c>
      <c r="G154" s="3" t="n">
        <v>80</v>
      </c>
    </row>
    <row r="155" hidden="1" ht="15.75" customHeight="1">
      <c r="A155" s="1" t="n">
        <v>5</v>
      </c>
      <c r="B155" s="1" t="n">
        <v>4</v>
      </c>
      <c r="C155" s="2" t="n">
        <v>44679</v>
      </c>
      <c r="D155" s="3" t="inlineStr">
        <is>
          <t>автобус</t>
        </is>
      </c>
      <c r="E155" s="3" t="inlineStr">
        <is>
          <t>Транспорт</t>
        </is>
      </c>
      <c r="F155" s="3" t="inlineStr">
        <is>
          <t>Автобус</t>
        </is>
      </c>
      <c r="G155" s="3" t="n">
        <v>120</v>
      </c>
    </row>
    <row r="156" hidden="1" ht="15.75" customHeight="1">
      <c r="A156" s="1" t="n">
        <v>5</v>
      </c>
      <c r="B156" s="1" t="n">
        <v>4</v>
      </c>
      <c r="C156" s="2" t="n">
        <v>44679</v>
      </c>
      <c r="D156" s="3" t="inlineStr">
        <is>
          <t>еда на работу</t>
        </is>
      </c>
      <c r="E156" s="3" t="inlineStr">
        <is>
          <t>еда</t>
        </is>
      </c>
      <c r="F156" s="3" t="inlineStr">
        <is>
          <t>Обед (работа)</t>
        </is>
      </c>
      <c r="G156" s="3" t="n">
        <v>185</v>
      </c>
    </row>
    <row r="157" hidden="1" ht="15.75" customHeight="1">
      <c r="A157" s="1" t="n">
        <v>6</v>
      </c>
      <c r="B157" s="1" t="n">
        <v>4</v>
      </c>
      <c r="C157" s="2" t="n">
        <v>44680</v>
      </c>
      <c r="D157" s="3" t="inlineStr">
        <is>
          <t>автобус</t>
        </is>
      </c>
      <c r="E157" s="3" t="inlineStr">
        <is>
          <t>Транспорт</t>
        </is>
      </c>
      <c r="F157" s="3" t="inlineStr">
        <is>
          <t>Автобус</t>
        </is>
      </c>
      <c r="G157" s="3" t="n">
        <v>120</v>
      </c>
    </row>
    <row r="158" hidden="1" ht="15.75" customHeight="1">
      <c r="A158" s="1" t="n">
        <v>6</v>
      </c>
      <c r="B158" s="1" t="n">
        <v>4</v>
      </c>
      <c r="C158" s="2" t="n">
        <v>44680</v>
      </c>
      <c r="D158" s="3" t="inlineStr">
        <is>
          <t>метро</t>
        </is>
      </c>
      <c r="E158" s="3" t="inlineStr">
        <is>
          <t>Транспорт</t>
        </is>
      </c>
      <c r="F158" s="3" t="inlineStr">
        <is>
          <t>Метро</t>
        </is>
      </c>
      <c r="G158" s="3" t="n">
        <v>132</v>
      </c>
    </row>
    <row r="159" hidden="1" ht="15.75" customHeight="1">
      <c r="A159" s="1" t="n">
        <v>7</v>
      </c>
      <c r="B159" s="1" t="n">
        <v>4</v>
      </c>
      <c r="C159" s="2" t="n">
        <v>44681</v>
      </c>
      <c r="D159" s="3" t="inlineStr">
        <is>
          <t>автобус</t>
        </is>
      </c>
      <c r="E159" s="3" t="inlineStr">
        <is>
          <t>Транспорт</t>
        </is>
      </c>
      <c r="F159" s="3" t="inlineStr">
        <is>
          <t>Автобус</t>
        </is>
      </c>
      <c r="G159" s="3" t="n">
        <v>60</v>
      </c>
    </row>
    <row r="160" hidden="1" ht="15.75" customHeight="1">
      <c r="A160" s="1" t="n">
        <v>7</v>
      </c>
      <c r="B160" s="1" t="n">
        <v>4</v>
      </c>
      <c r="C160" s="2" t="n">
        <v>44681</v>
      </c>
      <c r="D160" s="3" t="inlineStr">
        <is>
          <t>стрижка</t>
        </is>
      </c>
      <c r="E160" s="3" t="inlineStr">
        <is>
          <t>Здоровье, красота, гигиена</t>
        </is>
      </c>
      <c r="F160" s="3" t="n"/>
      <c r="G160" s="3" t="n">
        <v>500</v>
      </c>
    </row>
    <row r="161" ht="15.75" customHeight="1">
      <c r="A161" s="1" t="n"/>
      <c r="B161" s="1" t="n"/>
      <c r="C161" s="2" t="n"/>
      <c r="D161" s="3" t="n"/>
      <c r="E161" s="3" t="n"/>
      <c r="F161" s="3" t="n"/>
      <c r="G161" s="3" t="n"/>
    </row>
    <row r="162" ht="15.75" customHeight="1">
      <c r="A162" s="1" t="n"/>
      <c r="B162" s="1" t="n"/>
      <c r="C162" s="2" t="n"/>
      <c r="D162" s="3" t="n"/>
      <c r="E162" s="3" t="n"/>
      <c r="F162" s="3" t="n"/>
      <c r="G162" s="3" t="n"/>
    </row>
    <row r="163" ht="15.75" customHeight="1">
      <c r="A163" s="1" t="n"/>
      <c r="B163" s="1" t="n"/>
      <c r="C163" s="2" t="n"/>
      <c r="D163" s="3" t="n"/>
      <c r="E163" s="3" t="n"/>
      <c r="F163" s="3" t="n"/>
      <c r="G163" s="3" t="n"/>
    </row>
    <row r="164" ht="15.75" customHeight="1">
      <c r="A164" s="1" t="n"/>
      <c r="B164" s="1" t="n"/>
      <c r="C164" s="2" t="n"/>
      <c r="D164" s="3" t="n"/>
      <c r="E164" s="3" t="n"/>
      <c r="F164" s="3" t="n"/>
      <c r="G164" s="3" t="n"/>
    </row>
    <row r="165" ht="15.75" customHeight="1">
      <c r="A165" s="1" t="n"/>
      <c r="B165" s="1" t="n"/>
      <c r="C165" s="2" t="n"/>
      <c r="D165" s="3" t="n"/>
      <c r="E165" s="3" t="n"/>
      <c r="F165" s="3" t="n"/>
      <c r="G165" s="3" t="n"/>
    </row>
    <row r="166" ht="15.75" customHeight="1">
      <c r="A166" s="1" t="n"/>
      <c r="B166" s="1" t="n"/>
      <c r="C166" s="2" t="n"/>
      <c r="D166" s="3" t="n"/>
      <c r="E166" s="3" t="n"/>
      <c r="F166" s="3" t="n"/>
      <c r="G166" s="3" t="n"/>
    </row>
    <row r="167" ht="15.75" customHeight="1">
      <c r="A167" s="1" t="n"/>
      <c r="B167" s="1" t="n"/>
      <c r="C167" s="2" t="n"/>
      <c r="D167" s="3" t="n"/>
      <c r="E167" s="3" t="n"/>
      <c r="F167" s="3" t="n"/>
      <c r="G167" s="3" t="n"/>
    </row>
    <row r="168" ht="15.75" customHeight="1">
      <c r="A168" s="1" t="n"/>
      <c r="B168" s="1" t="n"/>
      <c r="C168" s="2" t="n"/>
      <c r="D168" s="3" t="n"/>
      <c r="E168" s="3" t="n"/>
      <c r="F168" s="3" t="n"/>
      <c r="G168" s="3" t="n"/>
    </row>
    <row r="169" ht="15.75" customHeight="1">
      <c r="A169" s="1" t="n"/>
      <c r="B169" s="1" t="n"/>
      <c r="C169" s="2" t="n"/>
      <c r="D169" s="3" t="n"/>
      <c r="E169" s="3" t="n"/>
      <c r="F169" s="3" t="n"/>
      <c r="G169" s="3" t="n"/>
    </row>
    <row r="170" ht="15.75" customHeight="1">
      <c r="A170" s="1" t="n"/>
      <c r="B170" s="1" t="n"/>
      <c r="C170" s="2" t="n"/>
      <c r="D170" s="3" t="n"/>
      <c r="E170" s="3" t="n"/>
      <c r="F170" s="3" t="n"/>
      <c r="G170" s="3" t="n"/>
    </row>
    <row r="171" ht="15.75" customHeight="1">
      <c r="A171" s="1" t="n"/>
      <c r="B171" s="1" t="n"/>
      <c r="C171" s="2" t="n"/>
      <c r="D171" s="3" t="n"/>
      <c r="E171" s="3" t="n"/>
      <c r="F171" s="3" t="n"/>
      <c r="G171" s="3" t="n"/>
    </row>
    <row r="172" ht="15.75" customHeight="1">
      <c r="A172" s="1" t="n"/>
      <c r="B172" s="1" t="n"/>
      <c r="C172" s="2" t="n"/>
      <c r="D172" s="3" t="n"/>
      <c r="E172" s="3" t="n"/>
      <c r="F172" s="3" t="n"/>
      <c r="G172" s="3" t="n"/>
    </row>
    <row r="173" ht="15.75" customHeight="1">
      <c r="A173" s="1" t="n"/>
      <c r="B173" s="1" t="n"/>
      <c r="C173" s="2" t="n"/>
      <c r="D173" s="3" t="n"/>
      <c r="E173" s="3" t="n"/>
      <c r="F173" s="3" t="n"/>
      <c r="G173" s="3" t="n"/>
    </row>
    <row r="174" ht="15.75" customHeight="1">
      <c r="A174" s="1" t="n"/>
      <c r="B174" s="1" t="n"/>
      <c r="C174" s="2" t="n"/>
      <c r="D174" s="3" t="n"/>
      <c r="E174" s="3" t="n"/>
      <c r="F174" s="3" t="n"/>
      <c r="G174" s="3" t="n"/>
    </row>
    <row r="175" ht="15.75" customHeight="1">
      <c r="A175" s="1" t="n"/>
      <c r="B175" s="1" t="n"/>
      <c r="C175" s="2" t="n"/>
      <c r="D175" s="3" t="n"/>
      <c r="E175" s="3" t="n"/>
      <c r="F175" s="3" t="n"/>
      <c r="G175" s="3" t="n"/>
    </row>
    <row r="176" ht="15.75" customHeight="1">
      <c r="A176" s="1" t="n"/>
      <c r="B176" s="1" t="n"/>
      <c r="C176" s="2" t="n"/>
      <c r="D176" s="3" t="n"/>
      <c r="E176" s="3" t="n"/>
      <c r="F176" s="3" t="n"/>
      <c r="G176" s="3" t="n"/>
    </row>
    <row r="177" ht="15.75" customHeight="1">
      <c r="A177" s="1" t="n"/>
      <c r="B177" s="1" t="n"/>
      <c r="C177" s="2" t="n"/>
      <c r="D177" s="3" t="n"/>
      <c r="E177" s="3" t="n"/>
      <c r="F177" s="3" t="n"/>
      <c r="G177" s="3" t="n"/>
    </row>
    <row r="178" ht="15.75" customHeight="1">
      <c r="A178" s="1" t="n"/>
      <c r="B178" s="1" t="n"/>
      <c r="C178" s="2" t="n"/>
      <c r="D178" s="3" t="n"/>
      <c r="E178" s="3" t="n"/>
      <c r="F178" s="3" t="n"/>
      <c r="G178" s="3" t="n"/>
    </row>
    <row r="179" ht="15.75" customHeight="1">
      <c r="A179" s="1" t="n"/>
      <c r="B179" s="1" t="n"/>
      <c r="C179" s="2" t="n"/>
      <c r="D179" s="3" t="n"/>
      <c r="E179" s="3" t="n"/>
      <c r="F179" s="3" t="n"/>
      <c r="G179" s="3" t="n"/>
    </row>
    <row r="180" ht="15.75" customHeight="1">
      <c r="A180" s="1" t="n"/>
      <c r="B180" s="1" t="n"/>
      <c r="C180" s="2" t="n"/>
      <c r="D180" s="3" t="n"/>
      <c r="E180" s="3" t="n"/>
      <c r="F180" s="3" t="n"/>
      <c r="G180" s="3" t="n"/>
    </row>
    <row r="181" ht="15.75" customHeight="1">
      <c r="A181" s="1" t="n"/>
      <c r="B181" s="1" t="n"/>
      <c r="C181" s="2" t="n"/>
      <c r="D181" s="3" t="n"/>
      <c r="E181" s="3" t="n"/>
      <c r="F181" s="3" t="n"/>
      <c r="G181" s="3" t="n"/>
    </row>
    <row r="182" ht="15.75" customHeight="1">
      <c r="A182" s="1" t="n"/>
      <c r="B182" s="1" t="n"/>
      <c r="C182" s="2" t="n"/>
      <c r="D182" s="3" t="n"/>
      <c r="E182" s="3" t="n"/>
      <c r="F182" s="3" t="n"/>
      <c r="G182" s="3" t="n"/>
    </row>
    <row r="183" ht="15.75" customHeight="1">
      <c r="A183" s="1" t="n"/>
      <c r="B183" s="1" t="n"/>
      <c r="C183" s="2" t="n"/>
      <c r="D183" s="3" t="n"/>
      <c r="E183" s="3" t="n"/>
      <c r="F183" s="3" t="n"/>
      <c r="G183" s="3" t="n"/>
    </row>
    <row r="184" ht="15.75" customHeight="1">
      <c r="A184" s="1" t="n"/>
      <c r="B184" s="1" t="n"/>
      <c r="C184" s="2" t="n"/>
      <c r="D184" s="3" t="n"/>
      <c r="E184" s="3" t="n"/>
      <c r="F184" s="3" t="n"/>
      <c r="G184" s="3" t="n"/>
    </row>
    <row r="185" ht="15.75" customHeight="1">
      <c r="A185" s="1" t="n"/>
      <c r="B185" s="1" t="n"/>
      <c r="C185" s="2" t="n"/>
      <c r="D185" s="3" t="n"/>
      <c r="E185" s="3" t="n"/>
      <c r="F185" s="3" t="n"/>
      <c r="G185" s="3" t="n"/>
    </row>
    <row r="186" ht="15.75" customHeight="1">
      <c r="A186" s="1" t="n"/>
      <c r="B186" s="1" t="n"/>
      <c r="C186" s="2" t="n"/>
      <c r="D186" s="3" t="n"/>
      <c r="E186" s="3" t="n"/>
      <c r="F186" s="3" t="n"/>
      <c r="G186" s="3" t="n"/>
    </row>
    <row r="187" ht="15.75" customHeight="1">
      <c r="A187" s="1" t="n"/>
      <c r="B187" s="1" t="n"/>
      <c r="C187" s="2" t="n"/>
      <c r="D187" s="3" t="n"/>
      <c r="E187" s="3" t="n"/>
      <c r="F187" s="3" t="n"/>
      <c r="G187" s="3" t="n"/>
    </row>
    <row r="188" ht="15.75" customHeight="1">
      <c r="A188" s="1" t="n"/>
      <c r="B188" s="1" t="n"/>
      <c r="C188" s="2" t="n"/>
      <c r="D188" s="3" t="n"/>
      <c r="E188" s="3" t="n"/>
      <c r="F188" s="3" t="n"/>
      <c r="G188" s="3" t="n"/>
    </row>
    <row r="189" ht="15.75" customHeight="1">
      <c r="A189" s="1" t="n"/>
      <c r="B189" s="1" t="n"/>
      <c r="C189" s="2" t="n"/>
      <c r="D189" s="3" t="n"/>
      <c r="E189" s="3" t="n"/>
      <c r="F189" s="3" t="n"/>
      <c r="G189" s="3" t="n"/>
    </row>
    <row r="190" ht="15.75" customHeight="1">
      <c r="A190" s="1" t="n"/>
      <c r="B190" s="1" t="n"/>
      <c r="C190" s="2" t="n"/>
      <c r="D190" s="3" t="n"/>
      <c r="E190" s="3" t="n"/>
      <c r="F190" s="3" t="n"/>
      <c r="G190" s="3" t="n"/>
    </row>
    <row r="191" ht="15.75" customHeight="1">
      <c r="A191" s="1" t="n"/>
      <c r="B191" s="1" t="n"/>
      <c r="C191" s="2" t="n"/>
      <c r="D191" s="3" t="n"/>
      <c r="E191" s="3" t="n"/>
      <c r="F191" s="3" t="n"/>
      <c r="G191" s="3" t="n"/>
    </row>
    <row r="192" ht="15.75" customHeight="1">
      <c r="A192" s="1" t="n"/>
      <c r="B192" s="1" t="n"/>
      <c r="C192" s="2" t="n"/>
      <c r="D192" s="3" t="n"/>
      <c r="E192" s="3" t="n"/>
      <c r="F192" s="3" t="n"/>
      <c r="G192" s="3" t="n"/>
    </row>
    <row r="193" ht="15.75" customHeight="1">
      <c r="A193" s="1" t="n"/>
      <c r="B193" s="1" t="n"/>
      <c r="C193" s="2" t="n"/>
      <c r="D193" s="3" t="n"/>
      <c r="E193" s="3" t="n"/>
      <c r="F193" s="3" t="n"/>
      <c r="G193" s="3" t="n"/>
    </row>
    <row r="194" ht="15.75" customHeight="1">
      <c r="A194" s="1" t="n"/>
      <c r="B194" s="1" t="n"/>
      <c r="C194" s="2" t="n"/>
      <c r="D194" s="3" t="n"/>
      <c r="E194" s="3" t="n"/>
      <c r="F194" s="3" t="n"/>
      <c r="G194" s="3" t="n"/>
    </row>
    <row r="195" ht="15.75" customHeight="1">
      <c r="A195" s="1" t="n"/>
      <c r="B195" s="1" t="n"/>
      <c r="C195" s="2" t="n"/>
      <c r="D195" s="3" t="n"/>
      <c r="E195" s="3" t="n"/>
      <c r="F195" s="3" t="n"/>
      <c r="G195" s="3" t="n"/>
    </row>
    <row r="196" ht="15.75" customHeight="1">
      <c r="A196" s="1" t="n"/>
      <c r="B196" s="1" t="n"/>
      <c r="C196" s="2" t="n"/>
      <c r="D196" s="3" t="n"/>
      <c r="E196" s="3" t="n"/>
      <c r="F196" s="3" t="n"/>
      <c r="G196" s="3" t="n"/>
    </row>
    <row r="197" ht="15.75" customHeight="1">
      <c r="A197" s="1" t="n"/>
      <c r="B197" s="1" t="n"/>
      <c r="C197" s="2" t="n"/>
      <c r="D197" s="3" t="n"/>
      <c r="E197" s="3" t="n"/>
      <c r="F197" s="3" t="n"/>
      <c r="G197" s="3" t="n"/>
    </row>
    <row r="198" ht="15.75" customHeight="1">
      <c r="A198" s="1" t="n"/>
      <c r="B198" s="1" t="n"/>
      <c r="C198" s="2" t="n"/>
      <c r="D198" s="3" t="n"/>
      <c r="E198" s="3" t="n"/>
      <c r="F198" s="3" t="n"/>
      <c r="G198" s="3" t="n"/>
    </row>
    <row r="199" ht="15.75" customHeight="1">
      <c r="A199" s="1" t="n"/>
      <c r="B199" s="1" t="n"/>
      <c r="C199" s="2" t="n"/>
      <c r="D199" s="3" t="n"/>
      <c r="E199" s="3" t="n"/>
      <c r="F199" s="3" t="n"/>
      <c r="G199" s="3" t="n"/>
    </row>
    <row r="200" ht="15.75" customHeight="1">
      <c r="A200" s="1" t="n"/>
      <c r="B200" s="1" t="n"/>
      <c r="C200" s="2" t="n"/>
      <c r="D200" s="3" t="n"/>
      <c r="E200" s="3" t="n"/>
      <c r="F200" s="3" t="n"/>
      <c r="G200" s="3" t="n"/>
    </row>
    <row r="201" ht="15.75" customHeight="1">
      <c r="A201" s="1" t="n"/>
      <c r="B201" s="1" t="n"/>
      <c r="C201" s="2" t="n"/>
      <c r="D201" s="3" t="n"/>
      <c r="E201" s="3" t="n"/>
      <c r="F201" s="3" t="n"/>
      <c r="G201" s="3" t="n"/>
    </row>
    <row r="202" ht="15.75" customHeight="1">
      <c r="A202" s="1" t="n"/>
      <c r="B202" s="1" t="n"/>
      <c r="C202" s="2" t="n"/>
      <c r="D202" s="3" t="n"/>
      <c r="E202" s="3" t="n"/>
      <c r="F202" s="3" t="n"/>
      <c r="G202" s="3" t="n"/>
    </row>
    <row r="203" ht="15.75" customHeight="1">
      <c r="A203" s="1" t="n"/>
      <c r="B203" s="1" t="n"/>
      <c r="C203" s="2" t="n"/>
      <c r="D203" s="3" t="n"/>
      <c r="E203" s="3" t="n"/>
      <c r="F203" s="3" t="n"/>
      <c r="G203" s="3" t="n"/>
    </row>
    <row r="204" ht="15.75" customHeight="1">
      <c r="A204" s="1" t="n"/>
      <c r="B204" s="1" t="n"/>
      <c r="C204" s="2" t="n"/>
      <c r="D204" s="3" t="n"/>
      <c r="E204" s="3" t="n"/>
      <c r="F204" s="3" t="n"/>
      <c r="G204" s="3" t="n"/>
    </row>
    <row r="205" ht="15.75" customHeight="1">
      <c r="A205" s="1" t="n"/>
      <c r="B205" s="1" t="n"/>
      <c r="C205" s="2" t="n"/>
      <c r="D205" s="3" t="n"/>
      <c r="E205" s="3" t="n"/>
      <c r="F205" s="3" t="n"/>
      <c r="G205" s="3" t="n"/>
    </row>
    <row r="206" ht="15.75" customHeight="1">
      <c r="A206" s="1" t="n"/>
      <c r="B206" s="1" t="n"/>
      <c r="C206" s="2" t="n"/>
      <c r="D206" s="3" t="n"/>
      <c r="E206" s="3" t="n"/>
      <c r="F206" s="3" t="n"/>
      <c r="G206" s="3" t="n"/>
    </row>
    <row r="207" ht="15.75" customHeight="1">
      <c r="A207" s="1" t="n"/>
      <c r="B207" s="1" t="n"/>
      <c r="C207" s="2" t="n"/>
      <c r="D207" s="3" t="n"/>
      <c r="E207" s="3" t="n"/>
      <c r="F207" s="3" t="n"/>
      <c r="G207" s="3" t="n"/>
    </row>
    <row r="208" ht="15.75" customHeight="1">
      <c r="A208" s="1" t="n"/>
      <c r="B208" s="1" t="n"/>
      <c r="C208" s="2" t="n"/>
      <c r="D208" s="3" t="n"/>
      <c r="E208" s="3" t="n"/>
      <c r="F208" s="3" t="n"/>
      <c r="G208" s="3" t="n"/>
    </row>
    <row r="209" ht="15.75" customHeight="1">
      <c r="A209" s="1" t="n"/>
      <c r="B209" s="1" t="n"/>
      <c r="C209" s="2" t="n"/>
      <c r="D209" s="3" t="n"/>
      <c r="E209" s="3" t="n"/>
      <c r="F209" s="3" t="n"/>
      <c r="G209" s="3" t="n"/>
    </row>
    <row r="210" ht="15.75" customHeight="1">
      <c r="A210" s="1" t="n"/>
      <c r="B210" s="1" t="n"/>
      <c r="C210" s="2" t="n"/>
      <c r="D210" s="3" t="n"/>
      <c r="E210" s="3" t="n"/>
      <c r="F210" s="3" t="n"/>
      <c r="G210" s="3" t="n"/>
    </row>
    <row r="211" ht="15.75" customHeight="1">
      <c r="A211" s="1" t="n"/>
      <c r="B211" s="1" t="n"/>
      <c r="C211" s="2" t="n"/>
      <c r="D211" s="3" t="n"/>
      <c r="E211" s="3" t="n"/>
      <c r="F211" s="3" t="n"/>
      <c r="G211" s="3" t="n"/>
    </row>
    <row r="212" ht="15.75" customHeight="1">
      <c r="A212" s="1" t="n"/>
      <c r="B212" s="1" t="n"/>
      <c r="C212" s="2" t="n"/>
      <c r="D212" s="3" t="n"/>
      <c r="E212" s="3" t="n"/>
      <c r="F212" s="3" t="n"/>
      <c r="G212" s="3" t="n"/>
    </row>
    <row r="213" ht="15.75" customHeight="1">
      <c r="A213" s="1" t="n"/>
      <c r="B213" s="1" t="n"/>
      <c r="C213" s="2" t="n"/>
      <c r="D213" s="3" t="n"/>
      <c r="E213" s="3" t="n"/>
      <c r="F213" s="3" t="n"/>
      <c r="G213" s="3" t="n"/>
    </row>
    <row r="214" ht="15.75" customHeight="1">
      <c r="A214" s="1" t="n"/>
      <c r="B214" s="1" t="n"/>
      <c r="C214" s="2" t="n"/>
      <c r="D214" s="3" t="n"/>
      <c r="E214" s="3" t="n"/>
      <c r="F214" s="3" t="n"/>
      <c r="G214" s="3" t="n"/>
    </row>
    <row r="215" ht="15.75" customHeight="1">
      <c r="A215" s="1" t="n"/>
      <c r="B215" s="1" t="n"/>
      <c r="C215" s="2" t="n"/>
      <c r="D215" s="3" t="n"/>
      <c r="E215" s="3" t="n"/>
      <c r="F215" s="3" t="n"/>
      <c r="G215" s="3" t="n"/>
    </row>
    <row r="216" ht="15.75" customHeight="1">
      <c r="A216" s="1" t="n"/>
      <c r="B216" s="1" t="n"/>
      <c r="C216" s="2" t="n"/>
      <c r="D216" s="3" t="n"/>
      <c r="E216" s="3" t="n"/>
      <c r="F216" s="3" t="n"/>
      <c r="G216" s="3" t="n"/>
    </row>
    <row r="217" ht="15.75" customHeight="1">
      <c r="A217" s="1" t="n"/>
      <c r="B217" s="1" t="n"/>
      <c r="C217" s="2" t="n"/>
      <c r="D217" s="3" t="n"/>
      <c r="E217" s="3" t="n"/>
      <c r="F217" s="3" t="n"/>
      <c r="G217" s="3" t="n"/>
    </row>
    <row r="218" ht="15.75" customHeight="1">
      <c r="A218" s="1" t="n"/>
      <c r="B218" s="1" t="n"/>
      <c r="C218" s="2" t="n"/>
      <c r="D218" s="3" t="n"/>
      <c r="E218" s="3" t="n"/>
      <c r="F218" s="3" t="n"/>
      <c r="G218" s="3" t="n"/>
    </row>
    <row r="219" ht="15.75" customHeight="1">
      <c r="A219" s="1" t="n"/>
      <c r="B219" s="1" t="n"/>
      <c r="C219" s="2" t="n"/>
      <c r="D219" s="3" t="n"/>
      <c r="E219" s="3" t="n"/>
      <c r="F219" s="3" t="n"/>
      <c r="G219" s="3" t="n"/>
    </row>
    <row r="220" ht="15.75" customHeight="1">
      <c r="A220" s="1" t="n"/>
      <c r="B220" s="1" t="n"/>
      <c r="C220" s="2" t="n"/>
      <c r="D220" s="3" t="n"/>
      <c r="E220" s="3" t="n"/>
      <c r="F220" s="3" t="n"/>
      <c r="G220" s="3" t="n"/>
    </row>
    <row r="221" ht="15.75" customHeight="1">
      <c r="A221" s="1" t="n"/>
      <c r="B221" s="1" t="n"/>
      <c r="C221" s="2" t="n"/>
      <c r="D221" s="3" t="n"/>
      <c r="E221" s="3" t="n"/>
      <c r="F221" s="3" t="n"/>
      <c r="G221" s="3" t="n"/>
    </row>
    <row r="222" ht="15.75" customHeight="1">
      <c r="A222" s="1" t="n"/>
      <c r="B222" s="1" t="n"/>
      <c r="C222" s="2" t="n"/>
      <c r="D222" s="3" t="n"/>
      <c r="E222" s="3" t="n"/>
      <c r="F222" s="3" t="n"/>
      <c r="G222" s="3" t="n"/>
    </row>
    <row r="223" ht="15.75" customHeight="1">
      <c r="A223" s="1" t="n"/>
      <c r="B223" s="1" t="n"/>
      <c r="C223" s="2" t="n"/>
      <c r="D223" s="3" t="n"/>
      <c r="E223" s="3" t="n"/>
      <c r="F223" s="3" t="n"/>
      <c r="G223" s="3" t="n"/>
    </row>
    <row r="224" ht="15.75" customHeight="1">
      <c r="A224" s="1" t="n"/>
      <c r="B224" s="1" t="n"/>
      <c r="C224" s="2" t="n"/>
      <c r="D224" s="3" t="n"/>
      <c r="E224" s="3" t="n"/>
      <c r="F224" s="3" t="n"/>
      <c r="G224" s="3" t="n"/>
    </row>
    <row r="225" ht="15.75" customHeight="1">
      <c r="A225" s="1" t="n"/>
      <c r="B225" s="1" t="n"/>
      <c r="C225" s="2" t="n"/>
      <c r="D225" s="3" t="n"/>
      <c r="E225" s="3" t="n"/>
      <c r="F225" s="3" t="n"/>
      <c r="G225" s="3" t="n"/>
    </row>
    <row r="226" ht="15.75" customHeight="1">
      <c r="A226" s="1" t="n"/>
      <c r="B226" s="1" t="n"/>
      <c r="C226" s="2" t="n"/>
      <c r="D226" s="3" t="n"/>
      <c r="E226" s="3" t="n"/>
      <c r="F226" s="3" t="n"/>
      <c r="G226" s="3" t="n"/>
    </row>
    <row r="227" ht="15.75" customHeight="1">
      <c r="A227" s="1" t="n"/>
      <c r="B227" s="1" t="n"/>
      <c r="C227" s="2" t="n"/>
      <c r="D227" s="3" t="n"/>
      <c r="E227" s="3" t="n"/>
      <c r="F227" s="3" t="n"/>
      <c r="G227" s="3" t="n"/>
    </row>
  </sheetData>
  <autoFilter ref="A1:G160">
    <filterColumn colId="4">
      <filters>
        <filter val="Квартира"/>
      </filters>
    </filterColumn>
  </autoFilter>
  <dataValidations count="1">
    <dataValidation sqref="F2:F227" showErrorMessage="1" showInputMessage="1" allowBlank="1" type="list">
      <formula1>INDIRECT(E2)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74"/>
  <sheetViews>
    <sheetView tabSelected="1" topLeftCell="D46" zoomScale="85" zoomScaleNormal="85" workbookViewId="0">
      <selection activeCell="W43" sqref="W43"/>
    </sheetView>
  </sheetViews>
  <sheetFormatPr baseColWidth="8" defaultRowHeight="15"/>
  <cols>
    <col width="14.42578125" bestFit="1" customWidth="1" min="18" max="18"/>
    <col width="15.28515625" bestFit="1" customWidth="1" min="19" max="19"/>
    <col width="14" bestFit="1" customWidth="1" min="20" max="20"/>
    <col width="15" bestFit="1" customWidth="1" min="21" max="21"/>
    <col width="12.140625" bestFit="1" customWidth="1" min="22" max="22"/>
    <col width="14.28515625" bestFit="1" customWidth="1" min="23" max="23"/>
  </cols>
  <sheetData>
    <row r="1" ht="15.75" customHeight="1">
      <c r="A1" s="50" t="inlineStr">
        <is>
          <t>Месяц</t>
        </is>
      </c>
      <c r="B1" s="51" t="n"/>
      <c r="C1" s="51" t="n"/>
      <c r="D1" s="51" t="n"/>
      <c r="E1" s="52" t="n"/>
      <c r="F1" s="50" t="inlineStr">
        <is>
          <t>Месяц</t>
        </is>
      </c>
      <c r="G1" s="51" t="n"/>
      <c r="H1" s="51" t="n"/>
      <c r="I1" s="51" t="n"/>
      <c r="J1" s="52" t="n"/>
      <c r="K1" s="50" t="inlineStr">
        <is>
          <t>Месяц</t>
        </is>
      </c>
      <c r="L1" s="51" t="n"/>
      <c r="M1" s="51" t="n"/>
      <c r="N1" s="51" t="n"/>
      <c r="O1" s="52" t="n"/>
      <c r="P1" s="50" t="inlineStr">
        <is>
          <t>Месяц</t>
        </is>
      </c>
      <c r="Q1" s="51" t="n"/>
      <c r="R1" s="51" t="n"/>
      <c r="S1" s="51" t="n"/>
      <c r="T1" s="52" t="n"/>
      <c r="U1" s="50" t="inlineStr">
        <is>
          <t>Месяц</t>
        </is>
      </c>
      <c r="V1" s="51" t="n"/>
      <c r="W1" s="51" t="n"/>
      <c r="X1" s="51" t="n"/>
      <c r="Y1" s="52" t="n"/>
    </row>
    <row r="2" ht="15.75" customHeight="1">
      <c r="A2" s="4" t="inlineStr">
        <is>
          <t>Категория</t>
        </is>
      </c>
      <c r="B2" s="5" t="n">
        <v>44075</v>
      </c>
      <c r="C2" s="5" t="n">
        <v>44105</v>
      </c>
      <c r="D2" s="5" t="n">
        <v>44136</v>
      </c>
      <c r="E2" s="5" t="n">
        <v>44166</v>
      </c>
      <c r="F2" s="5" t="n">
        <v>44197</v>
      </c>
      <c r="G2" s="5" t="n">
        <v>44228</v>
      </c>
      <c r="H2" s="5" t="n">
        <v>44256</v>
      </c>
      <c r="I2" s="5" t="n">
        <v>44287</v>
      </c>
      <c r="J2" s="5" t="n">
        <v>44317</v>
      </c>
      <c r="K2" s="53" t="n"/>
      <c r="L2" s="52" t="n"/>
      <c r="M2" s="6" t="n">
        <v>44348</v>
      </c>
      <c r="N2" s="6" t="n">
        <v>44378</v>
      </c>
      <c r="O2" s="6" t="n">
        <v>44409</v>
      </c>
      <c r="P2" s="6" t="n">
        <v>44440</v>
      </c>
      <c r="Q2" s="6" t="n">
        <v>44470</v>
      </c>
      <c r="R2" s="6" t="n">
        <v>44501</v>
      </c>
      <c r="S2" s="5" t="n">
        <v>44531</v>
      </c>
      <c r="T2" s="6" t="n">
        <v>44562</v>
      </c>
      <c r="U2" s="5" t="n">
        <v>44593</v>
      </c>
      <c r="V2" s="6" t="n">
        <v>44621</v>
      </c>
      <c r="W2" s="5" t="n">
        <v>44652</v>
      </c>
      <c r="X2" s="6" t="n">
        <v>44682</v>
      </c>
      <c r="Y2" s="5" t="n">
        <v>44713</v>
      </c>
      <c r="Z2" s="6" t="n">
        <v>44743</v>
      </c>
      <c r="AA2" s="5" t="n">
        <v>44774</v>
      </c>
      <c r="AB2" s="6" t="n">
        <v>44805</v>
      </c>
      <c r="AC2" s="5" t="n">
        <v>44835</v>
      </c>
      <c r="AD2" s="6" t="n">
        <v>44866</v>
      </c>
      <c r="AE2" s="5" t="n">
        <v>44896</v>
      </c>
      <c r="AF2" s="6" t="n">
        <v>44927</v>
      </c>
      <c r="AG2" s="5" t="n">
        <v>44958</v>
      </c>
      <c r="AH2" s="6" t="n">
        <v>44986</v>
      </c>
      <c r="AI2" s="5" t="n">
        <v>45017</v>
      </c>
      <c r="AJ2" s="6" t="n">
        <v>45047</v>
      </c>
    </row>
    <row r="3" ht="15.75" customHeight="1">
      <c r="A3" s="8" t="inlineStr">
        <is>
          <t>Еда</t>
        </is>
      </c>
      <c r="B3" s="9">
        <f>2645+50</f>
        <v/>
      </c>
      <c r="C3" s="9" t="n">
        <v>2594</v>
      </c>
      <c r="D3" s="9">
        <f>1132+63</f>
        <v/>
      </c>
      <c r="E3" s="9" t="n">
        <v>1397</v>
      </c>
      <c r="F3" s="9" t="n">
        <v>348</v>
      </c>
      <c r="G3" s="9" t="n">
        <v>2027</v>
      </c>
      <c r="H3" s="9" t="n">
        <v>2555</v>
      </c>
      <c r="I3" s="9" t="n">
        <v>2008</v>
      </c>
      <c r="J3" s="9" t="n">
        <v>1725</v>
      </c>
      <c r="K3" s="55" t="inlineStr">
        <is>
          <t>еда</t>
        </is>
      </c>
      <c r="L3" s="52" t="n"/>
      <c r="M3" s="10">
        <f>SUM(M5:M10)</f>
        <v/>
      </c>
      <c r="N3" s="10">
        <f>SUM(N5:N10)</f>
        <v/>
      </c>
      <c r="O3" s="10">
        <f>SUM(O5:O10)</f>
        <v/>
      </c>
      <c r="P3" s="10">
        <f>SUM(P5:P10)</f>
        <v/>
      </c>
      <c r="Q3" s="10">
        <f>SUM(Q4:Q10)</f>
        <v/>
      </c>
      <c r="R3" s="10">
        <f>SUM(R5:R10)</f>
        <v/>
      </c>
      <c r="S3" s="11">
        <f>SUM(S4:S10)</f>
        <v/>
      </c>
      <c r="T3" s="10">
        <f>SUM(T4:T10)</f>
        <v/>
      </c>
      <c r="U3" s="11">
        <f>SUM(U5:U10)</f>
        <v/>
      </c>
      <c r="V3" s="10">
        <f>SUM(V4:V10)</f>
        <v/>
      </c>
      <c r="W3" s="11" t="n">
        <v>2551</v>
      </c>
      <c r="X3" s="7" t="n"/>
      <c r="Y3" s="7" t="n"/>
    </row>
    <row r="4" ht="15.75" customHeight="1">
      <c r="A4" s="9" t="inlineStr">
        <is>
          <t>Инвестиции</t>
        </is>
      </c>
      <c r="B4" s="9" t="n">
        <v>3500</v>
      </c>
      <c r="C4" s="9" t="n">
        <v>11054</v>
      </c>
      <c r="D4" s="9" t="n">
        <v>3200</v>
      </c>
      <c r="E4" s="9" t="n">
        <v>4000</v>
      </c>
      <c r="F4" s="9" t="n">
        <v>20877</v>
      </c>
      <c r="G4" s="9" t="n">
        <v>9320</v>
      </c>
      <c r="H4" s="9" t="n">
        <v>6000</v>
      </c>
      <c r="I4" s="9" t="n">
        <v>17300</v>
      </c>
      <c r="J4" s="9" t="n">
        <v>6000</v>
      </c>
      <c r="K4" s="56" t="n"/>
      <c r="L4" s="12" t="inlineStr">
        <is>
          <t>Обед (работа)</t>
        </is>
      </c>
      <c r="M4" s="13" t="inlineStr">
        <is>
          <t>xuipidor</t>
        </is>
      </c>
      <c r="N4" s="9" t="n">
        <v>0</v>
      </c>
      <c r="O4" s="13" t="n">
        <v>0</v>
      </c>
      <c r="P4" s="9" t="n">
        <v>248</v>
      </c>
      <c r="Q4" s="9" t="n">
        <v>420</v>
      </c>
      <c r="R4" s="13" t="n">
        <v>0</v>
      </c>
      <c r="S4" s="9" t="n">
        <v>0</v>
      </c>
      <c r="T4" s="13" t="n">
        <v>0</v>
      </c>
      <c r="U4" s="9" t="n">
        <v>0</v>
      </c>
      <c r="V4" s="13" t="n">
        <v>0</v>
      </c>
      <c r="W4" s="9" t="n">
        <v>652</v>
      </c>
      <c r="X4" s="7" t="n"/>
      <c r="Y4" s="7" t="n"/>
    </row>
    <row r="5" ht="15.75" customHeight="1">
      <c r="A5" s="9" t="inlineStr">
        <is>
          <t>Алкоголь</t>
        </is>
      </c>
      <c r="B5" s="9" t="n">
        <v>1327</v>
      </c>
      <c r="C5" s="9" t="n">
        <v>89</v>
      </c>
      <c r="D5" s="9" t="n">
        <v>1413</v>
      </c>
      <c r="E5" s="9">
        <f>270+818</f>
        <v/>
      </c>
      <c r="F5" s="9" t="n">
        <v>257</v>
      </c>
      <c r="G5" s="9" t="n">
        <v>1558</v>
      </c>
      <c r="H5" s="9" t="n">
        <v>0</v>
      </c>
      <c r="I5" s="9" t="n">
        <v>1935</v>
      </c>
      <c r="J5" s="9" t="n">
        <v>351</v>
      </c>
      <c r="K5" s="45" t="n"/>
      <c r="L5" s="12" t="inlineStr">
        <is>
          <t>Перекус</t>
        </is>
      </c>
      <c r="M5" s="13" t="n">
        <v>801</v>
      </c>
      <c r="N5" s="9" t="n">
        <v>165</v>
      </c>
      <c r="O5" s="13" t="n">
        <v>622</v>
      </c>
      <c r="P5" s="9" t="n">
        <v>288</v>
      </c>
      <c r="Q5" s="9" t="n">
        <v>952</v>
      </c>
      <c r="R5" s="13" t="n">
        <v>386</v>
      </c>
      <c r="S5" s="9" t="n">
        <v>1157</v>
      </c>
      <c r="T5" s="13" t="n">
        <v>1126</v>
      </c>
      <c r="U5" s="9" t="n">
        <v>1268</v>
      </c>
      <c r="V5" s="13" t="n">
        <v>1603</v>
      </c>
      <c r="W5" s="9" t="n">
        <v>1043</v>
      </c>
      <c r="X5" s="7" t="n"/>
      <c r="Y5" s="7" t="n"/>
    </row>
    <row r="6" ht="15.75" customHeight="1">
      <c r="A6" s="9" t="inlineStr">
        <is>
          <t>Транспорт учёт</t>
        </is>
      </c>
      <c r="B6" s="9">
        <f>1248+21+1075</f>
        <v/>
      </c>
      <c r="C6" s="9">
        <f>2095+61</f>
        <v/>
      </c>
      <c r="D6" s="9">
        <f>1029+1075</f>
        <v/>
      </c>
      <c r="E6" s="9" t="n">
        <v>1415</v>
      </c>
      <c r="F6" s="9" t="n">
        <v>1960</v>
      </c>
      <c r="G6" s="9" t="n">
        <v>2895</v>
      </c>
      <c r="H6" s="9" t="n">
        <v>2616</v>
      </c>
      <c r="I6" s="9" t="n">
        <v>2605</v>
      </c>
      <c r="J6" s="9" t="n">
        <v>3470</v>
      </c>
      <c r="K6" s="45" t="n"/>
      <c r="L6" s="12" t="inlineStr">
        <is>
          <t>Фаст-Фуд</t>
        </is>
      </c>
      <c r="M6" s="13" t="n">
        <v>1769</v>
      </c>
      <c r="N6" s="9" t="n">
        <v>1378</v>
      </c>
      <c r="O6" s="13" t="n">
        <v>818</v>
      </c>
      <c r="P6" s="9" t="n">
        <v>419</v>
      </c>
      <c r="Q6" s="9" t="n">
        <v>1279</v>
      </c>
      <c r="R6" s="13" t="n">
        <v>514</v>
      </c>
      <c r="S6" s="9" t="n">
        <v>785</v>
      </c>
      <c r="T6" s="13" t="n">
        <v>1164</v>
      </c>
      <c r="U6" s="9" t="n">
        <v>473</v>
      </c>
      <c r="V6" s="13" t="n">
        <v>1242</v>
      </c>
      <c r="W6" s="9" t="n">
        <v>477</v>
      </c>
      <c r="X6" s="7" t="n"/>
      <c r="Y6" s="7" t="n"/>
    </row>
    <row r="7" ht="15.75" customHeight="1">
      <c r="A7" s="9" t="inlineStr">
        <is>
          <t>Транспорт не учёт</t>
        </is>
      </c>
      <c r="B7" s="9">
        <f>5727+220</f>
        <v/>
      </c>
      <c r="C7" s="9">
        <f>5787+160</f>
        <v/>
      </c>
      <c r="D7" s="9">
        <f>4735+260</f>
        <v/>
      </c>
      <c r="E7" s="9" t="n">
        <v>4845</v>
      </c>
      <c r="F7" s="9" t="n">
        <v>1795</v>
      </c>
      <c r="G7" s="9" t="n">
        <v>1970</v>
      </c>
      <c r="H7" s="9" t="n">
        <v>3710</v>
      </c>
      <c r="I7" s="9" t="n">
        <v>3660</v>
      </c>
      <c r="J7" s="9" t="n">
        <v>2569</v>
      </c>
      <c r="K7" s="45" t="n"/>
      <c r="L7" s="12" t="inlineStr">
        <is>
          <t>Сладости</t>
        </is>
      </c>
      <c r="M7" s="13" t="n">
        <v>268</v>
      </c>
      <c r="N7" s="9" t="n">
        <v>53</v>
      </c>
      <c r="O7" s="13" t="n">
        <v>311</v>
      </c>
      <c r="P7" s="9" t="n">
        <v>212</v>
      </c>
      <c r="Q7" s="9" t="n">
        <v>139</v>
      </c>
      <c r="R7" s="13" t="n">
        <v>119</v>
      </c>
      <c r="S7" s="9" t="n">
        <v>123</v>
      </c>
      <c r="T7" s="13" t="n">
        <v>117</v>
      </c>
      <c r="U7" s="9" t="n">
        <v>0</v>
      </c>
      <c r="V7" s="13" t="n">
        <v>60</v>
      </c>
      <c r="W7" s="9" t="n">
        <v>128</v>
      </c>
      <c r="X7" s="7" t="n"/>
      <c r="Y7" s="7" t="n"/>
    </row>
    <row r="8" ht="15.75" customHeight="1">
      <c r="A8" s="9" t="inlineStr">
        <is>
          <t>Продукты</t>
        </is>
      </c>
      <c r="B8" s="9" t="n">
        <v>1219</v>
      </c>
      <c r="C8" s="9" t="n">
        <v>2438</v>
      </c>
      <c r="D8" s="9">
        <f>498+111</f>
        <v/>
      </c>
      <c r="E8" s="9" t="n">
        <v>1796</v>
      </c>
      <c r="F8" s="9" t="n">
        <v>2511</v>
      </c>
      <c r="G8" s="9" t="n">
        <v>2377</v>
      </c>
      <c r="H8" s="9" t="n">
        <v>1194</v>
      </c>
      <c r="I8" s="9" t="n">
        <v>3453</v>
      </c>
      <c r="J8" s="9" t="n">
        <v>2941</v>
      </c>
      <c r="K8" s="45" t="n"/>
      <c r="L8" s="12" t="inlineStr">
        <is>
          <t>Еда вне работы</t>
        </is>
      </c>
      <c r="M8" s="13" t="n">
        <v>0</v>
      </c>
      <c r="N8" s="9" t="n">
        <v>180</v>
      </c>
      <c r="O8" s="13" t="n">
        <v>0</v>
      </c>
      <c r="P8" s="9" t="n">
        <v>823</v>
      </c>
      <c r="Q8" s="9" t="n">
        <v>300</v>
      </c>
      <c r="R8" s="13" t="n">
        <v>289</v>
      </c>
      <c r="S8" s="9" t="n">
        <v>390</v>
      </c>
      <c r="T8" s="13" t="n">
        <v>0</v>
      </c>
      <c r="U8" s="9" t="n">
        <v>0</v>
      </c>
      <c r="V8" s="13" t="n">
        <v>0</v>
      </c>
      <c r="W8" s="9" t="n">
        <v>119</v>
      </c>
      <c r="X8" s="7" t="n"/>
      <c r="Y8" s="7" t="n"/>
    </row>
    <row r="9" ht="15.75" customHeight="1">
      <c r="A9" s="9" t="inlineStr">
        <is>
          <t>Рестораны\кафе</t>
        </is>
      </c>
      <c r="B9" s="9" t="n">
        <v>3789</v>
      </c>
      <c r="C9" s="9" t="n">
        <v>2947</v>
      </c>
      <c r="D9" s="9">
        <f>1487+294</f>
        <v/>
      </c>
      <c r="E9" s="9" t="n">
        <v>1797</v>
      </c>
      <c r="F9" s="9" t="n">
        <v>2421</v>
      </c>
      <c r="G9" s="9" t="n">
        <v>895</v>
      </c>
      <c r="H9" s="9" t="n">
        <v>2571</v>
      </c>
      <c r="I9" s="9" t="n">
        <v>2777</v>
      </c>
      <c r="J9" s="9" t="n">
        <v>1287</v>
      </c>
      <c r="K9" s="45" t="n"/>
      <c r="L9" s="12" t="inlineStr">
        <is>
          <t>Кофе</t>
        </is>
      </c>
      <c r="M9" s="13" t="n">
        <v>130</v>
      </c>
      <c r="N9" s="9" t="n">
        <v>0</v>
      </c>
      <c r="O9" s="13" t="n">
        <v>0</v>
      </c>
      <c r="P9" s="9" t="n">
        <v>0</v>
      </c>
      <c r="Q9" s="9" t="n">
        <v>0</v>
      </c>
      <c r="R9" s="13" t="n">
        <v>0</v>
      </c>
      <c r="S9" s="9" t="n">
        <v>0</v>
      </c>
      <c r="T9" s="13" t="n">
        <v>0</v>
      </c>
      <c r="U9" s="9" t="n">
        <v>115</v>
      </c>
      <c r="V9" s="13" t="n">
        <v>0</v>
      </c>
      <c r="W9" s="9" t="n">
        <v>0</v>
      </c>
      <c r="X9" s="7" t="n"/>
      <c r="Y9" s="7" t="n"/>
    </row>
    <row r="10" ht="15.75" customHeight="1">
      <c r="A10" s="9" t="inlineStr">
        <is>
          <t>Одежда</t>
        </is>
      </c>
      <c r="B10" s="9" t="n">
        <v>2500</v>
      </c>
      <c r="C10" s="9" t="n">
        <v>0</v>
      </c>
      <c r="D10" s="9" t="n">
        <v>6900</v>
      </c>
      <c r="E10" s="9" t="n">
        <v>10850</v>
      </c>
      <c r="F10" s="9" t="n">
        <v>5400</v>
      </c>
      <c r="G10" s="9" t="n">
        <v>0</v>
      </c>
      <c r="H10" s="9" t="n">
        <v>0</v>
      </c>
      <c r="I10" s="9" t="n">
        <v>0</v>
      </c>
      <c r="J10" s="9" t="n">
        <v>1600</v>
      </c>
      <c r="K10" s="46" t="n"/>
      <c r="L10" s="12" t="inlineStr">
        <is>
          <t>Напитки</t>
        </is>
      </c>
      <c r="M10" s="13" t="n">
        <v>34</v>
      </c>
      <c r="N10" s="9" t="n">
        <v>386</v>
      </c>
      <c r="O10" s="13" t="n">
        <v>55</v>
      </c>
      <c r="P10" s="9" t="n">
        <v>105</v>
      </c>
      <c r="Q10" s="9" t="n">
        <v>235</v>
      </c>
      <c r="R10" s="13" t="n">
        <v>133</v>
      </c>
      <c r="S10" s="9" t="n">
        <v>32</v>
      </c>
      <c r="T10" s="13" t="n">
        <v>59</v>
      </c>
      <c r="U10" s="9" t="n">
        <v>0</v>
      </c>
      <c r="V10" s="13" t="n">
        <v>100</v>
      </c>
      <c r="W10" s="9" t="n">
        <v>132</v>
      </c>
      <c r="X10" s="7" t="n"/>
      <c r="Y10" s="7" t="n"/>
    </row>
    <row r="11" ht="15.75" customHeight="1">
      <c r="A11" s="9" t="inlineStr">
        <is>
          <t>Здоровье, красота, гигиена</t>
        </is>
      </c>
      <c r="B11" s="9" t="n">
        <v>400</v>
      </c>
      <c r="C11" s="9" t="n">
        <v>220</v>
      </c>
      <c r="D11" s="9">
        <f>488+1400</f>
        <v/>
      </c>
      <c r="E11" s="9" t="n">
        <v>200</v>
      </c>
      <c r="F11" s="9" t="n">
        <v>9398</v>
      </c>
      <c r="G11" s="9" t="n">
        <v>685</v>
      </c>
      <c r="H11" s="9" t="n">
        <v>350</v>
      </c>
      <c r="I11" s="9" t="n">
        <v>1703</v>
      </c>
      <c r="J11" s="9" t="n">
        <v>525</v>
      </c>
      <c r="K11" s="54" t="inlineStr">
        <is>
          <t>инвестиции</t>
        </is>
      </c>
      <c r="L11" s="52" t="n"/>
      <c r="M11" s="10" t="n">
        <v>5500</v>
      </c>
      <c r="N11" s="11" t="n">
        <v>2000</v>
      </c>
      <c r="O11" s="14" t="n">
        <v>2000</v>
      </c>
      <c r="P11" s="10">
        <f>P12</f>
        <v/>
      </c>
      <c r="Q11" s="11">
        <f>Q12</f>
        <v/>
      </c>
      <c r="R11" s="10">
        <f>R12</f>
        <v/>
      </c>
      <c r="S11" s="11">
        <f>S12</f>
        <v/>
      </c>
      <c r="T11" s="14">
        <f>T12</f>
        <v/>
      </c>
      <c r="U11" s="11">
        <f>U12</f>
        <v/>
      </c>
      <c r="V11" s="14">
        <f>V12</f>
        <v/>
      </c>
      <c r="W11" s="11" t="n">
        <v>70700</v>
      </c>
      <c r="X11" s="7" t="n"/>
      <c r="Y11" s="7" t="n"/>
    </row>
    <row r="12" ht="15.75" customHeight="1">
      <c r="A12" s="9" t="inlineStr">
        <is>
          <t>Кино, театры, музеи</t>
        </is>
      </c>
      <c r="B12" s="9" t="n">
        <v>2200</v>
      </c>
      <c r="C12" s="9" t="n">
        <v>200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0</v>
      </c>
      <c r="I12" s="9" t="n">
        <v>1000</v>
      </c>
      <c r="J12" s="9" t="n">
        <v>170</v>
      </c>
      <c r="K12" s="1" t="n"/>
      <c r="L12" s="9" t="n"/>
      <c r="M12" s="13" t="n">
        <v>5500</v>
      </c>
      <c r="N12" s="9" t="n">
        <v>2000</v>
      </c>
      <c r="O12" s="13" t="n">
        <v>2000</v>
      </c>
      <c r="P12" s="9" t="n">
        <v>0</v>
      </c>
      <c r="Q12" s="9" t="n">
        <v>0</v>
      </c>
      <c r="R12" s="13" t="n">
        <v>5000</v>
      </c>
      <c r="S12" s="9" t="n">
        <v>2900</v>
      </c>
      <c r="T12" s="13" t="n">
        <v>22300</v>
      </c>
      <c r="U12" s="9" t="n">
        <v>6000</v>
      </c>
      <c r="V12" s="13" t="n">
        <v>10000</v>
      </c>
      <c r="W12" s="9" t="n">
        <v>70700</v>
      </c>
      <c r="X12" s="7" t="n"/>
      <c r="Y12" s="7" t="n"/>
    </row>
    <row r="13" ht="15.75" customHeight="1">
      <c r="A13" s="9" t="inlineStr">
        <is>
          <t>Связь</t>
        </is>
      </c>
      <c r="B13" s="9" t="n">
        <v>650</v>
      </c>
      <c r="C13" s="9" t="n">
        <v>549</v>
      </c>
      <c r="D13" s="9" t="n">
        <v>614</v>
      </c>
      <c r="E13" s="9" t="n">
        <v>510</v>
      </c>
      <c r="F13" s="9" t="n">
        <v>649</v>
      </c>
      <c r="G13" s="9" t="n">
        <v>806</v>
      </c>
      <c r="H13" s="9" t="n">
        <v>575</v>
      </c>
      <c r="I13" s="9" t="n">
        <v>767</v>
      </c>
      <c r="J13" s="9" t="n">
        <v>616</v>
      </c>
      <c r="K13" s="57" t="inlineStr">
        <is>
          <t>Алкоголь</t>
        </is>
      </c>
      <c r="L13" s="52" t="n"/>
      <c r="M13" s="10">
        <f>SUM(M14:M18)</f>
        <v/>
      </c>
      <c r="N13" s="11">
        <f>SUM(N14:N18)</f>
        <v/>
      </c>
      <c r="O13" s="14">
        <f>SUM(O14:O18)</f>
        <v/>
      </c>
      <c r="P13" s="10">
        <f>SUM(P14:P18)</f>
        <v/>
      </c>
      <c r="Q13" s="11">
        <f>SUM(Q14:Q18)</f>
        <v/>
      </c>
      <c r="R13" s="14">
        <f>SUM(R14:R18)</f>
        <v/>
      </c>
      <c r="S13" s="11">
        <f>SUM(S14:S18)</f>
        <v/>
      </c>
      <c r="T13" s="14">
        <f>SUM(T14:T18)</f>
        <v/>
      </c>
      <c r="U13" s="11">
        <f>SUM(U14:U18)</f>
        <v/>
      </c>
      <c r="V13" s="14">
        <f>SUM(V14:V18)</f>
        <v/>
      </c>
      <c r="W13" s="11" t="n">
        <v>1175</v>
      </c>
      <c r="X13" s="7" t="n"/>
      <c r="Y13" s="7" t="n"/>
    </row>
    <row r="14" ht="15.75" customHeight="1">
      <c r="A14" s="9" t="inlineStr">
        <is>
          <t>Товары для дома</t>
        </is>
      </c>
      <c r="B14" s="9" t="n">
        <v>0</v>
      </c>
      <c r="C14" s="9" t="n">
        <v>0</v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56" t="n"/>
      <c r="L14" s="12" t="inlineStr">
        <is>
          <t>Вино</t>
        </is>
      </c>
      <c r="M14" s="9" t="n">
        <v>0</v>
      </c>
      <c r="N14" s="9" t="n">
        <v>0</v>
      </c>
      <c r="O14" s="13" t="n">
        <v>417</v>
      </c>
      <c r="P14" s="9" t="n">
        <v>0</v>
      </c>
      <c r="Q14" s="9" t="n">
        <v>0</v>
      </c>
      <c r="R14" s="13" t="n">
        <v>0</v>
      </c>
      <c r="S14" s="9" t="n">
        <v>0</v>
      </c>
      <c r="T14" s="13" t="n">
        <v>0</v>
      </c>
      <c r="U14" s="9" t="n">
        <v>0</v>
      </c>
      <c r="V14" s="13" t="n">
        <v>0</v>
      </c>
      <c r="W14" s="9" t="n">
        <v>400</v>
      </c>
      <c r="X14" s="7" t="n"/>
      <c r="Y14" s="7" t="n"/>
    </row>
    <row r="15" ht="15.75" customHeight="1">
      <c r="A15" s="9" t="inlineStr">
        <is>
          <t>Квартира+Ку</t>
        </is>
      </c>
      <c r="B15" s="9" t="n">
        <v>0</v>
      </c>
      <c r="C15" s="9" t="n">
        <v>0</v>
      </c>
      <c r="D15" s="9" t="n">
        <v>0</v>
      </c>
      <c r="E15" s="9" t="n">
        <v>0</v>
      </c>
      <c r="F15" s="9" t="n">
        <v>0</v>
      </c>
      <c r="G15" s="9" t="n">
        <v>0</v>
      </c>
      <c r="H15" s="9" t="n">
        <v>0</v>
      </c>
      <c r="I15" s="9" t="n">
        <v>0</v>
      </c>
      <c r="J15" s="9" t="n">
        <v>5250</v>
      </c>
      <c r="K15" s="45" t="n"/>
      <c r="L15" s="12" t="inlineStr">
        <is>
          <t>Пиво</t>
        </is>
      </c>
      <c r="M15" s="9" t="n">
        <v>263</v>
      </c>
      <c r="N15" s="9" t="n">
        <v>740</v>
      </c>
      <c r="O15" s="13" t="n">
        <v>544</v>
      </c>
      <c r="P15" s="9" t="n">
        <v>273</v>
      </c>
      <c r="Q15" s="9" t="n">
        <v>0</v>
      </c>
      <c r="R15" s="13" t="n">
        <v>453</v>
      </c>
      <c r="S15" s="9" t="n">
        <v>357</v>
      </c>
      <c r="T15" s="13" t="n">
        <v>208</v>
      </c>
      <c r="U15" s="9" t="n">
        <v>165</v>
      </c>
      <c r="V15" s="13" t="n">
        <v>882</v>
      </c>
      <c r="W15" s="9" t="n">
        <v>0</v>
      </c>
      <c r="X15" s="7" t="n"/>
      <c r="Y15" s="7" t="n"/>
    </row>
    <row r="16" ht="15.75" customHeight="1">
      <c r="A16" s="9" t="inlineStr">
        <is>
          <t>Творчество, книги, обучение</t>
        </is>
      </c>
      <c r="B16" s="9" t="n">
        <v>6320</v>
      </c>
      <c r="C16" s="9" t="n">
        <v>6744</v>
      </c>
      <c r="D16" s="9" t="n">
        <v>6300</v>
      </c>
      <c r="E16" s="9" t="n">
        <v>6300</v>
      </c>
      <c r="F16" s="9" t="n">
        <v>0</v>
      </c>
      <c r="G16" s="9" t="n">
        <v>0</v>
      </c>
      <c r="H16" s="9" t="n">
        <v>3560</v>
      </c>
      <c r="I16" s="9" t="n">
        <v>3560</v>
      </c>
      <c r="J16" s="9" t="n">
        <v>12274</v>
      </c>
      <c r="K16" s="45" t="n"/>
      <c r="L16" s="12" t="inlineStr">
        <is>
          <t>Сидр</t>
        </is>
      </c>
      <c r="M16" s="9" t="n">
        <v>0</v>
      </c>
      <c r="N16" s="9" t="n">
        <v>0</v>
      </c>
      <c r="O16" s="13" t="n">
        <v>0</v>
      </c>
      <c r="P16" s="9" t="n">
        <v>0</v>
      </c>
      <c r="Q16" s="9" t="n">
        <v>0</v>
      </c>
      <c r="R16" s="13" t="n">
        <v>0</v>
      </c>
      <c r="S16" s="9" t="n">
        <v>0</v>
      </c>
      <c r="T16" s="13" t="n">
        <v>0</v>
      </c>
      <c r="U16" s="9" t="n">
        <v>0</v>
      </c>
      <c r="V16" s="13" t="n">
        <v>0</v>
      </c>
      <c r="W16" s="9" t="n">
        <v>0</v>
      </c>
      <c r="X16" s="7" t="n"/>
      <c r="Y16" s="7" t="n"/>
    </row>
    <row r="17" ht="15.75" customHeight="1">
      <c r="A17" s="9" t="inlineStr">
        <is>
          <t>Прочее</t>
        </is>
      </c>
      <c r="B17" s="9" t="n">
        <v>326</v>
      </c>
      <c r="C17" s="9">
        <f>6550+107000</f>
        <v/>
      </c>
      <c r="D17" s="9" t="n">
        <v>3545</v>
      </c>
      <c r="E17" s="9" t="n">
        <v>4826</v>
      </c>
      <c r="F17" s="9" t="n">
        <v>198</v>
      </c>
      <c r="G17" s="15" t="n">
        <v>1548</v>
      </c>
      <c r="H17" s="15" t="n">
        <v>15759</v>
      </c>
      <c r="I17" s="15" t="n">
        <v>9918</v>
      </c>
      <c r="J17" s="9" t="n">
        <v>1250</v>
      </c>
      <c r="K17" s="45" t="n"/>
      <c r="L17" s="12" t="inlineStr">
        <is>
          <t>Крепкое</t>
        </is>
      </c>
      <c r="M17" s="9" t="n">
        <v>2103</v>
      </c>
      <c r="N17" s="9" t="n">
        <v>333</v>
      </c>
      <c r="O17" s="13" t="n">
        <v>600</v>
      </c>
      <c r="P17" s="9" t="n">
        <v>243</v>
      </c>
      <c r="Q17" s="9" t="n">
        <v>277</v>
      </c>
      <c r="R17" s="13" t="n">
        <v>0</v>
      </c>
      <c r="S17" s="9" t="n">
        <v>2535</v>
      </c>
      <c r="T17" s="13" t="n">
        <v>1255</v>
      </c>
      <c r="U17" s="9" t="n">
        <v>570</v>
      </c>
      <c r="V17" s="13" t="n">
        <v>0</v>
      </c>
      <c r="W17" s="9" t="n">
        <v>507</v>
      </c>
      <c r="X17" s="7" t="n"/>
      <c r="Y17" s="7" t="n"/>
    </row>
    <row r="18" ht="15.75" customHeight="1">
      <c r="A18" s="16" t="inlineStr">
        <is>
          <t>Итого чистые расходы</t>
        </is>
      </c>
      <c r="B18" s="16">
        <f>SUM(B3,B4,B5,B6,B8,B9,B10,B11,B12,B13,B16,B17)</f>
        <v/>
      </c>
      <c r="C18" s="16">
        <f>SUM(C3,C4,C5,C6,C8,C9,C10,C11,C12,C13,C16,C17)</f>
        <v/>
      </c>
      <c r="D18" s="16">
        <f>SUM(D3,D4,D5,D6,D8,D9,D10,D11,D12,D13,D16,D17)</f>
        <v/>
      </c>
      <c r="E18" s="16">
        <f>SUM(E3,E4,E5,E6,E8,E9,E10,E11,E12,E13,E16,E17)</f>
        <v/>
      </c>
      <c r="F18" s="16">
        <f>SUM(F3,F4,F5,F6,F8,F9,F10,F11,F12,F13,F16,F17)</f>
        <v/>
      </c>
      <c r="G18" s="16">
        <f>SUM(G3,G4,G5,G6,G8,G9,G10,G11,G12,G13,G16,G17)</f>
        <v/>
      </c>
      <c r="H18" s="16">
        <f>SUM(H3,H4,H5,H6,H8,H9,H10,H11,H12,H13,H16,H17)</f>
        <v/>
      </c>
      <c r="I18" s="16">
        <f>SUM(I3,I4,I5,I6,I8,I9,I10,I11,I12,I13,I16,I17)</f>
        <v/>
      </c>
      <c r="J18" s="16">
        <f>SUM(J3,J4,J5,J6,J8,J9,J10,J11,J12,J13,J16,J17)</f>
        <v/>
      </c>
      <c r="K18" s="46" t="n"/>
      <c r="L18" s="12" t="inlineStr">
        <is>
          <t>Закуски</t>
        </is>
      </c>
      <c r="M18" s="9" t="n">
        <v>0</v>
      </c>
      <c r="N18" s="9" t="n">
        <v>0</v>
      </c>
      <c r="O18" s="13" t="n">
        <v>185</v>
      </c>
      <c r="P18" s="9" t="n">
        <v>82</v>
      </c>
      <c r="Q18" s="9" t="n">
        <v>0</v>
      </c>
      <c r="R18" s="13" t="n">
        <v>0</v>
      </c>
      <c r="S18" s="9" t="n">
        <v>0</v>
      </c>
      <c r="T18" s="13" t="n">
        <v>457</v>
      </c>
      <c r="U18" s="9" t="n">
        <v>0</v>
      </c>
      <c r="V18" s="13" t="n">
        <v>200</v>
      </c>
      <c r="W18" s="9" t="n">
        <v>268</v>
      </c>
      <c r="X18" s="7" t="n"/>
      <c r="Y18" s="7" t="n"/>
    </row>
    <row r="19" ht="15.75" customHeight="1">
      <c r="A19" s="17" t="inlineStr">
        <is>
          <t>Расходы без инвестиций</t>
        </is>
      </c>
      <c r="B19" s="17">
        <f>B18-B4</f>
        <v/>
      </c>
      <c r="C19" s="17">
        <f>C18-C4</f>
        <v/>
      </c>
      <c r="D19" s="17">
        <f>D18-D4</f>
        <v/>
      </c>
      <c r="E19" s="17">
        <f>E18-E4</f>
        <v/>
      </c>
      <c r="F19" s="17">
        <f>F18-F4</f>
        <v/>
      </c>
      <c r="G19" s="17">
        <f>G18-G4</f>
        <v/>
      </c>
      <c r="H19" s="17">
        <f>H18-H4</f>
        <v/>
      </c>
      <c r="I19" s="17">
        <f>I18-I4</f>
        <v/>
      </c>
      <c r="J19" s="17">
        <f>J18-J4</f>
        <v/>
      </c>
      <c r="K19" s="54" t="inlineStr">
        <is>
          <t>Транспорт</t>
        </is>
      </c>
      <c r="L19" s="52" t="n"/>
      <c r="M19" s="10">
        <f>SUM(M20:M23)</f>
        <v/>
      </c>
      <c r="N19" s="10">
        <f>SUM(N20:N23)</f>
        <v/>
      </c>
      <c r="O19" s="10">
        <f>SUM(O20:O23)</f>
        <v/>
      </c>
      <c r="P19" s="10">
        <f>SUM(P20:P23)</f>
        <v/>
      </c>
      <c r="Q19" s="10">
        <f>SUM(Q20:Q23)</f>
        <v/>
      </c>
      <c r="R19" s="10">
        <f>SUM(R20:R23)</f>
        <v/>
      </c>
      <c r="S19" s="11">
        <f>SUM(S20:S23)</f>
        <v/>
      </c>
      <c r="T19" s="10">
        <f>SUM(T20:T23)</f>
        <v/>
      </c>
      <c r="U19" s="11">
        <f>SUM(U20:U23)</f>
        <v/>
      </c>
      <c r="V19" s="10">
        <f>SUM(V20:V23)</f>
        <v/>
      </c>
      <c r="W19" s="10" t="n">
        <v>7302</v>
      </c>
      <c r="X19" s="7" t="n"/>
      <c r="Y19" s="7" t="n"/>
    </row>
    <row r="20" ht="15.75" customHeight="1">
      <c r="A20" s="4" t="inlineStr">
        <is>
          <t>Среднее за день(с учётом инвестиций)</t>
        </is>
      </c>
      <c r="B20" s="18">
        <f>B18/29</f>
        <v/>
      </c>
      <c r="C20" s="18">
        <f>C18/31</f>
        <v/>
      </c>
      <c r="D20" s="18">
        <f>D18/30</f>
        <v/>
      </c>
      <c r="E20" s="18">
        <f>E18/31</f>
        <v/>
      </c>
      <c r="F20" s="18">
        <f>F18/31</f>
        <v/>
      </c>
      <c r="G20" s="18">
        <f>G18/28</f>
        <v/>
      </c>
      <c r="H20" s="18">
        <f>H18/31</f>
        <v/>
      </c>
      <c r="I20" s="18">
        <f>I18/30</f>
        <v/>
      </c>
      <c r="J20" s="18">
        <f>J18/30</f>
        <v/>
      </c>
      <c r="K20" s="44" t="inlineStr">
        <is>
          <t xml:space="preserve"> </t>
        </is>
      </c>
      <c r="L20" s="12" t="inlineStr">
        <is>
          <t>такси</t>
        </is>
      </c>
      <c r="M20" s="9" t="n">
        <v>65</v>
      </c>
      <c r="N20" s="9" t="n">
        <v>75</v>
      </c>
      <c r="O20" s="13" t="n">
        <v>0</v>
      </c>
      <c r="P20" s="9" t="n">
        <v>250</v>
      </c>
      <c r="Q20" s="9" t="n">
        <v>120</v>
      </c>
      <c r="R20" s="13" t="n">
        <v>0</v>
      </c>
      <c r="S20" s="9" t="n">
        <v>0</v>
      </c>
      <c r="T20" s="13" t="n">
        <v>150</v>
      </c>
      <c r="U20" s="9" t="n">
        <v>0</v>
      </c>
      <c r="V20" s="13" t="n">
        <v>0</v>
      </c>
      <c r="W20" s="9" t="n">
        <v>100</v>
      </c>
      <c r="X20" s="7" t="n"/>
      <c r="Y20" s="7" t="n"/>
    </row>
    <row r="21" ht="15.75" customHeight="1">
      <c r="A21" s="11" t="inlineStr">
        <is>
          <t>Расходы на себя</t>
        </is>
      </c>
      <c r="B21" s="19">
        <f>SUM(B3,B5,B6,B9,B12,B17)</f>
        <v/>
      </c>
      <c r="C21" s="19">
        <f>SUM(C3,C5,C6,C9,C12,C17)</f>
        <v/>
      </c>
      <c r="D21" s="19">
        <f>SUM(D3,D5,D6,D9,D12,D17)</f>
        <v/>
      </c>
      <c r="E21" s="19">
        <f>SUM(E3,E5,E6,E9,E12,E17)</f>
        <v/>
      </c>
      <c r="F21" s="19">
        <f>SUM(F3,F5,F6,F9,F12,F17)</f>
        <v/>
      </c>
      <c r="G21" s="19">
        <f>SUM(G3,G5,G6,G9,G12,G17)</f>
        <v/>
      </c>
      <c r="H21" s="19">
        <f>SUM(H3,H5,H6,H9,H12,H17)</f>
        <v/>
      </c>
      <c r="I21" s="19">
        <f>SUM(I3,I5,I6,I9,I12,I17)</f>
        <v/>
      </c>
      <c r="J21" s="39">
        <f>SUM(J3,J5,J6,J9,J12,J17)</f>
        <v/>
      </c>
      <c r="K21" s="45" t="n"/>
      <c r="L21" s="12" t="inlineStr">
        <is>
          <t>Электричка</t>
        </is>
      </c>
      <c r="M21" s="9" t="n">
        <v>142</v>
      </c>
      <c r="N21" s="9" t="n">
        <v>0</v>
      </c>
      <c r="O21" s="13" t="n">
        <v>0</v>
      </c>
      <c r="P21" s="9" t="n">
        <v>0</v>
      </c>
      <c r="Q21" s="9" t="n">
        <v>0</v>
      </c>
      <c r="R21" s="13" t="n">
        <v>20</v>
      </c>
      <c r="S21" s="9" t="n">
        <v>0</v>
      </c>
      <c r="T21" s="13" t="n">
        <v>0</v>
      </c>
      <c r="U21" s="9" t="n">
        <v>0</v>
      </c>
      <c r="V21" s="13" t="n">
        <v>0</v>
      </c>
      <c r="W21" s="9" t="n">
        <v>0</v>
      </c>
      <c r="X21" s="7" t="n"/>
      <c r="Y21" s="7" t="n"/>
    </row>
    <row r="22" ht="15.75" customHeight="1">
      <c r="A22" s="20" t="inlineStr">
        <is>
          <t>Среднее повседневное</t>
        </is>
      </c>
      <c r="B22" s="18">
        <f>SUM(B3,B5,B6,,B9,B12,B17)/31</f>
        <v/>
      </c>
      <c r="C22" s="18">
        <f>SUM(C3,C5,C6,,C9,C12,C17)/31</f>
        <v/>
      </c>
      <c r="D22" s="18">
        <f>SUM(D3,D5,D6,,D9,D12,D17)/31</f>
        <v/>
      </c>
      <c r="E22" s="18">
        <f>SUM(E3,E5,E6,,E9,E12,E17)/31</f>
        <v/>
      </c>
      <c r="F22" s="18">
        <f>SUM(F3,F5,F6,,F9,F12,F17)/31</f>
        <v/>
      </c>
      <c r="G22" s="18">
        <f>SUM(G3,G5,G6,,G9,G12,G17)/31</f>
        <v/>
      </c>
      <c r="H22" s="18">
        <f>SUM(H3,H5,H6,,H9,H12,H17)/31</f>
        <v/>
      </c>
      <c r="I22" s="18">
        <f>SUM(I3,I5,I6,,I9,I12,I17)/31</f>
        <v/>
      </c>
      <c r="J22" s="40">
        <f>SUM(J3,J5,J6,,J9,J12,J17)/31</f>
        <v/>
      </c>
      <c r="K22" s="45" t="n"/>
      <c r="L22" s="12" t="inlineStr">
        <is>
          <t>маршрутка</t>
        </is>
      </c>
      <c r="M22" s="9" t="n">
        <v>395</v>
      </c>
      <c r="N22" s="9" t="n">
        <v>144</v>
      </c>
      <c r="O22" s="13" t="n">
        <v>85</v>
      </c>
      <c r="P22" s="9" t="n">
        <v>180</v>
      </c>
      <c r="Q22" s="9" t="n">
        <v>360</v>
      </c>
      <c r="R22" s="13" t="n">
        <v>360</v>
      </c>
      <c r="S22" s="9" t="n">
        <v>375</v>
      </c>
      <c r="T22" s="13" t="n">
        <v>309</v>
      </c>
      <c r="U22" s="9" t="n">
        <v>278</v>
      </c>
      <c r="V22" s="13" t="n">
        <v>321</v>
      </c>
      <c r="W22" s="9" t="n">
        <v>203</v>
      </c>
      <c r="X22" s="7" t="n"/>
      <c r="Y22" s="7" t="n"/>
    </row>
    <row r="23" ht="15.75" customHeight="1">
      <c r="A23" s="21" t="inlineStr">
        <is>
          <t>Заначка</t>
        </is>
      </c>
      <c r="B23" s="21" t="n">
        <v>0</v>
      </c>
      <c r="C23" s="21" t="n">
        <v>0</v>
      </c>
      <c r="D23" s="21" t="n">
        <v>12247</v>
      </c>
      <c r="E23" s="21" t="n">
        <v>22247</v>
      </c>
      <c r="F23" s="21" t="n">
        <v>22757</v>
      </c>
      <c r="G23" s="21" t="n">
        <v>12934</v>
      </c>
      <c r="H23" s="21" t="n">
        <v>3528</v>
      </c>
      <c r="I23" s="21" t="n">
        <v>8024</v>
      </c>
      <c r="J23" s="41" t="n">
        <v>33144</v>
      </c>
      <c r="K23" s="45" t="n"/>
      <c r="L23" s="12" t="inlineStr">
        <is>
          <t>проездной</t>
        </is>
      </c>
      <c r="M23" s="9" t="n">
        <v>1160</v>
      </c>
      <c r="N23" s="9" t="n">
        <v>1160</v>
      </c>
      <c r="O23" s="13" t="n">
        <v>1160</v>
      </c>
      <c r="P23" s="9" t="n">
        <v>1160</v>
      </c>
      <c r="Q23" s="9" t="n">
        <v>1160</v>
      </c>
      <c r="R23" s="13" t="n">
        <v>1160</v>
      </c>
      <c r="S23" s="9" t="n">
        <v>1160</v>
      </c>
      <c r="T23" s="13" t="n">
        <v>1205</v>
      </c>
      <c r="U23" s="9" t="n">
        <v>1205</v>
      </c>
      <c r="V23" s="13" t="n">
        <v>1204</v>
      </c>
      <c r="W23" s="9" t="n">
        <v>1205</v>
      </c>
      <c r="X23" s="7" t="n"/>
      <c r="Y23" s="7" t="n"/>
    </row>
    <row r="24" ht="15.75" customHeight="1">
      <c r="A24" s="22" t="inlineStr">
        <is>
          <t>Инвестиционный счёт</t>
        </is>
      </c>
      <c r="B24" s="22" t="n">
        <v>27329</v>
      </c>
      <c r="C24" s="22" t="n">
        <v>40114</v>
      </c>
      <c r="D24" s="22" t="n">
        <v>49760</v>
      </c>
      <c r="E24" s="22" t="n">
        <v>56633</v>
      </c>
      <c r="F24" s="22" t="n">
        <v>84951</v>
      </c>
      <c r="G24" s="22" t="n">
        <v>87136</v>
      </c>
      <c r="H24" s="22" t="n">
        <v>92687</v>
      </c>
      <c r="I24" s="22" t="n">
        <v>103772</v>
      </c>
      <c r="J24" s="42" t="n">
        <v>108392</v>
      </c>
      <c r="K24" s="45" t="n"/>
      <c r="L24" s="56" t="inlineStr">
        <is>
          <t>Автобус</t>
        </is>
      </c>
      <c r="M24" s="13" t="n">
        <v>3685</v>
      </c>
      <c r="N24" s="9" t="n">
        <v>4785</v>
      </c>
      <c r="O24" s="13" t="n">
        <v>3300</v>
      </c>
      <c r="P24" s="9" t="n">
        <v>3300</v>
      </c>
      <c r="Q24" s="9" t="n">
        <v>3355</v>
      </c>
      <c r="R24" s="13" t="n">
        <v>1875</v>
      </c>
      <c r="S24" s="9" t="n">
        <v>4155</v>
      </c>
      <c r="T24" s="13" t="n">
        <v>3180</v>
      </c>
      <c r="U24" s="9" t="n">
        <v>2919</v>
      </c>
      <c r="V24" s="13" t="n">
        <v>4140</v>
      </c>
      <c r="W24" s="9" t="n">
        <v>3880</v>
      </c>
      <c r="X24" s="7" t="n"/>
      <c r="Y24" s="7" t="n"/>
    </row>
    <row r="25" ht="15.75" customHeight="1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46" t="n"/>
      <c r="L25" s="9" t="inlineStr">
        <is>
          <t>Метро</t>
        </is>
      </c>
      <c r="M25" s="13" t="n">
        <v>1380</v>
      </c>
      <c r="N25" s="9" t="n">
        <v>1800</v>
      </c>
      <c r="O25" s="13" t="n">
        <v>2880</v>
      </c>
      <c r="P25" s="9" t="n">
        <v>2090</v>
      </c>
      <c r="Q25" s="9" t="n">
        <v>1920</v>
      </c>
      <c r="R25" s="13" t="n">
        <v>720</v>
      </c>
      <c r="S25" s="9" t="n">
        <v>1560</v>
      </c>
      <c r="T25" s="13" t="n">
        <v>1323</v>
      </c>
      <c r="U25" s="9" t="n">
        <v>1320</v>
      </c>
      <c r="V25" s="13" t="n">
        <v>2310</v>
      </c>
      <c r="W25" s="9" t="n">
        <v>1914</v>
      </c>
      <c r="X25" s="7" t="n"/>
      <c r="Y25" s="7" t="n"/>
    </row>
    <row r="26" ht="15.75" customHeigh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37" t="inlineStr">
        <is>
          <t>Продукты</t>
        </is>
      </c>
      <c r="L26" s="38" t="n"/>
      <c r="M26" s="10">
        <f>3299+SUM(M27:M35)</f>
        <v/>
      </c>
      <c r="N26" s="10">
        <f>185+SUM(N27:N35)</f>
        <v/>
      </c>
      <c r="O26" s="10">
        <f>SUM(O27:O35)</f>
        <v/>
      </c>
      <c r="P26" s="10">
        <f>3299+SUM(P27:P35)</f>
        <v/>
      </c>
      <c r="Q26" s="10">
        <f>185+SUM(Q27:Q35)</f>
        <v/>
      </c>
      <c r="R26" s="10">
        <f>SUM(R27:R35)</f>
        <v/>
      </c>
      <c r="S26" s="11">
        <f>SUM(S27:S35)</f>
        <v/>
      </c>
      <c r="T26" s="10">
        <f>SUM(T27:T35)</f>
        <v/>
      </c>
      <c r="U26" s="11">
        <f>SUM(U27:U35)</f>
        <v/>
      </c>
      <c r="V26" s="10">
        <f>SUM(V27:V35)</f>
        <v/>
      </c>
      <c r="W26" s="11" t="n">
        <v>8852</v>
      </c>
      <c r="X26" s="7" t="n"/>
      <c r="Y26" s="7" t="n"/>
    </row>
    <row r="27" ht="15.75" customHeight="1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44" t="n"/>
      <c r="L27" s="12" t="inlineStr">
        <is>
          <t>мучное</t>
        </is>
      </c>
      <c r="M27" s="13" t="n">
        <v>0</v>
      </c>
      <c r="N27" s="9" t="n">
        <v>183</v>
      </c>
      <c r="O27" s="13" t="n">
        <v>611</v>
      </c>
      <c r="P27" s="9" t="n">
        <v>210</v>
      </c>
      <c r="Q27" s="9" t="n">
        <v>346</v>
      </c>
      <c r="R27" s="13" t="n">
        <v>387</v>
      </c>
      <c r="S27" s="9" t="n">
        <v>218</v>
      </c>
      <c r="T27" s="13" t="n">
        <v>335</v>
      </c>
      <c r="U27" s="9" t="n">
        <v>255</v>
      </c>
      <c r="V27" s="13" t="n">
        <v>257</v>
      </c>
      <c r="W27" s="9" t="n">
        <v>0</v>
      </c>
      <c r="X27" s="7" t="n"/>
      <c r="Y27" s="7" t="n"/>
    </row>
    <row r="28" ht="15.75" customHeight="1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45" t="n"/>
      <c r="L28" s="12" t="inlineStr">
        <is>
          <t>мясное</t>
        </is>
      </c>
      <c r="M28" s="13" t="n">
        <v>1885</v>
      </c>
      <c r="N28" s="9" t="n">
        <v>2194</v>
      </c>
      <c r="O28" s="13" t="n">
        <v>3802</v>
      </c>
      <c r="P28" s="9" t="n">
        <v>2035</v>
      </c>
      <c r="Q28" s="9" t="n">
        <v>2248</v>
      </c>
      <c r="R28" s="13" t="n">
        <v>1722</v>
      </c>
      <c r="S28" s="9" t="n">
        <v>4097</v>
      </c>
      <c r="T28" s="13" t="n">
        <v>3040</v>
      </c>
      <c r="U28" s="9" t="n">
        <v>2626</v>
      </c>
      <c r="V28" s="13" t="n">
        <v>2960</v>
      </c>
      <c r="W28" s="9" t="n">
        <v>4058</v>
      </c>
      <c r="X28" s="7" t="n"/>
      <c r="Y28" s="7" t="n"/>
    </row>
    <row r="29" ht="15.75" customHeight="1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45" t="n"/>
      <c r="L29" s="12" t="inlineStr">
        <is>
          <t>крупы</t>
        </is>
      </c>
      <c r="M29" s="13" t="n">
        <v>0</v>
      </c>
      <c r="N29" s="9" t="n">
        <v>270</v>
      </c>
      <c r="O29" s="13" t="n">
        <v>70</v>
      </c>
      <c r="P29" s="9" t="n">
        <v>0</v>
      </c>
      <c r="Q29" s="9" t="n">
        <v>448</v>
      </c>
      <c r="R29" s="13" t="n">
        <v>0</v>
      </c>
      <c r="S29" s="9" t="n">
        <v>77</v>
      </c>
      <c r="T29" s="13" t="n">
        <v>185</v>
      </c>
      <c r="U29" s="9" t="n">
        <v>85</v>
      </c>
      <c r="V29" s="13" t="n">
        <v>671</v>
      </c>
      <c r="W29" s="9" t="n">
        <v>0</v>
      </c>
      <c r="X29" s="7" t="n"/>
      <c r="Y29" s="7" t="n"/>
    </row>
    <row r="30" ht="15.75" customHeight="1">
      <c r="A30" s="7" t="n"/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45" t="n"/>
      <c r="L30" s="12" t="inlineStr">
        <is>
          <t>овощи</t>
        </is>
      </c>
      <c r="M30" s="13" t="n">
        <v>0</v>
      </c>
      <c r="N30" s="9" t="n">
        <v>1066</v>
      </c>
      <c r="O30" s="13" t="n">
        <v>294</v>
      </c>
      <c r="P30" s="9" t="n">
        <v>194</v>
      </c>
      <c r="Q30" s="9" t="n">
        <v>1164</v>
      </c>
      <c r="R30" s="13" t="n">
        <v>124</v>
      </c>
      <c r="S30" s="9" t="n">
        <v>368</v>
      </c>
      <c r="T30" s="13" t="n">
        <v>1069</v>
      </c>
      <c r="U30" s="9" t="n">
        <v>309</v>
      </c>
      <c r="V30" s="13" t="n">
        <v>1082</v>
      </c>
      <c r="W30" s="9" t="n">
        <v>439</v>
      </c>
      <c r="X30" s="7" t="n"/>
      <c r="Y30" s="7" t="n"/>
    </row>
    <row r="31" ht="15.75" customHeight="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45" t="n"/>
      <c r="L31" s="12" t="inlineStr">
        <is>
          <t>фрукты</t>
        </is>
      </c>
      <c r="M31" s="13" t="n">
        <v>0</v>
      </c>
      <c r="N31" s="9" t="n">
        <v>87</v>
      </c>
      <c r="O31" s="13" t="n">
        <v>135</v>
      </c>
      <c r="P31" s="9" t="n">
        <v>404</v>
      </c>
      <c r="Q31" s="9" t="n">
        <v>245</v>
      </c>
      <c r="R31" s="13" t="n">
        <v>0</v>
      </c>
      <c r="S31" s="9" t="n">
        <v>234</v>
      </c>
      <c r="T31" s="13" t="n">
        <v>298</v>
      </c>
      <c r="U31" s="9" t="n">
        <v>210</v>
      </c>
      <c r="V31" s="13" t="n">
        <v>394</v>
      </c>
      <c r="W31" s="9" t="n">
        <v>275</v>
      </c>
      <c r="X31" s="7" t="n"/>
      <c r="Y31" s="7" t="n"/>
    </row>
    <row r="32" ht="15.75" customHeight="1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45" t="n"/>
      <c r="L32" s="12" t="inlineStr">
        <is>
          <t>кофе/чай</t>
        </is>
      </c>
      <c r="M32" s="13" t="n">
        <v>69</v>
      </c>
      <c r="N32" s="9" t="n">
        <v>520</v>
      </c>
      <c r="O32" s="13" t="n">
        <v>529</v>
      </c>
      <c r="P32" s="9" t="n">
        <v>260</v>
      </c>
      <c r="Q32" s="9" t="n">
        <v>459</v>
      </c>
      <c r="R32" s="13" t="n">
        <v>447</v>
      </c>
      <c r="S32" s="9" t="n">
        <v>520</v>
      </c>
      <c r="T32" s="13" t="n">
        <v>260</v>
      </c>
      <c r="U32" s="9" t="n">
        <v>839</v>
      </c>
      <c r="V32" s="13" t="n">
        <v>0</v>
      </c>
      <c r="W32" s="9" t="n">
        <v>877</v>
      </c>
      <c r="X32" s="7" t="n"/>
      <c r="Y32" s="7" t="n"/>
    </row>
    <row r="33" ht="15.75" customHeight="1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45" t="n"/>
      <c r="L33" s="12" t="inlineStr">
        <is>
          <t>молочка</t>
        </is>
      </c>
      <c r="M33" s="13" t="n">
        <v>896</v>
      </c>
      <c r="N33" s="9" t="n">
        <v>1415</v>
      </c>
      <c r="O33" s="13" t="n">
        <v>2024</v>
      </c>
      <c r="P33" s="9" t="n">
        <v>1869</v>
      </c>
      <c r="Q33" s="9" t="n">
        <v>2175</v>
      </c>
      <c r="R33" s="13" t="n">
        <v>1099</v>
      </c>
      <c r="S33" s="9" t="n">
        <v>1610</v>
      </c>
      <c r="T33" s="13" t="n">
        <v>1224</v>
      </c>
      <c r="U33" s="9" t="n">
        <v>1108</v>
      </c>
      <c r="V33" s="13" t="n">
        <v>2427</v>
      </c>
      <c r="W33" s="9" t="n">
        <v>1065</v>
      </c>
      <c r="X33" s="7" t="n"/>
      <c r="Y33" s="7" t="n"/>
    </row>
    <row r="34" ht="15.75" customHeight="1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45" t="n"/>
      <c r="L34" s="12" t="inlineStr">
        <is>
          <t>Сладости/Напитки</t>
        </is>
      </c>
      <c r="M34" s="13" t="n">
        <v>425</v>
      </c>
      <c r="N34" s="9" t="n">
        <v>739</v>
      </c>
      <c r="O34" s="13" t="n">
        <v>1634</v>
      </c>
      <c r="P34" s="9" t="n">
        <v>1161</v>
      </c>
      <c r="Q34" s="9" t="n">
        <v>1213</v>
      </c>
      <c r="R34" s="13" t="n">
        <v>481</v>
      </c>
      <c r="S34" s="9" t="n">
        <v>650</v>
      </c>
      <c r="T34" s="13" t="n">
        <v>1366</v>
      </c>
      <c r="U34" s="9" t="n">
        <v>845</v>
      </c>
      <c r="V34" s="13" t="n">
        <v>895</v>
      </c>
      <c r="W34" s="9" t="n">
        <v>895</v>
      </c>
      <c r="X34" s="7" t="n"/>
      <c r="Y34" s="7" t="n"/>
    </row>
    <row r="35" ht="15.75" customHeigh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46" t="n"/>
      <c r="L35" s="12" t="inlineStr">
        <is>
          <t>прочее</t>
        </is>
      </c>
      <c r="M35" s="13" t="n">
        <v>0</v>
      </c>
      <c r="N35" s="9" t="n">
        <v>0</v>
      </c>
      <c r="O35" s="13" t="n">
        <v>360</v>
      </c>
      <c r="P35" s="9" t="n">
        <v>90</v>
      </c>
      <c r="Q35" s="9" t="n">
        <v>308</v>
      </c>
      <c r="R35" s="13" t="n">
        <v>98</v>
      </c>
      <c r="S35" s="9" t="n">
        <v>100</v>
      </c>
      <c r="T35" s="13" t="n">
        <v>1130</v>
      </c>
      <c r="U35" s="9" t="n">
        <v>414</v>
      </c>
      <c r="V35" s="13" t="n">
        <v>372</v>
      </c>
      <c r="W35" s="9" t="n">
        <v>1243</v>
      </c>
      <c r="X35" s="7" t="n"/>
      <c r="Y35" s="7" t="n"/>
    </row>
    <row r="36" ht="15.75" customHeight="1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37" t="inlineStr">
        <is>
          <t>Рестораны</t>
        </is>
      </c>
      <c r="L36" s="38" t="n"/>
      <c r="M36" s="10">
        <f>SUM(M37:M40)</f>
        <v/>
      </c>
      <c r="N36" s="10">
        <f>SUM(N37:N40)</f>
        <v/>
      </c>
      <c r="O36" s="10">
        <f>SUM(O37:O40)</f>
        <v/>
      </c>
      <c r="P36" s="10">
        <f>SUM(P37:P40)</f>
        <v/>
      </c>
      <c r="Q36" s="10">
        <f>SUM(Q37:Q40)</f>
        <v/>
      </c>
      <c r="R36" s="10">
        <f>SUM(R37:R40)</f>
        <v/>
      </c>
      <c r="S36" s="11">
        <f>SUM(S37:S40)</f>
        <v/>
      </c>
      <c r="T36" s="10">
        <f>SUM(T37:T40)</f>
        <v/>
      </c>
      <c r="U36" s="11">
        <f>SUM(U37:U40)</f>
        <v/>
      </c>
      <c r="V36" s="10">
        <f>SUM(V37:V40)</f>
        <v/>
      </c>
      <c r="W36" s="10" t="n">
        <v>5721</v>
      </c>
      <c r="X36" s="7" t="n"/>
      <c r="Y36" s="7" t="n"/>
    </row>
    <row r="37" ht="15.75" customHeight="1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44" t="n"/>
      <c r="L37" s="12" t="inlineStr">
        <is>
          <t>Бар</t>
        </is>
      </c>
      <c r="M37" s="13" t="n">
        <v>0</v>
      </c>
      <c r="N37" s="9" t="n">
        <v>2294</v>
      </c>
      <c r="O37" s="13" t="n">
        <v>0</v>
      </c>
      <c r="P37" s="9" t="n">
        <v>0</v>
      </c>
      <c r="Q37" s="9" t="n">
        <v>0</v>
      </c>
      <c r="R37" s="13" t="n">
        <v>0</v>
      </c>
      <c r="S37" s="9" t="n">
        <v>0</v>
      </c>
      <c r="T37" s="13" t="n">
        <v>1225</v>
      </c>
      <c r="U37" s="9" t="n">
        <v>0</v>
      </c>
      <c r="V37" s="13" t="n">
        <v>644</v>
      </c>
      <c r="W37" s="9" t="n">
        <v>0</v>
      </c>
      <c r="X37" s="7" t="n"/>
      <c r="Y37" s="7" t="n"/>
    </row>
    <row r="38" ht="15.75" customHeight="1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45" t="n"/>
      <c r="L38" s="12" t="inlineStr">
        <is>
          <t>Ресторан</t>
        </is>
      </c>
      <c r="M38" s="13" t="n">
        <v>577</v>
      </c>
      <c r="N38" s="9" t="n">
        <v>0</v>
      </c>
      <c r="O38" s="13" t="n">
        <v>0</v>
      </c>
      <c r="P38" s="9" t="n">
        <v>0</v>
      </c>
      <c r="Q38" s="9" t="n">
        <v>250</v>
      </c>
      <c r="R38" s="13" t="n">
        <v>0</v>
      </c>
      <c r="S38" s="9" t="n">
        <v>0</v>
      </c>
      <c r="T38" s="13" t="n">
        <v>0</v>
      </c>
      <c r="U38" s="9" t="n">
        <v>0</v>
      </c>
      <c r="V38" s="13" t="n">
        <v>580</v>
      </c>
      <c r="W38" s="9" t="n">
        <v>1449</v>
      </c>
      <c r="X38" s="7" t="n"/>
      <c r="Y38" s="7" t="n"/>
    </row>
    <row r="39" ht="15.75" customHeight="1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45" t="n"/>
      <c r="L39" s="12" t="inlineStr">
        <is>
          <t>Бургерная</t>
        </is>
      </c>
      <c r="M39" s="13" t="n">
        <v>0</v>
      </c>
      <c r="N39" s="9" t="n">
        <v>0</v>
      </c>
      <c r="O39" s="13" t="n">
        <v>0</v>
      </c>
      <c r="P39" s="9" t="n">
        <v>0</v>
      </c>
      <c r="Q39" s="9" t="n">
        <v>0</v>
      </c>
      <c r="R39" s="13" t="n">
        <v>0</v>
      </c>
      <c r="S39" s="9" t="n">
        <v>0</v>
      </c>
      <c r="T39" s="13" t="n">
        <v>0</v>
      </c>
      <c r="U39" s="9" t="n">
        <v>0</v>
      </c>
      <c r="V39" s="13" t="n">
        <v>0</v>
      </c>
      <c r="W39" s="9" t="n">
        <v>0</v>
      </c>
      <c r="X39" s="7" t="n"/>
      <c r="Y39" s="7" t="n"/>
    </row>
    <row r="40" ht="15.75" customHeight="1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46" t="n"/>
      <c r="L40" s="12" t="inlineStr">
        <is>
          <t>Доставка</t>
        </is>
      </c>
      <c r="M40" s="13" t="n">
        <v>330</v>
      </c>
      <c r="N40" s="9" t="n">
        <v>925</v>
      </c>
      <c r="O40" s="13" t="n">
        <v>1819</v>
      </c>
      <c r="P40" s="9" t="n">
        <v>1036</v>
      </c>
      <c r="Q40" s="9" t="n">
        <v>0</v>
      </c>
      <c r="R40" s="13" t="n">
        <v>0</v>
      </c>
      <c r="S40" s="9" t="n">
        <v>0</v>
      </c>
      <c r="T40" s="13" t="n">
        <v>0</v>
      </c>
      <c r="U40" s="9" t="n">
        <v>884</v>
      </c>
      <c r="V40" s="13" t="n">
        <v>3900</v>
      </c>
      <c r="W40" s="9" t="n">
        <v>4272</v>
      </c>
      <c r="X40" s="7" t="n"/>
      <c r="Y40" s="7" t="n"/>
    </row>
    <row r="41" ht="15.75" customHeight="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37" t="inlineStr">
        <is>
          <t>Одежда</t>
        </is>
      </c>
      <c r="L41" s="38" t="n"/>
      <c r="M41" s="10">
        <f>SUM(M42:M46)</f>
        <v/>
      </c>
      <c r="N41" s="10">
        <f>SUM(N42:N46)</f>
        <v/>
      </c>
      <c r="O41" s="10">
        <f>SUM(O42:O46)</f>
        <v/>
      </c>
      <c r="P41" s="10">
        <f>SUM(P42:P46)</f>
        <v/>
      </c>
      <c r="Q41" s="10">
        <f>SUM(Q42:Q46)</f>
        <v/>
      </c>
      <c r="R41" s="10">
        <f>SUM(R42:R46)</f>
        <v/>
      </c>
      <c r="S41" s="11">
        <f>SUM(S42:S46)</f>
        <v/>
      </c>
      <c r="T41" s="10">
        <f>SUM(T42:T46)</f>
        <v/>
      </c>
      <c r="U41" s="11">
        <f>SUM(U42:U46)</f>
        <v/>
      </c>
      <c r="V41" s="10">
        <f>SUM(V42:V46)</f>
        <v/>
      </c>
      <c r="W41" s="10" t="n">
        <v>0</v>
      </c>
      <c r="X41" s="7" t="n"/>
      <c r="Y41" s="7" t="n"/>
    </row>
    <row r="42" ht="15.75" customHeight="1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44" t="n"/>
      <c r="L42" s="12" t="inlineStr">
        <is>
          <t>Верхняя</t>
        </is>
      </c>
      <c r="M42" s="13" t="n">
        <v>0</v>
      </c>
      <c r="N42" s="9" t="n">
        <v>0</v>
      </c>
      <c r="O42" s="13" t="n">
        <v>0</v>
      </c>
      <c r="P42" s="9" t="n">
        <v>0</v>
      </c>
      <c r="Q42" s="9" t="n">
        <v>2000</v>
      </c>
      <c r="R42" s="13" t="n">
        <v>0</v>
      </c>
      <c r="S42" s="9" t="n">
        <v>0</v>
      </c>
      <c r="T42" s="13" t="n">
        <v>0</v>
      </c>
      <c r="U42" s="9" t="n">
        <v>0</v>
      </c>
      <c r="V42" s="13" t="n">
        <v>2100</v>
      </c>
      <c r="W42" s="9" t="n"/>
      <c r="X42" s="7" t="n"/>
      <c r="Y42" s="7" t="n"/>
    </row>
    <row r="43" ht="15.75" customHeight="1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45" t="n"/>
      <c r="L43" s="12" t="inlineStr">
        <is>
          <t>Нижнее бельё</t>
        </is>
      </c>
      <c r="M43" s="13" t="n">
        <v>549</v>
      </c>
      <c r="N43" s="9" t="n">
        <v>0</v>
      </c>
      <c r="O43" s="13" t="n">
        <v>0</v>
      </c>
      <c r="P43" s="9" t="n">
        <v>0</v>
      </c>
      <c r="Q43" s="9" t="n">
        <v>0</v>
      </c>
      <c r="R43" s="13" t="n">
        <v>0</v>
      </c>
      <c r="S43" s="9" t="n">
        <v>0</v>
      </c>
      <c r="T43" s="13" t="n">
        <v>0</v>
      </c>
      <c r="U43" s="9" t="n">
        <v>0</v>
      </c>
      <c r="V43" s="13" t="n">
        <v>0</v>
      </c>
      <c r="W43" s="9" t="n"/>
      <c r="X43" s="7" t="n"/>
      <c r="Y43" s="7" t="n"/>
    </row>
    <row r="44" ht="15.75" customHeigh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45" t="n"/>
      <c r="L44" s="12" t="inlineStr">
        <is>
          <t>Штаны</t>
        </is>
      </c>
      <c r="M44" s="13" t="n">
        <v>0</v>
      </c>
      <c r="N44" s="9" t="n">
        <v>0</v>
      </c>
      <c r="O44" s="13" t="n">
        <v>0</v>
      </c>
      <c r="P44" s="9" t="n">
        <v>0</v>
      </c>
      <c r="Q44" s="9" t="n">
        <v>2300</v>
      </c>
      <c r="R44" s="13" t="n">
        <v>0</v>
      </c>
      <c r="S44" s="9" t="n">
        <v>0</v>
      </c>
      <c r="T44" s="13" t="n">
        <v>0</v>
      </c>
      <c r="U44" s="9" t="n">
        <v>500</v>
      </c>
      <c r="V44" s="13" t="n">
        <v>3500</v>
      </c>
      <c r="W44" s="9" t="n"/>
      <c r="X44" s="7" t="n"/>
      <c r="Y44" s="7" t="n"/>
    </row>
    <row r="45" ht="15.75" customHeight="1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45" t="n"/>
      <c r="L45" s="12" t="inlineStr">
        <is>
          <t>Обувь</t>
        </is>
      </c>
      <c r="M45" s="13" t="n">
        <v>0</v>
      </c>
      <c r="N45" s="9" t="n">
        <v>0</v>
      </c>
      <c r="O45" s="13" t="n">
        <v>11125</v>
      </c>
      <c r="P45" s="9" t="n">
        <v>0</v>
      </c>
      <c r="Q45" s="9" t="n">
        <v>0</v>
      </c>
      <c r="R45" s="13" t="n">
        <v>0</v>
      </c>
      <c r="S45" s="9" t="n">
        <v>0</v>
      </c>
      <c r="T45" s="13" t="n">
        <v>7000</v>
      </c>
      <c r="U45" s="9" t="n">
        <v>0</v>
      </c>
      <c r="V45" s="13" t="n">
        <v>0</v>
      </c>
      <c r="W45" s="9" t="n"/>
      <c r="X45" s="7" t="n"/>
      <c r="Y45" s="7" t="n"/>
    </row>
    <row r="46" ht="15.75" customHeight="1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46" t="n"/>
      <c r="L46" s="12" t="inlineStr">
        <is>
          <t xml:space="preserve">Аксесуары </t>
        </is>
      </c>
      <c r="M46" s="13" t="n">
        <v>2050</v>
      </c>
      <c r="N46" s="9" t="n">
        <v>0</v>
      </c>
      <c r="O46" s="13" t="n">
        <v>0</v>
      </c>
      <c r="P46" s="9" t="n">
        <v>2300</v>
      </c>
      <c r="Q46" s="9" t="n">
        <v>0</v>
      </c>
      <c r="R46" s="13" t="n">
        <v>0</v>
      </c>
      <c r="S46" s="9" t="n">
        <v>265</v>
      </c>
      <c r="T46" s="13" t="n">
        <v>1450</v>
      </c>
      <c r="U46" s="9" t="n">
        <v>0</v>
      </c>
      <c r="V46" s="13" t="n">
        <v>0</v>
      </c>
      <c r="W46" s="9" t="n"/>
      <c r="X46" s="7" t="n"/>
      <c r="Y46" s="7" t="n"/>
    </row>
    <row r="47" ht="15.75" customHeight="1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23" t="inlineStr">
        <is>
          <t>Здоровье, красота, гигиена</t>
        </is>
      </c>
      <c r="L47" s="24" t="n"/>
      <c r="M47" s="10">
        <f>2092</f>
        <v/>
      </c>
      <c r="N47" s="10">
        <f>2857</f>
        <v/>
      </c>
      <c r="O47" s="14" t="n">
        <v>955</v>
      </c>
      <c r="P47" s="10">
        <f>P48</f>
        <v/>
      </c>
      <c r="Q47" s="10">
        <f>Q48</f>
        <v/>
      </c>
      <c r="R47" s="14">
        <f>R48</f>
        <v/>
      </c>
      <c r="S47" s="11">
        <f>S48</f>
        <v/>
      </c>
      <c r="T47" s="10">
        <f>T48</f>
        <v/>
      </c>
      <c r="U47" s="11">
        <f>U48</f>
        <v/>
      </c>
      <c r="V47" s="10">
        <f>V48</f>
        <v/>
      </c>
      <c r="W47" s="10" t="n">
        <v>1053</v>
      </c>
      <c r="X47" s="7" t="n"/>
      <c r="Y47" s="7" t="n"/>
    </row>
    <row r="48" ht="15.75" customHeight="1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9" t="n"/>
      <c r="L48" s="12" t="inlineStr">
        <is>
          <t>лекарства</t>
        </is>
      </c>
      <c r="M48" s="7" t="n">
        <v>0</v>
      </c>
      <c r="N48" s="9" t="n">
        <v>0</v>
      </c>
      <c r="O48" s="13" t="n">
        <v>955</v>
      </c>
      <c r="P48" s="9" t="n">
        <v>1500</v>
      </c>
      <c r="Q48" s="9" t="n">
        <v>560</v>
      </c>
      <c r="R48" s="13" t="n">
        <v>2260</v>
      </c>
      <c r="S48" s="9" t="n">
        <v>1239</v>
      </c>
      <c r="T48" s="13" t="n">
        <v>1752</v>
      </c>
      <c r="U48" s="9" t="n">
        <v>3400</v>
      </c>
      <c r="V48" s="13" t="n">
        <v>791</v>
      </c>
      <c r="W48" s="9" t="n">
        <v>0</v>
      </c>
      <c r="X48" s="7" t="n"/>
      <c r="Y48" s="7" t="n"/>
    </row>
    <row r="49" ht="15.75" customHeight="1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37" t="inlineStr">
        <is>
          <t>Кино, театры, музеи</t>
        </is>
      </c>
      <c r="L49" s="38" t="n"/>
      <c r="M49" s="14" t="n">
        <v>887</v>
      </c>
      <c r="N49" s="14" t="n">
        <v>0</v>
      </c>
      <c r="O49" s="14" t="n">
        <v>0</v>
      </c>
      <c r="P49" s="14" t="n">
        <v>0</v>
      </c>
      <c r="Q49" s="14" t="n">
        <v>0</v>
      </c>
      <c r="R49" s="14" t="n">
        <v>0</v>
      </c>
      <c r="S49" s="11">
        <f>S50</f>
        <v/>
      </c>
      <c r="T49" s="14">
        <f>T50</f>
        <v/>
      </c>
      <c r="U49" s="11">
        <f>U50</f>
        <v/>
      </c>
      <c r="V49" s="11">
        <f>V50</f>
        <v/>
      </c>
      <c r="W49" s="14" t="n">
        <v>1053</v>
      </c>
      <c r="X49" s="7" t="n"/>
      <c r="Y49" s="7" t="n"/>
    </row>
    <row r="50" ht="15.75" customHeight="1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9" t="n"/>
      <c r="L50" s="12" t="n"/>
      <c r="M50" s="13" t="n">
        <v>887</v>
      </c>
      <c r="N50" s="9" t="n">
        <v>0</v>
      </c>
      <c r="O50" s="13" t="n">
        <v>0</v>
      </c>
      <c r="P50" s="9" t="n">
        <v>0</v>
      </c>
      <c r="Q50" s="9" t="n">
        <v>0</v>
      </c>
      <c r="R50" s="13" t="n">
        <v>0</v>
      </c>
      <c r="S50" s="9" t="n">
        <v>300</v>
      </c>
      <c r="T50" s="13" t="n">
        <v>150</v>
      </c>
      <c r="U50" s="9" t="n">
        <v>150</v>
      </c>
      <c r="V50" s="13" t="n">
        <v>600</v>
      </c>
      <c r="W50" s="9" t="n"/>
      <c r="X50" s="7" t="n"/>
      <c r="Y50" s="7" t="n"/>
    </row>
    <row r="51" ht="15.75" customHeight="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37" t="inlineStr">
        <is>
          <t>Связь</t>
        </is>
      </c>
      <c r="L51" s="38" t="n"/>
      <c r="M51" s="14">
        <f>SUM(M52:M54)</f>
        <v/>
      </c>
      <c r="N51" s="14">
        <f>SUM(N52:N54)</f>
        <v/>
      </c>
      <c r="O51" s="14">
        <f>SUM(O52:O54)</f>
        <v/>
      </c>
      <c r="P51" s="14">
        <f>SUM(P52:P54)</f>
        <v/>
      </c>
      <c r="Q51" s="14">
        <f>SUM(Q52:Q54)</f>
        <v/>
      </c>
      <c r="R51" s="14">
        <f>SUM(R52:R54)</f>
        <v/>
      </c>
      <c r="S51" s="11">
        <f>SUM(S52:S54)</f>
        <v/>
      </c>
      <c r="T51" s="14">
        <f>SUM(T52:T54)</f>
        <v/>
      </c>
      <c r="U51" s="11">
        <f>SUM(U52:U54)</f>
        <v/>
      </c>
      <c r="V51" s="11">
        <f>SUM(V52:V54)</f>
        <v/>
      </c>
      <c r="W51" s="14" t="n">
        <v>1249</v>
      </c>
      <c r="X51" s="7" t="n"/>
      <c r="Y51" s="7" t="n"/>
    </row>
    <row r="52" ht="15.75" customHeight="1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44" t="n"/>
      <c r="L52" s="12" t="inlineStr">
        <is>
          <t>Яндекс+</t>
        </is>
      </c>
      <c r="M52" s="13" t="n">
        <v>99</v>
      </c>
      <c r="N52" s="9" t="n">
        <v>99</v>
      </c>
      <c r="O52" s="13" t="n">
        <v>99</v>
      </c>
      <c r="P52" s="9" t="n">
        <v>99</v>
      </c>
      <c r="Q52" s="9" t="n">
        <v>99</v>
      </c>
      <c r="R52" s="13" t="n">
        <v>99</v>
      </c>
      <c r="S52" s="9" t="n">
        <v>99</v>
      </c>
      <c r="T52" s="13" t="n">
        <v>99</v>
      </c>
      <c r="U52" s="9" t="n">
        <v>99</v>
      </c>
      <c r="V52" s="13" t="n">
        <v>99</v>
      </c>
      <c r="W52" s="9" t="n">
        <v>99</v>
      </c>
      <c r="X52" s="7" t="n"/>
      <c r="Y52" s="7" t="n"/>
    </row>
    <row r="53" ht="15.75" customHeight="1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45" t="n"/>
      <c r="L53" s="12" t="inlineStr">
        <is>
          <t>Мобильная связь</t>
        </is>
      </c>
      <c r="M53" s="13" t="n">
        <v>500</v>
      </c>
      <c r="N53" s="9" t="n">
        <v>511</v>
      </c>
      <c r="O53" s="13" t="n">
        <v>452</v>
      </c>
      <c r="P53" s="9" t="n">
        <v>0</v>
      </c>
      <c r="Q53" s="9" t="n">
        <v>469</v>
      </c>
      <c r="R53" s="13" t="n">
        <v>450</v>
      </c>
      <c r="S53" s="9" t="n">
        <v>507</v>
      </c>
      <c r="T53" s="13" t="n">
        <v>450</v>
      </c>
      <c r="U53" s="9" t="n">
        <v>900</v>
      </c>
      <c r="V53" s="13" t="n">
        <v>0</v>
      </c>
      <c r="W53" s="9" t="n">
        <v>940</v>
      </c>
      <c r="X53" s="7" t="n"/>
      <c r="Y53" s="7" t="n"/>
    </row>
    <row r="54" ht="15.75" customHeight="1">
      <c r="A54" s="7" t="n"/>
      <c r="B54" s="7" t="n"/>
      <c r="C54" s="7" t="n"/>
      <c r="D54" s="7" t="n"/>
      <c r="E54" s="7" t="n"/>
      <c r="F54" s="7" t="n"/>
      <c r="G54" s="7" t="n"/>
      <c r="H54" s="7" t="n"/>
      <c r="I54" s="7" t="n"/>
      <c r="J54" s="7" t="n"/>
      <c r="K54" s="46" t="n"/>
      <c r="L54" s="12" t="inlineStr">
        <is>
          <t>Банки</t>
        </is>
      </c>
      <c r="M54" s="13" t="n">
        <v>60</v>
      </c>
      <c r="N54" s="9" t="n">
        <v>60</v>
      </c>
      <c r="O54" s="13" t="n">
        <v>60</v>
      </c>
      <c r="P54" s="9" t="n">
        <v>60</v>
      </c>
      <c r="Q54" s="9" t="n">
        <v>60</v>
      </c>
      <c r="R54" s="13" t="n">
        <v>60</v>
      </c>
      <c r="S54" s="9" t="n">
        <v>60</v>
      </c>
      <c r="T54" s="13" t="n">
        <v>60</v>
      </c>
      <c r="U54" s="9" t="n">
        <v>60</v>
      </c>
      <c r="V54" s="13" t="n">
        <v>60</v>
      </c>
      <c r="W54" s="9" t="n">
        <v>210</v>
      </c>
      <c r="X54" s="7" t="n"/>
      <c r="Y54" s="7" t="n"/>
    </row>
    <row r="55" ht="15.75" customHeight="1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37" t="inlineStr">
        <is>
          <t>Квартира</t>
        </is>
      </c>
      <c r="L55" s="38" t="n"/>
      <c r="M55" s="14">
        <f>SUM(M56:M62)</f>
        <v/>
      </c>
      <c r="N55" s="14">
        <f>SUM(N56:N62)</f>
        <v/>
      </c>
      <c r="O55" s="14">
        <f>SUM(O56:O62)</f>
        <v/>
      </c>
      <c r="P55" s="14">
        <f>SUM(P56:P62)</f>
        <v/>
      </c>
      <c r="Q55" s="14">
        <f>SUM(Q56:Q62)</f>
        <v/>
      </c>
      <c r="R55" s="14">
        <f>SUM(R56:R62)</f>
        <v/>
      </c>
      <c r="S55" s="11">
        <f>SUM(S56:S62)</f>
        <v/>
      </c>
      <c r="T55" s="14">
        <f>SUM(T56:T62)</f>
        <v/>
      </c>
      <c r="U55" s="11">
        <f>SUM(U56:U62)</f>
        <v/>
      </c>
      <c r="V55" s="11">
        <f>SUM(V56:V62)</f>
        <v/>
      </c>
      <c r="W55" s="14" t="n">
        <v>15132</v>
      </c>
      <c r="X55" s="7" t="n"/>
      <c r="Y55" s="7" t="n"/>
    </row>
    <row r="56" ht="15.75" customHeight="1">
      <c r="A56" s="7" t="n"/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44" t="n"/>
      <c r="L56" s="12" t="inlineStr">
        <is>
          <t>ЖКХ</t>
        </is>
      </c>
      <c r="M56" s="13" t="n">
        <v>680</v>
      </c>
      <c r="N56" s="9" t="n">
        <v>765</v>
      </c>
      <c r="O56" s="13" t="n">
        <v>0</v>
      </c>
      <c r="P56" s="9" t="n">
        <v>0</v>
      </c>
      <c r="Q56" s="9" t="n">
        <v>2233</v>
      </c>
      <c r="R56" s="13" t="n">
        <v>0</v>
      </c>
      <c r="S56" s="9" t="n">
        <v>1969</v>
      </c>
      <c r="T56" s="13" t="n">
        <v>3484</v>
      </c>
      <c r="U56" s="9" t="n">
        <v>0</v>
      </c>
      <c r="V56" s="13" t="n">
        <v>1938</v>
      </c>
      <c r="W56" s="9" t="n">
        <v>4086</v>
      </c>
      <c r="X56" s="7" t="n"/>
      <c r="Y56" s="7" t="n"/>
    </row>
    <row r="57" ht="15.75" customHeight="1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45" t="n"/>
      <c r="L57" s="12" t="inlineStr">
        <is>
          <t>аренда</t>
        </is>
      </c>
      <c r="M57" s="13" t="n">
        <v>10500</v>
      </c>
      <c r="N57" s="9" t="n">
        <v>15750</v>
      </c>
      <c r="O57" s="13" t="n">
        <v>10500</v>
      </c>
      <c r="P57" s="9" t="n">
        <v>10500</v>
      </c>
      <c r="Q57" s="9" t="n">
        <v>10500</v>
      </c>
      <c r="R57" s="13" t="n">
        <v>10500</v>
      </c>
      <c r="S57" s="9" t="n">
        <v>10000</v>
      </c>
      <c r="T57" s="13" t="n">
        <v>10000</v>
      </c>
      <c r="U57" s="9" t="n">
        <v>10000</v>
      </c>
      <c r="V57" s="13" t="n">
        <v>10000</v>
      </c>
      <c r="W57" s="9" t="n">
        <v>10000</v>
      </c>
      <c r="X57" s="7" t="n"/>
      <c r="Y57" s="7" t="n"/>
    </row>
    <row r="58" ht="15.75" customHeight="1">
      <c r="A58" s="7" t="n"/>
      <c r="B58" s="7" t="n"/>
      <c r="C58" s="7" t="n"/>
      <c r="D58" s="7" t="n"/>
      <c r="E58" s="7" t="n"/>
      <c r="F58" s="7" t="n"/>
      <c r="G58" s="7" t="n"/>
      <c r="H58" s="7" t="n"/>
      <c r="I58" s="7" t="n"/>
      <c r="J58" s="7" t="n"/>
      <c r="K58" s="45" t="n"/>
      <c r="L58" s="12" t="inlineStr">
        <is>
          <t>бытовая химия</t>
        </is>
      </c>
      <c r="M58" s="13" t="n">
        <v>290</v>
      </c>
      <c r="N58" s="9" t="n">
        <v>0</v>
      </c>
      <c r="O58" s="13" t="n">
        <v>0</v>
      </c>
      <c r="P58" s="9" t="n">
        <v>0</v>
      </c>
      <c r="Q58" s="9" t="n">
        <v>529</v>
      </c>
      <c r="R58" s="13" t="n">
        <v>600</v>
      </c>
      <c r="S58" s="9" t="n">
        <v>80</v>
      </c>
      <c r="T58" s="13" t="n">
        <v>515</v>
      </c>
      <c r="U58" s="9" t="n">
        <v>65</v>
      </c>
      <c r="V58" s="13" t="n">
        <v>165</v>
      </c>
      <c r="W58" s="9" t="n">
        <v>0</v>
      </c>
      <c r="X58" s="7" t="n"/>
      <c r="Y58" s="7" t="n"/>
    </row>
    <row r="59" ht="15.75" customHeight="1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45" t="n"/>
      <c r="L59" s="12" t="inlineStr">
        <is>
          <t>товары для дома</t>
        </is>
      </c>
      <c r="M59" s="13" t="n">
        <v>4172</v>
      </c>
      <c r="N59" s="9" t="n">
        <v>530</v>
      </c>
      <c r="O59" s="13" t="n">
        <v>90</v>
      </c>
      <c r="P59" s="9" t="n">
        <v>1342</v>
      </c>
      <c r="Q59" s="9" t="n">
        <v>2458</v>
      </c>
      <c r="R59" s="13" t="n">
        <v>0</v>
      </c>
      <c r="S59" s="9" t="n">
        <v>657</v>
      </c>
      <c r="T59" s="13" t="n">
        <v>2374</v>
      </c>
      <c r="U59" s="9" t="n">
        <v>291</v>
      </c>
      <c r="V59" s="13" t="n">
        <v>763</v>
      </c>
      <c r="W59" s="9" t="n">
        <v>696</v>
      </c>
      <c r="X59" s="7" t="n"/>
      <c r="Y59" s="7" t="n"/>
    </row>
    <row r="60" ht="15.75" customHeight="1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45" t="n"/>
      <c r="L60" s="12" t="inlineStr">
        <is>
          <t>Интернет</t>
        </is>
      </c>
      <c r="M60" s="13" t="n">
        <v>600</v>
      </c>
      <c r="N60" s="9" t="n">
        <v>0</v>
      </c>
      <c r="O60" s="13" t="n">
        <v>0</v>
      </c>
      <c r="P60" s="9" t="n">
        <v>0</v>
      </c>
      <c r="Q60" s="9" t="n">
        <v>0</v>
      </c>
      <c r="R60" s="13" t="n">
        <v>0</v>
      </c>
      <c r="S60" s="9" t="n">
        <v>252</v>
      </c>
      <c r="T60" s="13" t="n">
        <v>350</v>
      </c>
      <c r="U60" s="9" t="n">
        <v>350</v>
      </c>
      <c r="V60" s="13" t="n">
        <v>350</v>
      </c>
      <c r="W60" s="9" t="n">
        <v>350</v>
      </c>
      <c r="X60" s="7" t="n"/>
      <c r="Y60" s="7" t="n"/>
    </row>
    <row r="61" ht="15.75" customHeight="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45" t="n"/>
      <c r="L61" s="12" t="inlineStr">
        <is>
          <t>Электричество</t>
        </is>
      </c>
      <c r="M61" s="13" t="n">
        <v>0</v>
      </c>
      <c r="N61" s="9" t="n">
        <v>184</v>
      </c>
      <c r="O61" s="13" t="n">
        <v>0</v>
      </c>
      <c r="P61" s="9" t="n">
        <v>0</v>
      </c>
      <c r="Q61" s="9" t="n">
        <v>0</v>
      </c>
      <c r="R61" s="13" t="n">
        <v>0</v>
      </c>
      <c r="S61" s="9" t="n">
        <v>0</v>
      </c>
      <c r="T61" s="13" t="n">
        <v>378</v>
      </c>
      <c r="U61" s="9" t="n">
        <v>0</v>
      </c>
      <c r="V61" s="13" t="n">
        <v>240</v>
      </c>
      <c r="W61" s="9" t="n"/>
      <c r="X61" s="7" t="n"/>
      <c r="Y61" s="7" t="n"/>
    </row>
    <row r="62" ht="15.75" customHeight="1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46" t="n"/>
      <c r="L62" s="12" t="inlineStr">
        <is>
          <t>Газ</t>
        </is>
      </c>
      <c r="M62" s="13" t="n">
        <v>0</v>
      </c>
      <c r="N62" s="9" t="n">
        <v>35</v>
      </c>
      <c r="O62" s="13" t="n">
        <v>0</v>
      </c>
      <c r="P62" s="9" t="n">
        <v>0</v>
      </c>
      <c r="Q62" s="9" t="n">
        <v>0</v>
      </c>
      <c r="R62" s="13" t="n">
        <v>0</v>
      </c>
      <c r="S62" s="9" t="n">
        <v>0</v>
      </c>
      <c r="T62" s="13" t="n">
        <v>39</v>
      </c>
      <c r="U62" s="9" t="n">
        <v>0</v>
      </c>
      <c r="V62" s="13" t="n">
        <v>70</v>
      </c>
      <c r="W62" s="9" t="n"/>
      <c r="X62" s="7" t="n"/>
      <c r="Y62" s="7" t="n"/>
    </row>
    <row r="63" ht="15.75" customHeight="1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37" t="inlineStr">
        <is>
          <t>Творчество, книги, обучение</t>
        </is>
      </c>
      <c r="L63" s="38" t="n"/>
      <c r="M63" s="14" t="n">
        <v>0</v>
      </c>
      <c r="N63" s="14" t="n">
        <v>150</v>
      </c>
      <c r="O63" s="14" t="n">
        <v>8248</v>
      </c>
      <c r="P63" s="14">
        <f>P64</f>
        <v/>
      </c>
      <c r="Q63" s="14">
        <f>Q64</f>
        <v/>
      </c>
      <c r="R63" s="14">
        <f>R64</f>
        <v/>
      </c>
      <c r="S63" s="11">
        <f>S64</f>
        <v/>
      </c>
      <c r="T63" s="14">
        <f>T64</f>
        <v/>
      </c>
      <c r="U63" s="11">
        <f>U64</f>
        <v/>
      </c>
      <c r="V63" s="14">
        <f>V64</f>
        <v/>
      </c>
      <c r="W63" s="11" t="n">
        <v>0</v>
      </c>
      <c r="X63" s="7" t="n"/>
      <c r="Y63" s="7" t="n"/>
    </row>
    <row r="64" ht="15.75" customHeight="1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9" t="n"/>
      <c r="L64" s="12" t="n"/>
      <c r="M64" s="13" t="n">
        <v>0</v>
      </c>
      <c r="N64" s="9" t="n">
        <v>150</v>
      </c>
      <c r="O64" s="13" t="n">
        <v>8248</v>
      </c>
      <c r="P64" s="9" t="n">
        <v>8426</v>
      </c>
      <c r="Q64" s="9" t="n">
        <v>0</v>
      </c>
      <c r="R64" s="13" t="n">
        <v>19540</v>
      </c>
      <c r="S64" s="9" t="n">
        <v>1950</v>
      </c>
      <c r="T64" s="13" t="n">
        <v>0</v>
      </c>
      <c r="U64" s="9" t="n">
        <v>0</v>
      </c>
      <c r="V64" s="13" t="n">
        <v>0</v>
      </c>
      <c r="W64" s="9" t="n"/>
      <c r="X64" s="7" t="n"/>
      <c r="Y64" s="7" t="n"/>
    </row>
    <row r="65" ht="15.75" customHeight="1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37" t="inlineStr">
        <is>
          <t>прочее</t>
        </is>
      </c>
      <c r="L65" s="25" t="n"/>
      <c r="M65" s="26" t="n">
        <v>1200</v>
      </c>
      <c r="N65" s="26" t="n">
        <v>600</v>
      </c>
      <c r="O65" s="10" t="n">
        <v>1710</v>
      </c>
      <c r="P65" s="10">
        <f>SUM(P66:P67)</f>
        <v/>
      </c>
      <c r="Q65" s="10">
        <f>SUM(Q66:Q67)</f>
        <v/>
      </c>
      <c r="R65" s="10">
        <f>SUM(R66:R67)</f>
        <v/>
      </c>
      <c r="S65" s="11">
        <f>SUM(S66:S67)</f>
        <v/>
      </c>
      <c r="T65" s="10">
        <f>SUM(T66:T67)</f>
        <v/>
      </c>
      <c r="U65" s="11">
        <f>SUM(U66:U67)</f>
        <v/>
      </c>
      <c r="V65" s="10">
        <f>SUM(V66:V67)</f>
        <v/>
      </c>
      <c r="W65" s="10" t="n">
        <v>7190</v>
      </c>
      <c r="X65" s="7" t="n"/>
      <c r="Y65" s="7" t="n"/>
    </row>
    <row r="66" ht="15.75" customHeight="1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27" t="n"/>
      <c r="L66" s="28" t="inlineStr">
        <is>
          <t>Подарки</t>
        </is>
      </c>
      <c r="M66" s="9" t="n">
        <v>1200</v>
      </c>
      <c r="N66" s="9" t="n">
        <v>600</v>
      </c>
      <c r="O66" s="9" t="n">
        <v>1710</v>
      </c>
      <c r="P66" s="9" t="n">
        <v>400</v>
      </c>
      <c r="Q66" s="9" t="n">
        <v>3030</v>
      </c>
      <c r="R66" s="13" t="n">
        <v>0</v>
      </c>
      <c r="S66" s="9" t="n">
        <v>919</v>
      </c>
      <c r="T66" s="13" t="n">
        <v>400</v>
      </c>
      <c r="U66" s="9" t="n">
        <v>620</v>
      </c>
      <c r="V66" s="13" t="n">
        <v>7479</v>
      </c>
      <c r="W66" s="9" t="n">
        <v>7190</v>
      </c>
      <c r="X66" s="7" t="n"/>
      <c r="Y66" s="7" t="n"/>
    </row>
    <row r="67" ht="15.75" customHeight="1">
      <c r="A67" s="7" t="n"/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9" t="n"/>
      <c r="L67" s="29" t="inlineStr">
        <is>
          <t>Остальное</t>
        </is>
      </c>
      <c r="M67" s="9" t="n">
        <v>0</v>
      </c>
      <c r="N67" s="9" t="n">
        <v>0</v>
      </c>
      <c r="O67" s="9" t="n">
        <v>0</v>
      </c>
      <c r="P67" s="30" t="n">
        <v>3500</v>
      </c>
      <c r="Q67" s="30" t="n">
        <v>4300</v>
      </c>
      <c r="R67" s="31" t="n">
        <v>38592</v>
      </c>
      <c r="S67" s="9" t="n">
        <v>544</v>
      </c>
      <c r="T67" s="31" t="n">
        <v>3199</v>
      </c>
      <c r="U67" s="9" t="n">
        <v>2418</v>
      </c>
      <c r="V67" s="31" t="n">
        <v>0</v>
      </c>
      <c r="W67" s="9" t="n"/>
      <c r="X67" s="7" t="n"/>
      <c r="Y67" s="7" t="n"/>
    </row>
    <row r="68" ht="15.75" customHeight="1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16" t="inlineStr">
        <is>
          <t>Расходы</t>
        </is>
      </c>
      <c r="L68" s="47" t="n"/>
      <c r="M68" s="16">
        <f>SUM(M3,M11,M13,M19,M26,M36,M41,M47,M49,M51,M55,M63,M65)</f>
        <v/>
      </c>
      <c r="N68" s="16">
        <f>SUM(N3,N11,N13,N19,N26,N36,N41,N47,N49,N51,N55,N63,N65)</f>
        <v/>
      </c>
      <c r="O68" s="32">
        <f>SUM(O3,O11,O13,O19,O26,O36,O41,O47,O49,O51,O55,O63,O65,)</f>
        <v/>
      </c>
      <c r="P68" s="32">
        <f>SUM(P3,P11,P13,P19,P26,P36,P41,P47,P49,P51,P55,P63,P65,)</f>
        <v/>
      </c>
      <c r="Q68" s="16">
        <f>SUM(Q3,Q11,Q13,Q19,Q26,Q36,Q41,Q47,Q49,Q51,Q55,Q63,Q65)</f>
        <v/>
      </c>
      <c r="R68" s="32">
        <f>SUM(R3,R11,R13,R19,R26,R36,R41,R47,R49,R51,R55,R63,R65)</f>
        <v/>
      </c>
      <c r="S68" s="16">
        <f>SUM(S3,S11,S13,S19,S26,S36,S41,S47,S49,S51,S55,S63,S65)</f>
        <v/>
      </c>
      <c r="T68" s="32">
        <f>SUM(T3,T11,T13,T19,T26,T36,T41,T47,T49,T51,T55,T63,T65)</f>
        <v/>
      </c>
      <c r="U68" s="32">
        <f>SUM(U3,U11,U13,U19,U26,U36,U41,U47,U49,U51,U55,U63,U65)</f>
        <v/>
      </c>
      <c r="V68" s="32">
        <f>SUM(V3,V11,V13,V19,V26,V36,V41,V47,V49,V51,V55,V63,V65)</f>
        <v/>
      </c>
      <c r="W68" s="32">
        <f>SUM(W3,W11,W13,W19,W26,W36,W41,W47,W49,W51,W55,W63,W65)</f>
        <v/>
      </c>
      <c r="X68" s="7" t="n"/>
      <c r="Y68" s="7" t="n"/>
    </row>
    <row r="69" ht="15.75" customHeight="1">
      <c r="A69" s="7" t="n"/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33" t="inlineStr">
        <is>
          <t>Расходы без инвестиций</t>
        </is>
      </c>
      <c r="L69" s="48" t="n"/>
      <c r="M69" s="33">
        <f>M68-M11</f>
        <v/>
      </c>
      <c r="N69" s="33">
        <f>N68-N11</f>
        <v/>
      </c>
      <c r="O69" s="34">
        <f>O68-O11</f>
        <v/>
      </c>
      <c r="P69" s="34">
        <f>P68-P11</f>
        <v/>
      </c>
      <c r="Q69" s="33">
        <f>Q68-Q11</f>
        <v/>
      </c>
      <c r="R69" s="34">
        <f>R68-R11</f>
        <v/>
      </c>
      <c r="S69" s="33">
        <f>S68-S11</f>
        <v/>
      </c>
      <c r="T69" s="34">
        <f>T68-T11</f>
        <v/>
      </c>
      <c r="U69" s="34">
        <f>U68-U11</f>
        <v/>
      </c>
      <c r="V69" s="34">
        <f>V68-V11</f>
        <v/>
      </c>
      <c r="W69" s="33">
        <f>W68-W11</f>
        <v/>
      </c>
      <c r="X69" s="7" t="n"/>
      <c r="Y69" s="7" t="n"/>
    </row>
    <row r="70" ht="15.75" customHeight="1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4" t="inlineStr">
        <is>
          <t>Среднее за день(с учётом инвестиций)</t>
        </is>
      </c>
      <c r="L70" s="48" t="n"/>
      <c r="M70" s="35">
        <f>M68/30</f>
        <v/>
      </c>
      <c r="N70" s="35">
        <f>N68/30</f>
        <v/>
      </c>
      <c r="O70" s="36">
        <f>O68/30</f>
        <v/>
      </c>
      <c r="P70" s="36">
        <f>P68/30</f>
        <v/>
      </c>
      <c r="Q70" s="35">
        <f>Q68/30</f>
        <v/>
      </c>
      <c r="R70" s="36">
        <f>R68/30</f>
        <v/>
      </c>
      <c r="S70" s="35">
        <f>S68/30</f>
        <v/>
      </c>
      <c r="T70" s="36">
        <f>T68/30</f>
        <v/>
      </c>
      <c r="U70" s="36">
        <f>U68/30</f>
        <v/>
      </c>
      <c r="V70" s="36">
        <f>V68/30</f>
        <v/>
      </c>
      <c r="W70" s="36">
        <f>W68/30</f>
        <v/>
      </c>
      <c r="X70" s="7" t="n"/>
      <c r="Y70" s="7" t="n"/>
    </row>
    <row r="71" ht="15.75" customHeight="1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11" t="inlineStr">
        <is>
          <t>Расходы на себя</t>
        </is>
      </c>
      <c r="L71" s="48" t="n"/>
      <c r="M71" s="9">
        <f>SUM(M3,M13,M19,M36,M41,M47,M49,M51,M63)</f>
        <v/>
      </c>
      <c r="N71" s="9">
        <f>SUM(N3,N13,N19,N36,N41,N47,N49,N51,N63)</f>
        <v/>
      </c>
      <c r="O71" s="13">
        <f>SUM(O3,O13,O19,O36,O41,O47,O49,O51,O63)</f>
        <v/>
      </c>
      <c r="P71" s="13">
        <f>SUM(P3,P13,P19,P36,P41,P47,P49,P51,P63)</f>
        <v/>
      </c>
      <c r="Q71" s="9">
        <f>SUM(Q3,Q13,Q19,Q36,Q41,Q47,Q49,Q51,Q63)</f>
        <v/>
      </c>
      <c r="R71" s="13">
        <f>SUM(R3,R13,R19,R36,R41,R47,R49,R51,R63)</f>
        <v/>
      </c>
      <c r="S71" s="9">
        <f>SUM(S3,S13,S19,S36,S41,S47,S49,S51,S63)</f>
        <v/>
      </c>
      <c r="T71" s="13">
        <f>SUM(T3,T13,T19,T36,T41,T47,T49,T51,T63)</f>
        <v/>
      </c>
      <c r="U71" s="13">
        <f>SUM(U3,U13,U19,U36,U41,U47,U49,U51,U63)</f>
        <v/>
      </c>
      <c r="V71" s="13">
        <f>SUM(V3,V13,V19,V36,V41,V47,V49,V51,V63)</f>
        <v/>
      </c>
      <c r="W71" s="13">
        <f>SUM(W3,W13,W19,W36,W41,W47,W49,W51,W63)</f>
        <v/>
      </c>
      <c r="X71" s="7" t="n"/>
      <c r="Y71" s="7" t="n"/>
    </row>
    <row r="72" ht="15.75" customHeight="1">
      <c r="A72" s="7" t="n"/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21" t="inlineStr">
        <is>
          <t>Заначка(рубли)</t>
        </is>
      </c>
      <c r="L72" s="48" t="n"/>
      <c r="M72" s="9" t="n">
        <v>33144</v>
      </c>
      <c r="N72" s="9" t="n">
        <v>34000</v>
      </c>
      <c r="O72" s="13" t="n">
        <v>42510</v>
      </c>
      <c r="P72" s="9" t="n">
        <v>42510</v>
      </c>
      <c r="Q72" s="9" t="n">
        <v>42510</v>
      </c>
      <c r="R72" s="13" t="n">
        <v>23000</v>
      </c>
      <c r="S72" s="9" t="n">
        <v>27022</v>
      </c>
      <c r="T72" s="13" t="n">
        <v>10000</v>
      </c>
      <c r="U72" s="13" t="n">
        <v>7007.33333333333</v>
      </c>
      <c r="V72" s="13" t="n">
        <v>10000</v>
      </c>
      <c r="W72" s="13" t="n">
        <v>10000</v>
      </c>
      <c r="X72" s="7" t="n"/>
      <c r="Y72" s="7" t="n"/>
    </row>
    <row r="73" ht="15.75" customHeight="1">
      <c r="A73" s="7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21" t="inlineStr">
        <is>
          <t>Заначка(валюта)</t>
        </is>
      </c>
      <c r="L73" s="48" t="n"/>
      <c r="M73" s="9" t="n">
        <v>0</v>
      </c>
      <c r="N73" s="9" t="n">
        <v>340</v>
      </c>
      <c r="O73" s="13" t="n">
        <v>432</v>
      </c>
      <c r="P73" s="9" t="n">
        <v>0</v>
      </c>
      <c r="Q73" s="9" t="n">
        <v>0</v>
      </c>
      <c r="R73" s="13" t="n">
        <v>0</v>
      </c>
      <c r="S73" s="9" t="n">
        <v>0</v>
      </c>
      <c r="T73" s="13" t="n">
        <v>0</v>
      </c>
      <c r="U73" s="9" t="n">
        <v>0</v>
      </c>
      <c r="V73" s="13" t="n">
        <v>0</v>
      </c>
      <c r="W73" s="9" t="n">
        <v>0</v>
      </c>
      <c r="X73" s="7" t="n"/>
      <c r="Y73" s="7" t="n"/>
    </row>
    <row r="74" ht="15.75" customHeight="1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22" t="inlineStr">
        <is>
          <t>Инвестиционный счёт</t>
        </is>
      </c>
      <c r="L74" s="49" t="n"/>
      <c r="M74" s="9" t="n">
        <v>110522</v>
      </c>
      <c r="N74" s="9" t="n">
        <v>155460</v>
      </c>
      <c r="O74" s="13" t="n">
        <v>163449</v>
      </c>
      <c r="P74" s="9" t="n">
        <v>159699</v>
      </c>
      <c r="Q74" s="9" t="n">
        <v>158374</v>
      </c>
      <c r="R74" s="13" t="n">
        <v>163955</v>
      </c>
      <c r="S74" s="9" t="n">
        <v>169712</v>
      </c>
      <c r="T74" s="13" t="n">
        <v>190804</v>
      </c>
      <c r="U74" s="9" t="n">
        <v>103000</v>
      </c>
      <c r="V74" s="13" t="n">
        <v>133611</v>
      </c>
      <c r="W74" s="9" t="n">
        <v>133611</v>
      </c>
      <c r="X74" s="7" t="n"/>
      <c r="Y74" s="7" t="n"/>
    </row>
  </sheetData>
  <mergeCells count="19">
    <mergeCell ref="K20:K25"/>
    <mergeCell ref="U1:Y1"/>
    <mergeCell ref="K2:L2"/>
    <mergeCell ref="K19:L19"/>
    <mergeCell ref="A1:E1"/>
    <mergeCell ref="F1:J1"/>
    <mergeCell ref="K1:O1"/>
    <mergeCell ref="P1:T1"/>
    <mergeCell ref="K3:L3"/>
    <mergeCell ref="K4:K10"/>
    <mergeCell ref="K11:L11"/>
    <mergeCell ref="K13:L13"/>
    <mergeCell ref="K14:K18"/>
    <mergeCell ref="K56:K62"/>
    <mergeCell ref="L68:L74"/>
    <mergeCell ref="K27:K35"/>
    <mergeCell ref="K37:K40"/>
    <mergeCell ref="K42:K46"/>
    <mergeCell ref="K52:K54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2022-07-10T11:32:35Z</dcterms:created>
  <dcterms:modified xsi:type="dcterms:W3CDTF">2022-07-24T14:28:01Z</dcterms:modified>
  <cp:lastModifiedBy>Александр Волвенко</cp:lastModifiedBy>
</cp:coreProperties>
</file>