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kil\Documents\"/>
    </mc:Choice>
  </mc:AlternateContent>
  <xr:revisionPtr revIDLastSave="0" documentId="13_ncr:1_{8A8137F9-26F9-403D-95BD-03FEC4A7B9AE}" xr6:coauthVersionLast="47" xr6:coauthVersionMax="47" xr10:uidLastSave="{00000000-0000-0000-0000-000000000000}"/>
  <bookViews>
    <workbookView xWindow="3180" yWindow="-84" windowWidth="17280" windowHeight="9420" xr2:uid="{63B06FB4-170C-4D7B-9D16-61AD06CA8B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H43" i="1"/>
  <c r="H41" i="1"/>
  <c r="H38" i="1"/>
  <c r="L34" i="1"/>
  <c r="L33" i="1"/>
  <c r="L32" i="1"/>
  <c r="L31" i="1"/>
  <c r="L30" i="1"/>
  <c r="L29" i="1"/>
  <c r="L28" i="1"/>
  <c r="L27" i="1"/>
  <c r="L26" i="1"/>
  <c r="L25" i="1"/>
  <c r="J32" i="1"/>
  <c r="G26" i="1"/>
  <c r="G27" i="1"/>
  <c r="G28" i="1"/>
  <c r="G29" i="1"/>
  <c r="G30" i="1"/>
  <c r="G31" i="1"/>
  <c r="G32" i="1"/>
  <c r="G33" i="1"/>
  <c r="G34" i="1"/>
  <c r="G25" i="1"/>
  <c r="E26" i="1"/>
  <c r="F26" i="1" s="1"/>
  <c r="E27" i="1"/>
  <c r="J27" i="1" s="1"/>
  <c r="E31" i="1"/>
  <c r="F31" i="1" s="1"/>
  <c r="E32" i="1"/>
  <c r="H32" i="1" s="1"/>
  <c r="I32" i="1" s="1"/>
  <c r="C26" i="1"/>
  <c r="H26" i="1" s="1"/>
  <c r="I26" i="1" s="1"/>
  <c r="C27" i="1"/>
  <c r="H27" i="1" s="1"/>
  <c r="I27" i="1" s="1"/>
  <c r="C28" i="1"/>
  <c r="E28" i="1" s="1"/>
  <c r="C29" i="1"/>
  <c r="E29" i="1" s="1"/>
  <c r="F29" i="1" s="1"/>
  <c r="C30" i="1"/>
  <c r="C31" i="1"/>
  <c r="J31" i="1" s="1"/>
  <c r="C32" i="1"/>
  <c r="H44" i="1" s="1"/>
  <c r="C33" i="1"/>
  <c r="H45" i="1" s="1"/>
  <c r="C34" i="1"/>
  <c r="C25" i="1"/>
  <c r="D21" i="1"/>
  <c r="D19" i="1" s="1"/>
  <c r="E19" i="1" s="1"/>
  <c r="B5" i="1"/>
  <c r="B6" i="1"/>
  <c r="B4" i="1"/>
  <c r="B3" i="1"/>
  <c r="F28" i="1" l="1"/>
  <c r="H28" i="1"/>
  <c r="I28" i="1" s="1"/>
  <c r="J30" i="1"/>
  <c r="J25" i="1"/>
  <c r="H29" i="1"/>
  <c r="I29" i="1" s="1"/>
  <c r="H30" i="1"/>
  <c r="I30" i="1" s="1"/>
  <c r="H31" i="1"/>
  <c r="I31" i="1" s="1"/>
  <c r="H25" i="1"/>
  <c r="I25" i="1" s="1"/>
  <c r="H37" i="1"/>
  <c r="L35" i="1" s="1"/>
  <c r="M31" i="1" s="1"/>
  <c r="M26" i="1"/>
  <c r="F32" i="1"/>
  <c r="E25" i="1"/>
  <c r="F25" i="1" s="1"/>
  <c r="E34" i="1"/>
  <c r="H34" i="1" s="1"/>
  <c r="I34" i="1" s="1"/>
  <c r="H39" i="1"/>
  <c r="E33" i="1"/>
  <c r="J26" i="1"/>
  <c r="H40" i="1"/>
  <c r="M29" i="1"/>
  <c r="M30" i="1"/>
  <c r="H42" i="1"/>
  <c r="E30" i="1"/>
  <c r="F30" i="1" s="1"/>
  <c r="F27" i="1"/>
  <c r="J29" i="1"/>
  <c r="J28" i="1"/>
  <c r="M25" i="1" l="1"/>
  <c r="H33" i="1"/>
  <c r="I33" i="1" s="1"/>
  <c r="F33" i="1"/>
  <c r="J33" i="1"/>
  <c r="M33" i="1"/>
  <c r="M28" i="1"/>
  <c r="M32" i="1"/>
  <c r="M34" i="1"/>
  <c r="F34" i="1"/>
  <c r="J34" i="1"/>
  <c r="M27" i="1"/>
</calcChain>
</file>

<file path=xl/sharedStrings.xml><?xml version="1.0" encoding="utf-8"?>
<sst xmlns="http://schemas.openxmlformats.org/spreadsheetml/2006/main" count="15" uniqueCount="15">
  <si>
    <t>k^cc</t>
  </si>
  <si>
    <t>pi*beta</t>
  </si>
  <si>
    <t xml:space="preserve">Beta/ckecil </t>
  </si>
  <si>
    <t>my (dari ahli/soal)</t>
  </si>
  <si>
    <t>CL awal (miring/soal)</t>
  </si>
  <si>
    <t>CL Res</t>
  </si>
  <si>
    <t>BF Res</t>
  </si>
  <si>
    <t>C BH</t>
  </si>
  <si>
    <t>C BF</t>
  </si>
  <si>
    <t>C CL akhir(kolom terakhir)</t>
  </si>
  <si>
    <t>BH Res</t>
  </si>
  <si>
    <t>C BH alternatif rumus</t>
  </si>
  <si>
    <t>Phi(premi/CC)</t>
  </si>
  <si>
    <t>Ktopi</t>
  </si>
  <si>
    <t>Ctopi^CC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</si>
</sst>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66" formatCode="0.000"/>
    <numFmt numFmtId="167" formatCode="0.0%"/>
    <numFmt numFmtId="168" formatCode="_-* #,##0.0_-;\-* #,##0.0_-;_-* &quot;-&quot;?_-;_-@_-"/>
    <numFmt numFmtId="169" formatCode="_-* #,##0_-;\-* #,##0_-;_-* &quot;-&quot;?_-;_-@_-"/>
    <numFmt numFmtId="172" formatCode="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6" fontId="0" fillId="0" borderId="0" xfId="0" applyNumberFormat="1"/>
    <xf numFmtId="167" fontId="0" fillId="0" borderId="0" xfId="2" applyNumberFormat="1" applyFont="1"/>
    <xf numFmtId="41" fontId="0" fillId="0" borderId="0" xfId="1" applyFont="1"/>
    <xf numFmtId="41" fontId="0" fillId="0" borderId="0" xfId="0" applyNumberFormat="1"/>
    <xf numFmtId="168" fontId="0" fillId="0" borderId="0" xfId="0" applyNumberFormat="1"/>
    <xf numFmtId="169" fontId="0" fillId="0" borderId="0" xfId="0" applyNumberFormat="1"/>
    <xf numFmtId="1" fontId="0" fillId="0" borderId="0" xfId="0" applyNumberFormat="1"/>
    <xf numFmtId="172" fontId="0" fillId="0" borderId="0" xfId="0" applyNumberForma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F7C7-232A-4B0F-86B7-380D80D23B9F}">
  <dimension ref="A2:M46"/>
  <sheetViews>
    <sheetView tabSelected="1" topLeftCell="D19" workbookViewId="0">
      <selection activeCell="H38" sqref="H38"/>
    </sheetView>
  </sheetViews>
  <sheetFormatPr defaultRowHeight="14.4" x14ac:dyDescent="0.3"/>
  <cols>
    <col min="1" max="1" width="15.77734375" customWidth="1"/>
    <col min="2" max="2" width="11" customWidth="1"/>
    <col min="3" max="3" width="10.88671875" customWidth="1"/>
    <col min="5" max="5" width="16.109375" customWidth="1"/>
    <col min="8" max="8" width="13.6640625" customWidth="1"/>
    <col min="9" max="9" width="12.88671875" customWidth="1"/>
    <col min="10" max="10" width="18.44140625" customWidth="1"/>
    <col min="11" max="11" width="14.6640625" customWidth="1"/>
    <col min="13" max="13" width="13.5546875" bestFit="1" customWidth="1"/>
    <col min="14" max="14" width="10.44140625" bestFit="1" customWidth="1"/>
    <col min="15" max="15" width="12.88671875" bestFit="1" customWidth="1"/>
    <col min="16" max="16" width="10" bestFit="1" customWidth="1"/>
    <col min="17" max="17" width="9.44140625" bestFit="1" customWidth="1"/>
    <col min="18" max="18" width="11" bestFit="1" customWidth="1"/>
    <col min="19" max="19" width="12" bestFit="1" customWidth="1"/>
  </cols>
  <sheetData>
    <row r="2" spans="1:4" x14ac:dyDescent="0.3">
      <c r="B2">
        <v>11148124</v>
      </c>
    </row>
    <row r="3" spans="1:4" x14ac:dyDescent="0.3">
      <c r="B3">
        <f>10664316-16124</f>
        <v>10648192</v>
      </c>
    </row>
    <row r="4" spans="1:4" x14ac:dyDescent="0.3">
      <c r="B4">
        <f>C4-D4</f>
        <v>10649751</v>
      </c>
      <c r="C4">
        <v>10662749</v>
      </c>
      <c r="D4">
        <v>12998</v>
      </c>
    </row>
    <row r="5" spans="1:4" x14ac:dyDescent="0.3">
      <c r="B5">
        <f t="shared" ref="B5:B6" si="0">C5-D5</f>
        <v>9724068</v>
      </c>
      <c r="C5">
        <v>9761643</v>
      </c>
      <c r="D5">
        <v>37575</v>
      </c>
    </row>
    <row r="6" spans="1:4" x14ac:dyDescent="0.3">
      <c r="B6">
        <f t="shared" si="0"/>
        <v>9786916</v>
      </c>
      <c r="C6">
        <v>9882350</v>
      </c>
      <c r="D6">
        <v>95434</v>
      </c>
    </row>
    <row r="9" spans="1:4" x14ac:dyDescent="0.3">
      <c r="A9">
        <v>1</v>
      </c>
      <c r="B9">
        <v>11148124</v>
      </c>
      <c r="C9">
        <v>11653101</v>
      </c>
      <c r="D9">
        <v>100</v>
      </c>
    </row>
    <row r="10" spans="1:4" x14ac:dyDescent="0.3">
      <c r="A10">
        <v>2</v>
      </c>
      <c r="B10">
        <v>10648192</v>
      </c>
    </row>
    <row r="11" spans="1:4" x14ac:dyDescent="0.3">
      <c r="A11">
        <v>3</v>
      </c>
      <c r="B11">
        <v>10649751</v>
      </c>
    </row>
    <row r="12" spans="1:4" x14ac:dyDescent="0.3">
      <c r="A12">
        <v>4</v>
      </c>
      <c r="B12">
        <v>9724068</v>
      </c>
    </row>
    <row r="13" spans="1:4" x14ac:dyDescent="0.3">
      <c r="A13">
        <v>5</v>
      </c>
      <c r="B13">
        <v>9786916</v>
      </c>
    </row>
    <row r="14" spans="1:4" x14ac:dyDescent="0.3">
      <c r="A14">
        <v>6</v>
      </c>
    </row>
    <row r="15" spans="1:4" x14ac:dyDescent="0.3">
      <c r="A15">
        <v>7</v>
      </c>
    </row>
    <row r="16" spans="1:4" x14ac:dyDescent="0.3">
      <c r="A16">
        <v>8</v>
      </c>
    </row>
    <row r="17" spans="1:13" x14ac:dyDescent="0.3">
      <c r="A17">
        <v>9</v>
      </c>
    </row>
    <row r="19" spans="1:13" x14ac:dyDescent="0.3">
      <c r="C19">
        <v>11367306</v>
      </c>
      <c r="D19">
        <f>B10+(1-D21)*C19</f>
        <v>10664316.612485157</v>
      </c>
      <c r="E19">
        <f>D19-B10</f>
        <v>16124.612485157326</v>
      </c>
    </row>
    <row r="21" spans="1:13" x14ac:dyDescent="0.3">
      <c r="C21">
        <v>10663318</v>
      </c>
      <c r="D21" s="1">
        <f>B10/C21</f>
        <v>0.99858149217720038</v>
      </c>
    </row>
    <row r="24" spans="1:13" x14ac:dyDescent="0.3">
      <c r="A24" t="s">
        <v>4</v>
      </c>
      <c r="B24" t="s">
        <v>9</v>
      </c>
      <c r="C24" t="s">
        <v>2</v>
      </c>
      <c r="D24" t="s">
        <v>8</v>
      </c>
      <c r="E24" t="s">
        <v>3</v>
      </c>
      <c r="F24" t="s">
        <v>6</v>
      </c>
      <c r="G24" t="s">
        <v>5</v>
      </c>
      <c r="H24" t="s">
        <v>7</v>
      </c>
      <c r="I24" t="s">
        <v>10</v>
      </c>
      <c r="J24" t="s">
        <v>11</v>
      </c>
      <c r="K24" t="s">
        <v>12</v>
      </c>
      <c r="L24" t="s">
        <v>13</v>
      </c>
      <c r="M24" t="s">
        <v>14</v>
      </c>
    </row>
    <row r="25" spans="1:13" x14ac:dyDescent="0.3">
      <c r="A25">
        <v>11148124</v>
      </c>
      <c r="B25">
        <v>11148124</v>
      </c>
      <c r="C25" s="2">
        <f>A25/B25</f>
        <v>1</v>
      </c>
      <c r="D25">
        <v>11653101</v>
      </c>
      <c r="E25" s="3">
        <f>A25+(1-C25)*D25</f>
        <v>11148124</v>
      </c>
      <c r="F25" s="4">
        <f>E25-A25</f>
        <v>0</v>
      </c>
      <c r="G25">
        <f>B25-A25</f>
        <v>0</v>
      </c>
      <c r="H25" s="6">
        <f>A25+(1-C25)*E25</f>
        <v>11148124</v>
      </c>
      <c r="I25" s="6">
        <f>H25-A25</f>
        <v>0</v>
      </c>
      <c r="J25" s="5">
        <f>C25*B25+(1-C25)*E25</f>
        <v>11148124</v>
      </c>
      <c r="K25">
        <v>15473558</v>
      </c>
      <c r="L25">
        <f>B25/K25</f>
        <v>0.72046286962571893</v>
      </c>
      <c r="M25" s="7">
        <f>A25+(1-C25)*$L$35*K25</f>
        <v>11148124</v>
      </c>
    </row>
    <row r="26" spans="1:13" x14ac:dyDescent="0.3">
      <c r="A26">
        <v>10648192</v>
      </c>
      <c r="B26">
        <v>10663318</v>
      </c>
      <c r="C26" s="2">
        <f t="shared" ref="C26:C34" si="1">A26/B26</f>
        <v>0.99858149217720038</v>
      </c>
      <c r="D26">
        <v>11367306</v>
      </c>
      <c r="E26" s="3">
        <f t="shared" ref="E26:E34" si="2">A26+(1-C26)*D26</f>
        <v>10664316.612485157</v>
      </c>
      <c r="F26" s="4">
        <f t="shared" ref="F26:F33" si="3">E26-A26</f>
        <v>16124.612485157326</v>
      </c>
      <c r="G26">
        <f t="shared" ref="G26:G34" si="4">B26-A26</f>
        <v>15126</v>
      </c>
      <c r="H26" s="6">
        <f t="shared" ref="H26:H34" si="5">A26+(1-C26)*E26</f>
        <v>10663319.416539622</v>
      </c>
      <c r="I26" s="6">
        <f t="shared" ref="I26:I34" si="6">H26-A26</f>
        <v>15127.416539622471</v>
      </c>
      <c r="J26" s="5">
        <f t="shared" ref="J26:J34" si="7">C26*B26+(1-C26)*E26</f>
        <v>10663319.416539622</v>
      </c>
      <c r="K26">
        <v>14882436</v>
      </c>
      <c r="L26">
        <f t="shared" ref="L26:L34" si="8">B26/K26</f>
        <v>0.71650353477078621</v>
      </c>
      <c r="M26" s="7">
        <f>A26+(1-C26)*$L$35*K26</f>
        <v>10662396.166040229</v>
      </c>
    </row>
    <row r="27" spans="1:13" x14ac:dyDescent="0.3">
      <c r="A27">
        <v>10635751</v>
      </c>
      <c r="B27">
        <v>10662008</v>
      </c>
      <c r="C27" s="2">
        <f t="shared" si="1"/>
        <v>0.99753733067917416</v>
      </c>
      <c r="D27">
        <v>10962965</v>
      </c>
      <c r="E27" s="3">
        <f t="shared" si="2"/>
        <v>10662749.157570787</v>
      </c>
      <c r="F27" s="4">
        <f t="shared" si="3"/>
        <v>26998.157570786774</v>
      </c>
      <c r="G27">
        <f t="shared" si="4"/>
        <v>26257</v>
      </c>
      <c r="H27" s="6">
        <f t="shared" si="5"/>
        <v>10662009.825226011</v>
      </c>
      <c r="I27" s="6">
        <f t="shared" si="6"/>
        <v>26258.825226010755</v>
      </c>
      <c r="J27" s="5">
        <f t="shared" si="7"/>
        <v>10662009.825226011</v>
      </c>
      <c r="K27">
        <v>14456039</v>
      </c>
      <c r="L27">
        <f t="shared" si="8"/>
        <v>0.73754698641861716</v>
      </c>
      <c r="M27" s="7">
        <f>A27+(1-C27)*$L$35*K27</f>
        <v>10659704.302157046</v>
      </c>
    </row>
    <row r="28" spans="1:13" x14ac:dyDescent="0.3">
      <c r="A28">
        <v>9724068</v>
      </c>
      <c r="B28">
        <v>9758606</v>
      </c>
      <c r="C28" s="2">
        <f t="shared" si="1"/>
        <v>0.99646076499040948</v>
      </c>
      <c r="D28">
        <v>10616762</v>
      </c>
      <c r="E28" s="3">
        <f t="shared" si="2"/>
        <v>9761643.2157588899</v>
      </c>
      <c r="F28" s="4">
        <f t="shared" si="3"/>
        <v>37575.215758889914</v>
      </c>
      <c r="G28">
        <f t="shared" si="4"/>
        <v>34538</v>
      </c>
      <c r="H28" s="6">
        <f t="shared" si="5"/>
        <v>9758616.7494203448</v>
      </c>
      <c r="I28" s="6">
        <f t="shared" si="6"/>
        <v>34548.74942034483</v>
      </c>
      <c r="J28" s="5">
        <f t="shared" si="7"/>
        <v>9758616.7494203448</v>
      </c>
      <c r="K28">
        <v>14054917</v>
      </c>
      <c r="L28">
        <f t="shared" si="8"/>
        <v>0.69431971743411935</v>
      </c>
      <c r="M28" s="7">
        <f>A28+(1-C28)*$L$35*K28</f>
        <v>9757537.3800567444</v>
      </c>
    </row>
    <row r="29" spans="1:13" x14ac:dyDescent="0.3">
      <c r="A29">
        <v>9786916</v>
      </c>
      <c r="B29">
        <v>9872218</v>
      </c>
      <c r="C29" s="2">
        <f t="shared" si="1"/>
        <v>0.99135938853862426</v>
      </c>
      <c r="D29">
        <v>11044881</v>
      </c>
      <c r="E29" s="3">
        <f t="shared" si="2"/>
        <v>9882350.5253581312</v>
      </c>
      <c r="F29" s="4">
        <f t="shared" si="3"/>
        <v>95434.525358131155</v>
      </c>
      <c r="G29">
        <f t="shared" si="4"/>
        <v>85302</v>
      </c>
      <c r="H29" s="6">
        <f t="shared" si="5"/>
        <v>9872305.5512147415</v>
      </c>
      <c r="I29" s="6">
        <f t="shared" si="6"/>
        <v>85389.551214741543</v>
      </c>
      <c r="J29" s="5">
        <f t="shared" si="7"/>
        <v>9872305.5512147415</v>
      </c>
      <c r="K29">
        <v>14525373</v>
      </c>
      <c r="L29">
        <f t="shared" si="8"/>
        <v>0.67965332112297561</v>
      </c>
      <c r="M29" s="7">
        <f>A29+(1-C29)*$L$35*K29</f>
        <v>9871362.5189785901</v>
      </c>
    </row>
    <row r="30" spans="1:13" x14ac:dyDescent="0.3">
      <c r="A30">
        <v>9935753</v>
      </c>
      <c r="B30">
        <v>10092247</v>
      </c>
      <c r="C30" s="2">
        <f t="shared" si="1"/>
        <v>0.98449364150520691</v>
      </c>
      <c r="D30">
        <v>11480700</v>
      </c>
      <c r="E30" s="3">
        <f t="shared" si="2"/>
        <v>10113776.849971171</v>
      </c>
      <c r="F30" s="4">
        <f t="shared" si="3"/>
        <v>178023.84997117147</v>
      </c>
      <c r="G30">
        <f t="shared" si="4"/>
        <v>156494</v>
      </c>
      <c r="H30" s="6">
        <f t="shared" si="5"/>
        <v>10092580.849571992</v>
      </c>
      <c r="I30" s="6">
        <f t="shared" si="6"/>
        <v>156827.84957199171</v>
      </c>
      <c r="J30" s="5">
        <f t="shared" si="7"/>
        <v>10092580.849571992</v>
      </c>
      <c r="K30">
        <v>15025923</v>
      </c>
      <c r="L30">
        <f t="shared" si="8"/>
        <v>0.67165571126645596</v>
      </c>
      <c r="M30" s="7">
        <f>A30+(1-C30)*$L$35*K30</f>
        <v>10092522.278953388</v>
      </c>
    </row>
    <row r="31" spans="1:13" x14ac:dyDescent="0.3">
      <c r="A31">
        <v>9282022</v>
      </c>
      <c r="B31">
        <v>9568143</v>
      </c>
      <c r="C31" s="2">
        <f t="shared" si="1"/>
        <v>0.97009649625846939</v>
      </c>
      <c r="D31">
        <v>11413572</v>
      </c>
      <c r="E31" s="3">
        <f t="shared" si="2"/>
        <v>9623327.7930062283</v>
      </c>
      <c r="F31" s="4">
        <f t="shared" si="3"/>
        <v>341305.79300622828</v>
      </c>
      <c r="G31">
        <f t="shared" si="4"/>
        <v>286121</v>
      </c>
      <c r="H31" s="6">
        <f t="shared" si="5"/>
        <v>9569793.2186641376</v>
      </c>
      <c r="I31" s="6">
        <f t="shared" si="6"/>
        <v>287771.21866413765</v>
      </c>
      <c r="J31" s="5">
        <f t="shared" si="7"/>
        <v>9569793.2186641376</v>
      </c>
      <c r="K31">
        <v>14832965</v>
      </c>
      <c r="L31">
        <f t="shared" si="8"/>
        <v>0.6450593660808881</v>
      </c>
      <c r="M31" s="7">
        <f>A31+(1-C31)*$L$35*K31</f>
        <v>9580464.0609064214</v>
      </c>
    </row>
    <row r="32" spans="1:13" x14ac:dyDescent="0.3">
      <c r="A32">
        <v>8256211</v>
      </c>
      <c r="B32">
        <v>8705378</v>
      </c>
      <c r="C32" s="2">
        <f t="shared" si="1"/>
        <v>0.94840350413273267</v>
      </c>
      <c r="D32">
        <v>11126527</v>
      </c>
      <c r="E32" s="3">
        <f t="shared" si="2"/>
        <v>8830300.8043725379</v>
      </c>
      <c r="F32" s="4">
        <f t="shared" si="3"/>
        <v>574089.80437253788</v>
      </c>
      <c r="G32">
        <f t="shared" si="4"/>
        <v>449167</v>
      </c>
      <c r="H32" s="6">
        <f t="shared" si="5"/>
        <v>8711823.5789595358</v>
      </c>
      <c r="I32" s="6">
        <f t="shared" si="6"/>
        <v>455612.57895953581</v>
      </c>
      <c r="J32" s="5">
        <f t="shared" si="7"/>
        <v>8711823.5789595358</v>
      </c>
      <c r="K32">
        <v>14550359</v>
      </c>
      <c r="L32">
        <f t="shared" si="8"/>
        <v>0.5982930043169381</v>
      </c>
      <c r="M32" s="7">
        <f>A32+(1-C32)*$L$35*K32</f>
        <v>8761341.8559509255</v>
      </c>
    </row>
    <row r="33" spans="1:13" x14ac:dyDescent="0.3">
      <c r="A33">
        <v>7648729</v>
      </c>
      <c r="B33">
        <v>8691971</v>
      </c>
      <c r="C33" s="2">
        <f t="shared" si="1"/>
        <v>0.87997635979227262</v>
      </c>
      <c r="D33">
        <v>10986548</v>
      </c>
      <c r="E33" s="3">
        <f t="shared" si="2"/>
        <v>8967374.4842769261</v>
      </c>
      <c r="F33" s="4">
        <f t="shared" si="3"/>
        <v>1318645.4842769261</v>
      </c>
      <c r="G33">
        <f t="shared" si="4"/>
        <v>1043242</v>
      </c>
      <c r="H33" s="6">
        <f t="shared" si="5"/>
        <v>8725025.9287088085</v>
      </c>
      <c r="I33" s="6">
        <f t="shared" si="6"/>
        <v>1076296.9287088085</v>
      </c>
      <c r="J33" s="5">
        <f t="shared" si="7"/>
        <v>8725025.9287088085</v>
      </c>
      <c r="K33">
        <v>14461781</v>
      </c>
      <c r="L33">
        <f t="shared" si="8"/>
        <v>0.60103046782412206</v>
      </c>
      <c r="M33" s="7">
        <f>A33+(1-C33)*$L$35*K33</f>
        <v>8816609.9017792512</v>
      </c>
    </row>
    <row r="34" spans="1:13" x14ac:dyDescent="0.3">
      <c r="A34">
        <v>5676568</v>
      </c>
      <c r="B34">
        <v>9626383</v>
      </c>
      <c r="C34" s="2">
        <f t="shared" si="1"/>
        <v>0.58968856734663477</v>
      </c>
      <c r="D34">
        <v>11618437</v>
      </c>
      <c r="E34" s="3">
        <f t="shared" si="2"/>
        <v>10443745.530662866</v>
      </c>
      <c r="F34" s="4">
        <f>E34-A34</f>
        <v>4767177.5306628663</v>
      </c>
      <c r="G34">
        <f t="shared" si="4"/>
        <v>3949815</v>
      </c>
      <c r="H34" s="6">
        <f t="shared" si="5"/>
        <v>9961756.1909534596</v>
      </c>
      <c r="I34" s="6">
        <f t="shared" si="6"/>
        <v>4285188.1909534596</v>
      </c>
      <c r="J34" s="5">
        <f t="shared" si="7"/>
        <v>9961756.1909534596</v>
      </c>
      <c r="K34">
        <v>15210363</v>
      </c>
      <c r="L34">
        <f t="shared" si="8"/>
        <v>0.63288318628556073</v>
      </c>
      <c r="M34" s="7">
        <f>A34+(1-C34)*$L$35*K34</f>
        <v>9875735.3053121865</v>
      </c>
    </row>
    <row r="35" spans="1:13" x14ac:dyDescent="0.3">
      <c r="K35" t="s">
        <v>0</v>
      </c>
      <c r="L35" s="8">
        <f>SUM(A25:A34)/SUM(H37:H46)</f>
        <v>0.67283717944565213</v>
      </c>
    </row>
    <row r="36" spans="1:13" x14ac:dyDescent="0.3">
      <c r="H36" t="s">
        <v>1</v>
      </c>
    </row>
    <row r="37" spans="1:13" x14ac:dyDescent="0.3">
      <c r="H37" s="7">
        <f>C25*K25</f>
        <v>15473558</v>
      </c>
    </row>
    <row r="38" spans="1:13" x14ac:dyDescent="0.3">
      <c r="H38" s="7">
        <f>C26*K26</f>
        <v>14861325.148111686</v>
      </c>
    </row>
    <row r="39" spans="1:13" x14ac:dyDescent="0.3">
      <c r="H39" s="7">
        <f>C27*K27</f>
        <v>14420438.556254039</v>
      </c>
    </row>
    <row r="40" spans="1:13" x14ac:dyDescent="0.3">
      <c r="H40" s="7">
        <f>C28*K28</f>
        <v>14005173.34569671</v>
      </c>
    </row>
    <row r="41" spans="1:13" x14ac:dyDescent="0.3">
      <c r="H41" s="7">
        <f>C29*K29</f>
        <v>14399864.895575441</v>
      </c>
    </row>
    <row r="42" spans="1:13" x14ac:dyDescent="0.3">
      <c r="H42" s="7">
        <f>C30*K30</f>
        <v>14792925.651246844</v>
      </c>
    </row>
    <row r="43" spans="1:13" x14ac:dyDescent="0.3">
      <c r="H43" s="7">
        <f>C31*K31</f>
        <v>14389407.375624508</v>
      </c>
    </row>
    <row r="44" spans="1:13" x14ac:dyDescent="0.3">
      <c r="H44" s="7">
        <f>C32*K32</f>
        <v>13799611.461989244</v>
      </c>
    </row>
    <row r="45" spans="1:13" x14ac:dyDescent="0.3">
      <c r="H45" s="7">
        <f>C33*K33</f>
        <v>12726025.400493052</v>
      </c>
    </row>
    <row r="46" spans="1:13" x14ac:dyDescent="0.3">
      <c r="H46" s="7">
        <f>C34*K34</f>
        <v>8969377.1662922613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Hoki L. Wijaya</dc:creator>
  <cp:lastModifiedBy>Hoki L. Wijaya</cp:lastModifiedBy>
  <dcterms:created xsi:type="dcterms:W3CDTF">2022-11-15T08:55:10Z</dcterms:created>
  <dcterms:modified xsi:type="dcterms:W3CDTF">2022-11-15T11:59:59Z</dcterms:modified>
</cp:coreProperties>
</file>