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il\Documents\tugas\auk\"/>
    </mc:Choice>
  </mc:AlternateContent>
  <xr:revisionPtr revIDLastSave="0" documentId="8_{A19C80CB-B221-4100-96A1-CE7789FE62B6}" xr6:coauthVersionLast="47" xr6:coauthVersionMax="47" xr10:uidLastSave="{00000000-0000-0000-0000-000000000000}"/>
  <bookViews>
    <workbookView xWindow="-108" yWindow="-108" windowWidth="23256" windowHeight="13176" xr2:uid="{044F8505-C474-46E9-9891-F0627B993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5" i="1" l="1"/>
  <c r="V14" i="1"/>
  <c r="V16" i="1"/>
  <c r="V17" i="1"/>
  <c r="V18" i="1"/>
  <c r="V19" i="1"/>
  <c r="V20" i="1"/>
  <c r="V21" i="1"/>
  <c r="V22" i="1"/>
  <c r="V23" i="1"/>
  <c r="V15" i="1"/>
  <c r="U16" i="1"/>
  <c r="U17" i="1"/>
  <c r="U18" i="1"/>
  <c r="U19" i="1"/>
  <c r="U20" i="1"/>
  <c r="U21" i="1"/>
  <c r="U22" i="1"/>
  <c r="U23" i="1"/>
  <c r="U15" i="1"/>
  <c r="U14" i="1"/>
  <c r="T23" i="1"/>
  <c r="T22" i="1"/>
  <c r="T21" i="1"/>
  <c r="T20" i="1"/>
  <c r="T19" i="1"/>
  <c r="T18" i="1"/>
  <c r="T17" i="1"/>
  <c r="T16" i="1"/>
  <c r="T15" i="1"/>
  <c r="S23" i="1"/>
  <c r="S22" i="1"/>
  <c r="S21" i="1"/>
  <c r="S20" i="1"/>
  <c r="S19" i="1"/>
  <c r="S18" i="1"/>
  <c r="S17" i="1"/>
  <c r="S16" i="1"/>
  <c r="S15" i="1"/>
  <c r="R16" i="1"/>
  <c r="R17" i="1"/>
  <c r="R18" i="1"/>
  <c r="R19" i="1"/>
  <c r="R20" i="1"/>
  <c r="R21" i="1"/>
  <c r="R22" i="1"/>
  <c r="R23" i="1"/>
  <c r="R15" i="1"/>
  <c r="P25" i="1"/>
  <c r="P23" i="1"/>
  <c r="P22" i="1"/>
  <c r="P21" i="1"/>
  <c r="P20" i="1"/>
  <c r="P19" i="1"/>
  <c r="P18" i="1"/>
  <c r="P17" i="1"/>
  <c r="P16" i="1"/>
  <c r="P15" i="1"/>
  <c r="L16" i="1"/>
  <c r="L17" i="1"/>
  <c r="L18" i="1"/>
  <c r="L19" i="1"/>
  <c r="L20" i="1"/>
  <c r="L21" i="1"/>
  <c r="L22" i="1"/>
  <c r="M22" i="1" s="1"/>
  <c r="K17" i="1"/>
  <c r="K18" i="1"/>
  <c r="K19" i="1"/>
  <c r="K20" i="1"/>
  <c r="K21" i="1"/>
  <c r="K22" i="1"/>
  <c r="J18" i="1"/>
  <c r="J19" i="1"/>
  <c r="J20" i="1"/>
  <c r="J21" i="1"/>
  <c r="J22" i="1"/>
  <c r="I19" i="1"/>
  <c r="I20" i="1"/>
  <c r="I21" i="1"/>
  <c r="I22" i="1"/>
  <c r="H20" i="1"/>
  <c r="H21" i="1"/>
  <c r="H22" i="1"/>
  <c r="G21" i="1"/>
  <c r="G22" i="1"/>
  <c r="F22" i="1"/>
  <c r="K23" i="1"/>
  <c r="E23" i="1"/>
  <c r="F23" i="1" s="1"/>
  <c r="G23" i="1" s="1"/>
  <c r="H23" i="1" s="1"/>
  <c r="I23" i="1" s="1"/>
  <c r="J23" i="1" s="1"/>
  <c r="L23" i="1" s="1"/>
  <c r="M23" i="1" s="1"/>
  <c r="M16" i="1"/>
  <c r="M17" i="1"/>
  <c r="M18" i="1"/>
  <c r="M19" i="1"/>
  <c r="M20" i="1"/>
  <c r="M21" i="1"/>
  <c r="M15" i="1"/>
  <c r="D23" i="1"/>
  <c r="F21" i="1"/>
  <c r="D22" i="1"/>
  <c r="D21" i="1"/>
  <c r="D20" i="1"/>
  <c r="D19" i="1"/>
  <c r="D18" i="1"/>
  <c r="D17" i="1"/>
  <c r="D16" i="1"/>
  <c r="D15" i="1"/>
  <c r="D14" i="1"/>
  <c r="E22" i="1"/>
  <c r="E21" i="1"/>
  <c r="G20" i="1"/>
  <c r="F20" i="1"/>
  <c r="E20" i="1"/>
  <c r="H19" i="1"/>
  <c r="G19" i="1"/>
  <c r="F19" i="1"/>
  <c r="E19" i="1"/>
  <c r="I18" i="1"/>
  <c r="H18" i="1"/>
  <c r="G18" i="1"/>
  <c r="F18" i="1"/>
  <c r="E18" i="1"/>
  <c r="J17" i="1"/>
  <c r="I17" i="1"/>
  <c r="H17" i="1"/>
  <c r="G17" i="1"/>
  <c r="F17" i="1"/>
  <c r="E17" i="1"/>
  <c r="K16" i="1"/>
  <c r="J16" i="1"/>
  <c r="I16" i="1"/>
  <c r="I25" i="1" s="1"/>
  <c r="H16" i="1"/>
  <c r="H25" i="1" s="1"/>
  <c r="G16" i="1"/>
  <c r="G25" i="1" s="1"/>
  <c r="F16" i="1"/>
  <c r="F25" i="1" s="1"/>
  <c r="E16" i="1"/>
  <c r="E25" i="1" s="1"/>
  <c r="L15" i="1"/>
  <c r="K15" i="1"/>
  <c r="J15" i="1"/>
  <c r="I15" i="1"/>
  <c r="H15" i="1"/>
  <c r="G15" i="1"/>
  <c r="F15" i="1"/>
  <c r="E15" i="1"/>
  <c r="M14" i="1"/>
  <c r="M25" i="1" s="1"/>
  <c r="L14" i="1"/>
  <c r="L25" i="1" s="1"/>
  <c r="K14" i="1"/>
  <c r="K25" i="1" s="1"/>
  <c r="J14" i="1"/>
  <c r="J25" i="1" s="1"/>
  <c r="I14" i="1"/>
  <c r="H14" i="1"/>
  <c r="G14" i="1"/>
  <c r="F14" i="1"/>
  <c r="E14" i="1"/>
</calcChain>
</file>

<file path=xl/sharedStrings.xml><?xml version="1.0" encoding="utf-8"?>
<sst xmlns="http://schemas.openxmlformats.org/spreadsheetml/2006/main" count="7" uniqueCount="7">
  <si>
    <t>reserve</t>
  </si>
  <si>
    <t>beta</t>
  </si>
  <si>
    <t>dev fact</t>
  </si>
  <si>
    <t>dev fact rev</t>
  </si>
  <si>
    <t>beta rev</t>
  </si>
  <si>
    <t>mu i</t>
  </si>
  <si>
    <t>c 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</si>
</sst>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F446-F050-4B5A-B203-8426EAE4C6F1}">
  <dimension ref="C2:V25"/>
  <sheetViews>
    <sheetView tabSelected="1" topLeftCell="C1" workbookViewId="0">
      <selection activeCell="N12" sqref="N12"/>
    </sheetView>
  </sheetViews>
  <sheetFormatPr defaultRowHeight="14.4" x14ac:dyDescent="0.3"/>
  <cols>
    <col min="19" max="19" width="11.88671875" customWidth="1"/>
  </cols>
  <sheetData>
    <row r="2" spans="3:22" x14ac:dyDescent="0.3"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</row>
    <row r="3" spans="3:22" x14ac:dyDescent="0.3">
      <c r="C3">
        <v>1988</v>
      </c>
      <c r="D3">
        <v>1</v>
      </c>
      <c r="E3">
        <v>41821</v>
      </c>
      <c r="F3">
        <v>34729</v>
      </c>
      <c r="G3">
        <v>20147</v>
      </c>
      <c r="H3">
        <v>15965</v>
      </c>
      <c r="I3">
        <v>11285</v>
      </c>
      <c r="J3">
        <v>5924</v>
      </c>
      <c r="K3">
        <v>4775</v>
      </c>
      <c r="L3">
        <v>3742</v>
      </c>
      <c r="M3">
        <v>3435</v>
      </c>
      <c r="N3">
        <v>2958</v>
      </c>
    </row>
    <row r="4" spans="3:22" x14ac:dyDescent="0.3">
      <c r="C4">
        <v>1989</v>
      </c>
      <c r="D4">
        <v>2</v>
      </c>
      <c r="E4">
        <v>48167</v>
      </c>
      <c r="F4">
        <v>39489</v>
      </c>
      <c r="G4">
        <v>24444</v>
      </c>
      <c r="H4">
        <v>18178</v>
      </c>
      <c r="I4">
        <v>10840</v>
      </c>
      <c r="J4">
        <v>7379</v>
      </c>
      <c r="K4">
        <v>5683</v>
      </c>
      <c r="L4">
        <v>4758</v>
      </c>
      <c r="M4">
        <v>3959</v>
      </c>
    </row>
    <row r="5" spans="3:22" x14ac:dyDescent="0.3">
      <c r="C5">
        <v>1990</v>
      </c>
      <c r="D5">
        <v>3</v>
      </c>
      <c r="E5">
        <v>52098</v>
      </c>
      <c r="F5">
        <v>47459</v>
      </c>
      <c r="G5">
        <v>27359</v>
      </c>
      <c r="H5">
        <v>17916</v>
      </c>
      <c r="I5">
        <v>11448</v>
      </c>
      <c r="J5">
        <v>8846</v>
      </c>
      <c r="K5">
        <v>5869</v>
      </c>
      <c r="L5">
        <v>5391</v>
      </c>
    </row>
    <row r="6" spans="3:22" x14ac:dyDescent="0.3">
      <c r="C6">
        <v>1991</v>
      </c>
      <c r="D6">
        <v>4</v>
      </c>
      <c r="E6">
        <v>57251</v>
      </c>
      <c r="F6">
        <v>49510</v>
      </c>
      <c r="G6">
        <v>27036</v>
      </c>
      <c r="H6">
        <v>20871</v>
      </c>
      <c r="I6">
        <v>14304</v>
      </c>
      <c r="J6">
        <v>10552</v>
      </c>
      <c r="K6">
        <v>7742</v>
      </c>
    </row>
    <row r="7" spans="3:22" x14ac:dyDescent="0.3">
      <c r="C7">
        <v>1992</v>
      </c>
      <c r="D7">
        <v>5</v>
      </c>
      <c r="E7">
        <v>59213</v>
      </c>
      <c r="F7">
        <v>64129</v>
      </c>
      <c r="G7">
        <v>29566</v>
      </c>
      <c r="H7">
        <v>22484</v>
      </c>
      <c r="I7">
        <v>14114</v>
      </c>
      <c r="J7">
        <v>10000</v>
      </c>
    </row>
    <row r="8" spans="3:22" x14ac:dyDescent="0.3">
      <c r="C8">
        <v>1993</v>
      </c>
      <c r="D8">
        <v>6</v>
      </c>
      <c r="E8">
        <v>59475</v>
      </c>
      <c r="F8">
        <v>52076</v>
      </c>
      <c r="G8">
        <v>26838</v>
      </c>
      <c r="H8">
        <v>22332</v>
      </c>
      <c r="I8">
        <v>14756</v>
      </c>
    </row>
    <row r="9" spans="3:22" x14ac:dyDescent="0.3">
      <c r="C9">
        <v>1994</v>
      </c>
      <c r="D9">
        <v>7</v>
      </c>
      <c r="E9">
        <v>65607</v>
      </c>
      <c r="F9">
        <v>44648</v>
      </c>
      <c r="G9">
        <v>27062</v>
      </c>
      <c r="H9">
        <v>22655</v>
      </c>
    </row>
    <row r="10" spans="3:22" x14ac:dyDescent="0.3">
      <c r="C10">
        <v>1995</v>
      </c>
      <c r="D10">
        <v>8</v>
      </c>
      <c r="E10">
        <v>56748</v>
      </c>
      <c r="F10">
        <v>39315</v>
      </c>
      <c r="G10">
        <v>26748</v>
      </c>
    </row>
    <row r="11" spans="3:22" x14ac:dyDescent="0.3">
      <c r="C11">
        <v>1996</v>
      </c>
      <c r="D11">
        <v>9</v>
      </c>
      <c r="E11">
        <v>52212</v>
      </c>
      <c r="F11">
        <v>40030</v>
      </c>
    </row>
    <row r="12" spans="3:22" x14ac:dyDescent="0.3">
      <c r="C12">
        <v>1997</v>
      </c>
      <c r="D12">
        <v>10</v>
      </c>
      <c r="E12">
        <v>43952</v>
      </c>
    </row>
    <row r="13" spans="3:22" x14ac:dyDescent="0.3">
      <c r="P13" t="s">
        <v>0</v>
      </c>
      <c r="Q13" t="s">
        <v>2</v>
      </c>
      <c r="R13" t="s">
        <v>1</v>
      </c>
      <c r="S13" t="s">
        <v>3</v>
      </c>
      <c r="T13" t="s">
        <v>4</v>
      </c>
      <c r="U13" t="s">
        <v>5</v>
      </c>
      <c r="V13" t="s">
        <v>6</v>
      </c>
    </row>
    <row r="14" spans="3:22" x14ac:dyDescent="0.3">
      <c r="D14">
        <f>E3</f>
        <v>41821</v>
      </c>
      <c r="E14">
        <f>SUM($E3:F3)</f>
        <v>76550</v>
      </c>
      <c r="F14">
        <f>SUM($E3:G3)</f>
        <v>96697</v>
      </c>
      <c r="G14">
        <f>SUM($E3:H3)</f>
        <v>112662</v>
      </c>
      <c r="H14">
        <f>SUM($E3:I3)</f>
        <v>123947</v>
      </c>
      <c r="I14">
        <f>SUM($E3:J3)</f>
        <v>129871</v>
      </c>
      <c r="J14">
        <f>SUM($E3:K3)</f>
        <v>134646</v>
      </c>
      <c r="K14">
        <f>SUM($E3:L3)</f>
        <v>138388</v>
      </c>
      <c r="L14">
        <f>SUM($E3:M3)</f>
        <v>141823</v>
      </c>
      <c r="M14">
        <f>SUM($E3:N3)</f>
        <v>144781</v>
      </c>
      <c r="P14">
        <v>0</v>
      </c>
      <c r="T14">
        <v>1</v>
      </c>
      <c r="U14">
        <f>M14</f>
        <v>144781</v>
      </c>
      <c r="V14">
        <f>M14+((1-T14)*U14)</f>
        <v>144781</v>
      </c>
    </row>
    <row r="15" spans="3:22" x14ac:dyDescent="0.3">
      <c r="D15">
        <f>E4</f>
        <v>48167</v>
      </c>
      <c r="E15">
        <f>SUM($E4:F4)</f>
        <v>87656</v>
      </c>
      <c r="F15">
        <f>SUM($E4:G4)</f>
        <v>112100</v>
      </c>
      <c r="G15">
        <f>SUM($E4:H4)</f>
        <v>130278</v>
      </c>
      <c r="H15">
        <f>SUM($E4:I4)</f>
        <v>141118</v>
      </c>
      <c r="I15">
        <f>SUM($E4:J4)</f>
        <v>148497</v>
      </c>
      <c r="J15">
        <f>SUM($E4:K4)</f>
        <v>154180</v>
      </c>
      <c r="K15">
        <f>SUM($E4:L4)</f>
        <v>158938</v>
      </c>
      <c r="L15">
        <f>SUM($E4:M4)</f>
        <v>162897</v>
      </c>
      <c r="M15" s="1">
        <f>L15*M$25</f>
        <v>166294.54007460002</v>
      </c>
      <c r="P15">
        <f>M15-L15</f>
        <v>3397.5400746000232</v>
      </c>
      <c r="Q15">
        <v>1.8351434858869002</v>
      </c>
      <c r="R15">
        <f>1/(PRODUCT(Q15:Q$23))</f>
        <v>0.29182366527631015</v>
      </c>
      <c r="S15">
        <f>Q23</f>
        <v>1.0208569837050407</v>
      </c>
      <c r="T15">
        <f>R23</f>
        <v>0.97956914235984005</v>
      </c>
      <c r="U15">
        <f>M15</f>
        <v>166294.54007460002</v>
      </c>
      <c r="V15">
        <f>M15+((1-T15)*U15)</f>
        <v>169692.08014920005</v>
      </c>
    </row>
    <row r="16" spans="3:22" x14ac:dyDescent="0.3">
      <c r="D16">
        <f>E5</f>
        <v>52098</v>
      </c>
      <c r="E16">
        <f>SUM($E5:F5)</f>
        <v>99557</v>
      </c>
      <c r="F16">
        <f>SUM($E5:G5)</f>
        <v>126916</v>
      </c>
      <c r="G16">
        <f>SUM($E5:H5)</f>
        <v>144832</v>
      </c>
      <c r="H16">
        <f>SUM($E5:I5)</f>
        <v>156280</v>
      </c>
      <c r="I16">
        <f>SUM($E5:J5)</f>
        <v>165126</v>
      </c>
      <c r="J16">
        <f>SUM($E5:K5)</f>
        <v>170995</v>
      </c>
      <c r="K16">
        <f>SUM($E5:L5)</f>
        <v>176386</v>
      </c>
      <c r="L16" s="1">
        <f t="shared" ref="L16" si="0">K16*L$25</f>
        <v>180772.42461136932</v>
      </c>
      <c r="M16" s="1">
        <f t="shared" ref="M16:M23" si="1">L16*M$25</f>
        <v>184542.79212580936</v>
      </c>
      <c r="P16">
        <f>M16-K16</f>
        <v>8156.7921258093556</v>
      </c>
      <c r="Q16">
        <v>1.2577195759699902</v>
      </c>
      <c r="R16">
        <f>1/(PRODUCT(Q16:Q$23))</f>
        <v>0.53553829835945976</v>
      </c>
      <c r="S16">
        <f>Q22</f>
        <v>1.0248683263488561</v>
      </c>
      <c r="T16">
        <f>R22</f>
        <v>0.95579999613179911</v>
      </c>
      <c r="U16">
        <f t="shared" ref="U16:U23" si="2">M16</f>
        <v>184542.79212580936</v>
      </c>
      <c r="V16">
        <f t="shared" ref="V16:V23" si="3">M16+((1-T16)*U16)</f>
        <v>192699.58425161871</v>
      </c>
    </row>
    <row r="17" spans="4:22" x14ac:dyDescent="0.3">
      <c r="D17">
        <f>E6</f>
        <v>57251</v>
      </c>
      <c r="E17">
        <f>SUM($E6:F6)</f>
        <v>106761</v>
      </c>
      <c r="F17">
        <f>SUM($E6:G6)</f>
        <v>133797</v>
      </c>
      <c r="G17">
        <f>SUM($E6:H6)</f>
        <v>154668</v>
      </c>
      <c r="H17">
        <f>SUM($E6:I6)</f>
        <v>168972</v>
      </c>
      <c r="I17">
        <f>SUM($E6:J6)</f>
        <v>179524</v>
      </c>
      <c r="J17">
        <f>SUM($E6:K6)</f>
        <v>187266</v>
      </c>
      <c r="K17" s="1">
        <f t="shared" ref="K17:L22" si="4">J17*K$25</f>
        <v>192923.22749939651</v>
      </c>
      <c r="L17" s="1">
        <f t="shared" si="4"/>
        <v>197720.90528112609</v>
      </c>
      <c r="M17" s="1">
        <f t="shared" si="1"/>
        <v>201844.76698072045</v>
      </c>
      <c r="P17">
        <f>M17-J17</f>
        <v>14578.766980720451</v>
      </c>
      <c r="Q17">
        <v>1.1563269659868793</v>
      </c>
      <c r="R17">
        <f>1/(PRODUCT(Q17:Q$23))</f>
        <v>0.67355700152834974</v>
      </c>
      <c r="S17">
        <f>Q21</f>
        <v>1.0302095815545615</v>
      </c>
      <c r="T17">
        <f>R21</f>
        <v>0.92777238073200596</v>
      </c>
      <c r="U17">
        <f t="shared" si="2"/>
        <v>201844.76698072045</v>
      </c>
      <c r="V17">
        <f t="shared" si="3"/>
        <v>216423.5339614409</v>
      </c>
    </row>
    <row r="18" spans="4:22" x14ac:dyDescent="0.3">
      <c r="D18">
        <f>E7</f>
        <v>59213</v>
      </c>
      <c r="E18">
        <f>SUM($E7:F7)</f>
        <v>123342</v>
      </c>
      <c r="F18">
        <f>SUM($E7:G7)</f>
        <v>152908</v>
      </c>
      <c r="G18">
        <f>SUM($E7:H7)</f>
        <v>175392</v>
      </c>
      <c r="H18">
        <f>SUM($E7:I7)</f>
        <v>189506</v>
      </c>
      <c r="I18">
        <f>SUM($E7:J7)</f>
        <v>199506</v>
      </c>
      <c r="J18" s="1">
        <f t="shared" ref="J18" si="5">I18*J$25</f>
        <v>207213.49787967603</v>
      </c>
      <c r="K18" s="1">
        <f t="shared" si="4"/>
        <v>213473.33094307806</v>
      </c>
      <c r="L18" s="1">
        <f t="shared" si="4"/>
        <v>218782.05540374789</v>
      </c>
      <c r="M18" s="1">
        <f t="shared" si="1"/>
        <v>223345.18916825918</v>
      </c>
      <c r="P18">
        <f>M18-I18</f>
        <v>23839.189168259181</v>
      </c>
      <c r="Q18">
        <v>1.087356141291419</v>
      </c>
      <c r="R18">
        <f>1/(PRODUCT(Q18:Q$23))</f>
        <v>0.7788521239964965</v>
      </c>
      <c r="S18">
        <f>Q20</f>
        <v>1.0386329126927312</v>
      </c>
      <c r="T18">
        <f>R20</f>
        <v>0.8932630281536994</v>
      </c>
      <c r="U18">
        <f t="shared" si="2"/>
        <v>223345.18916825918</v>
      </c>
      <c r="V18">
        <f t="shared" si="3"/>
        <v>247184.37833651833</v>
      </c>
    </row>
    <row r="19" spans="4:22" x14ac:dyDescent="0.3">
      <c r="D19">
        <f>E8</f>
        <v>59475</v>
      </c>
      <c r="E19">
        <f>SUM($E8:F8)</f>
        <v>111551</v>
      </c>
      <c r="F19">
        <f>SUM($E8:G8)</f>
        <v>138389</v>
      </c>
      <c r="G19">
        <f>SUM($E8:H8)</f>
        <v>160721</v>
      </c>
      <c r="H19">
        <f>SUM($E8:I8)</f>
        <v>175477</v>
      </c>
      <c r="I19" s="1">
        <f t="shared" ref="I19:J19" si="6">H19*I$25</f>
        <v>185085.64629153025</v>
      </c>
      <c r="J19" s="1">
        <f t="shared" si="6"/>
        <v>192236.04390538865</v>
      </c>
      <c r="K19" s="1">
        <f t="shared" si="4"/>
        <v>198043.41435147476</v>
      </c>
      <c r="L19" s="1">
        <f t="shared" si="4"/>
        <v>202968.42261080895</v>
      </c>
      <c r="M19" s="1">
        <f t="shared" si="1"/>
        <v>207201.73169384041</v>
      </c>
      <c r="P19">
        <f>M19-H19</f>
        <v>31724.731693840411</v>
      </c>
      <c r="Q19">
        <v>1.054757297489302</v>
      </c>
      <c r="R19">
        <f>1/(PRODUCT(Q19:Q$23))</f>
        <v>0.84688964018545621</v>
      </c>
      <c r="S19">
        <f>Q19</f>
        <v>1.054757297489302</v>
      </c>
      <c r="T19">
        <f>R19</f>
        <v>0.84688964018545621</v>
      </c>
      <c r="U19">
        <f t="shared" si="2"/>
        <v>207201.73169384041</v>
      </c>
      <c r="V19">
        <f t="shared" si="3"/>
        <v>238926.46338768088</v>
      </c>
    </row>
    <row r="20" spans="4:22" x14ac:dyDescent="0.3">
      <c r="D20">
        <f>E9</f>
        <v>65607</v>
      </c>
      <c r="E20">
        <f>SUM($E9:F9)</f>
        <v>110255</v>
      </c>
      <c r="F20">
        <f>SUM($E9:G9)</f>
        <v>137317</v>
      </c>
      <c r="G20">
        <f>SUM($E9:H9)</f>
        <v>159972</v>
      </c>
      <c r="H20" s="1">
        <f t="shared" ref="H20:J20" si="7">G20*H$25</f>
        <v>173946.53663467089</v>
      </c>
      <c r="I20" s="1">
        <f t="shared" si="7"/>
        <v>183471.37888840935</v>
      </c>
      <c r="J20" s="1">
        <f t="shared" si="7"/>
        <v>190559.41265062027</v>
      </c>
      <c r="K20" s="1">
        <f t="shared" si="4"/>
        <v>196316.13276807853</v>
      </c>
      <c r="L20" s="1">
        <f t="shared" si="4"/>
        <v>201198.18642530046</v>
      </c>
      <c r="M20" s="1">
        <f t="shared" si="1"/>
        <v>205394.57372105669</v>
      </c>
      <c r="P20">
        <f>M20-G20</f>
        <v>45422.573721056688</v>
      </c>
      <c r="Q20">
        <v>1.0386329126927312</v>
      </c>
      <c r="R20">
        <f>1/(PRODUCT(Q20:Q$23))</f>
        <v>0.8932630281536994</v>
      </c>
      <c r="S20">
        <f>Q18</f>
        <v>1.087356141291419</v>
      </c>
      <c r="T20">
        <f>R18</f>
        <v>0.7788521239964965</v>
      </c>
      <c r="U20">
        <f t="shared" si="2"/>
        <v>205394.57372105669</v>
      </c>
      <c r="V20">
        <f t="shared" si="3"/>
        <v>250817.14744211338</v>
      </c>
    </row>
    <row r="21" spans="4:22" x14ac:dyDescent="0.3">
      <c r="D21">
        <f>E10</f>
        <v>56748</v>
      </c>
      <c r="E21">
        <f>SUM($E10:F10)</f>
        <v>96063</v>
      </c>
      <c r="F21">
        <f>SUM($E10:G10)</f>
        <v>122811</v>
      </c>
      <c r="G21" s="1">
        <f t="shared" ref="G21:J21" si="8">F21*G$25</f>
        <v>142009.67101981465</v>
      </c>
      <c r="H21" s="1">
        <f t="shared" si="8"/>
        <v>154415.0879061695</v>
      </c>
      <c r="I21" s="1">
        <f t="shared" si="8"/>
        <v>162870.44081148435</v>
      </c>
      <c r="J21" s="1">
        <f t="shared" si="8"/>
        <v>169162.60033158108</v>
      </c>
      <c r="K21" s="1">
        <f t="shared" si="4"/>
        <v>174272.93170227969</v>
      </c>
      <c r="L21" s="1">
        <f t="shared" si="4"/>
        <v>178606.80784162387</v>
      </c>
      <c r="M21" s="1">
        <f t="shared" si="1"/>
        <v>182332.00712238596</v>
      </c>
      <c r="P21">
        <f>M21-F21</f>
        <v>59521.007122385956</v>
      </c>
      <c r="Q21">
        <v>1.0302095815545615</v>
      </c>
      <c r="R21">
        <f>1/(PRODUCT(Q21:Q$23))</f>
        <v>0.92777238073200596</v>
      </c>
      <c r="S21">
        <f>Q17</f>
        <v>1.1563269659868793</v>
      </c>
      <c r="T21">
        <f>R17</f>
        <v>0.67355700152834974</v>
      </c>
      <c r="U21">
        <f t="shared" si="2"/>
        <v>182332.00712238596</v>
      </c>
      <c r="V21">
        <f t="shared" si="3"/>
        <v>241853.01424477191</v>
      </c>
    </row>
    <row r="22" spans="4:22" x14ac:dyDescent="0.3">
      <c r="D22">
        <f>E11</f>
        <v>52212</v>
      </c>
      <c r="E22">
        <f>SUM($E11:F11)</f>
        <v>92242</v>
      </c>
      <c r="F22" s="1">
        <f t="shared" ref="E22:L23" si="9">E22*F$25</f>
        <v>116014.56912662383</v>
      </c>
      <c r="G22" s="1">
        <f t="shared" ref="G22:J22" si="10">F22*G$25</f>
        <v>134150.77472846402</v>
      </c>
      <c r="H22" s="1">
        <f t="shared" si="10"/>
        <v>145869.66875999703</v>
      </c>
      <c r="I22" s="1">
        <f t="shared" si="10"/>
        <v>153857.09760695414</v>
      </c>
      <c r="J22" s="1">
        <f t="shared" si="10"/>
        <v>159801.04542596062</v>
      </c>
      <c r="K22" s="1">
        <f t="shared" si="4"/>
        <v>164628.56814026038</v>
      </c>
      <c r="L22" s="1">
        <f t="shared" si="4"/>
        <v>168722.60509911727</v>
      </c>
      <c r="M22" s="1">
        <f t="shared" si="1"/>
        <v>172241.64972434158</v>
      </c>
      <c r="P22">
        <f>M22-E22</f>
        <v>79999.64972434158</v>
      </c>
      <c r="Q22">
        <v>1.0248683263488561</v>
      </c>
      <c r="R22">
        <f>1/(PRODUCT(Q22:Q$23))</f>
        <v>0.95579999613179911</v>
      </c>
      <c r="S22">
        <f>Q16</f>
        <v>1.2577195759699902</v>
      </c>
      <c r="T22">
        <f>R16</f>
        <v>0.53553829835945976</v>
      </c>
      <c r="U22">
        <f t="shared" si="2"/>
        <v>172241.64972434158</v>
      </c>
      <c r="V22">
        <f t="shared" si="3"/>
        <v>252241.29944868316</v>
      </c>
    </row>
    <row r="23" spans="4:22" x14ac:dyDescent="0.3">
      <c r="D23">
        <f>E12</f>
        <v>43952</v>
      </c>
      <c r="E23" s="1">
        <f t="shared" si="9"/>
        <v>80658.226491701033</v>
      </c>
      <c r="F23" s="1">
        <f t="shared" si="9"/>
        <v>101445.43042163365</v>
      </c>
      <c r="G23" s="1">
        <f t="shared" si="9"/>
        <v>117304.0867726807</v>
      </c>
      <c r="H23" s="1">
        <f t="shared" si="9"/>
        <v>127551.31915085588</v>
      </c>
      <c r="I23" s="1">
        <f t="shared" si="9"/>
        <v>134535.68467875221</v>
      </c>
      <c r="J23" s="1">
        <f t="shared" si="9"/>
        <v>139733.19003900324</v>
      </c>
      <c r="K23" s="1">
        <f>J23*K$25</f>
        <v>143954.47123936555</v>
      </c>
      <c r="L23" s="1">
        <f t="shared" si="9"/>
        <v>147534.37800952309</v>
      </c>
      <c r="M23" s="1">
        <f t="shared" si="1"/>
        <v>150611.50012760103</v>
      </c>
      <c r="P23">
        <f>M23-D23</f>
        <v>106659.50012760103</v>
      </c>
      <c r="Q23">
        <v>1.0208569837050407</v>
      </c>
      <c r="R23">
        <f>1/(PRODUCT(Q23:Q$23))</f>
        <v>0.97956914235984005</v>
      </c>
      <c r="S23">
        <f>Q15</f>
        <v>1.8351434858869002</v>
      </c>
      <c r="T23">
        <f>R15</f>
        <v>0.29182366527631015</v>
      </c>
      <c r="U23">
        <f t="shared" si="2"/>
        <v>150611.50012760103</v>
      </c>
      <c r="V23">
        <f t="shared" si="3"/>
        <v>257271.00025520206</v>
      </c>
    </row>
    <row r="25" spans="4:22" x14ac:dyDescent="0.3">
      <c r="E25">
        <f>SUM(E14:E22)/SUM(D14:D22)</f>
        <v>1.8351434858869002</v>
      </c>
      <c r="F25">
        <f>SUM(F14:F21)/SUM(E14:E21)</f>
        <v>1.2577195759699902</v>
      </c>
      <c r="G25">
        <f>SUM(G14:G20)/SUM(F14:F20)</f>
        <v>1.1563269659868793</v>
      </c>
      <c r="H25">
        <f>SUM(H14:H19)/SUM(G14:G19)</f>
        <v>1.087356141291419</v>
      </c>
      <c r="I25">
        <f>SUM(I14:I18)/SUM(H14:H18)</f>
        <v>1.054757297489302</v>
      </c>
      <c r="J25">
        <f>SUM(J14:J17)/SUM(I14:I17)</f>
        <v>1.0386329126927312</v>
      </c>
      <c r="K25">
        <f>SUM(K14:K16)/SUM(J14:J16)</f>
        <v>1.0302095815545615</v>
      </c>
      <c r="L25">
        <f>SUM(L14:L15)/SUM(K14:K15)</f>
        <v>1.0248683263488561</v>
      </c>
      <c r="M25">
        <f>SUM(M14)/SUM(L14)</f>
        <v>1.0208569837050407</v>
      </c>
      <c r="P25">
        <f>SUM(P14:P23)</f>
        <v>373299.75073861465</v>
      </c>
      <c r="V25">
        <f>SUM(V14:V23)</f>
        <v>2211889.5014772294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Hoki L. Wijaya</dc:creator>
  <cp:lastModifiedBy>Hoki L. Wijaya</cp:lastModifiedBy>
  <dcterms:created xsi:type="dcterms:W3CDTF">2022-11-29T09:05:01Z</dcterms:created>
  <dcterms:modified xsi:type="dcterms:W3CDTF">2022-11-29T09:35:06Z</dcterms:modified>
</cp:coreProperties>
</file>