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797B82-D3E2-46D6-900E-E1D73955BE27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제이비티" sheetId="2" r:id="rId1"/>
    <sheet name="팡이네" sheetId="8" r:id="rId2"/>
    <sheet name="키워드=성주참외" sheetId="6" r:id="rId3"/>
    <sheet name="성주참외3kg" sheetId="7" r:id="rId4"/>
    <sheet name="성주참외5kg" sheetId="5" r:id="rId5"/>
    <sheet name="로얄과5kg" sheetId="4" r:id="rId6"/>
    <sheet name="성주참외 시장조사| kg수            | 평균가" sheetId="3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N9" i="2"/>
  <c r="N10" i="2"/>
  <c r="N11" i="2"/>
  <c r="N12" i="2"/>
  <c r="G9" i="2"/>
  <c r="G8" i="2"/>
  <c r="P8" i="2" s="1"/>
  <c r="G10" i="2"/>
  <c r="G11" i="2"/>
  <c r="P11" i="2" s="1"/>
  <c r="G12" i="2"/>
  <c r="P12" i="2" s="1"/>
  <c r="Q8" i="2" l="1"/>
  <c r="R8" i="2" s="1"/>
  <c r="S8" i="2" s="1"/>
  <c r="T8" i="2"/>
  <c r="Q11" i="2"/>
  <c r="R11" i="2" s="1"/>
  <c r="S11" i="2" s="1"/>
  <c r="Q12" i="2"/>
  <c r="R12" i="2" s="1"/>
  <c r="S12" i="2" s="1"/>
  <c r="P9" i="2"/>
  <c r="T9" i="2"/>
  <c r="T10" i="2"/>
  <c r="P10" i="2"/>
  <c r="T11" i="2"/>
  <c r="T12" i="2"/>
  <c r="U8" i="2" l="1"/>
  <c r="V8" i="2" s="1"/>
  <c r="Q10" i="2"/>
  <c r="R10" i="2" s="1"/>
  <c r="S10" i="2" s="1"/>
  <c r="Q9" i="2"/>
  <c r="R9" i="2" s="1"/>
  <c r="S9" i="2" s="1"/>
  <c r="U11" i="2"/>
  <c r="V11" i="2" s="1"/>
  <c r="U12" i="2"/>
  <c r="V12" i="2" s="1"/>
  <c r="U10" i="2" l="1"/>
  <c r="V10" i="2" s="1"/>
  <c r="U9" i="2" l="1"/>
  <c r="V9" i="2" s="1"/>
</calcChain>
</file>

<file path=xl/sharedStrings.xml><?xml version="1.0" encoding="utf-8"?>
<sst xmlns="http://schemas.openxmlformats.org/spreadsheetml/2006/main" count="111" uniqueCount="110">
  <si>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</si>
  <si>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</si>
  <si>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</si>
  <si>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</si>
  <si>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</si>
  <si>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</si>
  <si>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</si>
  <si>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</si>
  <si>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</si>
  <si>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</si>
  <si>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</si>
  <si>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</si>
  <si>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</si>
  <si>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</si>
  <si>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마케팅</t>
    <phoneticPr fontId="1" type="noConversion"/>
  </si>
  <si>
    <t>수량</t>
    <phoneticPr fontId="1" type="noConversion"/>
  </si>
  <si>
    <t>기타</t>
    <phoneticPr fontId="1" type="noConversion"/>
  </si>
  <si>
    <t>소싱현황 관리</t>
    <phoneticPr fontId="2" type="noConversion"/>
  </si>
  <si>
    <t>원가 (위안)</t>
    <phoneticPr fontId="1" type="noConversion"/>
  </si>
  <si>
    <t>쿠폰가 500원 다운쿠폰 할인 한 가격으로 설정함</t>
    <phoneticPr fontId="1" type="noConversion"/>
  </si>
  <si>
    <t>쿠폰가</t>
    <phoneticPr fontId="1" type="noConversion"/>
  </si>
  <si>
    <r>
      <t>°</t>
    </r>
    <r>
      <rPr>
        <b/>
        <sz val="11"/>
        <color rgb="FF000000"/>
        <rFont val="Arial"/>
        <family val="2"/>
      </rPr>
      <t>사업자번호</t>
    </r>
    <r>
      <rPr>
        <sz val="11"/>
        <color rgb="FF000000"/>
        <rFont val="Arial"/>
        <family val="2"/>
      </rPr>
      <t xml:space="preserve"> : 775-86-03236
°</t>
    </r>
    <r>
      <rPr>
        <b/>
        <sz val="11"/>
        <color rgb="FF000000"/>
        <rFont val="Arial"/>
        <family val="2"/>
      </rPr>
      <t>결재계좌</t>
    </r>
    <r>
      <rPr>
        <sz val="11"/>
        <color rgb="FF000000"/>
        <rFont val="Arial"/>
        <family val="2"/>
      </rPr>
      <t xml:space="preserve"> : (하나) 535-910020-05404, (기업) 032-512060-04-014
°</t>
    </r>
    <r>
      <rPr>
        <b/>
        <sz val="11"/>
        <color rgb="FF000000"/>
        <rFont val="Arial"/>
        <family val="2"/>
      </rPr>
      <t>e-mail</t>
    </r>
    <r>
      <rPr>
        <sz val="11"/>
        <color rgb="FF000000"/>
        <rFont val="Arial"/>
        <family val="2"/>
      </rPr>
      <t xml:space="preserve"> : jbtm3333@naver.com
°</t>
    </r>
    <r>
      <rPr>
        <b/>
        <sz val="11"/>
        <color rgb="FF000000"/>
        <rFont val="Arial"/>
        <family val="2"/>
      </rPr>
      <t>연락처</t>
    </r>
    <r>
      <rPr>
        <sz val="11"/>
        <color rgb="FF000000"/>
        <rFont val="Arial"/>
        <family val="2"/>
      </rPr>
      <t xml:space="preserve"> : 070-7797-0603
°제이비티엠홀딩스㈜ : 총괄이사 유지혜 / 010-9490-7366</t>
    </r>
  </si>
  <si>
    <t>발주마감시간 : 오전10시20분까지</t>
  </si>
  <si>
    <t>공급가(vip)</t>
    <phoneticPr fontId="1" type="noConversion"/>
  </si>
  <si>
    <t>kg수</t>
  </si>
  <si>
    <t>평균가격(대표 시세)</t>
  </si>
  <si>
    <t>최저가</t>
  </si>
  <si>
    <t>100g당 평균 단가(대표)</t>
  </si>
  <si>
    <t>비고</t>
  </si>
  <si>
    <t>1kg (못난이·가정용)</t>
  </si>
  <si>
    <t>혼합·랜덤과 위주, “첫수확·노마진” 9천원대 다수coupang​</t>
  </si>
  <si>
    <t>2kg (못난이·가정용)</t>
  </si>
  <si>
    <t>가정용·혼합과 특가 1.8만원 전후 구간이 중심coupang​</t>
  </si>
  <si>
    <t>3kg (못난이·가정용)</t>
  </si>
  <si>
    <t>1.6만~2.0만원대 가성비 상품, 프리미엄 제외 기준coupang​</t>
  </si>
  <si>
    <t>5kg (가정용 위주)</t>
  </si>
  <si>
    <t>2.9만~3.5만원대 가정용·대과 특가coupang​</t>
  </si>
  <si>
    <t>10kg (가정용·못난이)</t>
  </si>
  <si>
    <t>못난이 랜덤 5만원 초반, 대량 소진형 가격coupang​</t>
  </si>
  <si>
    <t xml:space="preserve">kg수 </t>
  </si>
  <si>
    <t xml:space="preserve"> 평균가격(대표 시세) </t>
  </si>
  <si>
    <t xml:space="preserve"> 최저가(1페이지 기준) </t>
  </si>
  <si>
    <t xml:space="preserve"> 100g당 평균 단가(대표) </t>
  </si>
  <si>
    <t xml:space="preserve"> 비고</t>
  </si>
  <si>
    <t xml:space="preserve">1kg </t>
  </si>
  <si>
    <t xml:space="preserve"> 곰곰·성주 당도선별 기준, 일반 가정용·랜덤은 9,110~14,900원​</t>
  </si>
  <si>
    <t xml:space="preserve">2kg </t>
  </si>
  <si>
    <t xml:space="preserve"> 18,800~21,900원대 다수, 가정용·혼합과 중심​</t>
  </si>
  <si>
    <t xml:space="preserve">3kg </t>
  </si>
  <si>
    <t xml:space="preserve"> 23,800~30,000원 프리미엄·로얄과, 16,200~19,800원 가성비 가정용 라인 존재</t>
  </si>
  <si>
    <r>
      <rPr>
        <u/>
        <sz val="11"/>
        <color theme="10"/>
        <rFont val="Calibri"/>
        <family val="1"/>
        <scheme val="minor"/>
      </rPr>
      <t>지금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>(1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노출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기준으로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쿠팡에서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성주참외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옵션별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평균가격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최저가를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정리해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줄게</t>
    </r>
    <r>
      <rPr>
        <u/>
        <sz val="11"/>
        <color theme="10"/>
        <rFont val="Calibri"/>
        <family val="2"/>
        <scheme val="minor"/>
      </rPr>
      <t>.​</t>
    </r>
  </si>
  <si>
    <t>1kg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</si>
  <si>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): 9,110~14,900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/1kg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</si>
  <si>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 xml:space="preserve">: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1kg 8,310~9,950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829~831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라인이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체감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</si>
  <si>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유사</t>
    </r>
    <r>
      <rPr>
        <u/>
        <sz val="11"/>
        <color theme="10"/>
        <rFont val="Calibri"/>
        <family val="2"/>
        <scheme val="minor"/>
      </rPr>
      <t xml:space="preserve"> 1kg): 9,110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더달달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9,750~9,900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노마진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첫수확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</si>
  <si>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t>2kg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</si>
  <si>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17,900~25,000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</si>
  <si>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18,800~21,900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900~1,100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가장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많이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모여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</si>
  <si>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17,900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2kg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18,050~19,200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다수</t>
    </r>
    <r>
      <rPr>
        <u/>
        <sz val="11"/>
        <color theme="10"/>
        <rFont val="Calibri"/>
        <family val="2"/>
        <scheme val="minor"/>
      </rPr>
      <t>​</t>
    </r>
  </si>
  <si>
    <t>3kg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</si>
  <si>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16,200~31,410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</si>
  <si>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23,800~30,000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790~1,000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정도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몰려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</si>
  <si>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16,200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</t>
    </r>
    <r>
      <rPr>
        <u/>
        <sz val="11"/>
        <color theme="10"/>
        <rFont val="Calibri"/>
        <family val="2"/>
        <scheme val="minor"/>
      </rPr>
      <t xml:space="preserve"> 3kg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그다음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저가대는</t>
    </r>
    <r>
      <rPr>
        <u/>
        <sz val="11"/>
        <color theme="10"/>
        <rFont val="Calibri"/>
        <family val="2"/>
        <scheme val="minor"/>
      </rPr>
      <t xml:space="preserve"> 19,780~19,800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​</t>
    </r>
  </si>
  <si>
    <t>5kg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</si>
  <si>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29,900~45,300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</si>
  <si>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38,800~44,910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600~900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</si>
  <si>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29,900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5kg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베스트셀러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5kg 38,800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​</t>
    </r>
  </si>
  <si>
    <t>10kg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</si>
  <si>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55,900~69,900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일부</t>
    </r>
    <r>
      <rPr>
        <u/>
        <sz val="11"/>
        <color theme="10"/>
        <rFont val="Calibri"/>
        <family val="2"/>
        <scheme val="minor"/>
      </rPr>
      <t xml:space="preserve"> 61,980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</si>
  <si>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55,900~69,800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560~700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</si>
  <si>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55,900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 10kg), 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 50,310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503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)</t>
    </r>
    <r>
      <rPr>
        <u/>
        <sz val="11"/>
        <color theme="10"/>
        <rFont val="Calibri"/>
        <family val="1"/>
        <scheme val="minor"/>
      </rPr>
      <t>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</si>
  <si>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t>간단 포인트</t>
  </si>
  <si>
    <r>
      <t>“</t>
    </r>
    <r>
      <rPr>
        <u/>
        <sz val="11"/>
        <color theme="10"/>
        <rFont val="Calibri"/>
        <family val="1"/>
        <scheme val="minor"/>
      </rPr>
      <t>쿠팡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단가</t>
    </r>
    <r>
      <rPr>
        <u/>
        <sz val="11"/>
        <color theme="10"/>
        <rFont val="Calibri"/>
        <family val="2"/>
        <scheme val="minor"/>
      </rPr>
      <t>”</t>
    </r>
    <r>
      <rPr>
        <u/>
        <sz val="11"/>
        <color theme="10"/>
        <rFont val="Calibri"/>
        <family val="1"/>
        <scheme val="minor"/>
      </rPr>
      <t>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라인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830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수준으로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보는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좋아</t>
    </r>
    <r>
      <rPr>
        <u/>
        <sz val="11"/>
        <color theme="10"/>
        <rFont val="Calibri"/>
        <family val="2"/>
        <scheme val="minor"/>
      </rPr>
      <t>.​</t>
    </r>
  </si>
  <si>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대용량</t>
    </r>
    <r>
      <rPr>
        <u/>
        <sz val="11"/>
        <color theme="10"/>
        <rFont val="Calibri"/>
        <family val="2"/>
        <scheme val="minor"/>
      </rPr>
      <t>(10kg)</t>
    </r>
    <r>
      <rPr>
        <u/>
        <sz val="11"/>
        <color theme="10"/>
        <rFont val="Calibri"/>
        <family val="1"/>
        <scheme val="minor"/>
      </rPr>
      <t>은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500</t>
    </r>
    <r>
      <rPr>
        <u/>
        <sz val="11"/>
        <color theme="10"/>
        <rFont val="Calibri"/>
        <family val="1"/>
        <scheme val="minor"/>
      </rPr>
      <t>원대까지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내려가고</t>
    </r>
    <r>
      <rPr>
        <u/>
        <sz val="11"/>
        <color theme="10"/>
        <rFont val="Calibri"/>
        <family val="2"/>
        <scheme val="minor"/>
      </rPr>
      <t>, 16Brix·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로얄과는</t>
    </r>
    <r>
      <rPr>
        <u/>
        <sz val="11"/>
        <color theme="10"/>
        <rFont val="Calibri"/>
        <family val="2"/>
        <scheme val="minor"/>
      </rPr>
      <t xml:space="preserve"> 1,000~1,400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/100g</t>
    </r>
    <r>
      <rPr>
        <u/>
        <sz val="11"/>
        <color theme="10"/>
        <rFont val="Calibri"/>
        <family val="1"/>
        <scheme val="minor"/>
      </rPr>
      <t>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올라가는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구조야</t>
    </r>
    <r>
      <rPr>
        <u/>
        <sz val="11"/>
        <color theme="10"/>
        <rFont val="Calibri"/>
        <family val="2"/>
        <scheme val="minor"/>
      </rPr>
      <t>.​</t>
    </r>
  </si>
  <si>
    <t>원하면 1kg/2kg/3kg만 따로 뽑아서 엑셀 붙여넣기용 표로 만들어 줄게.</t>
  </si>
  <si>
    <t>더달달 국내산 성주참외 혼합과​</t>
  </si>
  <si>
    <t>1kg</t>
  </si>
  <si>
    <t>9,110원</t>
  </si>
  <si>
    <t>901원</t>
  </si>
  <si>
    <t>성주 당도선별 미니참외​</t>
  </si>
  <si>
    <t>2kg</t>
  </si>
  <si>
    <t>16,630원</t>
  </si>
  <si>
    <t>832원</t>
  </si>
  <si>
    <t>곰곰 당도선별 성주참외​</t>
  </si>
  <si>
    <t>8,310원</t>
  </si>
  <si>
    <t>831원</t>
  </si>
  <si>
    <t>최저가 옵션</t>
    <phoneticPr fontId="1" type="noConversion"/>
  </si>
  <si>
    <t>잘팔리는거</t>
    <phoneticPr fontId="1" type="noConversion"/>
  </si>
  <si>
    <t>https://www.coupang.com/vp/products/8634375755?itemId=25051766293&amp;vendorItemId=92056200102&amp;sourceType=srp_product_ads&amp;clickEventId=064c9960-1db7-11f1-b650-710c45b74a51&amp;korePlacement=15&amp;koreSubPlacement=12&amp;clickEventId=064c9960-1db7-11f1-b650-710c45b74a51&amp;korePlacement=15&amp;koreSubPlacement=12</t>
  </si>
  <si>
    <t>https://www.coupang.com/vp/products/7335395994?itemId=18841516871&amp;vendorItemId=85965024887&amp;sourceType=srp_product_ads&amp;clickEventId=064c9960-1db7-11f1-948e-bd3e735282e6&amp;korePlacement=15&amp;koreSubPlacement=6&amp;clickEventId=064c9960-1db7-11f1-948e-bd3e735282e6&amp;korePlacement=15&amp;koreSubPlacement=6</t>
  </si>
  <si>
    <t>https://www.coupang.com/vp/products/7215613518?itemId=18738471739&amp;vendorItemId=79958720895&amp;sourceType=srp_product_ads&amp;clickEventId=064c9960-1db7-11f1-9d51-c1a111e6d38b&amp;korePlacement=15&amp;koreSubPlacement=5&amp;clickEventId=064c9960-1db7-11f1-9d51-c1a111e6d38b&amp;korePlacement=15&amp;koreSubPlacement=5</t>
  </si>
  <si>
    <t>https://www.coupang.com/np/search?component=&amp;q=%EC%84%B1%EC%A3%BC%EC%B0%B8%EC%99%B8&amp;traceId=mmmtag1i&amp;channel=user</t>
  </si>
  <si>
    <t>가정용참외(로얄과)3kg(8-13과)</t>
    <phoneticPr fontId="1" type="noConversion"/>
  </si>
  <si>
    <t>가정용참외(로얄과)5kg(14-23과)</t>
    <phoneticPr fontId="1" type="noConversion"/>
  </si>
  <si>
    <t>가정용참외(혼합과)3kg</t>
    <phoneticPr fontId="1" type="noConversion"/>
  </si>
  <si>
    <t>가정용참외(혼합과)2kg</t>
    <phoneticPr fontId="1" type="noConversion"/>
  </si>
  <si>
    <t>https://www.coupang.com/vp/products/9423243138?itemId=28009088563&amp;vendorItemId=94976064089&amp;q=%EC%84%B1%EC%A3%BC%EC%B0%B8%EC%99%B8&amp;searchId=d3882dfa7011382&amp;sourceType=search&amp;itemsCount=36&amp;searchRank=2&amp;rank=2&amp;traceId=mmqa4it7</t>
    <phoneticPr fontId="1" type="noConversion"/>
  </si>
  <si>
    <t>https://www.coupang.com/vp/products/9422634298?itemId=28006735858&amp;vendorItemId=94964161682&amp;q=%EC%84%B1%EC%A3%BC%EC%B0%B8%EC%99%B8&amp;searchId=d3882dfa7011382&amp;sourceType=search&amp;itemsCount=36&amp;searchRank=4&amp;rank=4&amp;traceId=mmqa519u</t>
    <phoneticPr fontId="1" type="noConversion"/>
  </si>
  <si>
    <t>가정용참외(혼합과)5kg</t>
    <phoneticPr fontId="1" type="noConversion"/>
  </si>
  <si>
    <t>https://www.coupang.com/vp/products/9363643897?itemId=27784647194&amp;vendorItemId=94744938771&amp;q=%EC%84%B1%EC%A3%BC%EC%B0%B8%EC%99%B8&amp;searchId=d3882dfa7011382&amp;sourceType=search&amp;itemsCount=36&amp;searchRank=11&amp;rank=11&amp;traceId=mmqagmme</t>
    <phoneticPr fontId="1" type="noConversion"/>
  </si>
  <si>
    <t>경쟁사1</t>
    <phoneticPr fontId="1" type="noConversion"/>
  </si>
  <si>
    <t>경쟁사2</t>
    <phoneticPr fontId="1" type="noConversion"/>
  </si>
  <si>
    <r>
      <t>2</t>
    </r>
    <r>
      <rPr>
        <sz val="14"/>
        <color theme="1"/>
        <rFont val="Arial Unicode MS"/>
        <family val="2"/>
      </rPr>
      <t>등과 5등만 유일할게 이길수 있음</t>
    </r>
    <phoneticPr fontId="1" type="noConversion"/>
  </si>
  <si>
    <t>3.27가격 인상</t>
    <phoneticPr fontId="1" type="noConversion"/>
  </si>
  <si>
    <t>2kg (가정용 혼합과)_vip</t>
    <phoneticPr fontId="1" type="noConversion"/>
  </si>
  <si>
    <t>5kg (가정용 혼합과)_vip</t>
    <phoneticPr fontId="1" type="noConversion"/>
  </si>
  <si>
    <t>3kg (가정용 혼합과)_vip</t>
    <phoneticPr fontId="1" type="noConversion"/>
  </si>
  <si>
    <t>3kg (가정용 로얄과)_vip</t>
    <phoneticPr fontId="1" type="noConversion"/>
  </si>
  <si>
    <t>5kg (가정용 로얄과)_vip</t>
    <phoneticPr fontId="1" type="noConversion"/>
  </si>
  <si>
    <t xml:space="preserve">쥬얼리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</si>
</sst>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_-;_-@"/>
    <numFmt numFmtId="177" formatCode="0.0%"/>
    <numFmt numFmtId="178" formatCode="#,##0_ "/>
    <numFmt numFmtId="179" formatCode="[$-804]\kg"/>
    <numFmt numFmtId="180" formatCode="_ * #,##0.00_ ;_ * \-#,##0.00_ ;_ * &quot;-&quot;??_ ;_ @_ "/>
    <numFmt numFmtId="181" formatCode="0.00_);[Red]\(0.00\)"/>
  </numFmts>
  <fonts count="30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Georgia"/>
      <family val="1"/>
    </font>
    <font>
      <u/>
      <sz val="11"/>
      <color theme="10"/>
      <name val="Calibri"/>
      <family val="1"/>
      <scheme val="minor"/>
    </font>
    <font>
      <sz val="11"/>
      <color theme="1"/>
      <name val="Segoe UI"/>
      <family val="2"/>
    </font>
    <font>
      <sz val="11"/>
      <color theme="1"/>
      <name val="Georgia"/>
      <family val="1"/>
    </font>
    <font>
      <sz val="18"/>
      <color theme="1"/>
      <name val="PplxSerif"/>
      <family val="2"/>
    </font>
    <font>
      <sz val="11"/>
      <color theme="1"/>
      <name val="Arial Unicode MS"/>
      <family val="2"/>
    </font>
    <font>
      <sz val="14"/>
      <color theme="1"/>
      <name val="Calibri"/>
      <family val="2"/>
      <scheme val="minor"/>
    </font>
    <font>
      <sz val="14"/>
      <color theme="1"/>
      <name val="Arial Unicode MS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179" fontId="7" fillId="0" borderId="7">
      <alignment vertical="center"/>
    </xf>
    <xf numFmtId="180" fontId="7" fillId="0" borderId="7" applyFont="0" applyFill="0" applyBorder="0" applyAlignment="0" applyProtection="0">
      <alignment vertical="center"/>
    </xf>
    <xf numFmtId="0" fontId="29" fillId="0" borderId="7"/>
  </cellStyleXfs>
  <cellXfs count="105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6" fontId="8" fillId="8" borderId="9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181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vertical="center"/>
    </xf>
    <xf numFmtId="0" fontId="3" fillId="0" borderId="0" xfId="1" applyAlignment="1">
      <alignment vertical="center"/>
    </xf>
    <xf numFmtId="0" fontId="10" fillId="2" borderId="6" xfId="0" applyFont="1" applyFill="1" applyBorder="1" applyAlignment="1">
      <alignment horizontal="center" vertical="center" wrapText="1"/>
    </xf>
    <xf numFmtId="0" fontId="19" fillId="14" borderId="24" xfId="0" applyFont="1" applyFill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3" fontId="20" fillId="0" borderId="24" xfId="0" applyNumberFormat="1" applyFont="1" applyBorder="1" applyAlignment="1">
      <alignment horizontal="left" vertical="center" wrapText="1"/>
    </xf>
    <xf numFmtId="0" fontId="3" fillId="0" borderId="24" xfId="1" applyBorder="1" applyAlignment="1">
      <alignment horizontal="left" vertical="center" wrapText="1"/>
    </xf>
    <xf numFmtId="0" fontId="21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9" xfId="1" applyBorder="1" applyAlignment="1">
      <alignment vertical="center"/>
    </xf>
    <xf numFmtId="3" fontId="0" fillId="0" borderId="9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24" fillId="0" borderId="7" xfId="0" applyFont="1" applyBorder="1" applyAlignment="1">
      <alignment vertical="center"/>
    </xf>
    <xf numFmtId="0" fontId="3" fillId="0" borderId="7" xfId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0" fillId="0" borderId="7" xfId="0" applyBorder="1" applyAlignment="1">
      <alignment horizontal="left" vertical="center" indent="1"/>
    </xf>
    <xf numFmtId="0" fontId="3" fillId="0" borderId="7" xfId="1" applyBorder="1" applyAlignment="1">
      <alignment horizontal="left" vertical="center" indent="1"/>
    </xf>
    <xf numFmtId="0" fontId="23" fillId="0" borderId="25" xfId="0" applyFont="1" applyBorder="1" applyAlignment="1">
      <alignment vertical="center" wrapText="1"/>
    </xf>
    <xf numFmtId="0" fontId="3" fillId="0" borderId="25" xfId="1" applyBorder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23" fillId="0" borderId="26" xfId="0" applyFont="1" applyBorder="1" applyAlignment="1">
      <alignment vertical="center" wrapText="1"/>
    </xf>
    <xf numFmtId="0" fontId="3" fillId="0" borderId="26" xfId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26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0" fontId="10" fillId="2" borderId="27" xfId="0" applyFont="1" applyFill="1" applyBorder="1" applyAlignment="1">
      <alignment horizontal="center" vertical="center" wrapText="1"/>
    </xf>
    <xf numFmtId="0" fontId="3" fillId="2" borderId="9" xfId="1" applyFill="1" applyBorder="1" applyAlignment="1">
      <alignment horizontal="center" vertical="center" shrinkToFit="1"/>
    </xf>
    <xf numFmtId="0" fontId="3" fillId="12" borderId="9" xfId="1" applyFill="1" applyBorder="1" applyAlignment="1">
      <alignment horizontal="center" vertical="center" shrinkToFit="1"/>
    </xf>
    <xf numFmtId="0" fontId="27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178" fontId="10" fillId="2" borderId="6" xfId="0" applyNumberFormat="1" applyFont="1" applyFill="1" applyBorder="1" applyAlignment="1">
      <alignment horizontal="center" vertical="center"/>
    </xf>
    <xf numFmtId="181" fontId="10" fillId="0" borderId="3" xfId="0" applyNumberFormat="1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6" fillId="11" borderId="20" xfId="0" applyFont="1" applyFill="1" applyBorder="1" applyAlignment="1">
      <alignment vertical="center" wrapText="1"/>
    </xf>
    <xf numFmtId="0" fontId="16" fillId="11" borderId="21" xfId="0" applyFont="1" applyFill="1" applyBorder="1" applyAlignment="1">
      <alignment vertical="center" wrapText="1"/>
    </xf>
    <xf numFmtId="0" fontId="16" fillId="11" borderId="22" xfId="0" applyFont="1" applyFill="1" applyBorder="1" applyAlignment="1">
      <alignment vertical="center" wrapText="1"/>
    </xf>
    <xf numFmtId="0" fontId="29" fillId="13" borderId="9" xfId="4" applyFill="1" applyBorder="1"/>
  </cellXfs>
  <cellStyles count="5">
    <cellStyle name="常规 68 2 2" xfId="2" xr:uid="{00000000-0005-0000-0000-000000000000}"/>
    <cellStyle name="千位分隔 2 2" xfId="3" xr:uid="{00000000-0005-0000-0000-000001000000}"/>
    <cellStyle name="표준" xfId="0" builtinId="0"/>
    <cellStyle name="표준 2" xfId="4" xr:uid="{E7DB5AFA-2532-4912-9055-E1B9536D26AC}"/>
    <cellStyle name="하이퍼링크" xfId="1" builtinId="8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36</xdr:row>
      <xdr:rowOff>47625</xdr:rowOff>
    </xdr:from>
    <xdr:to>
      <xdr:col>34</xdr:col>
      <xdr:colOff>336313</xdr:colOff>
      <xdr:row>96</xdr:row>
      <xdr:rowOff>49220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356FDC-DCEA-ECB3-51ED-5D652AC4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6905625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71</xdr:col>
      <xdr:colOff>326788</xdr:colOff>
      <xdr:row>60</xdr:row>
      <xdr:rowOff>1595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D38480-D556-FF6D-1E7B-6AF6E68A8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0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37</xdr:col>
      <xdr:colOff>107938</xdr:colOff>
      <xdr:row>55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432509-3EF9-3E61-08DA-D51E1DD4C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2663138" cy="10506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411844</xdr:colOff>
      <xdr:row>62</xdr:row>
      <xdr:rowOff>30234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E51494-BC1D-7BC4-D2A6-55F60A218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61444" cy="11888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391771</xdr:colOff>
      <xdr:row>60</xdr:row>
      <xdr:rowOff>96859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91C238-045D-E722-56A1-291057F3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26171" cy="115268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382500</xdr:colOff>
      <xdr:row>50</xdr:row>
      <xdr:rowOff>58487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B6B6D3-B1B8-3684-C57D-4D8873D0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45700" cy="95834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392196</xdr:colOff>
      <xdr:row>46</xdr:row>
      <xdr:rowOff>163171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6CD398C-2887-AE5B-985F-D5F1850C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74596" cy="8926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B512F-69D6-4B01-A740-A55786558B4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9363643897?itemId=27784647194&amp;vendorItemId=94744938771&amp;q=%EC%84%B1%EC%A3%BC%EC%B0%B8%EC%99%B8&amp;searchId=d3882dfa7011382&amp;sourceType=search&amp;itemsCount=36&amp;searchRank=11&amp;rank=11&amp;traceId=mmqagmme" TargetMode="External"/><Relationship Id="rId2" Type="http://schemas.openxmlformats.org/officeDocument/2006/relationships/hyperlink" Target="https://www.coupang.com/vp/products/9422634298?itemId=28006735858&amp;vendorItemId=94964161682&amp;q=%EC%84%B1%EC%A3%BC%EC%B0%B8%EC%99%B8&amp;searchId=d3882dfa7011382&amp;sourceType=search&amp;itemsCount=36&amp;searchRank=4&amp;rank=4&amp;traceId=mmqa519u" TargetMode="External"/><Relationship Id="rId1" Type="http://schemas.openxmlformats.org/officeDocument/2006/relationships/hyperlink" Target="https://www.coupang.com/vp/products/9423243138?itemId=28009088563&amp;vendorItemId=94976064089&amp;q=%EC%84%B1%EC%A3%BC%EC%B0%B8%EC%99%B8&amp;searchId=d3882dfa7011382&amp;sourceType=search&amp;itemsCount=36&amp;searchRank=2&amp;rank=2&amp;traceId=mmqa4it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np/search?component=&amp;q=%EC%84%B1%EC%A3%BC%EC%B0%B8%EC%99%B8&amp;traceId=mmmtag1i&amp;channel=user" TargetMode="External"/><Relationship Id="rId13" Type="http://schemas.openxmlformats.org/officeDocument/2006/relationships/hyperlink" Target="https://www.coupang.com/np/search?component=&amp;q=%EC%84%B1%EC%A3%BC%EC%B0%B8%EC%99%B8&amp;traceId=mmmtag1i&amp;channel=user" TargetMode="External"/><Relationship Id="rId18" Type="http://schemas.openxmlformats.org/officeDocument/2006/relationships/hyperlink" Target="https://www.coupang.com/np/search?component=&amp;q=%EC%84%B1%EC%A3%BC%EC%B0%B8%EC%99%B8&amp;traceId=mmmtag1i&amp;channel=user" TargetMode="External"/><Relationship Id="rId26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3" Type="http://schemas.openxmlformats.org/officeDocument/2006/relationships/hyperlink" Target="https://www.coupang.com/np/search?component=&amp;q=%EC%84%B1%EC%A3%BC%EC%B0%B8%EC%99%B8&amp;traceId=mmmtag1i&amp;channel=user" TargetMode="External"/><Relationship Id="rId21" Type="http://schemas.openxmlformats.org/officeDocument/2006/relationships/hyperlink" Target="https://www.coupang.com/np/search?component=&amp;q=%EC%84%B1%EC%A3%BC%EC%B0%B8%EC%99%B8&amp;traceId=mmmtag1i&amp;channel=user" TargetMode="External"/><Relationship Id="rId7" Type="http://schemas.openxmlformats.org/officeDocument/2006/relationships/hyperlink" Target="https://www.coupang.com/np/search?component=&amp;q=%EC%84%B1%EC%A3%BC%EC%B0%B8%EC%99%B8&amp;traceId=mmmtag1i&amp;channel=user" TargetMode="External"/><Relationship Id="rId12" Type="http://schemas.openxmlformats.org/officeDocument/2006/relationships/hyperlink" Target="https://www.coupang.com/np/search?component=&amp;q=%EC%84%B1%EC%A3%BC%EC%B0%B8%EC%99%B8&amp;traceId=mmmtag1i&amp;channel=user" TargetMode="External"/><Relationship Id="rId17" Type="http://schemas.openxmlformats.org/officeDocument/2006/relationships/hyperlink" Target="https://www.coupang.com/np/search?component=&amp;q=%EC%84%B1%EC%A3%BC%EC%B0%B8%EC%99%B8&amp;traceId=mmmtag1i&amp;channel=user" TargetMode="External"/><Relationship Id="rId25" Type="http://schemas.openxmlformats.org/officeDocument/2006/relationships/hyperlink" Target="https://www.coupang.com/np/search?component=&amp;q=%EC%84%B1%EC%A3%BC%EC%B0%B8%EC%99%B8&amp;traceId=mmmtag1i&amp;channel=user" TargetMode="External"/><Relationship Id="rId2" Type="http://schemas.openxmlformats.org/officeDocument/2006/relationships/hyperlink" Target="https://www.coupang.com/np/search?component=&amp;q=%EC%84%B1%EC%A3%BC%EC%B0%B8%EC%99%B8&amp;traceId=mmmtag1i&amp;channel=user" TargetMode="External"/><Relationship Id="rId16" Type="http://schemas.openxmlformats.org/officeDocument/2006/relationships/hyperlink" Target="https://www.coupang.com/np/search?component=&amp;q=%EC%84%B1%EC%A3%BC%EC%B0%B8%EC%99%B8&amp;traceId=mmmtag1i&amp;channel=user" TargetMode="External"/><Relationship Id="rId20" Type="http://schemas.openxmlformats.org/officeDocument/2006/relationships/hyperlink" Target="https://www.coupang.com/np/search?component=&amp;q=%EC%84%B1%EC%A3%BC%EC%B0%B8%EC%99%B8&amp;traceId=mmmtag1i&amp;channel=user" TargetMode="External"/><Relationship Id="rId1" Type="http://schemas.openxmlformats.org/officeDocument/2006/relationships/hyperlink" Target="https://www.coupang.com/np/search?component=&amp;q=%EC%84%B1%EC%A3%BC%EC%B0%B8%EC%99%B8&amp;traceId=mmmtag1i&amp;channel=user" TargetMode="External"/><Relationship Id="rId6" Type="http://schemas.openxmlformats.org/officeDocument/2006/relationships/hyperlink" Target="https://www.coupang.com/np/search?component=&amp;q=%EC%84%B1%EC%A3%BC%EC%B0%B8%EC%99%B8&amp;traceId=mmmtag1i&amp;channel=user" TargetMode="External"/><Relationship Id="rId11" Type="http://schemas.openxmlformats.org/officeDocument/2006/relationships/hyperlink" Target="https://www.coupang.com/np/search?component=&amp;q=%EC%84%B1%EC%A3%BC%EC%B0%B8%EC%99%B8&amp;traceId=mmmtag1i&amp;channel=user" TargetMode="External"/><Relationship Id="rId24" Type="http://schemas.openxmlformats.org/officeDocument/2006/relationships/hyperlink" Target="https://www.coupang.com/np/search?component=&amp;q=%EC%84%B1%EC%A3%BC%EC%B0%B8%EC%99%B8&amp;traceId=mmmtag1i&amp;channel=user" TargetMode="External"/><Relationship Id="rId5" Type="http://schemas.openxmlformats.org/officeDocument/2006/relationships/hyperlink" Target="https://www.coupang.com/np/search?component=&amp;q=%EC%84%B1%EC%A3%BC%EC%B0%B8%EC%99%B8&amp;traceId=mmmtag1i&amp;channel=user" TargetMode="External"/><Relationship Id="rId15" Type="http://schemas.openxmlformats.org/officeDocument/2006/relationships/hyperlink" Target="https://www.coupang.com/np/search?component=&amp;q=%EC%84%B1%EC%A3%BC%EC%B0%B8%EC%99%B8&amp;traceId=mmmtag1i&amp;channel=user" TargetMode="External"/><Relationship Id="rId23" Type="http://schemas.openxmlformats.org/officeDocument/2006/relationships/hyperlink" Target="https://www.coupang.com/np/search?component=&amp;q=%EC%84%B1%EC%A3%BC%EC%B0%B8%EC%99%B8&amp;traceId=mmmtag1i&amp;channel=user" TargetMode="External"/><Relationship Id="rId28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10" Type="http://schemas.openxmlformats.org/officeDocument/2006/relationships/hyperlink" Target="https://www.coupang.com/np/search?component=&amp;q=%EC%84%B1%EC%A3%BC%EC%B0%B8%EC%99%B8&amp;traceId=mmmtag1i&amp;channel=user" TargetMode="External"/><Relationship Id="rId19" Type="http://schemas.openxmlformats.org/officeDocument/2006/relationships/hyperlink" Target="https://www.coupang.com/np/search?component=&amp;q=%EC%84%B1%EC%A3%BC%EC%B0%B8%EC%99%B8&amp;traceId=mmmtag1i&amp;channel=user" TargetMode="External"/><Relationship Id="rId4" Type="http://schemas.openxmlformats.org/officeDocument/2006/relationships/hyperlink" Target="https://www.coupang.com/np/search?component=&amp;q=%EC%84%B1%EC%A3%BC%EC%B0%B8%EC%99%B8&amp;traceId=mmmtag1i&amp;channel=user" TargetMode="External"/><Relationship Id="rId9" Type="http://schemas.openxmlformats.org/officeDocument/2006/relationships/hyperlink" Target="https://www.coupang.com/np/search?component=&amp;q=%EC%84%B1%EC%A3%BC%EC%B0%B8%EC%99%B8&amp;traceId=mmmtag1i&amp;channel=user" TargetMode="External"/><Relationship Id="rId14" Type="http://schemas.openxmlformats.org/officeDocument/2006/relationships/hyperlink" Target="https://www.coupang.com/np/search?component=&amp;q=%EC%84%B1%EC%A3%BC%EC%B0%B8%EC%99%B8&amp;traceId=mmmtag1i&amp;channel=user" TargetMode="External"/><Relationship Id="rId22" Type="http://schemas.openxmlformats.org/officeDocument/2006/relationships/hyperlink" Target="https://www.coupang.com/np/search?component=&amp;q=%EC%84%B1%EC%A3%BC%EC%B0%B8%EC%99%B8&amp;traceId=mmmtag1i&amp;channel=user" TargetMode="External"/><Relationship Id="rId27" Type="http://schemas.openxmlformats.org/officeDocument/2006/relationships/hyperlink" Target="https://www.coupang.com/np/search?component=&amp;q=%EC%84%B1%EC%A3%BC%EC%B0%B8%EC%99%B8&amp;traceId=mmmtag1i&amp;channel=user&amp;listSize=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A1:Z902"/>
  <sheetViews>
    <sheetView showGridLines="0" tabSelected="1" topLeftCell="C1" zoomScale="130" zoomScaleNormal="130" workbookViewId="0">
      <selection activeCell="H12" sqref="H12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42578125" style="1" customWidth="1"/>
    <col min="5" max="5" width="33.7109375" style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0.7109375" style="1" customWidth="1"/>
    <col min="18" max="18" width="4.85546875" style="1" customWidth="1"/>
    <col min="19" max="19" width="3.28515625" style="1" customWidth="1"/>
    <col min="20" max="20" width="5.14062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89" t="s">
        <v>17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1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92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95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>
      <c r="A7" s="21"/>
      <c r="B7" s="46" t="s">
        <v>6</v>
      </c>
      <c r="C7" s="98" t="s">
        <v>1</v>
      </c>
      <c r="D7" s="99"/>
      <c r="E7" s="47" t="s">
        <v>13</v>
      </c>
      <c r="F7" s="47" t="s">
        <v>15</v>
      </c>
      <c r="G7" s="48" t="s">
        <v>2</v>
      </c>
      <c r="H7" s="48" t="s">
        <v>20</v>
      </c>
      <c r="I7" s="49" t="s">
        <v>23</v>
      </c>
      <c r="J7" s="50" t="s">
        <v>18</v>
      </c>
      <c r="K7" s="46" t="s">
        <v>3</v>
      </c>
      <c r="L7" s="51" t="s">
        <v>11</v>
      </c>
      <c r="M7" s="51" t="s">
        <v>4</v>
      </c>
      <c r="N7" s="49" t="s">
        <v>14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16</v>
      </c>
      <c r="U7" s="40" t="s">
        <v>7</v>
      </c>
      <c r="V7" s="42" t="s">
        <v>8</v>
      </c>
      <c r="W7" s="44"/>
      <c r="X7" s="22" t="s">
        <v>12</v>
      </c>
      <c r="Y7" s="22" t="s">
        <v>100</v>
      </c>
      <c r="Z7" s="22" t="s">
        <v>101</v>
      </c>
    </row>
    <row r="8" spans="1:26" ht="18" customHeight="1">
      <c r="A8" s="28"/>
      <c r="B8" s="23">
        <v>4</v>
      </c>
      <c r="C8" s="56"/>
      <c r="D8" s="80" t="s">
        <v>95</v>
      </c>
      <c r="E8" s="54" t="s">
        <v>104</v>
      </c>
      <c r="F8" s="34">
        <v>1</v>
      </c>
      <c r="G8" s="25">
        <f t="shared" ref="G8:G12" si="0">H8+500</f>
        <v>7400</v>
      </c>
      <c r="H8" s="85">
        <v>6900</v>
      </c>
      <c r="I8" s="104">
        <v>4500</v>
      </c>
      <c r="J8" s="86">
        <v>0</v>
      </c>
      <c r="K8" s="30">
        <v>0.1166</v>
      </c>
      <c r="L8" s="31"/>
      <c r="M8" s="31">
        <v>0</v>
      </c>
      <c r="N8" s="27">
        <f t="shared" ref="N8:N12" si="1">H8*3%</f>
        <v>207</v>
      </c>
      <c r="O8" s="26"/>
      <c r="P8" s="32">
        <f t="shared" ref="P8" si="2">(G8*K8)+(H8*3.63%)</f>
        <v>1113.31</v>
      </c>
      <c r="Q8" s="32">
        <f t="shared" ref="Q8:Q12" si="3">((H8)-(I8+L8+M8+N8+P8))*0%</f>
        <v>0</v>
      </c>
      <c r="R8" s="32">
        <f t="shared" ref="R8:R12" si="4">H8-I8-L8-M8-N8-P8-Q8</f>
        <v>1079.69</v>
      </c>
      <c r="S8" s="32">
        <f t="shared" ref="S8:S12" si="5">R8*16%</f>
        <v>172.75040000000001</v>
      </c>
      <c r="T8" s="33">
        <f t="shared" ref="T8" si="6">G8*1%</f>
        <v>74</v>
      </c>
      <c r="U8" s="41">
        <f t="shared" ref="U8" si="7">H8-I8-L8-M8-N8-P8-Q8-S8-T8</f>
        <v>832.93960000000004</v>
      </c>
      <c r="V8" s="43">
        <f t="shared" ref="V8" si="8">IF(U8=0,"",U8/G8)</f>
        <v>0.1125594054054054</v>
      </c>
      <c r="W8" s="37"/>
      <c r="X8" s="53"/>
      <c r="Y8" s="52" t="s">
        <v>99</v>
      </c>
      <c r="Z8" s="81" t="s">
        <v>96</v>
      </c>
    </row>
    <row r="9" spans="1:26" ht="18" customHeight="1">
      <c r="A9" s="28"/>
      <c r="B9" s="23">
        <v>5</v>
      </c>
      <c r="C9" s="56"/>
      <c r="D9" s="80" t="s">
        <v>94</v>
      </c>
      <c r="E9" s="54" t="s">
        <v>106</v>
      </c>
      <c r="F9" s="34">
        <v>1</v>
      </c>
      <c r="G9" s="25">
        <f t="shared" si="0"/>
        <v>9300</v>
      </c>
      <c r="H9" s="85">
        <v>8800</v>
      </c>
      <c r="I9" s="104">
        <v>5250</v>
      </c>
      <c r="J9" s="86">
        <v>0</v>
      </c>
      <c r="K9" s="30">
        <v>0.1166</v>
      </c>
      <c r="L9" s="31"/>
      <c r="M9" s="31">
        <v>0</v>
      </c>
      <c r="N9" s="27">
        <f t="shared" si="1"/>
        <v>264</v>
      </c>
      <c r="O9" s="26"/>
      <c r="P9" s="32">
        <f t="shared" ref="P9" si="9">(G9*K9)+(H9*3.63%)</f>
        <v>1403.82</v>
      </c>
      <c r="Q9" s="32">
        <f t="shared" si="3"/>
        <v>0</v>
      </c>
      <c r="R9" s="32">
        <f t="shared" si="4"/>
        <v>1882.18</v>
      </c>
      <c r="S9" s="32">
        <f t="shared" si="5"/>
        <v>301.14879999999999</v>
      </c>
      <c r="T9" s="33">
        <f t="shared" ref="T9" si="10">G9*1%</f>
        <v>93</v>
      </c>
      <c r="U9" s="41">
        <f t="shared" ref="U9" si="11">H9-I9-L9-M9-N9-P9-Q9-S9-T9</f>
        <v>1488.0312000000001</v>
      </c>
      <c r="V9" s="43">
        <f t="shared" ref="V9" si="12">IF(U9=0,"",U9/G9)</f>
        <v>0.1600033548387097</v>
      </c>
      <c r="W9" s="37"/>
      <c r="X9" s="53"/>
      <c r="Y9" s="52"/>
      <c r="Z9" s="82" t="s">
        <v>97</v>
      </c>
    </row>
    <row r="10" spans="1:26" ht="18" customHeight="1">
      <c r="A10" s="28"/>
      <c r="B10" s="23">
        <v>6</v>
      </c>
      <c r="C10" s="56"/>
      <c r="D10" s="80" t="s">
        <v>98</v>
      </c>
      <c r="E10" s="54" t="s">
        <v>105</v>
      </c>
      <c r="F10" s="34">
        <v>1</v>
      </c>
      <c r="G10" s="25">
        <f t="shared" si="0"/>
        <v>11300</v>
      </c>
      <c r="H10" s="85">
        <v>10800</v>
      </c>
      <c r="I10" s="104">
        <v>7000</v>
      </c>
      <c r="J10" s="86">
        <v>0</v>
      </c>
      <c r="K10" s="30">
        <v>0.1166</v>
      </c>
      <c r="L10" s="31"/>
      <c r="M10" s="31">
        <v>0</v>
      </c>
      <c r="N10" s="27">
        <f t="shared" si="1"/>
        <v>324</v>
      </c>
      <c r="O10" s="26"/>
      <c r="P10" s="32">
        <f t="shared" ref="P10" si="13">(G10*K10)+(H10*3.63%)</f>
        <v>1709.62</v>
      </c>
      <c r="Q10" s="32">
        <f t="shared" si="3"/>
        <v>0</v>
      </c>
      <c r="R10" s="32">
        <f t="shared" si="4"/>
        <v>1766.38</v>
      </c>
      <c r="S10" s="32">
        <f t="shared" si="5"/>
        <v>282.62080000000003</v>
      </c>
      <c r="T10" s="33">
        <f t="shared" ref="T10" si="14">G10*1%</f>
        <v>113</v>
      </c>
      <c r="U10" s="41">
        <f t="shared" ref="U10" si="15">H10-I10-L10-M10-N10-P10-Q10-S10-T10</f>
        <v>1370.7592</v>
      </c>
      <c r="V10" s="43">
        <f t="shared" ref="V10" si="16">IF(U10=0,"",U10/G10)</f>
        <v>0.12130612389380531</v>
      </c>
      <c r="W10" s="37"/>
      <c r="X10" s="53"/>
      <c r="Y10" s="52"/>
      <c r="Z10" s="36"/>
    </row>
    <row r="11" spans="1:26" ht="18" customHeight="1">
      <c r="A11" s="28"/>
      <c r="B11" s="23">
        <v>8</v>
      </c>
      <c r="C11" s="87" t="s">
        <v>92</v>
      </c>
      <c r="D11" s="88"/>
      <c r="E11" s="54" t="s">
        <v>107</v>
      </c>
      <c r="F11" s="34">
        <v>1</v>
      </c>
      <c r="G11" s="25">
        <f t="shared" si="0"/>
        <v>10300</v>
      </c>
      <c r="H11" s="85">
        <v>9800</v>
      </c>
      <c r="I11" s="104">
        <v>6500</v>
      </c>
      <c r="J11" s="86">
        <v>0</v>
      </c>
      <c r="K11" s="30">
        <v>0.1166</v>
      </c>
      <c r="L11" s="31"/>
      <c r="M11" s="31">
        <v>0</v>
      </c>
      <c r="N11" s="27">
        <f t="shared" si="1"/>
        <v>294</v>
      </c>
      <c r="O11" s="26"/>
      <c r="P11" s="32">
        <f t="shared" ref="P11:P12" si="17">(G11*K11)+(H11*3.63%)</f>
        <v>1556.72</v>
      </c>
      <c r="Q11" s="32">
        <f t="shared" si="3"/>
        <v>0</v>
      </c>
      <c r="R11" s="32">
        <f t="shared" si="4"/>
        <v>1449.28</v>
      </c>
      <c r="S11" s="32">
        <f t="shared" si="5"/>
        <v>231.88480000000001</v>
      </c>
      <c r="T11" s="33">
        <f t="shared" ref="T11:T12" si="18">G11*1%</f>
        <v>103</v>
      </c>
      <c r="U11" s="41">
        <f t="shared" ref="U11" si="19">H11-I11-L11-M11-N11-P11-Q11-S11-T11</f>
        <v>1114.3951999999999</v>
      </c>
      <c r="V11" s="43">
        <f t="shared" ref="V11:V12" si="20">IF(U11=0,"",U11/G11)</f>
        <v>0.10819370873786407</v>
      </c>
      <c r="W11" s="37"/>
      <c r="X11" s="53"/>
      <c r="Y11" s="52"/>
      <c r="Z11" s="36"/>
    </row>
    <row r="12" spans="1:26" ht="18" customHeight="1">
      <c r="A12" s="28"/>
      <c r="B12" s="23">
        <v>10</v>
      </c>
      <c r="C12" s="87" t="s">
        <v>93</v>
      </c>
      <c r="D12" s="88"/>
      <c r="E12" s="54" t="s">
        <v>108</v>
      </c>
      <c r="F12" s="34">
        <v>1</v>
      </c>
      <c r="G12" s="25">
        <f t="shared" si="0"/>
        <v>14300</v>
      </c>
      <c r="H12" s="85">
        <v>13800</v>
      </c>
      <c r="I12" s="104">
        <v>9500</v>
      </c>
      <c r="J12" s="86">
        <v>0</v>
      </c>
      <c r="K12" s="30">
        <v>0.1166</v>
      </c>
      <c r="L12" s="31"/>
      <c r="M12" s="31">
        <v>0</v>
      </c>
      <c r="N12" s="27">
        <f t="shared" si="1"/>
        <v>414</v>
      </c>
      <c r="O12" s="26"/>
      <c r="P12" s="32">
        <f t="shared" si="17"/>
        <v>2168.3199999999997</v>
      </c>
      <c r="Q12" s="32">
        <f t="shared" si="3"/>
        <v>0</v>
      </c>
      <c r="R12" s="32">
        <f t="shared" si="4"/>
        <v>1717.6800000000003</v>
      </c>
      <c r="S12" s="32">
        <f t="shared" si="5"/>
        <v>274.82880000000006</v>
      </c>
      <c r="T12" s="33">
        <f t="shared" si="18"/>
        <v>143</v>
      </c>
      <c r="U12" s="41">
        <f>H12-I12-L12-M12-N12-P12-Q12-S12-T12</f>
        <v>1299.8512000000003</v>
      </c>
      <c r="V12" s="43">
        <f t="shared" si="20"/>
        <v>9.089868531468534E-2</v>
      </c>
      <c r="W12" s="37"/>
      <c r="X12" s="53"/>
      <c r="Y12" s="52"/>
      <c r="Z12" s="36"/>
    </row>
    <row r="13" spans="1:26" ht="18" customHeight="1">
      <c r="A13" s="28"/>
      <c r="B13" s="23"/>
      <c r="C13" s="87"/>
      <c r="D13" s="100"/>
      <c r="E13" s="54"/>
      <c r="F13" s="34"/>
      <c r="G13" s="25"/>
      <c r="H13" s="24"/>
      <c r="I13" s="27"/>
      <c r="J13" s="29"/>
      <c r="K13" s="30"/>
      <c r="L13" s="31"/>
      <c r="M13" s="31"/>
      <c r="N13" s="27"/>
      <c r="O13" s="26"/>
      <c r="P13" s="32"/>
      <c r="Q13" s="32"/>
      <c r="R13" s="32"/>
      <c r="S13" s="32"/>
      <c r="T13" s="33"/>
      <c r="U13" s="41"/>
      <c r="V13" s="43"/>
      <c r="W13" s="37"/>
      <c r="X13" s="53"/>
      <c r="Y13" s="52"/>
      <c r="Z13" s="36"/>
    </row>
    <row r="14" spans="1:26" ht="18" customHeight="1" thickBot="1">
      <c r="A14" s="8"/>
      <c r="B14" s="8"/>
      <c r="D14" s="3" t="s">
        <v>22</v>
      </c>
      <c r="E14" s="3"/>
      <c r="F14" s="3" t="s">
        <v>19</v>
      </c>
      <c r="G14" s="9"/>
      <c r="H14" s="9"/>
      <c r="I14" s="9"/>
      <c r="J14" s="18"/>
      <c r="K14" s="10"/>
      <c r="L14" s="11"/>
      <c r="M14" s="11"/>
      <c r="N14" s="9"/>
      <c r="O14" s="9"/>
      <c r="P14" s="9"/>
      <c r="Q14" s="9"/>
      <c r="R14" s="9"/>
      <c r="S14" s="9"/>
      <c r="T14" s="9"/>
      <c r="U14" s="9"/>
      <c r="V14" s="12"/>
      <c r="W14" s="12"/>
      <c r="X14" s="14"/>
      <c r="Y14" s="14"/>
      <c r="Z14" s="14"/>
    </row>
    <row r="15" spans="1:26" ht="18.75" customHeight="1">
      <c r="A15" s="8"/>
      <c r="B15" s="8"/>
      <c r="C15" s="8"/>
      <c r="D15" s="8" t="s">
        <v>109</v>
      </c>
      <c r="E15" s="3" t="s">
        <v>103</v>
      </c>
      <c r="F15" s="55"/>
      <c r="G15" s="9"/>
      <c r="H15" s="9"/>
      <c r="I15" s="101" t="s">
        <v>21</v>
      </c>
      <c r="J15" s="102"/>
      <c r="K15" s="102"/>
      <c r="L15" s="102"/>
      <c r="M15" s="102"/>
      <c r="N15" s="103"/>
      <c r="O15" s="9"/>
      <c r="P15" s="8"/>
      <c r="Q15" s="8"/>
      <c r="R15" s="8"/>
      <c r="S15" s="8"/>
      <c r="T15" s="8"/>
      <c r="U15" s="8"/>
      <c r="W15" s="3"/>
      <c r="X15" s="14"/>
      <c r="Y15" s="14"/>
      <c r="Z15" s="14"/>
    </row>
    <row r="16" spans="1:26" ht="18.75" customHeight="1">
      <c r="A16" s="8"/>
      <c r="B16" s="8"/>
      <c r="C16" s="8"/>
      <c r="D16" s="8"/>
      <c r="E16" s="3"/>
      <c r="F16" s="3"/>
      <c r="G16" s="9"/>
      <c r="H16" s="9"/>
      <c r="I16" s="9"/>
      <c r="J16" s="18"/>
      <c r="K16" s="8"/>
      <c r="L16" s="11"/>
      <c r="M16" s="11"/>
      <c r="N16" s="9"/>
      <c r="O16" s="9"/>
      <c r="P16" s="8"/>
      <c r="Q16" s="8"/>
      <c r="R16" s="8"/>
      <c r="S16" s="8"/>
      <c r="T16" s="8"/>
      <c r="U16" s="8"/>
      <c r="V16" s="3"/>
      <c r="W16" s="3"/>
      <c r="X16" s="14"/>
      <c r="Y16" s="14"/>
      <c r="Z16" s="14"/>
    </row>
    <row r="17" spans="1:26" ht="18.75" customHeight="1">
      <c r="A17" s="8"/>
      <c r="B17" s="8"/>
      <c r="C17" s="8"/>
      <c r="D17" s="8"/>
      <c r="E17" s="3"/>
      <c r="F17" s="3"/>
      <c r="G17" s="9"/>
      <c r="H17" s="9"/>
      <c r="I17" s="9"/>
      <c r="J17" s="18"/>
      <c r="K17" s="8"/>
      <c r="L17" s="11"/>
      <c r="M17" s="11"/>
      <c r="N17" s="9"/>
      <c r="O17" s="9"/>
      <c r="P17" s="8"/>
      <c r="Q17" s="8"/>
      <c r="R17" s="8"/>
      <c r="S17" s="8"/>
      <c r="T17" s="8"/>
      <c r="U17" s="8"/>
      <c r="V17" s="3"/>
      <c r="W17" s="3"/>
      <c r="X17" s="14"/>
      <c r="Y17" s="14"/>
      <c r="Z17" s="14"/>
    </row>
    <row r="18" spans="1:26" ht="18.75" customHeight="1">
      <c r="A18" s="8"/>
      <c r="B18" s="8"/>
      <c r="C18" s="8"/>
      <c r="D18" s="8"/>
      <c r="E18" s="3"/>
      <c r="F18" s="3"/>
      <c r="G18" s="9"/>
      <c r="H18" s="9"/>
      <c r="I18" s="9"/>
      <c r="J18" s="18"/>
      <c r="K18" s="8"/>
      <c r="L18" s="11"/>
      <c r="M18" s="11"/>
      <c r="N18" s="9"/>
      <c r="O18" s="9"/>
      <c r="P18" s="8"/>
      <c r="Q18" s="8"/>
      <c r="R18" s="8"/>
      <c r="S18" s="8"/>
      <c r="T18" s="8"/>
      <c r="U18" s="8"/>
      <c r="V18" s="3"/>
      <c r="W18" s="3"/>
      <c r="X18" s="14"/>
      <c r="Y18" s="14"/>
      <c r="Z18" s="14"/>
    </row>
    <row r="19" spans="1:26" ht="18.75" customHeight="1">
      <c r="A19" s="8"/>
      <c r="B19" s="8"/>
      <c r="C19" s="8"/>
      <c r="D19" s="8"/>
      <c r="E19" s="3"/>
      <c r="F19" s="3"/>
      <c r="G19" s="9"/>
      <c r="H19" s="9"/>
      <c r="I19" s="9"/>
      <c r="J19" s="18"/>
      <c r="K19" s="8"/>
      <c r="L19" s="11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>
      <c r="A20" s="8"/>
      <c r="B20" s="8"/>
      <c r="C20" s="8"/>
      <c r="D20" s="8"/>
      <c r="E20" s="3"/>
      <c r="F20" s="3"/>
      <c r="G20" s="9"/>
      <c r="H20" s="9"/>
      <c r="I20" s="9"/>
      <c r="J20" s="18"/>
      <c r="K20" s="8"/>
      <c r="L20" s="11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>
      <c r="A21" s="8"/>
      <c r="B21" s="8"/>
      <c r="C21" s="8"/>
      <c r="D21" s="8"/>
      <c r="E21" s="3"/>
      <c r="F21" s="3"/>
      <c r="G21" s="9"/>
      <c r="H21" s="9"/>
      <c r="I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>
      <c r="A22" s="8"/>
      <c r="B22" s="8"/>
      <c r="C22" s="8"/>
      <c r="D22" s="8"/>
      <c r="E22" s="3"/>
      <c r="F22" s="3"/>
      <c r="G22" s="9"/>
      <c r="H22" s="9"/>
      <c r="I22" s="9"/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>
      <c r="A23" s="8"/>
      <c r="B23" s="8"/>
      <c r="C23" s="8"/>
      <c r="D23" s="8"/>
      <c r="E23" s="3"/>
      <c r="F23" s="3"/>
      <c r="G23" s="9"/>
      <c r="H23" s="9"/>
      <c r="I23" s="9"/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>
      <c r="A24" s="8"/>
      <c r="B24" s="8"/>
      <c r="C24" s="8"/>
      <c r="D24" s="8"/>
      <c r="E24" s="3"/>
      <c r="F24" s="3"/>
      <c r="G24" s="9"/>
      <c r="H24" s="9"/>
      <c r="I24" s="9"/>
      <c r="J24" s="18"/>
      <c r="K24" s="8"/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>
      <c r="A25" s="8"/>
      <c r="B25" s="8"/>
      <c r="C25" s="8"/>
      <c r="D25" s="8"/>
      <c r="E25" s="3"/>
      <c r="F25" s="3"/>
      <c r="G25" s="9"/>
      <c r="H25" s="9"/>
      <c r="I25" s="9"/>
      <c r="J25" s="18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>
      <c r="A26" s="8"/>
      <c r="B26" s="8"/>
      <c r="C26" s="8"/>
      <c r="D26" s="8"/>
      <c r="E26" s="3"/>
      <c r="F26" s="3"/>
      <c r="G26" s="9"/>
      <c r="H26" s="9"/>
      <c r="I26" s="9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8.75" customHeight="1">
      <c r="A867" s="8"/>
      <c r="B867" s="8"/>
      <c r="C867" s="8"/>
      <c r="D867" s="8"/>
      <c r="E867" s="3"/>
      <c r="F867" s="3"/>
      <c r="G867" s="9"/>
      <c r="H867" s="9"/>
      <c r="I867" s="9"/>
      <c r="J867" s="18"/>
      <c r="K867" s="8"/>
      <c r="L867" s="11"/>
      <c r="M867" s="11"/>
      <c r="N867" s="9"/>
      <c r="O867" s="9"/>
      <c r="P867" s="8"/>
      <c r="Q867" s="8"/>
      <c r="R867" s="8"/>
      <c r="S867" s="8"/>
      <c r="T867" s="8"/>
      <c r="U867" s="8"/>
      <c r="V867" s="3"/>
      <c r="W867" s="3"/>
      <c r="X867" s="14"/>
      <c r="Y867" s="14"/>
      <c r="Z867" s="14"/>
    </row>
    <row r="868" spans="1:26" ht="18.75" customHeight="1">
      <c r="A868" s="8"/>
      <c r="B868" s="8"/>
      <c r="C868" s="8"/>
      <c r="D868" s="8"/>
      <c r="E868" s="3"/>
      <c r="F868" s="3"/>
      <c r="G868" s="9"/>
      <c r="H868" s="9"/>
      <c r="I868" s="9"/>
      <c r="J868" s="18"/>
      <c r="K868" s="8"/>
      <c r="L868" s="11"/>
      <c r="M868" s="11"/>
      <c r="N868" s="9"/>
      <c r="O868" s="9"/>
      <c r="P868" s="8"/>
      <c r="Q868" s="8"/>
      <c r="R868" s="8"/>
      <c r="S868" s="8"/>
      <c r="T868" s="8"/>
      <c r="U868" s="8"/>
      <c r="V868" s="3"/>
      <c r="W868" s="3"/>
      <c r="X868" s="14"/>
      <c r="Y868" s="14"/>
      <c r="Z868" s="14"/>
    </row>
    <row r="869" spans="1:26" ht="18.75" customHeight="1">
      <c r="A869" s="8"/>
      <c r="B869" s="8"/>
      <c r="C869" s="8"/>
      <c r="D869" s="8"/>
      <c r="E869" s="3"/>
      <c r="F869" s="3"/>
      <c r="G869" s="9"/>
      <c r="H869" s="9"/>
      <c r="I869" s="9"/>
      <c r="J869" s="18"/>
      <c r="K869" s="8"/>
      <c r="L869" s="11"/>
      <c r="M869" s="11"/>
      <c r="N869" s="9"/>
      <c r="O869" s="9"/>
      <c r="P869" s="8"/>
      <c r="Q869" s="8"/>
      <c r="R869" s="8"/>
      <c r="S869" s="8"/>
      <c r="T869" s="8"/>
      <c r="U869" s="8"/>
      <c r="V869" s="3"/>
      <c r="W869" s="3"/>
      <c r="X869" s="14"/>
      <c r="Y869" s="14"/>
      <c r="Z869" s="14"/>
    </row>
    <row r="870" spans="1:26" ht="18.75" customHeight="1">
      <c r="A870" s="8"/>
      <c r="B870" s="8"/>
      <c r="C870" s="8"/>
      <c r="D870" s="8"/>
      <c r="E870" s="3"/>
      <c r="F870" s="3"/>
      <c r="G870" s="9"/>
      <c r="H870" s="9"/>
      <c r="I870" s="9"/>
      <c r="J870" s="18"/>
      <c r="K870" s="8"/>
      <c r="L870" s="11"/>
      <c r="M870" s="11"/>
      <c r="N870" s="9"/>
      <c r="O870" s="9"/>
      <c r="P870" s="8"/>
      <c r="Q870" s="8"/>
      <c r="R870" s="8"/>
      <c r="S870" s="8"/>
      <c r="T870" s="8"/>
      <c r="U870" s="8"/>
      <c r="V870" s="3"/>
      <c r="W870" s="3"/>
      <c r="X870" s="14"/>
      <c r="Y870" s="14"/>
      <c r="Z870" s="14"/>
    </row>
    <row r="871" spans="1:26" ht="18.75" customHeight="1">
      <c r="A871" s="8"/>
      <c r="B871" s="8"/>
      <c r="C871" s="8"/>
      <c r="D871" s="8"/>
      <c r="E871" s="3"/>
      <c r="F871" s="3"/>
      <c r="G871" s="9"/>
      <c r="H871" s="9"/>
      <c r="I871" s="9"/>
      <c r="J871" s="18"/>
      <c r="K871" s="8"/>
      <c r="L871" s="11"/>
      <c r="M871" s="11"/>
      <c r="N871" s="9"/>
      <c r="O871" s="9"/>
      <c r="P871" s="8"/>
      <c r="Q871" s="8"/>
      <c r="R871" s="8"/>
      <c r="S871" s="8"/>
      <c r="T871" s="8"/>
      <c r="U871" s="8"/>
      <c r="V871" s="3"/>
      <c r="W871" s="3"/>
      <c r="X871" s="14"/>
      <c r="Y871" s="14"/>
      <c r="Z871" s="14"/>
    </row>
    <row r="872" spans="1:26" ht="18.75" customHeight="1">
      <c r="A872" s="8"/>
      <c r="B872" s="8"/>
      <c r="C872" s="8"/>
      <c r="D872" s="8"/>
      <c r="E872" s="3"/>
      <c r="F872" s="3"/>
      <c r="G872" s="9"/>
      <c r="H872" s="9"/>
      <c r="I872" s="9"/>
      <c r="J872" s="18"/>
      <c r="K872" s="8"/>
      <c r="L872" s="11"/>
      <c r="M872" s="11"/>
      <c r="N872" s="9"/>
      <c r="O872" s="9"/>
      <c r="P872" s="8"/>
      <c r="Q872" s="8"/>
      <c r="R872" s="8"/>
      <c r="S872" s="8"/>
      <c r="T872" s="8"/>
      <c r="U872" s="8"/>
      <c r="V872" s="3"/>
      <c r="W872" s="3"/>
      <c r="X872" s="14"/>
      <c r="Y872" s="14"/>
      <c r="Z872" s="14"/>
    </row>
    <row r="873" spans="1:26" ht="18.75" customHeight="1">
      <c r="A873" s="8"/>
      <c r="B873" s="8"/>
      <c r="C873" s="8"/>
      <c r="D873" s="8"/>
      <c r="E873" s="3"/>
      <c r="F873" s="3"/>
      <c r="G873" s="9"/>
      <c r="H873" s="9"/>
      <c r="I873" s="9"/>
      <c r="J873" s="18"/>
      <c r="K873" s="8"/>
      <c r="L873" s="11"/>
      <c r="M873" s="11"/>
      <c r="N873" s="9"/>
      <c r="O873" s="9"/>
      <c r="P873" s="8"/>
      <c r="Q873" s="8"/>
      <c r="R873" s="8"/>
      <c r="S873" s="8"/>
      <c r="T873" s="8"/>
      <c r="U873" s="8"/>
      <c r="V873" s="3"/>
      <c r="W873" s="3"/>
      <c r="X873" s="14"/>
      <c r="Y873" s="14"/>
      <c r="Z873" s="14"/>
    </row>
    <row r="874" spans="1:26" ht="18.75" customHeight="1">
      <c r="A874" s="8"/>
      <c r="B874" s="8"/>
      <c r="C874" s="8"/>
      <c r="D874" s="8"/>
      <c r="E874" s="3"/>
      <c r="F874" s="3"/>
      <c r="G874" s="9"/>
      <c r="H874" s="9"/>
      <c r="I874" s="9"/>
      <c r="J874" s="18"/>
      <c r="K874" s="8"/>
      <c r="L874" s="11"/>
      <c r="M874" s="11"/>
      <c r="N874" s="9"/>
      <c r="O874" s="9"/>
      <c r="P874" s="8"/>
      <c r="Q874" s="8"/>
      <c r="R874" s="8"/>
      <c r="S874" s="8"/>
      <c r="T874" s="8"/>
      <c r="U874" s="8"/>
      <c r="V874" s="3"/>
      <c r="W874" s="3"/>
      <c r="X874" s="14"/>
      <c r="Y874" s="14"/>
      <c r="Z874" s="14"/>
    </row>
    <row r="875" spans="1:26" ht="18.75" customHeight="1">
      <c r="A875" s="8"/>
      <c r="B875" s="8"/>
      <c r="C875" s="8"/>
      <c r="D875" s="8"/>
      <c r="E875" s="3"/>
      <c r="F875" s="3"/>
      <c r="G875" s="9"/>
      <c r="H875" s="9"/>
      <c r="I875" s="9"/>
      <c r="J875" s="18"/>
      <c r="K875" s="8"/>
      <c r="L875" s="11"/>
      <c r="M875" s="11"/>
      <c r="N875" s="9"/>
      <c r="O875" s="9"/>
      <c r="P875" s="8"/>
      <c r="Q875" s="8"/>
      <c r="R875" s="8"/>
      <c r="S875" s="8"/>
      <c r="T875" s="8"/>
      <c r="U875" s="8"/>
      <c r="V875" s="3"/>
      <c r="W875" s="3"/>
      <c r="X875" s="14"/>
      <c r="Y875" s="14"/>
      <c r="Z875" s="14"/>
    </row>
    <row r="876" spans="1:26" ht="18.75" customHeight="1">
      <c r="A876" s="8"/>
      <c r="B876" s="8"/>
      <c r="C876" s="8"/>
      <c r="D876" s="8"/>
      <c r="E876" s="3"/>
      <c r="F876" s="3"/>
      <c r="G876" s="9"/>
      <c r="H876" s="9"/>
      <c r="I876" s="9"/>
      <c r="J876" s="18"/>
      <c r="K876" s="8"/>
      <c r="L876" s="11"/>
      <c r="M876" s="11"/>
      <c r="N876" s="9"/>
      <c r="O876" s="9"/>
      <c r="P876" s="8"/>
      <c r="Q876" s="8"/>
      <c r="R876" s="8"/>
      <c r="S876" s="8"/>
      <c r="T876" s="8"/>
      <c r="U876" s="8"/>
      <c r="V876" s="3"/>
      <c r="W876" s="3"/>
      <c r="X876" s="14"/>
      <c r="Y876" s="14"/>
      <c r="Z876" s="14"/>
    </row>
    <row r="877" spans="1:26" ht="18.75" customHeight="1">
      <c r="A877" s="8"/>
      <c r="B877" s="8"/>
      <c r="C877" s="8"/>
      <c r="D877" s="8"/>
      <c r="E877" s="3"/>
      <c r="F877" s="3"/>
      <c r="G877" s="9"/>
      <c r="H877" s="9"/>
      <c r="I877" s="9"/>
      <c r="J877" s="18"/>
      <c r="K877" s="8"/>
      <c r="L877" s="11"/>
      <c r="M877" s="11"/>
      <c r="N877" s="9"/>
      <c r="O877" s="9"/>
      <c r="P877" s="8"/>
      <c r="Q877" s="8"/>
      <c r="R877" s="8"/>
      <c r="S877" s="8"/>
      <c r="T877" s="8"/>
      <c r="U877" s="8"/>
      <c r="V877" s="3"/>
      <c r="W877" s="3"/>
      <c r="X877" s="14"/>
      <c r="Y877" s="14"/>
      <c r="Z877" s="14"/>
    </row>
    <row r="878" spans="1:26" ht="18.75" customHeight="1">
      <c r="A878" s="8"/>
      <c r="B878" s="8"/>
      <c r="C878" s="8"/>
      <c r="D878" s="8"/>
      <c r="E878" s="3"/>
      <c r="F878" s="3"/>
      <c r="G878" s="9"/>
      <c r="H878" s="9"/>
      <c r="I878" s="9"/>
      <c r="J878" s="18"/>
      <c r="K878" s="8"/>
      <c r="L878" s="11"/>
      <c r="M878" s="11"/>
      <c r="N878" s="9"/>
      <c r="O878" s="9"/>
      <c r="P878" s="8"/>
      <c r="Q878" s="8"/>
      <c r="R878" s="8"/>
      <c r="S878" s="8"/>
      <c r="T878" s="8"/>
      <c r="U878" s="8"/>
      <c r="V878" s="3"/>
      <c r="W878" s="3"/>
      <c r="X878" s="14"/>
      <c r="Y878" s="14"/>
      <c r="Z878" s="14"/>
    </row>
    <row r="879" spans="1:26" ht="18.75" customHeight="1">
      <c r="A879" s="8"/>
      <c r="B879" s="8"/>
      <c r="C879" s="8"/>
      <c r="D879" s="8"/>
      <c r="E879" s="3"/>
      <c r="F879" s="3"/>
      <c r="G879" s="9"/>
      <c r="H879" s="9"/>
      <c r="I879" s="9"/>
      <c r="J879" s="18"/>
      <c r="K879" s="8"/>
      <c r="L879" s="11"/>
      <c r="M879" s="11"/>
      <c r="N879" s="9"/>
      <c r="O879" s="9"/>
      <c r="P879" s="8"/>
      <c r="Q879" s="8"/>
      <c r="R879" s="8"/>
      <c r="S879" s="8"/>
      <c r="T879" s="8"/>
      <c r="U879" s="8"/>
      <c r="V879" s="3"/>
      <c r="W879" s="3"/>
      <c r="X879" s="14"/>
      <c r="Y879" s="14"/>
      <c r="Z879" s="14"/>
    </row>
    <row r="880" spans="1:26" ht="18.75" customHeight="1">
      <c r="A880" s="8"/>
      <c r="B880" s="8"/>
      <c r="C880" s="8"/>
      <c r="D880" s="8"/>
      <c r="E880" s="3"/>
      <c r="F880" s="3"/>
      <c r="G880" s="9"/>
      <c r="H880" s="9"/>
      <c r="I880" s="9"/>
      <c r="J880" s="18"/>
      <c r="K880" s="8"/>
      <c r="L880" s="11"/>
      <c r="M880" s="11"/>
      <c r="N880" s="9"/>
      <c r="O880" s="9"/>
      <c r="P880" s="8"/>
      <c r="Q880" s="8"/>
      <c r="R880" s="8"/>
      <c r="S880" s="8"/>
      <c r="T880" s="8"/>
      <c r="U880" s="8"/>
      <c r="V880" s="3"/>
      <c r="W880" s="3"/>
      <c r="X880" s="14"/>
      <c r="Y880" s="14"/>
      <c r="Z880" s="14"/>
    </row>
    <row r="881" spans="1:26" ht="18.75" customHeight="1">
      <c r="A881" s="8"/>
      <c r="B881" s="8"/>
      <c r="C881" s="8"/>
      <c r="D881" s="8"/>
      <c r="E881" s="3"/>
      <c r="F881" s="3"/>
      <c r="G881" s="9"/>
      <c r="H881" s="9"/>
      <c r="I881" s="9"/>
      <c r="J881" s="18"/>
      <c r="K881" s="8"/>
      <c r="L881" s="11"/>
      <c r="M881" s="11"/>
      <c r="N881" s="9"/>
      <c r="O881" s="9"/>
      <c r="P881" s="8"/>
      <c r="Q881" s="8"/>
      <c r="R881" s="8"/>
      <c r="S881" s="8"/>
      <c r="T881" s="8"/>
      <c r="U881" s="8"/>
      <c r="V881" s="3"/>
      <c r="W881" s="3"/>
      <c r="X881" s="14"/>
      <c r="Y881" s="14"/>
      <c r="Z881" s="14"/>
    </row>
    <row r="882" spans="1:26" ht="18.75" customHeight="1">
      <c r="A882" s="8"/>
      <c r="B882" s="8"/>
      <c r="C882" s="8"/>
      <c r="D882" s="8"/>
      <c r="E882" s="3"/>
      <c r="F882" s="3"/>
      <c r="G882" s="9"/>
      <c r="H882" s="9"/>
      <c r="I882" s="9"/>
      <c r="J882" s="18"/>
      <c r="K882" s="8"/>
      <c r="L882" s="11"/>
      <c r="M882" s="11"/>
      <c r="N882" s="9"/>
      <c r="O882" s="9"/>
      <c r="P882" s="8"/>
      <c r="Q882" s="8"/>
      <c r="R882" s="8"/>
      <c r="S882" s="8"/>
      <c r="T882" s="8"/>
      <c r="U882" s="8"/>
      <c r="V882" s="3"/>
      <c r="W882" s="3"/>
      <c r="X882" s="14"/>
      <c r="Y882" s="14"/>
      <c r="Z882" s="14"/>
    </row>
    <row r="883" spans="1:26" ht="18.75" customHeight="1">
      <c r="A883" s="8"/>
      <c r="B883" s="8"/>
      <c r="C883" s="8"/>
      <c r="D883" s="8"/>
      <c r="E883" s="3"/>
      <c r="F883" s="3"/>
      <c r="G883" s="9"/>
      <c r="H883" s="9"/>
      <c r="I883" s="9"/>
      <c r="J883" s="18"/>
      <c r="K883" s="8"/>
      <c r="L883" s="11"/>
      <c r="M883" s="11"/>
      <c r="N883" s="9"/>
      <c r="O883" s="9"/>
      <c r="P883" s="8"/>
      <c r="Q883" s="8"/>
      <c r="R883" s="8"/>
      <c r="S883" s="8"/>
      <c r="T883" s="8"/>
      <c r="U883" s="8"/>
      <c r="V883" s="3"/>
      <c r="W883" s="3"/>
      <c r="X883" s="14"/>
      <c r="Y883" s="14"/>
      <c r="Z883" s="14"/>
    </row>
    <row r="884" spans="1:26" ht="18.75" customHeight="1">
      <c r="A884" s="8"/>
      <c r="B884" s="8"/>
      <c r="C884" s="8"/>
      <c r="D884" s="8"/>
      <c r="E884" s="3"/>
      <c r="F884" s="3"/>
      <c r="G884" s="9"/>
      <c r="H884" s="9"/>
      <c r="I884" s="9"/>
      <c r="J884" s="18"/>
      <c r="K884" s="8"/>
      <c r="L884" s="11"/>
      <c r="M884" s="11"/>
      <c r="N884" s="9"/>
      <c r="O884" s="9"/>
      <c r="P884" s="8"/>
      <c r="Q884" s="8"/>
      <c r="R884" s="8"/>
      <c r="S884" s="8"/>
      <c r="T884" s="8"/>
      <c r="U884" s="8"/>
      <c r="V884" s="3"/>
      <c r="W884" s="3"/>
      <c r="X884" s="14"/>
      <c r="Y884" s="14"/>
      <c r="Z884" s="14"/>
    </row>
    <row r="885" spans="1:26" ht="18.75" customHeight="1">
      <c r="A885" s="8"/>
      <c r="B885" s="8"/>
      <c r="C885" s="8"/>
      <c r="D885" s="8"/>
      <c r="E885" s="3"/>
      <c r="F885" s="3"/>
      <c r="G885" s="9"/>
      <c r="H885" s="9"/>
      <c r="I885" s="9"/>
      <c r="J885" s="18"/>
      <c r="K885" s="8"/>
      <c r="L885" s="11"/>
      <c r="M885" s="11"/>
      <c r="N885" s="9"/>
      <c r="O885" s="9"/>
      <c r="P885" s="8"/>
      <c r="Q885" s="8"/>
      <c r="R885" s="8"/>
      <c r="S885" s="8"/>
      <c r="T885" s="8"/>
      <c r="U885" s="8"/>
      <c r="V885" s="3"/>
      <c r="W885" s="3"/>
      <c r="X885" s="14"/>
      <c r="Y885" s="14"/>
      <c r="Z885" s="14"/>
    </row>
    <row r="886" spans="1:26" ht="18.75" customHeight="1">
      <c r="A886" s="8"/>
      <c r="B886" s="8"/>
      <c r="C886" s="8"/>
      <c r="D886" s="8"/>
      <c r="E886" s="3"/>
      <c r="F886" s="3"/>
      <c r="G886" s="9"/>
      <c r="H886" s="9"/>
      <c r="I886" s="9"/>
      <c r="J886" s="18"/>
      <c r="K886" s="8"/>
      <c r="L886" s="11"/>
      <c r="M886" s="11"/>
      <c r="N886" s="9"/>
      <c r="O886" s="9"/>
      <c r="P886" s="8"/>
      <c r="Q886" s="8"/>
      <c r="R886" s="8"/>
      <c r="S886" s="8"/>
      <c r="T886" s="8"/>
      <c r="U886" s="8"/>
      <c r="V886" s="3"/>
      <c r="W886" s="3"/>
      <c r="X886" s="14"/>
      <c r="Y886" s="14"/>
      <c r="Z886" s="14"/>
    </row>
    <row r="887" spans="1:26" ht="18.75" customHeight="1">
      <c r="A887" s="8"/>
      <c r="B887" s="8"/>
      <c r="C887" s="8"/>
      <c r="D887" s="8"/>
      <c r="E887" s="3"/>
      <c r="F887" s="3"/>
      <c r="G887" s="9"/>
      <c r="H887" s="9"/>
      <c r="I887" s="9"/>
      <c r="J887" s="18"/>
      <c r="K887" s="8"/>
      <c r="L887" s="11"/>
      <c r="M887" s="11"/>
      <c r="N887" s="9"/>
      <c r="O887" s="9"/>
      <c r="P887" s="8"/>
      <c r="Q887" s="8"/>
      <c r="R887" s="8"/>
      <c r="S887" s="8"/>
      <c r="T887" s="8"/>
      <c r="U887" s="8"/>
      <c r="V887" s="3"/>
      <c r="W887" s="3"/>
      <c r="X887" s="14"/>
      <c r="Y887" s="14"/>
      <c r="Z887" s="14"/>
    </row>
    <row r="888" spans="1:26" ht="18.75" customHeight="1">
      <c r="A888" s="8"/>
      <c r="B888" s="8"/>
      <c r="C888" s="8"/>
      <c r="D888" s="8"/>
      <c r="E888" s="3"/>
      <c r="F888" s="3"/>
      <c r="G888" s="9"/>
      <c r="H888" s="9"/>
      <c r="I888" s="9"/>
      <c r="J888" s="18"/>
      <c r="K888" s="8"/>
      <c r="L888" s="11"/>
      <c r="M888" s="11"/>
      <c r="N888" s="9"/>
      <c r="O888" s="9"/>
      <c r="P888" s="8"/>
      <c r="Q888" s="8"/>
      <c r="R888" s="8"/>
      <c r="S888" s="8"/>
      <c r="T888" s="8"/>
      <c r="U888" s="8"/>
      <c r="V888" s="3"/>
      <c r="W888" s="3"/>
      <c r="X888" s="14"/>
      <c r="Y888" s="14"/>
      <c r="Z888" s="14"/>
    </row>
    <row r="889" spans="1:26" ht="18.75" customHeight="1">
      <c r="A889" s="8"/>
      <c r="B889" s="8"/>
      <c r="C889" s="8"/>
      <c r="D889" s="8"/>
      <c r="E889" s="3"/>
      <c r="F889" s="3"/>
      <c r="G889" s="9"/>
      <c r="H889" s="9"/>
      <c r="I889" s="9"/>
      <c r="J889" s="18"/>
      <c r="K889" s="8"/>
      <c r="L889" s="11"/>
      <c r="M889" s="11"/>
      <c r="N889" s="9"/>
      <c r="O889" s="9"/>
      <c r="P889" s="8"/>
      <c r="Q889" s="8"/>
      <c r="R889" s="8"/>
      <c r="S889" s="8"/>
      <c r="T889" s="8"/>
      <c r="U889" s="8"/>
      <c r="V889" s="3"/>
      <c r="W889" s="3"/>
      <c r="X889" s="14"/>
      <c r="Y889" s="14"/>
      <c r="Z889" s="14"/>
    </row>
    <row r="890" spans="1:26" ht="18.75" customHeight="1">
      <c r="A890" s="8"/>
      <c r="B890" s="8"/>
      <c r="C890" s="8"/>
      <c r="D890" s="8"/>
      <c r="E890" s="3"/>
      <c r="F890" s="3"/>
      <c r="G890" s="9"/>
      <c r="H890" s="9"/>
      <c r="I890" s="9"/>
      <c r="J890" s="18"/>
      <c r="K890" s="8"/>
      <c r="L890" s="11"/>
      <c r="M890" s="11"/>
      <c r="N890" s="9"/>
      <c r="O890" s="9"/>
      <c r="P890" s="8"/>
      <c r="Q890" s="8"/>
      <c r="R890" s="8"/>
      <c r="S890" s="8"/>
      <c r="T890" s="8"/>
      <c r="U890" s="8"/>
      <c r="V890" s="3"/>
      <c r="W890" s="3"/>
      <c r="X890" s="14"/>
      <c r="Y890" s="14"/>
      <c r="Z890" s="14"/>
    </row>
    <row r="891" spans="1:26" ht="18.75" customHeight="1">
      <c r="A891" s="8"/>
      <c r="B891" s="8"/>
      <c r="C891" s="8"/>
      <c r="D891" s="8"/>
      <c r="E891" s="3"/>
      <c r="F891" s="3"/>
      <c r="G891" s="9"/>
      <c r="H891" s="9"/>
      <c r="I891" s="9"/>
      <c r="J891" s="18"/>
      <c r="K891" s="8"/>
      <c r="L891" s="11"/>
      <c r="M891" s="11"/>
      <c r="N891" s="9"/>
      <c r="O891" s="9"/>
      <c r="P891" s="8"/>
      <c r="Q891" s="8"/>
      <c r="R891" s="8"/>
      <c r="S891" s="8"/>
      <c r="T891" s="8"/>
      <c r="U891" s="8"/>
      <c r="V891" s="3"/>
      <c r="W891" s="3"/>
      <c r="X891" s="14"/>
      <c r="Y891" s="14"/>
      <c r="Z891" s="14"/>
    </row>
    <row r="892" spans="1:26" ht="18.75" customHeight="1">
      <c r="A892" s="8"/>
      <c r="B892" s="8"/>
      <c r="C892" s="8"/>
      <c r="D892" s="8"/>
      <c r="E892" s="3"/>
      <c r="F892" s="3"/>
      <c r="G892" s="9"/>
      <c r="H892" s="9"/>
      <c r="I892" s="9"/>
      <c r="J892" s="18"/>
      <c r="K892" s="8"/>
      <c r="L892" s="11"/>
      <c r="M892" s="11"/>
      <c r="N892" s="9"/>
      <c r="O892" s="9"/>
      <c r="P892" s="8"/>
      <c r="Q892" s="8"/>
      <c r="R892" s="8"/>
      <c r="S892" s="8"/>
      <c r="T892" s="8"/>
      <c r="U892" s="8"/>
      <c r="V892" s="3"/>
      <c r="W892" s="3"/>
      <c r="X892" s="14"/>
      <c r="Y892" s="14"/>
      <c r="Z892" s="14"/>
    </row>
    <row r="893" spans="1:26" ht="18.75" customHeight="1">
      <c r="A893" s="8"/>
      <c r="B893" s="8"/>
      <c r="C893" s="8"/>
      <c r="D893" s="8"/>
      <c r="E893" s="3"/>
      <c r="F893" s="3"/>
      <c r="G893" s="9"/>
      <c r="H893" s="9"/>
      <c r="I893" s="9"/>
      <c r="J893" s="18"/>
      <c r="K893" s="8"/>
      <c r="L893" s="11"/>
      <c r="M893" s="11"/>
      <c r="N893" s="9"/>
      <c r="O893" s="9"/>
      <c r="P893" s="8"/>
      <c r="Q893" s="8"/>
      <c r="R893" s="8"/>
      <c r="S893" s="8"/>
      <c r="T893" s="8"/>
      <c r="U893" s="8"/>
      <c r="V893" s="3"/>
      <c r="W893" s="3"/>
      <c r="X893" s="14"/>
      <c r="Y893" s="14"/>
      <c r="Z893" s="14"/>
    </row>
    <row r="894" spans="1:26" ht="18.75" customHeight="1">
      <c r="A894" s="8"/>
      <c r="B894" s="8"/>
      <c r="C894" s="8"/>
      <c r="D894" s="8"/>
      <c r="E894" s="3"/>
      <c r="F894" s="3"/>
      <c r="G894" s="9"/>
      <c r="H894" s="9"/>
      <c r="I894" s="9"/>
      <c r="J894" s="18"/>
      <c r="K894" s="8"/>
      <c r="L894" s="11"/>
      <c r="M894" s="11"/>
      <c r="N894" s="9"/>
      <c r="O894" s="9"/>
      <c r="P894" s="8"/>
      <c r="Q894" s="8"/>
      <c r="R894" s="8"/>
      <c r="S894" s="8"/>
      <c r="T894" s="8"/>
      <c r="U894" s="8"/>
      <c r="V894" s="3"/>
      <c r="W894" s="3"/>
      <c r="X894" s="14"/>
      <c r="Y894" s="14"/>
      <c r="Z894" s="14"/>
    </row>
    <row r="895" spans="1:26" ht="18.75" customHeight="1">
      <c r="A895" s="8"/>
      <c r="B895" s="8"/>
      <c r="C895" s="8"/>
      <c r="D895" s="8"/>
      <c r="E895" s="3"/>
      <c r="F895" s="3"/>
      <c r="G895" s="9"/>
      <c r="H895" s="9"/>
      <c r="I895" s="9"/>
      <c r="J895" s="18"/>
      <c r="K895" s="8"/>
      <c r="L895" s="11"/>
      <c r="M895" s="11"/>
      <c r="N895" s="9"/>
      <c r="O895" s="9"/>
      <c r="P895" s="8"/>
      <c r="Q895" s="8"/>
      <c r="R895" s="8"/>
      <c r="S895" s="8"/>
      <c r="T895" s="8"/>
      <c r="U895" s="8"/>
      <c r="V895" s="3"/>
      <c r="W895" s="3"/>
      <c r="X895" s="14"/>
      <c r="Y895" s="14"/>
      <c r="Z895" s="14"/>
    </row>
    <row r="896" spans="1:26" ht="18.75" customHeight="1">
      <c r="A896" s="8"/>
      <c r="B896" s="8"/>
      <c r="C896" s="8"/>
      <c r="D896" s="8"/>
      <c r="E896" s="3"/>
      <c r="F896" s="3"/>
      <c r="G896" s="9"/>
      <c r="H896" s="9"/>
      <c r="I896" s="9"/>
      <c r="J896" s="18"/>
      <c r="K896" s="8"/>
      <c r="L896" s="11"/>
      <c r="M896" s="11"/>
      <c r="N896" s="9"/>
      <c r="O896" s="9"/>
      <c r="P896" s="8"/>
      <c r="Q896" s="8"/>
      <c r="R896" s="8"/>
      <c r="S896" s="8"/>
      <c r="T896" s="8"/>
      <c r="U896" s="8"/>
      <c r="V896" s="3"/>
      <c r="W896" s="3"/>
      <c r="X896" s="14"/>
      <c r="Y896" s="14"/>
      <c r="Z896" s="14"/>
    </row>
    <row r="897" spans="1:26" ht="18.75" customHeight="1">
      <c r="A897" s="8"/>
      <c r="B897" s="8"/>
      <c r="C897" s="8"/>
      <c r="D897" s="8"/>
      <c r="E897" s="3"/>
      <c r="F897" s="3"/>
      <c r="G897" s="9"/>
      <c r="H897" s="9"/>
      <c r="I897" s="9"/>
      <c r="J897" s="18"/>
      <c r="K897" s="8"/>
      <c r="L897" s="11"/>
      <c r="M897" s="11"/>
      <c r="N897" s="9"/>
      <c r="O897" s="9"/>
      <c r="P897" s="8"/>
      <c r="Q897" s="8"/>
      <c r="R897" s="8"/>
      <c r="S897" s="8"/>
      <c r="T897" s="8"/>
      <c r="U897" s="8"/>
      <c r="V897" s="3"/>
      <c r="W897" s="3"/>
      <c r="X897" s="14"/>
      <c r="Y897" s="14"/>
      <c r="Z897" s="14"/>
    </row>
    <row r="898" spans="1:26" ht="18.75" customHeight="1">
      <c r="A898" s="8"/>
      <c r="B898" s="8"/>
      <c r="C898" s="8"/>
      <c r="D898" s="8"/>
      <c r="E898" s="3"/>
      <c r="F898" s="3"/>
      <c r="G898" s="9"/>
      <c r="H898" s="9"/>
      <c r="I898" s="9"/>
      <c r="J898" s="18"/>
      <c r="K898" s="8"/>
      <c r="L898" s="11"/>
      <c r="M898" s="11"/>
      <c r="N898" s="9"/>
      <c r="O898" s="9"/>
      <c r="P898" s="8"/>
      <c r="Q898" s="8"/>
      <c r="R898" s="8"/>
      <c r="S898" s="8"/>
      <c r="T898" s="8"/>
      <c r="U898" s="8"/>
      <c r="V898" s="3"/>
      <c r="W898" s="3"/>
      <c r="X898" s="14"/>
      <c r="Y898" s="14"/>
      <c r="Z898" s="14"/>
    </row>
    <row r="899" spans="1:26" ht="18.75" customHeight="1">
      <c r="A899" s="8"/>
      <c r="B899" s="8"/>
      <c r="C899" s="8"/>
      <c r="D899" s="8"/>
      <c r="E899" s="3"/>
      <c r="F899" s="3"/>
      <c r="G899" s="9"/>
      <c r="H899" s="9"/>
      <c r="I899" s="9"/>
      <c r="J899" s="18"/>
      <c r="K899" s="8"/>
      <c r="L899" s="11"/>
      <c r="M899" s="11"/>
      <c r="N899" s="9"/>
      <c r="O899" s="9"/>
      <c r="P899" s="8"/>
      <c r="Q899" s="8"/>
      <c r="R899" s="8"/>
      <c r="S899" s="8"/>
      <c r="T899" s="8"/>
      <c r="U899" s="8"/>
      <c r="V899" s="3"/>
      <c r="W899" s="3"/>
      <c r="X899" s="14"/>
      <c r="Y899" s="14"/>
      <c r="Z899" s="14"/>
    </row>
    <row r="900" spans="1:26" ht="18.75" customHeight="1">
      <c r="A900" s="8"/>
      <c r="B900" s="8"/>
      <c r="C900" s="8"/>
      <c r="D900" s="8"/>
      <c r="E900" s="3"/>
      <c r="F900" s="3"/>
      <c r="G900" s="9"/>
      <c r="H900" s="9"/>
      <c r="I900" s="9"/>
      <c r="J900" s="18"/>
      <c r="K900" s="8"/>
      <c r="L900" s="11"/>
      <c r="M900" s="11"/>
      <c r="N900" s="9"/>
      <c r="O900" s="9"/>
      <c r="P900" s="8"/>
      <c r="Q900" s="8"/>
      <c r="R900" s="8"/>
      <c r="S900" s="8"/>
      <c r="T900" s="8"/>
      <c r="U900" s="8"/>
      <c r="V900" s="3"/>
      <c r="W900" s="3"/>
      <c r="X900" s="14"/>
      <c r="Y900" s="14"/>
      <c r="Z900" s="14"/>
    </row>
    <row r="901" spans="1:26" ht="18.75" customHeight="1">
      <c r="A901" s="8"/>
      <c r="B901" s="8"/>
      <c r="C901" s="8"/>
      <c r="D901" s="8"/>
      <c r="E901" s="3"/>
      <c r="F901" s="3"/>
      <c r="G901" s="9"/>
      <c r="H901" s="9"/>
      <c r="I901" s="9"/>
      <c r="J901" s="18"/>
      <c r="K901" s="8"/>
      <c r="L901" s="11"/>
      <c r="M901" s="11"/>
      <c r="N901" s="9"/>
      <c r="O901" s="9"/>
      <c r="P901" s="8"/>
      <c r="Q901" s="8"/>
      <c r="R901" s="8"/>
      <c r="S901" s="8"/>
      <c r="T901" s="8"/>
      <c r="U901" s="8"/>
      <c r="V901" s="3"/>
      <c r="W901" s="3"/>
      <c r="X901" s="14"/>
      <c r="Y901" s="14"/>
      <c r="Z901" s="14"/>
    </row>
    <row r="902" spans="1:26" ht="15" customHeight="1">
      <c r="X902" s="14"/>
      <c r="Y902" s="14"/>
      <c r="Z902" s="14"/>
    </row>
  </sheetData>
  <mergeCells count="6">
    <mergeCell ref="I15:N15"/>
    <mergeCell ref="C11:D11"/>
    <mergeCell ref="B2:N5"/>
    <mergeCell ref="C7:D7"/>
    <mergeCell ref="C12:D12"/>
    <mergeCell ref="C13:D13"/>
  </mergeCells>
  <phoneticPr fontId="1" type="noConversion"/>
  <hyperlinks>
    <hyperlink ref="Z8" r:id="rId1" xr:uid="{C56C8194-7539-47F0-88F6-B1109A0427BB}"/>
    <hyperlink ref="Z9" r:id="rId2" xr:uid="{F957C244-16B8-402A-978F-B30A388040D1}"/>
    <hyperlink ref="Y8" r:id="rId3" xr:uid="{DAD341C6-B0DB-40BA-9D37-E7C03DC4B6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BB15-F697-4584-8992-ED3785841D02}">
  <dimension ref="A1"/>
  <sheetViews>
    <sheetView workbookViewId="0">
      <selection activeCell="AL1" sqref="AL1"/>
    </sheetView>
  </sheetViews>
  <sheetFormatPr defaultColWidth="8.85546875" defaultRowHeight="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4F97-9491-47B3-AF1E-A2AF7D7BB015}">
  <dimension ref="AB8:AF8"/>
  <sheetViews>
    <sheetView workbookViewId="0">
      <selection activeCell="AB8" sqref="AB8:AF8"/>
    </sheetView>
  </sheetViews>
  <sheetFormatPr defaultColWidth="8.85546875" defaultRowHeight="15"/>
  <sheetData>
    <row r="8" spans="28:32" ht="18.75">
      <c r="AB8" s="83" t="s">
        <v>102</v>
      </c>
      <c r="AC8" s="84"/>
      <c r="AD8" s="84"/>
      <c r="AE8" s="84"/>
      <c r="AF8" s="84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4511-A674-4BEB-9DFB-68175A2EBFDE}">
  <dimension ref="A1"/>
  <sheetViews>
    <sheetView workbookViewId="0"/>
  </sheetViews>
  <sheetFormatPr defaultColWidth="8.85546875" defaultRowHeight="1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9312-4A85-42A8-848D-8AF5FE067038}">
  <dimension ref="A1"/>
  <sheetViews>
    <sheetView workbookViewId="0"/>
  </sheetViews>
  <sheetFormatPr defaultColWidth="8.85546875" defaultRowHeight="1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DDA7-6B32-42A4-96A0-21E53D94DCAD}">
  <dimension ref="A1"/>
  <sheetViews>
    <sheetView workbookViewId="0"/>
  </sheetViews>
  <sheetFormatPr defaultColWidth="8.85546875" defaultRowHeight="1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1E8C-B1C9-4E41-9A87-341EE8C04D67}">
  <dimension ref="A1:V54"/>
  <sheetViews>
    <sheetView topLeftCell="A10" workbookViewId="0">
      <selection activeCell="E41" sqref="A30:E41"/>
    </sheetView>
  </sheetViews>
  <sheetFormatPr defaultColWidth="8.85546875" defaultRowHeight="15"/>
  <cols>
    <col min="5" max="5" width="19.140625" customWidth="1"/>
    <col min="10" max="10" width="25.42578125" bestFit="1" customWidth="1"/>
  </cols>
  <sheetData>
    <row r="1" spans="1:22" ht="17.25" thickBot="1">
      <c r="R1" s="77" t="s">
        <v>86</v>
      </c>
    </row>
    <row r="2" spans="1:22" ht="75.75" thickBot="1">
      <c r="A2" s="57" t="s">
        <v>24</v>
      </c>
      <c r="B2" s="57" t="s">
        <v>25</v>
      </c>
      <c r="C2" s="57" t="s">
        <v>26</v>
      </c>
      <c r="D2" s="57" t="s">
        <v>27</v>
      </c>
      <c r="E2" s="57" t="s">
        <v>28</v>
      </c>
      <c r="G2" s="61" t="s">
        <v>39</v>
      </c>
      <c r="H2" s="62" t="s">
        <v>40</v>
      </c>
      <c r="I2" s="62" t="s">
        <v>41</v>
      </c>
      <c r="J2" s="62" t="s">
        <v>42</v>
      </c>
      <c r="K2" s="62" t="s">
        <v>43</v>
      </c>
      <c r="L2" s="62"/>
      <c r="M2" s="62"/>
      <c r="N2" s="62"/>
      <c r="O2" s="62"/>
      <c r="P2" s="62"/>
      <c r="Q2" s="62"/>
      <c r="R2" s="71">
        <v>1</v>
      </c>
      <c r="S2" s="72" t="s">
        <v>75</v>
      </c>
      <c r="T2" s="71" t="s">
        <v>76</v>
      </c>
      <c r="U2" s="71" t="s">
        <v>77</v>
      </c>
      <c r="V2" s="73" t="s">
        <v>78</v>
      </c>
    </row>
    <row r="3" spans="1:22" ht="60.75" thickBot="1">
      <c r="A3" s="58" t="s">
        <v>29</v>
      </c>
      <c r="B3" s="59">
        <v>10000</v>
      </c>
      <c r="C3" s="59">
        <v>9110</v>
      </c>
      <c r="D3" s="58">
        <v>900</v>
      </c>
      <c r="E3" s="60" t="s">
        <v>30</v>
      </c>
      <c r="G3" s="63" t="s">
        <v>44</v>
      </c>
      <c r="H3" s="64">
        <v>11000</v>
      </c>
      <c r="I3" s="64">
        <v>9110</v>
      </c>
      <c r="J3" s="62">
        <v>830</v>
      </c>
      <c r="K3" s="62" t="s">
        <v>45</v>
      </c>
      <c r="L3" s="62"/>
      <c r="M3" s="62"/>
      <c r="N3" s="62"/>
      <c r="O3" s="62"/>
      <c r="P3" s="62"/>
      <c r="Q3" s="62"/>
      <c r="R3" s="71">
        <v>2</v>
      </c>
      <c r="S3" s="72" t="s">
        <v>79</v>
      </c>
      <c r="T3" s="71" t="s">
        <v>80</v>
      </c>
      <c r="U3" s="71" t="s">
        <v>81</v>
      </c>
      <c r="V3" s="73" t="s">
        <v>82</v>
      </c>
    </row>
    <row r="4" spans="1:22" ht="60.75" thickBot="1">
      <c r="A4" s="58" t="s">
        <v>31</v>
      </c>
      <c r="B4" s="59">
        <v>18000</v>
      </c>
      <c r="C4" s="59">
        <v>17900</v>
      </c>
      <c r="D4" s="58">
        <v>900</v>
      </c>
      <c r="E4" s="60" t="s">
        <v>32</v>
      </c>
      <c r="G4" s="63" t="s">
        <v>46</v>
      </c>
      <c r="H4" s="64">
        <v>20000</v>
      </c>
      <c r="I4" s="64">
        <v>17900</v>
      </c>
      <c r="J4" s="64">
        <v>1000</v>
      </c>
      <c r="K4" s="62" t="s">
        <v>47</v>
      </c>
      <c r="L4" s="62"/>
      <c r="M4" s="62"/>
      <c r="N4" s="62"/>
      <c r="O4" s="62"/>
      <c r="P4" s="62"/>
      <c r="Q4" s="62"/>
      <c r="R4" s="74">
        <v>3</v>
      </c>
      <c r="S4" s="75" t="s">
        <v>83</v>
      </c>
      <c r="T4" s="74" t="s">
        <v>76</v>
      </c>
      <c r="U4" s="74" t="s">
        <v>84</v>
      </c>
      <c r="V4" s="76" t="s">
        <v>85</v>
      </c>
    </row>
    <row r="5" spans="1:22" ht="60.75" thickBot="1">
      <c r="A5" s="58" t="s">
        <v>33</v>
      </c>
      <c r="B5" s="59">
        <v>20000</v>
      </c>
      <c r="C5" s="59">
        <v>16200</v>
      </c>
      <c r="D5" s="58">
        <v>670</v>
      </c>
      <c r="E5" s="60" t="s">
        <v>34</v>
      </c>
      <c r="G5" s="61" t="s">
        <v>48</v>
      </c>
      <c r="H5" s="64">
        <v>26000</v>
      </c>
      <c r="I5" s="64">
        <v>16200</v>
      </c>
      <c r="J5" s="62">
        <v>870</v>
      </c>
      <c r="K5" s="62" t="s">
        <v>49</v>
      </c>
      <c r="L5" s="62"/>
      <c r="M5" s="62"/>
      <c r="N5" s="62"/>
      <c r="O5" s="62"/>
      <c r="P5" s="62"/>
      <c r="Q5" s="62"/>
    </row>
    <row r="6" spans="1:22" ht="45.75" thickBot="1">
      <c r="A6" s="58" t="s">
        <v>35</v>
      </c>
      <c r="B6" s="59">
        <v>32000</v>
      </c>
      <c r="C6" s="59">
        <v>29900</v>
      </c>
      <c r="D6" s="58">
        <v>640</v>
      </c>
      <c r="E6" s="60" t="s">
        <v>36</v>
      </c>
      <c r="G6" s="67" t="s">
        <v>50</v>
      </c>
    </row>
    <row r="7" spans="1:22" ht="45.75" thickBot="1">
      <c r="A7" s="58" t="s">
        <v>37</v>
      </c>
      <c r="B7" s="59">
        <v>53000</v>
      </c>
      <c r="C7" s="59">
        <v>50310</v>
      </c>
      <c r="D7" s="58">
        <v>530</v>
      </c>
      <c r="E7" s="60" t="s">
        <v>38</v>
      </c>
      <c r="G7" s="65"/>
    </row>
    <row r="8" spans="1:22" ht="23.25">
      <c r="G8" s="68" t="s">
        <v>51</v>
      </c>
    </row>
    <row r="9" spans="1:22">
      <c r="A9" s="78" t="s">
        <v>87</v>
      </c>
      <c r="G9" s="69"/>
    </row>
    <row r="10" spans="1:22">
      <c r="A10" s="79"/>
      <c r="G10" s="70" t="s">
        <v>52</v>
      </c>
    </row>
    <row r="11" spans="1:22">
      <c r="A11" s="79" t="s">
        <v>89</v>
      </c>
      <c r="G11" s="69"/>
    </row>
    <row r="12" spans="1:22">
      <c r="A12" s="79"/>
      <c r="G12" s="70" t="s">
        <v>53</v>
      </c>
    </row>
    <row r="13" spans="1:22">
      <c r="A13" s="79" t="s">
        <v>90</v>
      </c>
      <c r="G13" s="69"/>
    </row>
    <row r="14" spans="1:22">
      <c r="A14" s="79"/>
      <c r="G14" s="70" t="s">
        <v>54</v>
      </c>
    </row>
    <row r="15" spans="1:22">
      <c r="A15" s="79" t="s">
        <v>91</v>
      </c>
      <c r="G15" s="65"/>
    </row>
    <row r="16" spans="1:22" ht="23.25">
      <c r="A16" s="79" t="s">
        <v>88</v>
      </c>
      <c r="G16" s="68" t="s">
        <v>55</v>
      </c>
    </row>
    <row r="17" spans="7:7">
      <c r="G17" s="69"/>
    </row>
    <row r="18" spans="7:7">
      <c r="G18" s="70" t="s">
        <v>56</v>
      </c>
    </row>
    <row r="19" spans="7:7">
      <c r="G19" s="69"/>
    </row>
    <row r="20" spans="7:7">
      <c r="G20" s="70" t="s">
        <v>57</v>
      </c>
    </row>
    <row r="21" spans="7:7">
      <c r="G21" s="69"/>
    </row>
    <row r="22" spans="7:7">
      <c r="G22" s="70" t="s">
        <v>58</v>
      </c>
    </row>
    <row r="23" spans="7:7">
      <c r="G23" s="65"/>
    </row>
    <row r="24" spans="7:7" ht="23.25">
      <c r="G24" s="68" t="s">
        <v>59</v>
      </c>
    </row>
    <row r="25" spans="7:7">
      <c r="G25" s="69"/>
    </row>
    <row r="26" spans="7:7">
      <c r="G26" s="70" t="s">
        <v>60</v>
      </c>
    </row>
    <row r="27" spans="7:7">
      <c r="G27" s="69"/>
    </row>
    <row r="28" spans="7:7">
      <c r="G28" s="70" t="s">
        <v>61</v>
      </c>
    </row>
    <row r="29" spans="7:7">
      <c r="G29" s="69"/>
    </row>
    <row r="30" spans="7:7">
      <c r="G30" s="70" t="s">
        <v>62</v>
      </c>
    </row>
    <row r="31" spans="7:7">
      <c r="G31" s="65"/>
    </row>
    <row r="32" spans="7:7" ht="23.25">
      <c r="G32" s="68" t="s">
        <v>63</v>
      </c>
    </row>
    <row r="33" spans="7:7">
      <c r="G33" s="69"/>
    </row>
    <row r="34" spans="7:7">
      <c r="G34" s="70" t="s">
        <v>64</v>
      </c>
    </row>
    <row r="35" spans="7:7">
      <c r="G35" s="69"/>
    </row>
    <row r="36" spans="7:7">
      <c r="G36" s="70" t="s">
        <v>65</v>
      </c>
    </row>
    <row r="37" spans="7:7">
      <c r="G37" s="69"/>
    </row>
    <row r="38" spans="7:7">
      <c r="G38" s="70" t="s">
        <v>66</v>
      </c>
    </row>
    <row r="39" spans="7:7">
      <c r="G39" s="65"/>
    </row>
    <row r="40" spans="7:7" ht="23.25">
      <c r="G40" s="68" t="s">
        <v>67</v>
      </c>
    </row>
    <row r="41" spans="7:7">
      <c r="G41" s="69"/>
    </row>
    <row r="42" spans="7:7">
      <c r="G42" s="70" t="s">
        <v>68</v>
      </c>
    </row>
    <row r="43" spans="7:7">
      <c r="G43" s="69"/>
    </row>
    <row r="44" spans="7:7">
      <c r="G44" s="70" t="s">
        <v>69</v>
      </c>
    </row>
    <row r="45" spans="7:7">
      <c r="G45" s="69"/>
    </row>
    <row r="46" spans="7:7">
      <c r="G46" s="70" t="s">
        <v>70</v>
      </c>
    </row>
    <row r="47" spans="7:7">
      <c r="G47" s="65"/>
    </row>
    <row r="48" spans="7:7" ht="23.25">
      <c r="G48" s="68" t="s">
        <v>71</v>
      </c>
    </row>
    <row r="49" spans="7:7">
      <c r="G49" s="69"/>
    </row>
    <row r="50" spans="7:7">
      <c r="G50" s="70" t="s">
        <v>72</v>
      </c>
    </row>
    <row r="51" spans="7:7">
      <c r="G51" s="69"/>
    </row>
    <row r="52" spans="7:7">
      <c r="G52" s="70" t="s">
        <v>73</v>
      </c>
    </row>
    <row r="53" spans="7:7">
      <c r="G53" s="65"/>
    </row>
    <row r="54" spans="7:7">
      <c r="G54" s="66" t="s">
        <v>74</v>
      </c>
    </row>
  </sheetData>
  <phoneticPr fontId="1" type="noConversion"/>
  <hyperlinks>
    <hyperlink ref="E3" r:id="rId1" display="https://www.coupang.com/np/search?component=&amp;q=%EC%84%B1%EC%A3%BC%EC%B0%B8%EC%99%B8&amp;traceId=mmmtag1i&amp;channel=user" xr:uid="{B21C1309-E20C-41AF-AEFD-50E76CEDEF05}"/>
    <hyperlink ref="E4" r:id="rId2" display="https://www.coupang.com/np/search?component=&amp;q=%EC%84%B1%EC%A3%BC%EC%B0%B8%EC%99%B8&amp;traceId=mmmtag1i&amp;channel=user" xr:uid="{9FBE4ED4-CD22-42DF-BCBC-2EB11598B8E0}"/>
    <hyperlink ref="E5" r:id="rId3" display="https://www.coupang.com/np/search?component=&amp;q=%EC%84%B1%EC%A3%BC%EC%B0%B8%EC%99%B8&amp;traceId=mmmtag1i&amp;channel=user" xr:uid="{C932FC7F-FC43-4D8D-A253-F4F335C4A2D7}"/>
    <hyperlink ref="E6" r:id="rId4" display="https://www.coupang.com/np/search?component=&amp;q=%EC%84%B1%EC%A3%BC%EC%B0%B8%EC%99%B8&amp;traceId=mmmtag1i&amp;channel=user" xr:uid="{8678A69E-A302-4EB4-8D4F-DA9334FA48DE}"/>
    <hyperlink ref="E7" r:id="rId5" display="https://www.coupang.com/np/search?component=&amp;q=%EC%84%B1%EC%A3%BC%EC%B0%B8%EC%99%B8&amp;traceId=mmmtag1i&amp;channel=user" xr:uid="{93C8CF0B-EED8-4C5A-9042-C43FC6F8D063}"/>
    <hyperlink ref="G3" r:id="rId6" display="https://www.coupang.com/np/search?component=&amp;q=%EC%84%B1%EC%A3%BC%EC%B0%B8%EC%99%B8&amp;traceId=mmmtag1i&amp;channel=user" xr:uid="{BA3F1AA8-AE1B-48B2-8F35-8A5AFEF405E6}"/>
    <hyperlink ref="G4" r:id="rId7" display="https://www.coupang.com/np/search?component=&amp;q=%EC%84%B1%EC%A3%BC%EC%B0%B8%EC%99%B8&amp;traceId=mmmtag1i&amp;channel=user" xr:uid="{18651384-D90E-4966-9E87-ADDFAD66F25B}"/>
    <hyperlink ref="G6" r:id="rId8" display="https://www.coupang.com/np/search?component=&amp;q=%EC%84%B1%EC%A3%BC%EC%B0%B8%EC%99%B8&amp;traceId=mmmtag1i&amp;channel=user" xr:uid="{9D5A7B1C-FEC5-4C56-9D45-0B436EA9C884}"/>
    <hyperlink ref="G10" r:id="rId9" display="https://www.coupang.com/np/search?component=&amp;q=%EC%84%B1%EC%A3%BC%EC%B0%B8%EC%99%B8&amp;traceId=mmmtag1i&amp;channel=user" xr:uid="{314A2B2E-B5C9-45D7-BA62-B1377B82BCE5}"/>
    <hyperlink ref="G12" r:id="rId10" display="https://www.coupang.com/np/search?component=&amp;q=%EC%84%B1%EC%A3%BC%EC%B0%B8%EC%99%B8&amp;traceId=mmmtag1i&amp;channel=user" xr:uid="{E0DC560B-9746-471C-86CC-E42958982947}"/>
    <hyperlink ref="G14" r:id="rId11" display="https://www.coupang.com/np/search?component=&amp;q=%EC%84%B1%EC%A3%BC%EC%B0%B8%EC%99%B8&amp;traceId=mmmtag1i&amp;channel=user" xr:uid="{88CF8059-396C-40EC-A911-0BF6EAEE14A6}"/>
    <hyperlink ref="G18" r:id="rId12" display="https://www.coupang.com/np/search?component=&amp;q=%EC%84%B1%EC%A3%BC%EC%B0%B8%EC%99%B8&amp;traceId=mmmtag1i&amp;channel=user" xr:uid="{1E5351FC-0B80-4891-8EDF-FF8F019D388A}"/>
    <hyperlink ref="G20" r:id="rId13" display="https://www.coupang.com/np/search?component=&amp;q=%EC%84%B1%EC%A3%BC%EC%B0%B8%EC%99%B8&amp;traceId=mmmtag1i&amp;channel=user" xr:uid="{E66DB852-0AFE-48EF-80D4-13BB18BBB7C9}"/>
    <hyperlink ref="G22" r:id="rId14" display="https://www.coupang.com/np/search?component=&amp;q=%EC%84%B1%EC%A3%BC%EC%B0%B8%EC%99%B8&amp;traceId=mmmtag1i&amp;channel=user" xr:uid="{7242D952-B93D-4362-8150-E363F32BB1CE}"/>
    <hyperlink ref="G26" r:id="rId15" display="https://www.coupang.com/np/search?component=&amp;q=%EC%84%B1%EC%A3%BC%EC%B0%B8%EC%99%B8&amp;traceId=mmmtag1i&amp;channel=user" xr:uid="{856E7D5B-8A14-4B87-8322-126743B3C769}"/>
    <hyperlink ref="G28" r:id="rId16" display="https://www.coupang.com/np/search?component=&amp;q=%EC%84%B1%EC%A3%BC%EC%B0%B8%EC%99%B8&amp;traceId=mmmtag1i&amp;channel=user" xr:uid="{ADB1BCDC-53A4-4831-A8D3-8CDB85ED57B8}"/>
    <hyperlink ref="G30" r:id="rId17" display="https://www.coupang.com/np/search?component=&amp;q=%EC%84%B1%EC%A3%BC%EC%B0%B8%EC%99%B8&amp;traceId=mmmtag1i&amp;channel=user" xr:uid="{43453A4C-B5A3-4379-BC53-0AB0FD917623}"/>
    <hyperlink ref="G34" r:id="rId18" display="https://www.coupang.com/np/search?component=&amp;q=%EC%84%B1%EC%A3%BC%EC%B0%B8%EC%99%B8&amp;traceId=mmmtag1i&amp;channel=user" xr:uid="{756045E8-BF1F-4A77-9B1A-FE8E7E8F8D56}"/>
    <hyperlink ref="G36" r:id="rId19" display="https://www.coupang.com/np/search?component=&amp;q=%EC%84%B1%EC%A3%BC%EC%B0%B8%EC%99%B8&amp;traceId=mmmtag1i&amp;channel=user" xr:uid="{4B178E03-DF4A-4B76-ACFC-9048C71E0FEB}"/>
    <hyperlink ref="G38" r:id="rId20" display="https://www.coupang.com/np/search?component=&amp;q=%EC%84%B1%EC%A3%BC%EC%B0%B8%EC%99%B8&amp;traceId=mmmtag1i&amp;channel=user" xr:uid="{4ED11FC9-651A-4D25-AF0A-8634FD7D76EF}"/>
    <hyperlink ref="G42" r:id="rId21" display="https://www.coupang.com/np/search?component=&amp;q=%EC%84%B1%EC%A3%BC%EC%B0%B8%EC%99%B8&amp;traceId=mmmtag1i&amp;channel=user" xr:uid="{1E154A1C-4ABF-41A2-B219-8DD49CDA32FD}"/>
    <hyperlink ref="G44" r:id="rId22" display="https://www.coupang.com/np/search?component=&amp;q=%EC%84%B1%EC%A3%BC%EC%B0%B8%EC%99%B8&amp;traceId=mmmtag1i&amp;channel=user" xr:uid="{61D6758C-7321-41FA-9314-EC0D86AC626C}"/>
    <hyperlink ref="G46" r:id="rId23" display="https://www.coupang.com/np/search?component=&amp;q=%EC%84%B1%EC%A3%BC%EC%B0%B8%EC%99%B8&amp;traceId=mmmtag1i&amp;channel=user" xr:uid="{02166AD1-A09D-46A5-8C86-207D47D91A33}"/>
    <hyperlink ref="G50" r:id="rId24" display="https://www.coupang.com/np/search?component=&amp;q=%EC%84%B1%EC%A3%BC%EC%B0%B8%EC%99%B8&amp;traceId=mmmtag1i&amp;channel=user" xr:uid="{AE3ED669-CF70-4D38-B1DE-429171F700CD}"/>
    <hyperlink ref="G52" r:id="rId25" display="https://www.coupang.com/np/search?component=&amp;q=%EC%84%B1%EC%A3%BC%EC%B0%B8%EC%99%B8&amp;traceId=mmmtag1i&amp;channel=user" xr:uid="{C53FFA68-1716-4816-93C3-C5F158624BA5}"/>
    <hyperlink ref="S2" r:id="rId26" display="https://www.coupang.com/np/search?component=&amp;q=%EC%84%B1%EC%A3%BC%EC%B0%B8%EC%99%B8&amp;traceId=mmmtag1i&amp;channel=user&amp;listSize=72" xr:uid="{C44A6B7E-E806-4624-9782-3647DE7FBB68}"/>
    <hyperlink ref="S3" r:id="rId27" display="https://www.coupang.com/np/search?component=&amp;q=%EC%84%B1%EC%A3%BC%EC%B0%B8%EC%99%B8&amp;traceId=mmmtag1i&amp;channel=user&amp;listSize=72" xr:uid="{B4267CE2-AB7D-46A9-9E61-89C2E8FC1481}"/>
    <hyperlink ref="S4" r:id="rId28" display="https://www.coupang.com/np/search?component=&amp;q=%EC%84%B1%EC%A3%BC%EC%B0%B8%EC%99%B8&amp;traceId=mmmtag1i&amp;channel=user&amp;listSize=72" xr:uid="{78457F48-8AE8-4F85-919F-9A5FDBA66C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제이비티</vt:lpstr>
      <vt:lpstr>팡이네</vt:lpstr>
      <vt:lpstr>키워드=성주참외</vt:lpstr>
      <vt:lpstr>성주참외3kg</vt:lpstr>
      <vt:lpstr>성주참외5kg</vt:lpstr>
      <vt:lpstr>로얄과5kg</vt:lpstr>
      <vt:lpstr>성주참외 시장조사| kg수            | 평균가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2026-07-03T06:15:49Z</dcterms:modified>
</cp:coreProperties>
</file>