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\0.소싱관리\농수산과일 단가 변동\"/>
    </mc:Choice>
  </mc:AlternateContent>
  <xr:revisionPtr revIDLastSave="0" documentId="13_ncr:1_{7B5B5191-B4E1-4C84-BF9A-19DAE9643080}" xr6:coauthVersionLast="47" xr6:coauthVersionMax="47" xr10:uidLastSave="{00000000-0000-0000-0000-000000000000}"/>
  <bookViews>
    <workbookView xWindow="9630" yWindow="3840" windowWidth="28770" windowHeight="16905" xr2:uid="{00000000-000D-0000-FFFF-FFFF00000000}"/>
  </bookViews>
  <sheets>
    <sheet name="제이비티" sheetId="2" r:id="rId1"/>
    <sheet name="팡이네" sheetId="8" r:id="rId2"/>
    <sheet name="키워드=성주참외" sheetId="6" r:id="rId3"/>
    <sheet name="성주참외3kg" sheetId="7" r:id="rId4"/>
    <sheet name="성주참외5kg" sheetId="5" r:id="rId5"/>
    <sheet name="로얄과5kg" sheetId="4" r:id="rId6"/>
    <sheet name="성주참외 시장조사| kg수            | 평균가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2" l="1"/>
  <c r="N10" i="2"/>
  <c r="N11" i="2"/>
  <c r="N12" i="2"/>
  <c r="N13" i="2"/>
  <c r="N14" i="2"/>
  <c r="N15" i="2"/>
  <c r="N16" i="2"/>
  <c r="N17" i="2"/>
  <c r="N8" i="2"/>
  <c r="G12" i="2"/>
  <c r="G11" i="2"/>
  <c r="P11" i="2" s="1"/>
  <c r="Q11" i="2" s="1"/>
  <c r="R11" i="2" s="1"/>
  <c r="S11" i="2" s="1"/>
  <c r="G10" i="2"/>
  <c r="T10" i="2" s="1"/>
  <c r="P10" i="2"/>
  <c r="Q10" i="2" s="1"/>
  <c r="G13" i="2"/>
  <c r="G9" i="2"/>
  <c r="T9" i="2" s="1"/>
  <c r="G14" i="2"/>
  <c r="T14" i="2" s="1"/>
  <c r="G15" i="2"/>
  <c r="P15" i="2" s="1"/>
  <c r="G16" i="2"/>
  <c r="T16" i="2" s="1"/>
  <c r="G17" i="2"/>
  <c r="P17" i="2" s="1"/>
  <c r="G8" i="2"/>
  <c r="T11" i="2" l="1"/>
  <c r="P12" i="2"/>
  <c r="T12" i="2"/>
  <c r="U11" i="2"/>
  <c r="V11" i="2" s="1"/>
  <c r="R10" i="2"/>
  <c r="S10" i="2" s="1"/>
  <c r="U10" i="2" s="1"/>
  <c r="V10" i="2" s="1"/>
  <c r="T13" i="2"/>
  <c r="P13" i="2"/>
  <c r="Q15" i="2"/>
  <c r="R15" i="2" s="1"/>
  <c r="S15" i="2" s="1"/>
  <c r="T15" i="2"/>
  <c r="Q17" i="2"/>
  <c r="R17" i="2" s="1"/>
  <c r="S17" i="2" s="1"/>
  <c r="T17" i="2"/>
  <c r="P9" i="2"/>
  <c r="Q9" i="2" s="1"/>
  <c r="R9" i="2" s="1"/>
  <c r="S9" i="2" s="1"/>
  <c r="U9" i="2" s="1"/>
  <c r="V9" i="2" s="1"/>
  <c r="P8" i="2"/>
  <c r="T8" i="2"/>
  <c r="P16" i="2"/>
  <c r="Q16" i="2" s="1"/>
  <c r="P14" i="2"/>
  <c r="Q14" i="2" s="1"/>
  <c r="Q12" i="2" l="1"/>
  <c r="Q13" i="2"/>
  <c r="R13" i="2" s="1"/>
  <c r="S13" i="2" s="1"/>
  <c r="U13" i="2" s="1"/>
  <c r="V13" i="2" s="1"/>
  <c r="U15" i="2"/>
  <c r="V15" i="2" s="1"/>
  <c r="U17" i="2"/>
  <c r="V17" i="2" s="1"/>
  <c r="R16" i="2"/>
  <c r="S16" i="2" s="1"/>
  <c r="U16" i="2" s="1"/>
  <c r="V16" i="2" s="1"/>
  <c r="Q8" i="2"/>
  <c r="R8" i="2" s="1"/>
  <c r="S8" i="2" s="1"/>
  <c r="U8" i="2" s="1"/>
  <c r="V8" i="2" s="1"/>
  <c r="R14" i="2"/>
  <c r="S14" i="2" s="1"/>
  <c r="U14" i="2" s="1"/>
  <c r="V14" i="2" s="1"/>
  <c r="R12" i="2" l="1"/>
  <c r="S12" i="2" s="1"/>
  <c r="U12" i="2" s="1"/>
  <c r="V12" i="2" s="1"/>
</calcChain>
</file>

<file path=xl/sharedStrings.xml><?xml version="1.0" encoding="utf-8"?>
<sst xmlns="http://schemas.openxmlformats.org/spreadsheetml/2006/main" count="137" uniqueCount="131">
  <si>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</si>
  <si>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</si>
  <si>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</si>
  <si>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</si>
  <si>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</si>
  <si>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</si>
  <si>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</si>
  <si>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</si>
  <si>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</si>
  <si>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</si>
  <si>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</si>
  <si>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</si>
  <si>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</si>
  <si>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</si>
  <si>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</si>
  <si>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</si>
  <si>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</si>
  <si>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</si>
  <si>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</si>
  <si>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</si>
  <si>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</si>
  <si>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r>
      <t>°</t>
    </r>
    <r>
      <rPr>
        <b/>
        <sz val="11"/>
        <color rgb="FF000000"/>
        <rFont val="Arial"/>
        <family val="2"/>
      </rPr>
      <t>사업자번호</t>
    </r>
    <r>
      <rPr>
        <sz val="11"/>
        <color rgb="FF000000"/>
        <rFont val="Arial"/>
        <family val="2"/>
      </rPr>
      <t xml:space="preserve"> : 775-86-03236
°</t>
    </r>
    <r>
      <rPr>
        <b/>
        <sz val="11"/>
        <color rgb="FF000000"/>
        <rFont val="Arial"/>
        <family val="2"/>
      </rPr>
      <t>결재계좌</t>
    </r>
    <r>
      <rPr>
        <sz val="11"/>
        <color rgb="FF000000"/>
        <rFont val="Arial"/>
        <family val="2"/>
      </rPr>
      <t xml:space="preserve"> : (하나) 535-910020-05404, (기업) 032-512060-04-014
°</t>
    </r>
    <r>
      <rPr>
        <b/>
        <sz val="11"/>
        <color rgb="FF000000"/>
        <rFont val="Arial"/>
        <family val="2"/>
      </rPr>
      <t>e-mail</t>
    </r>
    <r>
      <rPr>
        <sz val="11"/>
        <color rgb="FF000000"/>
        <rFont val="Arial"/>
        <family val="2"/>
      </rPr>
      <t xml:space="preserve"> : jbtm3333@naver.com
°</t>
    </r>
    <r>
      <rPr>
        <b/>
        <sz val="11"/>
        <color rgb="FF000000"/>
        <rFont val="Arial"/>
        <family val="2"/>
      </rPr>
      <t>연락처</t>
    </r>
    <r>
      <rPr>
        <sz val="11"/>
        <color rgb="FF000000"/>
        <rFont val="Arial"/>
        <family val="2"/>
      </rPr>
      <t xml:space="preserve"> : 070-7797-0603
°제이비티엠홀딩스㈜ : 총괄이사 유지혜 / 010-9490-7366</t>
    </r>
  </si>
  <si>
    <t>공급가(vip)</t>
    <phoneticPr fontId="1" type="noConversion"/>
  </si>
  <si>
    <t>kg수</t>
  </si>
  <si>
    <t>평균가격(대표 시세)</t>
  </si>
  <si>
    <t>최저가</t>
  </si>
  <si>
    <t>100g당 평균 단가(대표)</t>
  </si>
  <si>
    <t>비고</t>
  </si>
  <si>
    <t>1kg (못난이·가정용)</t>
  </si>
  <si>
    <t>혼합·랜덤과 위주, “첫수확·노마진” 9천원대 다수coupang​</t>
  </si>
  <si>
    <t>2kg (못난이·가정용)</t>
  </si>
  <si>
    <t>가정용·혼합과 특가 1.8만원 전후 구간이 중심coupang​</t>
  </si>
  <si>
    <t>3kg (못난이·가정용)</t>
  </si>
  <si>
    <t>1.6만~2.0만원대 가성비 상품, 프리미엄 제외 기준coupang​</t>
  </si>
  <si>
    <t>5kg (가정용 위주)</t>
  </si>
  <si>
    <t>2.9만~3.5만원대 가정용·대과 특가coupang​</t>
  </si>
  <si>
    <t>10kg (가정용·못난이)</t>
  </si>
  <si>
    <t>못난이 랜덤 5만원 초반, 대량 소진형 가격coupang​</t>
  </si>
  <si>
    <t xml:space="preserve">kg수 </t>
  </si>
  <si>
    <t xml:space="preserve"> 평균가격(대표 시세) </t>
  </si>
  <si>
    <t xml:space="preserve"> 최저가(1페이지 기준) </t>
  </si>
  <si>
    <t xml:space="preserve"> 100g당 평균 단가(대표) </t>
  </si>
  <si>
    <t xml:space="preserve"> 비고</t>
  </si>
  <si>
    <t xml:space="preserve">1kg </t>
  </si>
  <si>
    <t xml:space="preserve"> 곰곰·성주 당도선별 기준, 일반 가정용·랜덤은 9,110~14,900원​</t>
  </si>
  <si>
    <t xml:space="preserve">2kg </t>
  </si>
  <si>
    <t xml:space="preserve"> 18,800~21,900원대 다수, 가정용·혼합과 중심​</t>
  </si>
  <si>
    <t xml:space="preserve">3kg </t>
  </si>
  <si>
    <t xml:space="preserve"> 23,800~30,000원 프리미엄·로얄과, 16,200~19,800원 가성비 가정용 라인 존재</t>
  </si>
  <si>
    <r>
      <rPr>
        <u/>
        <sz val="11"/>
        <color theme="10"/>
        <rFont val="Calibri"/>
        <family val="1"/>
        <scheme val="minor"/>
      </rPr>
      <t>지금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>(1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노출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기준으로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쿠팡에서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성주참외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옵션별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평균가격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최저가를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정리해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줄게</t>
    </r>
    <r>
      <rPr>
        <u/>
        <sz val="11"/>
        <color theme="10"/>
        <rFont val="Calibri"/>
        <family val="2"/>
        <scheme val="minor"/>
      </rPr>
      <t>.​</t>
    </r>
  </si>
  <si>
    <t>1kg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</si>
  <si>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): 9,110~14,900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/1kg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</si>
  <si>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 xml:space="preserve">: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1kg 8,310~9,950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829~831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라인이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체감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</si>
  <si>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유사</t>
    </r>
    <r>
      <rPr>
        <u/>
        <sz val="11"/>
        <color theme="10"/>
        <rFont val="Calibri"/>
        <family val="2"/>
        <scheme val="minor"/>
      </rPr>
      <t xml:space="preserve"> 1kg): 9,110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더달달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9,750~9,900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노마진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첫수확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</si>
  <si>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t>2kg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</si>
  <si>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17,900~25,000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</si>
  <si>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18,800~21,900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900~1,100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가장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많이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모여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</si>
  <si>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17,900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2kg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18,050~19,200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다수</t>
    </r>
    <r>
      <rPr>
        <u/>
        <sz val="11"/>
        <color theme="10"/>
        <rFont val="Calibri"/>
        <family val="2"/>
        <scheme val="minor"/>
      </rPr>
      <t>​</t>
    </r>
  </si>
  <si>
    <t>3kg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</si>
  <si>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16,200~31,410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</si>
  <si>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23,800~30,000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790~1,000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정도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몰려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</si>
  <si>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16,200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</t>
    </r>
    <r>
      <rPr>
        <u/>
        <sz val="11"/>
        <color theme="10"/>
        <rFont val="Calibri"/>
        <family val="2"/>
        <scheme val="minor"/>
      </rPr>
      <t xml:space="preserve"> 3kg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그다음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저가대는</t>
    </r>
    <r>
      <rPr>
        <u/>
        <sz val="11"/>
        <color theme="10"/>
        <rFont val="Calibri"/>
        <family val="2"/>
        <scheme val="minor"/>
      </rPr>
      <t xml:space="preserve"> 19,780~19,800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​</t>
    </r>
  </si>
  <si>
    <t>5kg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</si>
  <si>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29,900~45,300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</si>
  <si>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38,800~44,910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600~900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</si>
  <si>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29,900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5kg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베스트셀러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5kg 38,800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​</t>
    </r>
  </si>
  <si>
    <t>10kg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</si>
  <si>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55,900~69,900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일부</t>
    </r>
    <r>
      <rPr>
        <u/>
        <sz val="11"/>
        <color theme="10"/>
        <rFont val="Calibri"/>
        <family val="2"/>
        <scheme val="minor"/>
      </rPr>
      <t xml:space="preserve"> 61,980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</si>
  <si>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55,900~69,800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560~700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</si>
  <si>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55,900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 10kg), 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 50,310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503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)</t>
    </r>
    <r>
      <rPr>
        <u/>
        <sz val="11"/>
        <color theme="10"/>
        <rFont val="Calibri"/>
        <family val="1"/>
        <scheme val="minor"/>
      </rPr>
      <t>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</si>
  <si>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t>간단 포인트</t>
  </si>
  <si>
    <r>
      <t>“</t>
    </r>
    <r>
      <rPr>
        <u/>
        <sz val="11"/>
        <color theme="10"/>
        <rFont val="Calibri"/>
        <family val="1"/>
        <scheme val="minor"/>
      </rPr>
      <t>쿠팡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단가</t>
    </r>
    <r>
      <rPr>
        <u/>
        <sz val="11"/>
        <color theme="10"/>
        <rFont val="Calibri"/>
        <family val="2"/>
        <scheme val="minor"/>
      </rPr>
      <t>”</t>
    </r>
    <r>
      <rPr>
        <u/>
        <sz val="11"/>
        <color theme="10"/>
        <rFont val="Calibri"/>
        <family val="1"/>
        <scheme val="minor"/>
      </rPr>
      <t>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라인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830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수준으로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보는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좋아</t>
    </r>
    <r>
      <rPr>
        <u/>
        <sz val="11"/>
        <color theme="10"/>
        <rFont val="Calibri"/>
        <family val="2"/>
        <scheme val="minor"/>
      </rPr>
      <t>.​</t>
    </r>
  </si>
  <si>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대용량</t>
    </r>
    <r>
      <rPr>
        <u/>
        <sz val="11"/>
        <color theme="10"/>
        <rFont val="Calibri"/>
        <family val="2"/>
        <scheme val="minor"/>
      </rPr>
      <t>(10kg)</t>
    </r>
    <r>
      <rPr>
        <u/>
        <sz val="11"/>
        <color theme="10"/>
        <rFont val="Calibri"/>
        <family val="1"/>
        <scheme val="minor"/>
      </rPr>
      <t>은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500</t>
    </r>
    <r>
      <rPr>
        <u/>
        <sz val="11"/>
        <color theme="10"/>
        <rFont val="Calibri"/>
        <family val="1"/>
        <scheme val="minor"/>
      </rPr>
      <t>원대까지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내려가고</t>
    </r>
    <r>
      <rPr>
        <u/>
        <sz val="11"/>
        <color theme="10"/>
        <rFont val="Calibri"/>
        <family val="2"/>
        <scheme val="minor"/>
      </rPr>
      <t>, 16Brix·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로얄과는</t>
    </r>
    <r>
      <rPr>
        <u/>
        <sz val="11"/>
        <color theme="10"/>
        <rFont val="Calibri"/>
        <family val="2"/>
        <scheme val="minor"/>
      </rPr>
      <t xml:space="preserve"> 1,000~1,400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/100g</t>
    </r>
    <r>
      <rPr>
        <u/>
        <sz val="11"/>
        <color theme="10"/>
        <rFont val="Calibri"/>
        <family val="1"/>
        <scheme val="minor"/>
      </rPr>
      <t>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올라가는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구조야</t>
    </r>
    <r>
      <rPr>
        <u/>
        <sz val="11"/>
        <color theme="10"/>
        <rFont val="Calibri"/>
        <family val="2"/>
        <scheme val="minor"/>
      </rPr>
      <t>.​</t>
    </r>
  </si>
  <si>
    <t>원하면 1kg/2kg/3kg만 따로 뽑아서 엑셀 붙여넣기용 표로 만들어 줄게.</t>
  </si>
  <si>
    <t>더달달 국내산 성주참외 혼합과​</t>
  </si>
  <si>
    <t>1kg</t>
  </si>
  <si>
    <t>9,110원</t>
  </si>
  <si>
    <t>901원</t>
  </si>
  <si>
    <t>성주 당도선별 미니참외​</t>
  </si>
  <si>
    <t>2kg</t>
  </si>
  <si>
    <t>16,630원</t>
  </si>
  <si>
    <t>832원</t>
  </si>
  <si>
    <t>곰곰 당도선별 성주참외​</t>
  </si>
  <si>
    <t>8,310원</t>
  </si>
  <si>
    <t>831원</t>
  </si>
  <si>
    <t>최저가 옵션</t>
    <phoneticPr fontId="1" type="noConversion"/>
  </si>
  <si>
    <t>잘팔리는거</t>
    <phoneticPr fontId="1" type="noConversion"/>
  </si>
  <si>
    <t>https://www.coupang.com/vp/products/8634375755?itemId=25051766293&amp;vendorItemId=92056200102&amp;sourceType=srp_product_ads&amp;clickEventId=064c9960-1db7-11f1-b650-710c45b74a51&amp;korePlacement=15&amp;koreSubPlacement=12&amp;clickEventId=064c9960-1db7-11f1-b650-710c45b74a51&amp;korePlacement=15&amp;koreSubPlacement=12</t>
  </si>
  <si>
    <t>https://www.coupang.com/vp/products/7335395994?itemId=18841516871&amp;vendorItemId=85965024887&amp;sourceType=srp_product_ads&amp;clickEventId=064c9960-1db7-11f1-948e-bd3e735282e6&amp;korePlacement=15&amp;koreSubPlacement=6&amp;clickEventId=064c9960-1db7-11f1-948e-bd3e735282e6&amp;korePlacement=15&amp;koreSubPlacement=6</t>
  </si>
  <si>
    <t>https://www.coupang.com/vp/products/7215613518?itemId=18738471739&amp;vendorItemId=79958720895&amp;sourceType=srp_product_ads&amp;clickEventId=064c9960-1db7-11f1-9d51-c1a111e6d38b&amp;korePlacement=15&amp;koreSubPlacement=5&amp;clickEventId=064c9960-1db7-11f1-9d51-c1a111e6d38b&amp;korePlacement=15&amp;koreSubPlacement=5</t>
  </si>
  <si>
    <t>https://www.coupang.com/np/search?component=&amp;q=%EC%84%B1%EC%A3%BC%EC%B0%B8%EC%99%B8&amp;traceId=mmmtag1i&amp;channel=user</t>
  </si>
  <si>
    <t>가정용참외(혼합과)1kg</t>
    <phoneticPr fontId="1" type="noConversion"/>
  </si>
  <si>
    <t>가정용참외(중소과)1kg(5-7과)</t>
    <phoneticPr fontId="1" type="noConversion"/>
  </si>
  <si>
    <t>가정용참외(중소과)3kg(14-19과)</t>
    <phoneticPr fontId="1" type="noConversion"/>
  </si>
  <si>
    <t>가정용참외(로얄과)3kg(8-13과)</t>
    <phoneticPr fontId="1" type="noConversion"/>
  </si>
  <si>
    <t>가정용참외(중소과)5kg(24-34과)</t>
    <phoneticPr fontId="1" type="noConversion"/>
  </si>
  <si>
    <t>가정용참외(로얄과)5kg(14-23과)</t>
    <phoneticPr fontId="1" type="noConversion"/>
  </si>
  <si>
    <t>가정용참외(중소과)1.5kg(8-11과)</t>
    <phoneticPr fontId="1" type="noConversion"/>
  </si>
  <si>
    <t>https://www.coupang.com/vp/products/9423243138?itemId=28009088563&amp;vendorItemId=94976064089&amp;q=%EC%84%B1%EC%A3%BC%EC%B0%B8%EC%99%B8&amp;searchId=d3882dfa7011382&amp;sourceType=search&amp;itemsCount=36&amp;searchRank=2&amp;rank=2&amp;traceId=mmqa4it7</t>
    <phoneticPr fontId="1" type="noConversion"/>
  </si>
  <si>
    <t>https://www.coupang.com/vp/products/9422634298?itemId=28006735858&amp;vendorItemId=94964161682&amp;q=%EC%84%B1%EC%A3%BC%EC%B0%B8%EC%99%B8&amp;searchId=d3882dfa7011382&amp;sourceType=search&amp;itemsCount=36&amp;searchRank=4&amp;rank=4&amp;traceId=mmqa519u</t>
    <phoneticPr fontId="1" type="noConversion"/>
  </si>
  <si>
    <t>https://www.coupang.com/vp/products/9401659279?itemId=27926710611&amp;vendorItemId=94853905257&amp;q=%EC%84%B1%EC%A3%BC%EC%B0%B8%EC%99%B8&amp;searchId=d3882dfa7011382&amp;sourceType=search&amp;itemsCount=36&amp;searchRank=1&amp;rank=1&amp;traceId=mmqa6g7u</t>
    <phoneticPr fontId="1" type="noConversion"/>
  </si>
  <si>
    <t>https://www.coupang.com/vp/products/9363643897?itemId=27784647194&amp;vendorItemId=94744938771&amp;q=%EC%84%B1%EC%A3%BC%EC%B0%B8%EC%99%B8&amp;searchId=d3882dfa7011382&amp;sourceType=search&amp;itemsCount=36&amp;searchRank=11&amp;rank=11&amp;traceId=mmqagmme</t>
    <phoneticPr fontId="1" type="noConversion"/>
  </si>
  <si>
    <t>경쟁사1</t>
    <phoneticPr fontId="1" type="noConversion"/>
  </si>
  <si>
    <t>경쟁사2</t>
    <phoneticPr fontId="1" type="noConversion"/>
  </si>
  <si>
    <r>
      <t>2</t>
    </r>
    <r>
      <rPr>
        <sz val="14"/>
        <color theme="1"/>
        <rFont val="Arial Unicode MS"/>
        <family val="2"/>
      </rPr>
      <t>등과 5등만 유일할게 이길수 있음</t>
    </r>
    <phoneticPr fontId="1" type="noConversion"/>
  </si>
  <si>
    <t>3.27가격 인상</t>
    <phoneticPr fontId="1" type="noConversion"/>
  </si>
  <si>
    <t>1kg (가정용 혼합과)_vip</t>
    <phoneticPr fontId="1" type="noConversion"/>
  </si>
  <si>
    <t>1kg (가정용 중소과)_vip</t>
    <phoneticPr fontId="1" type="noConversion"/>
  </si>
  <si>
    <t>1.5kg (가정용 중소과)_vip</t>
    <phoneticPr fontId="1" type="noConversion"/>
  </si>
  <si>
    <t>2kg (가정용 혼합과)_vip</t>
    <phoneticPr fontId="1" type="noConversion"/>
  </si>
  <si>
    <t>5kg (가정용 혼합과)_vip</t>
    <phoneticPr fontId="1" type="noConversion"/>
  </si>
  <si>
    <t>3kg (가정용 혼합과)_vip</t>
    <phoneticPr fontId="1" type="noConversion"/>
  </si>
  <si>
    <t>3kg (가정용 중소과)_vip</t>
    <phoneticPr fontId="1" type="noConversion"/>
  </si>
  <si>
    <t>3kg (가정용 로얄과)_vip</t>
    <phoneticPr fontId="1" type="noConversion"/>
  </si>
  <si>
    <t>5kg (가정용 중소과)_vip</t>
    <phoneticPr fontId="1" type="noConversion"/>
  </si>
  <si>
    <t>5kg (가정용 로얄과)_vip</t>
    <phoneticPr fontId="1" type="noConversion"/>
  </si>
  <si>
    <t>제주다팜</t>
    <phoneticPr fontId="1" type="noConversion"/>
  </si>
  <si>
    <t>발주마감시간 : 오전9시50분 마감</t>
    <phoneticPr fontId="1" type="noConversion"/>
  </si>
  <si>
    <t>-</t>
  </si>
  <si>
    <t>3kg</t>
  </si>
  <si>
    <t>5kg</t>
  </si>
  <si>
    <t>9kg</t>
  </si>
  <si>
    <r>
      <t xml:space="preserve">랜덤과
</t>
    </r>
    <r>
      <rPr>
        <b/>
        <sz val="14"/>
        <color rgb="FFFF0000"/>
        <rFont val="Arial"/>
        <family val="2"/>
      </rPr>
      <t>일반 B2B 업체 보다
✅우수 품위✅</t>
    </r>
  </si>
  <si>
    <t>2kg (2-15입내외)</t>
  </si>
  <si>
    <t>3kg (3-25입내외)</t>
  </si>
  <si>
    <t>5kg (5-45입내외)</t>
  </si>
  <si>
    <t>▼3,100</t>
  </si>
  <si>
    <t>10kg (10-90입내외)</t>
  </si>
  <si>
    <r>
      <t xml:space="preserve">CJ </t>
    </r>
    <r>
      <rPr>
        <sz val="14"/>
        <color theme="1"/>
        <rFont val="맑은 고딕"/>
        <family val="3"/>
        <charset val="129"/>
      </rPr>
      <t xml:space="preserve">대한통운
</t>
    </r>
    <r>
      <rPr>
        <sz val="14"/>
        <color rgb="FFFF0000"/>
        <rFont val="Arial"/>
        <family val="2"/>
      </rPr>
      <t xml:space="preserve">
</t>
    </r>
    <r>
      <rPr>
        <sz val="14"/>
        <color theme="1"/>
        <rFont val="맑은 고딕"/>
        <family val="3"/>
        <charset val="129"/>
      </rPr>
      <t>제주</t>
    </r>
    <r>
      <rPr>
        <sz val="14"/>
        <color theme="1"/>
        <rFont val="Arial"/>
        <family val="2"/>
      </rPr>
      <t xml:space="preserve"> 4,000</t>
    </r>
    <r>
      <rPr>
        <sz val="14"/>
        <color theme="1"/>
        <rFont val="맑은 고딕"/>
        <family val="3"/>
        <charset val="129"/>
      </rPr>
      <t>원
도서산간</t>
    </r>
    <r>
      <rPr>
        <sz val="14"/>
        <color theme="1"/>
        <rFont val="Arial"/>
        <family val="2"/>
      </rPr>
      <t xml:space="preserve"> 6,000</t>
    </r>
    <r>
      <rPr>
        <sz val="14"/>
        <color theme="1"/>
        <rFont val="맑은 고딕"/>
        <family val="3"/>
        <charset val="129"/>
      </rPr>
      <t xml:space="preserve">원
</t>
    </r>
    <r>
      <rPr>
        <sz val="14"/>
        <color rgb="FFFF0000"/>
        <rFont val="Arial"/>
        <family val="2"/>
      </rPr>
      <t>(</t>
    </r>
    <r>
      <rPr>
        <sz val="14"/>
        <color rgb="FFFF0000"/>
        <rFont val="맑은 고딕"/>
        <family val="3"/>
        <charset val="129"/>
      </rPr>
      <t>발주</t>
    </r>
    <r>
      <rPr>
        <sz val="14"/>
        <color rgb="FFFF0000"/>
        <rFont val="Arial"/>
        <family val="2"/>
      </rPr>
      <t xml:space="preserve"> </t>
    </r>
    <r>
      <rPr>
        <sz val="14"/>
        <color rgb="FFFF0000"/>
        <rFont val="맑은 고딕"/>
        <family val="3"/>
        <charset val="129"/>
      </rPr>
      <t>마감</t>
    </r>
    <r>
      <rPr>
        <sz val="14"/>
        <color rgb="FFFF0000"/>
        <rFont val="Arial"/>
        <family val="2"/>
      </rPr>
      <t xml:space="preserve"> 09</t>
    </r>
    <r>
      <rPr>
        <sz val="14"/>
        <color rgb="FFFF0000"/>
        <rFont val="맑은 고딕"/>
        <family val="3"/>
        <charset val="129"/>
      </rPr>
      <t>시</t>
    </r>
    <r>
      <rPr>
        <sz val="14"/>
        <color rgb="FFFF0000"/>
        <rFont val="Arial"/>
        <family val="2"/>
      </rPr>
      <t xml:space="preserve"> 50</t>
    </r>
    <r>
      <rPr>
        <sz val="14"/>
        <color rgb="FFFF0000"/>
        <rFont val="맑은 고딕"/>
        <family val="3"/>
        <charset val="129"/>
      </rPr>
      <t>분</t>
    </r>
    <r>
      <rPr>
        <sz val="14"/>
        <color rgb="FFFF0000"/>
        <rFont val="Arial"/>
        <family val="2"/>
      </rPr>
      <t>)</t>
    </r>
    <phoneticPr fontId="1" type="noConversion"/>
  </si>
  <si>
    <t>포장 예) 2kg → 1kg 봉지 2개
- 한 봉지 내부는 동일 규격 구성
- 봉지 간 크기 차이는 발생 가능
모양, 크기 등 외관상의 생김새로 인한 사유는 CS 불가
[참외 품위 사진 꼭 확인 부탁드립니다]</t>
    <phoneticPr fontId="1" type="noConversion"/>
  </si>
  <si>
    <t>랜덤과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</si>
</sst>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41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sz val="14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Georgia"/>
      <family val="1"/>
    </font>
    <font>
      <u/>
      <sz val="11"/>
      <color theme="10"/>
      <name val="Calibri"/>
      <family val="1"/>
      <scheme val="minor"/>
    </font>
    <font>
      <sz val="11"/>
      <color theme="1"/>
      <name val="Segoe UI"/>
      <family val="2"/>
    </font>
    <font>
      <sz val="11"/>
      <color theme="1"/>
      <name val="Georgia"/>
      <family val="1"/>
    </font>
    <font>
      <sz val="18"/>
      <color theme="1"/>
      <name val="PplxSerif"/>
      <family val="2"/>
    </font>
    <font>
      <sz val="11"/>
      <color theme="1"/>
      <name val="Arial Unicode MS"/>
      <family val="2"/>
    </font>
    <font>
      <sz val="14"/>
      <color theme="1"/>
      <name val="맑은 고딕"/>
      <family val="3"/>
      <charset val="129"/>
    </font>
    <font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sz val="14"/>
      <color rgb="FFFF0000"/>
      <name val="맑은 고딕"/>
      <family val="3"/>
      <charset val="129"/>
    </font>
    <font>
      <sz val="14"/>
      <color rgb="FFFF0000"/>
      <name val="Arial"/>
      <family val="2"/>
    </font>
    <font>
      <u/>
      <sz val="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rgb="FF0000FF"/>
      <name val="Arial"/>
      <family val="2"/>
    </font>
    <font>
      <b/>
      <sz val="14"/>
      <color rgb="FFFF0000"/>
      <name val="Arial"/>
      <family val="2"/>
    </font>
    <font>
      <b/>
      <sz val="14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theme="0"/>
      </patternFill>
    </fill>
    <fill>
      <patternFill patternType="solid">
        <fgColor theme="1" tint="0.499984740745262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CCCCCC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 style="medium">
        <color rgb="FF999999"/>
      </left>
      <right/>
      <top/>
      <bottom style="medium">
        <color rgb="FFCCCCCC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</cellStyleXfs>
  <cellXfs count="156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vertical="center"/>
    </xf>
    <xf numFmtId="0" fontId="3" fillId="0" borderId="0" xfId="1" applyAlignment="1">
      <alignment vertical="center"/>
    </xf>
    <xf numFmtId="3" fontId="16" fillId="11" borderId="21" xfId="0" applyNumberFormat="1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vertical="center"/>
    </xf>
    <xf numFmtId="0" fontId="21" fillId="15" borderId="26" xfId="0" applyFont="1" applyFill="1" applyBorder="1" applyAlignment="1">
      <alignment horizontal="left" vertical="center" wrapText="1"/>
    </xf>
    <xf numFmtId="0" fontId="22" fillId="0" borderId="26" xfId="0" applyFont="1" applyBorder="1" applyAlignment="1">
      <alignment horizontal="left" vertical="center" wrapText="1"/>
    </xf>
    <xf numFmtId="3" fontId="22" fillId="0" borderId="26" xfId="0" applyNumberFormat="1" applyFont="1" applyBorder="1" applyAlignment="1">
      <alignment horizontal="left" vertical="center" wrapText="1"/>
    </xf>
    <xf numFmtId="0" fontId="3" fillId="0" borderId="26" xfId="1" applyBorder="1" applyAlignment="1">
      <alignment horizontal="left" vertical="center" wrapText="1"/>
    </xf>
    <xf numFmtId="0" fontId="23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1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26" fillId="0" borderId="7" xfId="0" applyFont="1" applyBorder="1" applyAlignment="1">
      <alignment vertical="center"/>
    </xf>
    <xf numFmtId="0" fontId="3" fillId="0" borderId="7" xfId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0" fillId="0" borderId="7" xfId="0" applyBorder="1" applyAlignment="1">
      <alignment horizontal="left" vertical="center" indent="1"/>
    </xf>
    <xf numFmtId="0" fontId="3" fillId="0" borderId="7" xfId="1" applyBorder="1" applyAlignment="1">
      <alignment horizontal="left" vertical="center" indent="1"/>
    </xf>
    <xf numFmtId="0" fontId="25" fillId="0" borderId="27" xfId="0" applyFont="1" applyBorder="1" applyAlignment="1">
      <alignment vertical="center" wrapText="1"/>
    </xf>
    <xf numFmtId="0" fontId="3" fillId="0" borderId="27" xfId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3" fillId="0" borderId="28" xfId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28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3" fillId="2" borderId="9" xfId="1" applyFill="1" applyBorder="1" applyAlignment="1">
      <alignment horizontal="center" vertical="center" shrinkToFit="1"/>
    </xf>
    <xf numFmtId="0" fontId="3" fillId="13" borderId="9" xfId="1" applyFill="1" applyBorder="1" applyAlignment="1">
      <alignment horizontal="center" vertical="center" shrinkToFit="1"/>
    </xf>
    <xf numFmtId="0" fontId="30" fillId="16" borderId="0" xfId="0" applyFont="1" applyFill="1" applyAlignment="1">
      <alignment vertical="center"/>
    </xf>
    <xf numFmtId="0" fontId="0" fillId="16" borderId="0" xfId="0" applyFill="1" applyAlignment="1">
      <alignment vertical="center"/>
    </xf>
    <xf numFmtId="0" fontId="11" fillId="17" borderId="7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 wrapText="1"/>
    </xf>
    <xf numFmtId="0" fontId="15" fillId="18" borderId="9" xfId="0" applyFont="1" applyFill="1" applyBorder="1" applyAlignment="1">
      <alignment vertical="center"/>
    </xf>
    <xf numFmtId="0" fontId="10" fillId="17" borderId="3" xfId="0" applyFont="1" applyFill="1" applyBorder="1" applyAlignment="1">
      <alignment horizontal="center" vertical="center"/>
    </xf>
    <xf numFmtId="176" fontId="10" fillId="17" borderId="2" xfId="0" applyNumberFormat="1" applyFont="1" applyFill="1" applyBorder="1" applyAlignment="1">
      <alignment horizontal="center" vertical="center"/>
    </xf>
    <xf numFmtId="178" fontId="10" fillId="17" borderId="2" xfId="0" applyNumberFormat="1" applyFont="1" applyFill="1" applyBorder="1" applyAlignment="1">
      <alignment horizontal="center" vertical="center"/>
    </xf>
    <xf numFmtId="3" fontId="16" fillId="18" borderId="21" xfId="0" applyNumberFormat="1" applyFont="1" applyFill="1" applyBorder="1" applyAlignment="1">
      <alignment horizontal="center" vertical="center" wrapText="1"/>
    </xf>
    <xf numFmtId="181" fontId="10" fillId="18" borderId="2" xfId="0" applyNumberFormat="1" applyFont="1" applyFill="1" applyBorder="1" applyAlignment="1">
      <alignment horizontal="center" vertical="center"/>
    </xf>
    <xf numFmtId="177" fontId="10" fillId="18" borderId="2" xfId="0" applyNumberFormat="1" applyFont="1" applyFill="1" applyBorder="1" applyAlignment="1">
      <alignment horizontal="center" vertical="center"/>
    </xf>
    <xf numFmtId="1" fontId="10" fillId="18" borderId="2" xfId="0" applyNumberFormat="1" applyFont="1" applyFill="1" applyBorder="1" applyAlignment="1">
      <alignment horizontal="center" vertical="center"/>
    </xf>
    <xf numFmtId="176" fontId="10" fillId="17" borderId="8" xfId="0" applyNumberFormat="1" applyFont="1" applyFill="1" applyBorder="1" applyAlignment="1">
      <alignment horizontal="center" vertical="center"/>
    </xf>
    <xf numFmtId="176" fontId="10" fillId="17" borderId="4" xfId="0" applyNumberFormat="1" applyFont="1" applyFill="1" applyBorder="1" applyAlignment="1">
      <alignment horizontal="center" vertical="center"/>
    </xf>
    <xf numFmtId="176" fontId="10" fillId="18" borderId="8" xfId="0" applyNumberFormat="1" applyFont="1" applyFill="1" applyBorder="1" applyAlignment="1">
      <alignment horizontal="center" vertical="center"/>
    </xf>
    <xf numFmtId="176" fontId="10" fillId="18" borderId="5" xfId="0" applyNumberFormat="1" applyFont="1" applyFill="1" applyBorder="1" applyAlignment="1">
      <alignment horizontal="center" vertical="center"/>
    </xf>
    <xf numFmtId="176" fontId="10" fillId="18" borderId="6" xfId="0" applyNumberFormat="1" applyFont="1" applyFill="1" applyBorder="1" applyAlignment="1">
      <alignment horizontal="center" vertical="center"/>
    </xf>
    <xf numFmtId="177" fontId="10" fillId="18" borderId="9" xfId="0" applyNumberFormat="1" applyFont="1" applyFill="1" applyBorder="1" applyAlignment="1">
      <alignment horizontal="center" vertical="center"/>
    </xf>
    <xf numFmtId="177" fontId="10" fillId="17" borderId="7" xfId="0" applyNumberFormat="1" applyFont="1" applyFill="1" applyBorder="1" applyAlignment="1">
      <alignment horizontal="center" vertical="center"/>
    </xf>
    <xf numFmtId="0" fontId="14" fillId="17" borderId="9" xfId="1" applyFont="1" applyFill="1" applyBorder="1" applyAlignment="1">
      <alignment horizontal="center" vertical="center"/>
    </xf>
    <xf numFmtId="0" fontId="3" fillId="17" borderId="9" xfId="1" applyFill="1" applyBorder="1" applyAlignment="1">
      <alignment horizontal="center" vertical="center"/>
    </xf>
    <xf numFmtId="0" fontId="3" fillId="17" borderId="9" xfId="1" applyFill="1" applyBorder="1" applyAlignment="1">
      <alignment horizontal="center" vertical="center" shrinkToFit="1"/>
    </xf>
    <xf numFmtId="0" fontId="4" fillId="18" borderId="0" xfId="0" applyFont="1" applyFill="1" applyAlignment="1">
      <alignment horizontal="center" vertical="center"/>
    </xf>
    <xf numFmtId="3" fontId="16" fillId="18" borderId="20" xfId="0" applyNumberFormat="1" applyFont="1" applyFill="1" applyBorder="1" applyAlignment="1">
      <alignment horizontal="center" vertical="center" wrapText="1"/>
    </xf>
    <xf numFmtId="0" fontId="12" fillId="17" borderId="9" xfId="0" applyFont="1" applyFill="1" applyBorder="1" applyAlignment="1">
      <alignment horizontal="center" vertical="center" shrinkToFit="1"/>
    </xf>
    <xf numFmtId="0" fontId="34" fillId="17" borderId="9" xfId="1" applyFont="1" applyFill="1" applyBorder="1" applyAlignment="1">
      <alignment horizontal="center" vertical="center"/>
    </xf>
    <xf numFmtId="0" fontId="35" fillId="17" borderId="9" xfId="1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3" fontId="36" fillId="12" borderId="35" xfId="0" applyNumberFormat="1" applyFont="1" applyFill="1" applyBorder="1" applyAlignment="1">
      <alignment horizontal="center" vertical="center" wrapText="1"/>
    </xf>
    <xf numFmtId="0" fontId="36" fillId="12" borderId="35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3" fontId="36" fillId="12" borderId="36" xfId="0" applyNumberFormat="1" applyFont="1" applyFill="1" applyBorder="1" applyAlignment="1">
      <alignment horizontal="center" vertical="center" wrapText="1"/>
    </xf>
    <xf numFmtId="0" fontId="36" fillId="12" borderId="36" xfId="0" applyFont="1" applyFill="1" applyBorder="1" applyAlignment="1">
      <alignment horizontal="center" vertical="center" wrapText="1"/>
    </xf>
    <xf numFmtId="0" fontId="37" fillId="14" borderId="36" xfId="0" applyFont="1" applyFill="1" applyBorder="1" applyAlignment="1">
      <alignment horizontal="center" vertical="center" wrapText="1"/>
    </xf>
    <xf numFmtId="3" fontId="37" fillId="14" borderId="36" xfId="0" applyNumberFormat="1" applyFont="1" applyFill="1" applyBorder="1" applyAlignment="1">
      <alignment horizontal="center" vertical="center" wrapText="1"/>
    </xf>
    <xf numFmtId="0" fontId="38" fillId="14" borderId="36" xfId="0" applyFont="1" applyFill="1" applyBorder="1" applyAlignment="1">
      <alignment horizontal="center" vertical="center" wrapText="1"/>
    </xf>
    <xf numFmtId="0" fontId="39" fillId="12" borderId="36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horizontal="left" vertical="top" wrapText="1"/>
    </xf>
    <xf numFmtId="0" fontId="40" fillId="2" borderId="1" xfId="0" applyFont="1" applyFill="1" applyBorder="1" applyAlignment="1">
      <alignment horizontal="left" vertical="top"/>
    </xf>
    <xf numFmtId="0" fontId="33" fillId="0" borderId="32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top" wrapText="1"/>
    </xf>
    <xf numFmtId="0" fontId="18" fillId="0" borderId="33" xfId="0" applyFont="1" applyBorder="1" applyAlignment="1">
      <alignment horizontal="center" vertical="top" wrapText="1"/>
    </xf>
    <xf numFmtId="0" fontId="18" fillId="0" borderId="34" xfId="0" applyFont="1" applyBorder="1" applyAlignment="1">
      <alignment horizontal="center" vertical="top" wrapText="1"/>
    </xf>
    <xf numFmtId="0" fontId="10" fillId="17" borderId="6" xfId="0" applyFont="1" applyFill="1" applyBorder="1" applyAlignment="1">
      <alignment horizontal="center" vertical="center" wrapText="1"/>
    </xf>
    <xf numFmtId="0" fontId="10" fillId="17" borderId="2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vertical="center" wrapText="1"/>
    </xf>
    <xf numFmtId="0" fontId="17" fillId="12" borderId="23" xfId="0" applyFont="1" applyFill="1" applyBorder="1" applyAlignment="1">
      <alignment vertical="center" wrapText="1"/>
    </xf>
    <xf numFmtId="0" fontId="17" fillId="12" borderId="24" xfId="0" applyFont="1" applyFill="1" applyBorder="1" applyAlignment="1">
      <alignment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17" borderId="30" xfId="0" applyFont="1" applyFill="1" applyBorder="1" applyAlignment="1">
      <alignment horizontal="center" vertical="center" wrapText="1"/>
    </xf>
    <xf numFmtId="0" fontId="10" fillId="17" borderId="31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top" wrapText="1"/>
    </xf>
    <xf numFmtId="0" fontId="33" fillId="0" borderId="39" xfId="0" applyFont="1" applyBorder="1" applyAlignment="1">
      <alignment horizontal="center" vertical="top" wrapText="1"/>
    </xf>
    <xf numFmtId="0" fontId="33" fillId="0" borderId="40" xfId="0" applyFont="1" applyBorder="1" applyAlignment="1">
      <alignment horizontal="center" vertical="top" wrapText="1"/>
    </xf>
    <xf numFmtId="0" fontId="10" fillId="17" borderId="41" xfId="0" applyFont="1" applyFill="1" applyBorder="1" applyAlignment="1">
      <alignment horizontal="center" vertical="center" wrapText="1"/>
    </xf>
    <xf numFmtId="0" fontId="10" fillId="17" borderId="42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vertical="center"/>
    </xf>
    <xf numFmtId="0" fontId="37" fillId="0" borderId="9" xfId="0" applyFont="1" applyBorder="1" applyAlignment="1">
      <alignment vertical="center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36</xdr:row>
      <xdr:rowOff>47625</xdr:rowOff>
    </xdr:from>
    <xdr:to>
      <xdr:col>34</xdr:col>
      <xdr:colOff>336313</xdr:colOff>
      <xdr:row>96</xdr:row>
      <xdr:rowOff>49220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356FDC-DCEA-ECB3-51ED-5D652AC4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6905625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71</xdr:col>
      <xdr:colOff>326788</xdr:colOff>
      <xdr:row>60</xdr:row>
      <xdr:rowOff>1595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D38480-D556-FF6D-1E7B-6AF6E68A8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0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37</xdr:col>
      <xdr:colOff>107938</xdr:colOff>
      <xdr:row>55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432509-3EF9-3E61-08DA-D51E1DD4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663138" cy="10506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411844</xdr:colOff>
      <xdr:row>62</xdr:row>
      <xdr:rowOff>30234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E51494-BC1D-7BC4-D2A6-55F60A218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61444" cy="11888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391771</xdr:colOff>
      <xdr:row>60</xdr:row>
      <xdr:rowOff>96859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91C238-045D-E722-56A1-291057F3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26171" cy="11526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382500</xdr:colOff>
      <xdr:row>50</xdr:row>
      <xdr:rowOff>58487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B6B6D3-B1B8-3684-C57D-4D8873D0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45700" cy="95834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392196</xdr:colOff>
      <xdr:row>46</xdr:row>
      <xdr:rowOff>163171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6CD398C-2887-AE5B-985F-D5F1850C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74596" cy="8926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401659279?itemId=27926710611&amp;vendorItemId=94853905257&amp;q=%EC%84%B1%EC%A3%BC%EC%B0%B8%EC%99%B8&amp;searchId=d3882dfa7011382&amp;sourceType=search&amp;itemsCount=36&amp;searchRank=1&amp;rank=1&amp;traceId=mmqa6g7u" TargetMode="External"/><Relationship Id="rId2" Type="http://schemas.openxmlformats.org/officeDocument/2006/relationships/hyperlink" Target="https://www.coupang.com/vp/products/9422634298?itemId=28006735858&amp;vendorItemId=94964161682&amp;q=%EC%84%B1%EC%A3%BC%EC%B0%B8%EC%99%B8&amp;searchId=d3882dfa7011382&amp;sourceType=search&amp;itemsCount=36&amp;searchRank=4&amp;rank=4&amp;traceId=mmqa519u" TargetMode="External"/><Relationship Id="rId1" Type="http://schemas.openxmlformats.org/officeDocument/2006/relationships/hyperlink" Target="https://www.coupang.com/vp/products/9423243138?itemId=28009088563&amp;vendorItemId=94976064089&amp;q=%EC%84%B1%EC%A3%BC%EC%B0%B8%EC%99%B8&amp;searchId=d3882dfa7011382&amp;sourceType=search&amp;itemsCount=36&amp;searchRank=2&amp;rank=2&amp;traceId=mmqa4it7" TargetMode="External"/><Relationship Id="rId4" Type="http://schemas.openxmlformats.org/officeDocument/2006/relationships/hyperlink" Target="https://www.coupang.com/vp/products/9363643897?itemId=27784647194&amp;vendorItemId=94744938771&amp;q=%EC%84%B1%EC%A3%BC%EC%B0%B8%EC%99%B8&amp;searchId=d3882dfa7011382&amp;sourceType=search&amp;itemsCount=36&amp;searchRank=11&amp;rank=11&amp;traceId=mmqagm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np/search?component=&amp;q=%EC%84%B1%EC%A3%BC%EC%B0%B8%EC%99%B8&amp;traceId=mmmtag1i&amp;channel=user" TargetMode="External"/><Relationship Id="rId13" Type="http://schemas.openxmlformats.org/officeDocument/2006/relationships/hyperlink" Target="https://www.coupang.com/np/search?component=&amp;q=%EC%84%B1%EC%A3%BC%EC%B0%B8%EC%99%B8&amp;traceId=mmmtag1i&amp;channel=user" TargetMode="External"/><Relationship Id="rId18" Type="http://schemas.openxmlformats.org/officeDocument/2006/relationships/hyperlink" Target="https://www.coupang.com/np/search?component=&amp;q=%EC%84%B1%EC%A3%BC%EC%B0%B8%EC%99%B8&amp;traceId=mmmtag1i&amp;channel=user" TargetMode="External"/><Relationship Id="rId26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3" Type="http://schemas.openxmlformats.org/officeDocument/2006/relationships/hyperlink" Target="https://www.coupang.com/np/search?component=&amp;q=%EC%84%B1%EC%A3%BC%EC%B0%B8%EC%99%B8&amp;traceId=mmmtag1i&amp;channel=user" TargetMode="External"/><Relationship Id="rId21" Type="http://schemas.openxmlformats.org/officeDocument/2006/relationships/hyperlink" Target="https://www.coupang.com/np/search?component=&amp;q=%EC%84%B1%EC%A3%BC%EC%B0%B8%EC%99%B8&amp;traceId=mmmtag1i&amp;channel=user" TargetMode="External"/><Relationship Id="rId7" Type="http://schemas.openxmlformats.org/officeDocument/2006/relationships/hyperlink" Target="https://www.coupang.com/np/search?component=&amp;q=%EC%84%B1%EC%A3%BC%EC%B0%B8%EC%99%B8&amp;traceId=mmmtag1i&amp;channel=user" TargetMode="External"/><Relationship Id="rId12" Type="http://schemas.openxmlformats.org/officeDocument/2006/relationships/hyperlink" Target="https://www.coupang.com/np/search?component=&amp;q=%EC%84%B1%EC%A3%BC%EC%B0%B8%EC%99%B8&amp;traceId=mmmtag1i&amp;channel=user" TargetMode="External"/><Relationship Id="rId17" Type="http://schemas.openxmlformats.org/officeDocument/2006/relationships/hyperlink" Target="https://www.coupang.com/np/search?component=&amp;q=%EC%84%B1%EC%A3%BC%EC%B0%B8%EC%99%B8&amp;traceId=mmmtag1i&amp;channel=user" TargetMode="External"/><Relationship Id="rId25" Type="http://schemas.openxmlformats.org/officeDocument/2006/relationships/hyperlink" Target="https://www.coupang.com/np/search?component=&amp;q=%EC%84%B1%EC%A3%BC%EC%B0%B8%EC%99%B8&amp;traceId=mmmtag1i&amp;channel=user" TargetMode="External"/><Relationship Id="rId2" Type="http://schemas.openxmlformats.org/officeDocument/2006/relationships/hyperlink" Target="https://www.coupang.com/np/search?component=&amp;q=%EC%84%B1%EC%A3%BC%EC%B0%B8%EC%99%B8&amp;traceId=mmmtag1i&amp;channel=user" TargetMode="External"/><Relationship Id="rId16" Type="http://schemas.openxmlformats.org/officeDocument/2006/relationships/hyperlink" Target="https://www.coupang.com/np/search?component=&amp;q=%EC%84%B1%EC%A3%BC%EC%B0%B8%EC%99%B8&amp;traceId=mmmtag1i&amp;channel=user" TargetMode="External"/><Relationship Id="rId20" Type="http://schemas.openxmlformats.org/officeDocument/2006/relationships/hyperlink" Target="https://www.coupang.com/np/search?component=&amp;q=%EC%84%B1%EC%A3%BC%EC%B0%B8%EC%99%B8&amp;traceId=mmmtag1i&amp;channel=user" TargetMode="External"/><Relationship Id="rId1" Type="http://schemas.openxmlformats.org/officeDocument/2006/relationships/hyperlink" Target="https://www.coupang.com/np/search?component=&amp;q=%EC%84%B1%EC%A3%BC%EC%B0%B8%EC%99%B8&amp;traceId=mmmtag1i&amp;channel=user" TargetMode="External"/><Relationship Id="rId6" Type="http://schemas.openxmlformats.org/officeDocument/2006/relationships/hyperlink" Target="https://www.coupang.com/np/search?component=&amp;q=%EC%84%B1%EC%A3%BC%EC%B0%B8%EC%99%B8&amp;traceId=mmmtag1i&amp;channel=user" TargetMode="External"/><Relationship Id="rId11" Type="http://schemas.openxmlformats.org/officeDocument/2006/relationships/hyperlink" Target="https://www.coupang.com/np/search?component=&amp;q=%EC%84%B1%EC%A3%BC%EC%B0%B8%EC%99%B8&amp;traceId=mmmtag1i&amp;channel=user" TargetMode="External"/><Relationship Id="rId24" Type="http://schemas.openxmlformats.org/officeDocument/2006/relationships/hyperlink" Target="https://www.coupang.com/np/search?component=&amp;q=%EC%84%B1%EC%A3%BC%EC%B0%B8%EC%99%B8&amp;traceId=mmmtag1i&amp;channel=user" TargetMode="External"/><Relationship Id="rId5" Type="http://schemas.openxmlformats.org/officeDocument/2006/relationships/hyperlink" Target="https://www.coupang.com/np/search?component=&amp;q=%EC%84%B1%EC%A3%BC%EC%B0%B8%EC%99%B8&amp;traceId=mmmtag1i&amp;channel=user" TargetMode="External"/><Relationship Id="rId15" Type="http://schemas.openxmlformats.org/officeDocument/2006/relationships/hyperlink" Target="https://www.coupang.com/np/search?component=&amp;q=%EC%84%B1%EC%A3%BC%EC%B0%B8%EC%99%B8&amp;traceId=mmmtag1i&amp;channel=user" TargetMode="External"/><Relationship Id="rId23" Type="http://schemas.openxmlformats.org/officeDocument/2006/relationships/hyperlink" Target="https://www.coupang.com/np/search?component=&amp;q=%EC%84%B1%EC%A3%BC%EC%B0%B8%EC%99%B8&amp;traceId=mmmtag1i&amp;channel=user" TargetMode="External"/><Relationship Id="rId28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10" Type="http://schemas.openxmlformats.org/officeDocument/2006/relationships/hyperlink" Target="https://www.coupang.com/np/search?component=&amp;q=%EC%84%B1%EC%A3%BC%EC%B0%B8%EC%99%B8&amp;traceId=mmmtag1i&amp;channel=user" TargetMode="External"/><Relationship Id="rId19" Type="http://schemas.openxmlformats.org/officeDocument/2006/relationships/hyperlink" Target="https://www.coupang.com/np/search?component=&amp;q=%EC%84%B1%EC%A3%BC%EC%B0%B8%EC%99%B8&amp;traceId=mmmtag1i&amp;channel=user" TargetMode="External"/><Relationship Id="rId4" Type="http://schemas.openxmlformats.org/officeDocument/2006/relationships/hyperlink" Target="https://www.coupang.com/np/search?component=&amp;q=%EC%84%B1%EC%A3%BC%EC%B0%B8%EC%99%B8&amp;traceId=mmmtag1i&amp;channel=user" TargetMode="External"/><Relationship Id="rId9" Type="http://schemas.openxmlformats.org/officeDocument/2006/relationships/hyperlink" Target="https://www.coupang.com/np/search?component=&amp;q=%EC%84%B1%EC%A3%BC%EC%B0%B8%EC%99%B8&amp;traceId=mmmtag1i&amp;channel=user" TargetMode="External"/><Relationship Id="rId14" Type="http://schemas.openxmlformats.org/officeDocument/2006/relationships/hyperlink" Target="https://www.coupang.com/np/search?component=&amp;q=%EC%84%B1%EC%A3%BC%EC%B0%B8%EC%99%B8&amp;traceId=mmmtag1i&amp;channel=user" TargetMode="External"/><Relationship Id="rId22" Type="http://schemas.openxmlformats.org/officeDocument/2006/relationships/hyperlink" Target="https://www.coupang.com/np/search?component=&amp;q=%EC%84%B1%EC%A3%BC%EC%B0%B8%EC%99%B8&amp;traceId=mmmtag1i&amp;channel=user" TargetMode="External"/><Relationship Id="rId27" Type="http://schemas.openxmlformats.org/officeDocument/2006/relationships/hyperlink" Target="https://www.coupang.com/np/search?component=&amp;q=%EC%84%B1%EC%A3%BC%EC%B0%B8%EC%99%B8&amp;traceId=mmmtag1i&amp;channel=user&amp;listSize=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938"/>
  <sheetViews>
    <sheetView showGridLines="0" tabSelected="1" topLeftCell="C1" zoomScale="130" zoomScaleNormal="130" workbookViewId="0">
      <selection activeCell="E14" sqref="E14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33.7109375" style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2.28515625" style="1" customWidth="1"/>
    <col min="18" max="18" width="9.28515625" style="1" hidden="1" customWidth="1"/>
    <col min="19" max="19" width="7.28515625" style="1" hidden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136" t="s">
        <v>17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8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1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1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4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145" t="s">
        <v>1</v>
      </c>
      <c r="D7" s="146"/>
      <c r="E7" s="47" t="s">
        <v>13</v>
      </c>
      <c r="F7" s="47" t="s">
        <v>15</v>
      </c>
      <c r="G7" s="48" t="s">
        <v>2</v>
      </c>
      <c r="H7" s="48" t="s">
        <v>20</v>
      </c>
      <c r="I7" s="49" t="s">
        <v>22</v>
      </c>
      <c r="J7" s="50" t="s">
        <v>18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16</v>
      </c>
      <c r="U7" s="40" t="s">
        <v>7</v>
      </c>
      <c r="V7" s="42" t="s">
        <v>8</v>
      </c>
      <c r="W7" s="44"/>
      <c r="X7" s="22" t="s">
        <v>12</v>
      </c>
      <c r="Y7" s="22" t="s">
        <v>102</v>
      </c>
      <c r="Z7" s="22" t="s">
        <v>103</v>
      </c>
    </row>
    <row r="8" spans="1:26" s="106" customFormat="1" ht="18" customHeight="1" thickBot="1">
      <c r="A8" s="85"/>
      <c r="B8" s="86">
        <v>1</v>
      </c>
      <c r="C8" s="147" t="s">
        <v>91</v>
      </c>
      <c r="D8" s="148"/>
      <c r="E8" s="88" t="s">
        <v>106</v>
      </c>
      <c r="F8" s="89">
        <v>1</v>
      </c>
      <c r="G8" s="90">
        <f>H8+500</f>
        <v>14400</v>
      </c>
      <c r="H8" s="91">
        <v>13900</v>
      </c>
      <c r="I8" s="107">
        <v>8100</v>
      </c>
      <c r="J8" s="93">
        <v>0</v>
      </c>
      <c r="K8" s="94">
        <v>0.1166</v>
      </c>
      <c r="L8" s="95"/>
      <c r="M8" s="95">
        <v>0</v>
      </c>
      <c r="N8" s="96">
        <f>H8*3%</f>
        <v>417</v>
      </c>
      <c r="O8" s="97"/>
      <c r="P8" s="98">
        <f t="shared" ref="P8:P17" si="0">(G8*K8)+(H8*3.63%)</f>
        <v>2183.61</v>
      </c>
      <c r="Q8" s="98">
        <f t="shared" ref="Q8:Q17" si="1">((G8+H8)-(I8+L8+M8+N8+P8))*0%</f>
        <v>0</v>
      </c>
      <c r="R8" s="98">
        <f t="shared" ref="R8:R17" si="2">G8+H8-I8-L8-M8-N8-P8-Q8</f>
        <v>17599.39</v>
      </c>
      <c r="S8" s="98">
        <f t="shared" ref="S8:S17" si="3">R8*16%</f>
        <v>2815.9023999999999</v>
      </c>
      <c r="T8" s="99">
        <f>G8*1%</f>
        <v>144</v>
      </c>
      <c r="U8" s="100">
        <f>H8-I8-L8-M8-N8-P8-Q8-S8-T8</f>
        <v>239.48759999999993</v>
      </c>
      <c r="V8" s="101">
        <f t="shared" ref="V8:V17" si="4">IF(U8=0,"",U8/G8)</f>
        <v>1.6631083333333328E-2</v>
      </c>
      <c r="W8" s="102"/>
      <c r="X8" s="103"/>
      <c r="Y8" s="104"/>
      <c r="Z8" s="108"/>
    </row>
    <row r="9" spans="1:26" s="106" customFormat="1" ht="18" customHeight="1" thickBot="1">
      <c r="A9" s="85"/>
      <c r="B9" s="86">
        <v>2</v>
      </c>
      <c r="C9" s="129" t="s">
        <v>92</v>
      </c>
      <c r="D9" s="130"/>
      <c r="E9" s="88" t="s">
        <v>107</v>
      </c>
      <c r="F9" s="89">
        <v>1</v>
      </c>
      <c r="G9" s="90">
        <f t="shared" ref="G9:G17" si="5">H9+500</f>
        <v>16400</v>
      </c>
      <c r="H9" s="91">
        <v>15900</v>
      </c>
      <c r="I9" s="92">
        <v>8850</v>
      </c>
      <c r="J9" s="93">
        <v>0</v>
      </c>
      <c r="K9" s="94">
        <v>0.1166</v>
      </c>
      <c r="L9" s="95"/>
      <c r="M9" s="95">
        <v>0</v>
      </c>
      <c r="N9" s="96">
        <f t="shared" ref="N9:N17" si="6">H9*3%</f>
        <v>477</v>
      </c>
      <c r="O9" s="97"/>
      <c r="P9" s="98">
        <f t="shared" si="0"/>
        <v>2489.41</v>
      </c>
      <c r="Q9" s="98">
        <f t="shared" si="1"/>
        <v>0</v>
      </c>
      <c r="R9" s="98">
        <f t="shared" si="2"/>
        <v>20483.59</v>
      </c>
      <c r="S9" s="98">
        <f t="shared" si="3"/>
        <v>3277.3744000000002</v>
      </c>
      <c r="T9" s="99">
        <f t="shared" ref="T9:T17" si="7">G9*1%</f>
        <v>164</v>
      </c>
      <c r="U9" s="100">
        <f t="shared" ref="U9:U16" si="8">H9-I9-L9-M9-N9-P9-Q9-S9-T9</f>
        <v>642.21559999999999</v>
      </c>
      <c r="V9" s="101">
        <f t="shared" si="4"/>
        <v>3.9159487804878046E-2</v>
      </c>
      <c r="W9" s="102"/>
      <c r="X9" s="103"/>
      <c r="Y9" s="104"/>
      <c r="Z9" s="108"/>
    </row>
    <row r="10" spans="1:26" s="106" customFormat="1" ht="18" customHeight="1" thickBot="1">
      <c r="A10" s="85"/>
      <c r="B10" s="86">
        <v>3</v>
      </c>
      <c r="C10" s="87"/>
      <c r="D10" s="152" t="s">
        <v>97</v>
      </c>
      <c r="E10" s="88" t="s">
        <v>108</v>
      </c>
      <c r="F10" s="89">
        <v>1</v>
      </c>
      <c r="G10" s="90">
        <f t="shared" si="5"/>
        <v>20300</v>
      </c>
      <c r="H10" s="91">
        <v>19800</v>
      </c>
      <c r="I10" s="92">
        <v>11850</v>
      </c>
      <c r="J10" s="93">
        <v>0</v>
      </c>
      <c r="K10" s="94">
        <v>0.1166</v>
      </c>
      <c r="L10" s="95"/>
      <c r="M10" s="95">
        <v>0</v>
      </c>
      <c r="N10" s="96">
        <f t="shared" si="6"/>
        <v>594</v>
      </c>
      <c r="O10" s="97"/>
      <c r="P10" s="98">
        <f t="shared" ref="P10:P11" si="9">(G10*K10)+(H10*3.63%)</f>
        <v>3085.7200000000003</v>
      </c>
      <c r="Q10" s="98">
        <f t="shared" ref="Q10:Q11" si="10">((G10+H10)-(I10+L10+M10+N10+P10))*0%</f>
        <v>0</v>
      </c>
      <c r="R10" s="98">
        <f t="shared" ref="R10:R11" si="11">G10+H10-I10-L10-M10-N10-P10-Q10</f>
        <v>24570.28</v>
      </c>
      <c r="S10" s="98">
        <f t="shared" ref="S10:S11" si="12">R10*16%</f>
        <v>3931.2447999999999</v>
      </c>
      <c r="T10" s="99">
        <f t="shared" ref="T10:T11" si="13">G10*1%</f>
        <v>203</v>
      </c>
      <c r="U10" s="100">
        <f t="shared" ref="U10:U11" si="14">H10-I10-L10-M10-N10-P10-Q10-S10-T10</f>
        <v>136.0351999999998</v>
      </c>
      <c r="V10" s="101">
        <f t="shared" ref="V10:V11" si="15">IF(U10=0,"",U10/G10)</f>
        <v>6.701241379310335E-3</v>
      </c>
      <c r="W10" s="102"/>
      <c r="X10" s="103"/>
      <c r="Y10" s="104"/>
      <c r="Z10" s="105" t="s">
        <v>100</v>
      </c>
    </row>
    <row r="11" spans="1:26" ht="18.75" thickBot="1">
      <c r="A11" s="28"/>
      <c r="B11" s="23">
        <v>4</v>
      </c>
      <c r="C11" s="149" t="s">
        <v>130</v>
      </c>
      <c r="D11" s="154" t="s">
        <v>123</v>
      </c>
      <c r="E11" s="54" t="s">
        <v>109</v>
      </c>
      <c r="F11" s="34">
        <v>1</v>
      </c>
      <c r="G11" s="25">
        <f t="shared" si="5"/>
        <v>22300</v>
      </c>
      <c r="H11" s="24">
        <v>21800</v>
      </c>
      <c r="I11" s="56">
        <v>9500</v>
      </c>
      <c r="J11" s="29">
        <v>0</v>
      </c>
      <c r="K11" s="30">
        <v>0.1166</v>
      </c>
      <c r="L11" s="31"/>
      <c r="M11" s="31">
        <v>0</v>
      </c>
      <c r="N11" s="27">
        <f t="shared" si="6"/>
        <v>654</v>
      </c>
      <c r="O11" s="26"/>
      <c r="P11" s="32">
        <f t="shared" si="9"/>
        <v>3391.52</v>
      </c>
      <c r="Q11" s="32">
        <f t="shared" si="10"/>
        <v>0</v>
      </c>
      <c r="R11" s="32">
        <f t="shared" si="11"/>
        <v>30554.48</v>
      </c>
      <c r="S11" s="32">
        <f t="shared" si="12"/>
        <v>4888.7168000000001</v>
      </c>
      <c r="T11" s="33">
        <f t="shared" si="13"/>
        <v>223</v>
      </c>
      <c r="U11" s="41">
        <f t="shared" si="14"/>
        <v>3142.7631999999994</v>
      </c>
      <c r="V11" s="43">
        <f t="shared" si="15"/>
        <v>0.1409310852017937</v>
      </c>
      <c r="W11" s="37"/>
      <c r="X11" s="53"/>
      <c r="Y11" s="52" t="s">
        <v>101</v>
      </c>
      <c r="Z11" s="81" t="s">
        <v>98</v>
      </c>
    </row>
    <row r="12" spans="1:26" ht="18" customHeight="1" thickBot="1">
      <c r="A12" s="28"/>
      <c r="B12" s="23">
        <v>5</v>
      </c>
      <c r="C12" s="150"/>
      <c r="D12" s="155" t="s">
        <v>125</v>
      </c>
      <c r="E12" s="57" t="s">
        <v>110</v>
      </c>
      <c r="F12" s="34">
        <v>1</v>
      </c>
      <c r="G12" s="25">
        <f t="shared" si="5"/>
        <v>45800</v>
      </c>
      <c r="H12" s="24">
        <v>45300</v>
      </c>
      <c r="I12" s="56">
        <v>21600</v>
      </c>
      <c r="J12" s="29">
        <v>0</v>
      </c>
      <c r="K12" s="30">
        <v>0.1166</v>
      </c>
      <c r="L12" s="31"/>
      <c r="M12" s="31">
        <v>0</v>
      </c>
      <c r="N12" s="27">
        <f t="shared" si="6"/>
        <v>1359</v>
      </c>
      <c r="O12" s="26"/>
      <c r="P12" s="32">
        <f t="shared" ref="P12" si="16">(G12*K12)+(H12*3.63%)</f>
        <v>6984.67</v>
      </c>
      <c r="Q12" s="32">
        <f t="shared" ref="Q12" si="17">((G12+H12)-(I12+L12+M12+N12+P12))*0%</f>
        <v>0</v>
      </c>
      <c r="R12" s="32">
        <f t="shared" ref="R12" si="18">G12+H12-I12-L12-M12-N12-P12-Q12</f>
        <v>61156.33</v>
      </c>
      <c r="S12" s="32">
        <f t="shared" ref="S12" si="19">R12*16%</f>
        <v>9785.0128000000004</v>
      </c>
      <c r="T12" s="33">
        <f t="shared" ref="T12" si="20">G12*1%</f>
        <v>458</v>
      </c>
      <c r="U12" s="41">
        <f t="shared" ref="U12" si="21">H12-I12-L12-M12-N12-P12-Q12-S12-T12</f>
        <v>5113.3171999999995</v>
      </c>
      <c r="V12" s="43">
        <f t="shared" ref="V12" si="22">IF(U12=0,"",U12/G12)</f>
        <v>0.11164448034934497</v>
      </c>
      <c r="W12" s="37"/>
      <c r="X12" s="53"/>
      <c r="Y12" s="52"/>
      <c r="Z12" s="82" t="s">
        <v>99</v>
      </c>
    </row>
    <row r="13" spans="1:26" ht="18" customHeight="1" thickBot="1">
      <c r="A13" s="28"/>
      <c r="B13" s="23">
        <v>6</v>
      </c>
      <c r="C13" s="151"/>
      <c r="D13" s="154" t="s">
        <v>124</v>
      </c>
      <c r="E13" s="54" t="s">
        <v>111</v>
      </c>
      <c r="F13" s="34">
        <v>1</v>
      </c>
      <c r="G13" s="25">
        <f t="shared" si="5"/>
        <v>30300</v>
      </c>
      <c r="H13" s="24">
        <v>29800</v>
      </c>
      <c r="I13" s="56">
        <v>13700</v>
      </c>
      <c r="J13" s="29">
        <v>0</v>
      </c>
      <c r="K13" s="30">
        <v>0.1166</v>
      </c>
      <c r="L13" s="31"/>
      <c r="M13" s="31">
        <v>0</v>
      </c>
      <c r="N13" s="27">
        <f t="shared" si="6"/>
        <v>894</v>
      </c>
      <c r="O13" s="26"/>
      <c r="P13" s="32">
        <f t="shared" ref="P13" si="23">(G13*K13)+(H13*3.63%)</f>
        <v>4614.72</v>
      </c>
      <c r="Q13" s="32">
        <f t="shared" ref="Q13" si="24">((G13+H13)-(I13+L13+M13+N13+P13))*0%</f>
        <v>0</v>
      </c>
      <c r="R13" s="32">
        <f t="shared" ref="R13" si="25">G13+H13-I13-L13-M13-N13-P13-Q13</f>
        <v>40891.279999999999</v>
      </c>
      <c r="S13" s="32">
        <f t="shared" ref="S13" si="26">R13*16%</f>
        <v>6542.6048000000001</v>
      </c>
      <c r="T13" s="33">
        <f t="shared" ref="T13" si="27">G13*1%</f>
        <v>303</v>
      </c>
      <c r="U13" s="41">
        <f t="shared" ref="U13" si="28">H13-I13-L13-M13-N13-P13-Q13-S13-T13</f>
        <v>3745.6751999999988</v>
      </c>
      <c r="V13" s="43">
        <f t="shared" ref="V13" si="29">IF(U13=0,"",U13/G13)</f>
        <v>0.1236196435643564</v>
      </c>
      <c r="W13" s="37"/>
      <c r="X13" s="53"/>
      <c r="Y13" s="52"/>
      <c r="Z13" s="36"/>
    </row>
    <row r="14" spans="1:26" s="106" customFormat="1" ht="18" customHeight="1" thickBot="1">
      <c r="A14" s="85"/>
      <c r="B14" s="86">
        <v>7</v>
      </c>
      <c r="C14" s="129" t="s">
        <v>93</v>
      </c>
      <c r="D14" s="153"/>
      <c r="E14" s="88" t="s">
        <v>112</v>
      </c>
      <c r="F14" s="89">
        <v>1</v>
      </c>
      <c r="G14" s="90">
        <f t="shared" si="5"/>
        <v>32800</v>
      </c>
      <c r="H14" s="91">
        <v>32300</v>
      </c>
      <c r="I14" s="107">
        <v>14100</v>
      </c>
      <c r="J14" s="93">
        <v>0</v>
      </c>
      <c r="K14" s="94">
        <v>0.1166</v>
      </c>
      <c r="L14" s="95"/>
      <c r="M14" s="95">
        <v>0</v>
      </c>
      <c r="N14" s="96">
        <f t="shared" si="6"/>
        <v>969</v>
      </c>
      <c r="O14" s="97"/>
      <c r="P14" s="98">
        <f t="shared" si="0"/>
        <v>4996.97</v>
      </c>
      <c r="Q14" s="98">
        <f t="shared" si="1"/>
        <v>0</v>
      </c>
      <c r="R14" s="98">
        <f t="shared" si="2"/>
        <v>45034.03</v>
      </c>
      <c r="S14" s="98">
        <f t="shared" si="3"/>
        <v>7205.4448000000002</v>
      </c>
      <c r="T14" s="99">
        <f>G14*1%</f>
        <v>328</v>
      </c>
      <c r="U14" s="100">
        <f t="shared" si="8"/>
        <v>4700.5851999999986</v>
      </c>
      <c r="V14" s="101">
        <f t="shared" si="4"/>
        <v>0.14331052439024386</v>
      </c>
      <c r="W14" s="102"/>
      <c r="X14" s="109"/>
      <c r="Y14" s="110"/>
      <c r="Z14" s="108"/>
    </row>
    <row r="15" spans="1:26" s="106" customFormat="1" ht="18" customHeight="1" thickBot="1">
      <c r="A15" s="85"/>
      <c r="B15" s="86">
        <v>8</v>
      </c>
      <c r="C15" s="129" t="s">
        <v>94</v>
      </c>
      <c r="D15" s="130"/>
      <c r="E15" s="88" t="s">
        <v>113</v>
      </c>
      <c r="F15" s="89">
        <v>1</v>
      </c>
      <c r="G15" s="90">
        <f t="shared" si="5"/>
        <v>35300</v>
      </c>
      <c r="H15" s="91">
        <v>34800</v>
      </c>
      <c r="I15" s="107">
        <v>22300</v>
      </c>
      <c r="J15" s="93">
        <v>0</v>
      </c>
      <c r="K15" s="94">
        <v>0.1166</v>
      </c>
      <c r="L15" s="95"/>
      <c r="M15" s="95">
        <v>0</v>
      </c>
      <c r="N15" s="96">
        <f t="shared" si="6"/>
        <v>1044</v>
      </c>
      <c r="O15" s="97"/>
      <c r="P15" s="98">
        <f t="shared" si="0"/>
        <v>5379.2199999999993</v>
      </c>
      <c r="Q15" s="98">
        <f t="shared" si="1"/>
        <v>0</v>
      </c>
      <c r="R15" s="98">
        <f t="shared" si="2"/>
        <v>41376.78</v>
      </c>
      <c r="S15" s="98">
        <f t="shared" si="3"/>
        <v>6620.2848000000004</v>
      </c>
      <c r="T15" s="99">
        <f t="shared" si="7"/>
        <v>353</v>
      </c>
      <c r="U15" s="100">
        <f t="shared" si="8"/>
        <v>-896.5047999999997</v>
      </c>
      <c r="V15" s="101">
        <f t="shared" si="4"/>
        <v>-2.5396736543909341E-2</v>
      </c>
      <c r="W15" s="102"/>
      <c r="X15" s="109"/>
      <c r="Y15" s="110"/>
      <c r="Z15" s="108"/>
    </row>
    <row r="16" spans="1:26" s="106" customFormat="1" ht="18" customHeight="1" thickBot="1">
      <c r="A16" s="85"/>
      <c r="B16" s="86">
        <v>9</v>
      </c>
      <c r="C16" s="129" t="s">
        <v>95</v>
      </c>
      <c r="D16" s="130"/>
      <c r="E16" s="88" t="s">
        <v>114</v>
      </c>
      <c r="F16" s="89">
        <v>1</v>
      </c>
      <c r="G16" s="90">
        <f t="shared" si="5"/>
        <v>52300</v>
      </c>
      <c r="H16" s="91">
        <v>51800</v>
      </c>
      <c r="I16" s="107">
        <v>22500</v>
      </c>
      <c r="J16" s="93">
        <v>0</v>
      </c>
      <c r="K16" s="94">
        <v>0.1166</v>
      </c>
      <c r="L16" s="95"/>
      <c r="M16" s="95">
        <v>0</v>
      </c>
      <c r="N16" s="96">
        <f t="shared" si="6"/>
        <v>1554</v>
      </c>
      <c r="O16" s="97"/>
      <c r="P16" s="98">
        <f t="shared" si="0"/>
        <v>7978.5199999999995</v>
      </c>
      <c r="Q16" s="98">
        <f t="shared" si="1"/>
        <v>0</v>
      </c>
      <c r="R16" s="98">
        <f t="shared" si="2"/>
        <v>72067.48</v>
      </c>
      <c r="S16" s="98">
        <f t="shared" si="3"/>
        <v>11530.7968</v>
      </c>
      <c r="T16" s="99">
        <f t="shared" si="7"/>
        <v>523</v>
      </c>
      <c r="U16" s="100">
        <f t="shared" si="8"/>
        <v>7713.6831999999995</v>
      </c>
      <c r="V16" s="101">
        <f t="shared" si="4"/>
        <v>0.14748916252390057</v>
      </c>
      <c r="W16" s="102"/>
      <c r="X16" s="109"/>
      <c r="Y16" s="110"/>
      <c r="Z16" s="108"/>
    </row>
    <row r="17" spans="1:26" s="106" customFormat="1" ht="18" customHeight="1" thickBot="1">
      <c r="A17" s="85"/>
      <c r="B17" s="86">
        <v>10</v>
      </c>
      <c r="C17" s="129" t="s">
        <v>96</v>
      </c>
      <c r="D17" s="130"/>
      <c r="E17" s="88" t="s">
        <v>115</v>
      </c>
      <c r="F17" s="89">
        <v>1</v>
      </c>
      <c r="G17" s="90">
        <f t="shared" si="5"/>
        <v>56300</v>
      </c>
      <c r="H17" s="91">
        <v>55800</v>
      </c>
      <c r="I17" s="107">
        <v>34900</v>
      </c>
      <c r="J17" s="93">
        <v>0</v>
      </c>
      <c r="K17" s="94">
        <v>0.1166</v>
      </c>
      <c r="L17" s="95"/>
      <c r="M17" s="95">
        <v>0</v>
      </c>
      <c r="N17" s="96">
        <f t="shared" si="6"/>
        <v>1674</v>
      </c>
      <c r="O17" s="97"/>
      <c r="P17" s="98">
        <f t="shared" si="0"/>
        <v>8590.119999999999</v>
      </c>
      <c r="Q17" s="98">
        <f t="shared" si="1"/>
        <v>0</v>
      </c>
      <c r="R17" s="98">
        <f t="shared" si="2"/>
        <v>66935.88</v>
      </c>
      <c r="S17" s="98">
        <f t="shared" si="3"/>
        <v>10709.740800000001</v>
      </c>
      <c r="T17" s="99">
        <f t="shared" si="7"/>
        <v>563</v>
      </c>
      <c r="U17" s="100">
        <f>H17-I17-L17-M17-N17-P17-Q17-S17-T17</f>
        <v>-636.86080000000038</v>
      </c>
      <c r="V17" s="101">
        <f t="shared" si="4"/>
        <v>-1.1311914742451161E-2</v>
      </c>
      <c r="W17" s="102"/>
      <c r="X17" s="109"/>
      <c r="Y17" s="110"/>
      <c r="Z17" s="108"/>
    </row>
    <row r="18" spans="1:26" ht="18" customHeight="1">
      <c r="A18" s="28"/>
      <c r="B18" s="23"/>
      <c r="C18" s="131"/>
      <c r="D18" s="132"/>
      <c r="E18" s="54"/>
      <c r="F18" s="34"/>
      <c r="G18" s="25"/>
      <c r="H18" s="24"/>
      <c r="I18" s="25"/>
      <c r="J18" s="29"/>
      <c r="K18" s="30"/>
      <c r="L18" s="31"/>
      <c r="M18" s="31"/>
      <c r="N18" s="27"/>
      <c r="O18" s="26"/>
      <c r="P18" s="32"/>
      <c r="Q18" s="32"/>
      <c r="R18" s="32"/>
      <c r="S18" s="32"/>
      <c r="T18" s="33"/>
      <c r="U18" s="41"/>
      <c r="V18" s="43"/>
      <c r="W18" s="37"/>
      <c r="X18" s="53"/>
      <c r="Y18" s="52"/>
      <c r="Z18" s="36"/>
    </row>
    <row r="19" spans="1:26" ht="18" customHeight="1" thickBot="1">
      <c r="A19" s="8"/>
      <c r="B19" s="8"/>
      <c r="D19" s="3" t="s">
        <v>117</v>
      </c>
      <c r="E19" s="3"/>
      <c r="F19" s="3" t="s">
        <v>19</v>
      </c>
      <c r="G19" s="9"/>
      <c r="H19" s="9"/>
      <c r="I19" s="9"/>
      <c r="J19" s="18"/>
      <c r="K19" s="10"/>
      <c r="L19" s="11"/>
      <c r="M19" s="11"/>
      <c r="N19" s="9"/>
      <c r="O19" s="9"/>
      <c r="P19" s="9"/>
      <c r="Q19" s="9"/>
      <c r="R19" s="9"/>
      <c r="S19" s="9"/>
      <c r="T19" s="9"/>
      <c r="U19" s="9"/>
      <c r="V19" s="12"/>
      <c r="W19" s="12"/>
      <c r="X19" s="14"/>
      <c r="Y19" s="14"/>
      <c r="Z19" s="14"/>
    </row>
    <row r="20" spans="1:26" ht="18.75" customHeight="1">
      <c r="A20" s="8"/>
      <c r="B20" s="8"/>
      <c r="C20" s="8"/>
      <c r="D20" s="8" t="s">
        <v>116</v>
      </c>
      <c r="E20" s="3" t="s">
        <v>105</v>
      </c>
      <c r="F20" s="55"/>
      <c r="G20" s="9"/>
      <c r="H20" s="9"/>
      <c r="I20" s="133" t="s">
        <v>21</v>
      </c>
      <c r="J20" s="134"/>
      <c r="K20" s="134"/>
      <c r="L20" s="134"/>
      <c r="M20" s="134"/>
      <c r="N20" s="135"/>
      <c r="O20" s="9"/>
      <c r="P20" s="8"/>
      <c r="Q20" s="8"/>
      <c r="R20" s="8"/>
      <c r="S20" s="8"/>
      <c r="T20" s="8"/>
      <c r="U20" s="8"/>
      <c r="W20" s="3"/>
      <c r="X20" s="14"/>
      <c r="Y20" s="14"/>
      <c r="Z20" s="14"/>
    </row>
    <row r="21" spans="1:26" ht="18.75" customHeight="1" thickBo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36.75" customHeight="1" thickBot="1">
      <c r="A22" s="8"/>
      <c r="B22" s="8"/>
      <c r="C22" s="8"/>
      <c r="D22" s="123" t="s">
        <v>122</v>
      </c>
      <c r="E22" s="111" t="s">
        <v>123</v>
      </c>
      <c r="F22" s="111" t="s">
        <v>79</v>
      </c>
      <c r="G22" s="112">
        <v>9500</v>
      </c>
      <c r="H22" s="112">
        <v>9500</v>
      </c>
      <c r="I22" s="113" t="s">
        <v>118</v>
      </c>
      <c r="J22" s="18"/>
      <c r="K22" s="121" t="s">
        <v>129</v>
      </c>
      <c r="L22" s="122"/>
      <c r="M22" s="122"/>
      <c r="N22" s="122"/>
      <c r="O22" s="122"/>
      <c r="P22" s="122"/>
      <c r="Q22" s="122"/>
      <c r="R22" s="122"/>
      <c r="S22" s="122"/>
      <c r="T22" s="122"/>
      <c r="U22" s="8"/>
      <c r="V22" s="3"/>
      <c r="W22" s="3"/>
      <c r="X22" s="126" t="s">
        <v>128</v>
      </c>
      <c r="Y22" s="14"/>
      <c r="Z22" s="14"/>
    </row>
    <row r="23" spans="1:26" ht="18.75" thickBot="1">
      <c r="A23" s="8"/>
      <c r="B23" s="8"/>
      <c r="C23" s="8"/>
      <c r="D23" s="124"/>
      <c r="E23" s="114" t="s">
        <v>124</v>
      </c>
      <c r="F23" s="114" t="s">
        <v>119</v>
      </c>
      <c r="G23" s="115">
        <v>13700</v>
      </c>
      <c r="H23" s="115">
        <v>13700</v>
      </c>
      <c r="I23" s="116" t="s">
        <v>118</v>
      </c>
      <c r="J23" s="18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8"/>
      <c r="V23" s="3"/>
      <c r="W23" s="3"/>
      <c r="X23" s="127"/>
      <c r="Y23" s="14"/>
      <c r="Z23" s="14"/>
    </row>
    <row r="24" spans="1:26" ht="18.75" thickBot="1">
      <c r="A24" s="8"/>
      <c r="B24" s="8"/>
      <c r="C24" s="8"/>
      <c r="D24" s="124"/>
      <c r="E24" s="117" t="s">
        <v>125</v>
      </c>
      <c r="F24" s="117" t="s">
        <v>120</v>
      </c>
      <c r="G24" s="118">
        <v>18500</v>
      </c>
      <c r="H24" s="118">
        <v>21600</v>
      </c>
      <c r="I24" s="119" t="s">
        <v>126</v>
      </c>
      <c r="J24" s="18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8"/>
      <c r="V24" s="3"/>
      <c r="W24" s="3"/>
      <c r="X24" s="127"/>
      <c r="Y24" s="14"/>
      <c r="Z24" s="14"/>
    </row>
    <row r="25" spans="1:26" ht="18.75" thickBot="1">
      <c r="A25" s="8"/>
      <c r="B25" s="8"/>
      <c r="C25" s="8"/>
      <c r="D25" s="125"/>
      <c r="E25" s="114" t="s">
        <v>127</v>
      </c>
      <c r="F25" s="114" t="s">
        <v>121</v>
      </c>
      <c r="G25" s="115">
        <v>40100</v>
      </c>
      <c r="H25" s="120"/>
      <c r="I25" s="120"/>
      <c r="J25" s="18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8"/>
      <c r="V25" s="3"/>
      <c r="W25" s="3"/>
      <c r="X25" s="127"/>
      <c r="Y25" s="14"/>
      <c r="Z25" s="14"/>
    </row>
    <row r="26" spans="1:26" ht="16.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27"/>
      <c r="Y26" s="14"/>
      <c r="Z26" s="14"/>
    </row>
    <row r="27" spans="1:26" ht="16.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27"/>
      <c r="Y27" s="14"/>
      <c r="Z27" s="14"/>
    </row>
    <row r="28" spans="1:26" ht="16.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27"/>
      <c r="Y28" s="14"/>
      <c r="Z28" s="14"/>
    </row>
    <row r="29" spans="1:26" ht="16.5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27"/>
      <c r="Y29" s="14"/>
      <c r="Z29" s="14"/>
    </row>
    <row r="30" spans="1:26" ht="54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27"/>
      <c r="Y30" s="14"/>
      <c r="Z30" s="14"/>
    </row>
    <row r="31" spans="1:26" ht="16.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27"/>
      <c r="Y31" s="14"/>
      <c r="Z31" s="14"/>
    </row>
    <row r="32" spans="1:26" ht="16.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27"/>
      <c r="Y32" s="14"/>
      <c r="Z32" s="14"/>
    </row>
    <row r="33" spans="1:26" ht="16.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27"/>
      <c r="Y33" s="14"/>
      <c r="Z33" s="14"/>
    </row>
    <row r="34" spans="1:26" ht="17.25" thickBo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28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8.75" customHeight="1">
      <c r="A902" s="8"/>
      <c r="B902" s="8"/>
      <c r="C902" s="8"/>
      <c r="D902" s="8"/>
      <c r="E902" s="3"/>
      <c r="F902" s="3"/>
      <c r="G902" s="9"/>
      <c r="H902" s="9"/>
      <c r="I902" s="9"/>
      <c r="J902" s="18"/>
      <c r="K902" s="8"/>
      <c r="L902" s="11"/>
      <c r="M902" s="11"/>
      <c r="N902" s="9"/>
      <c r="O902" s="9"/>
      <c r="P902" s="8"/>
      <c r="Q902" s="8"/>
      <c r="R902" s="8"/>
      <c r="S902" s="8"/>
      <c r="T902" s="8"/>
      <c r="U902" s="8"/>
      <c r="V902" s="3"/>
      <c r="W902" s="3"/>
      <c r="X902" s="14"/>
      <c r="Y902" s="14"/>
      <c r="Z902" s="14"/>
    </row>
    <row r="903" spans="1:26" ht="18.75" customHeight="1">
      <c r="A903" s="8"/>
      <c r="B903" s="8"/>
      <c r="C903" s="8"/>
      <c r="D903" s="8"/>
      <c r="E903" s="3"/>
      <c r="F903" s="3"/>
      <c r="G903" s="9"/>
      <c r="H903" s="9"/>
      <c r="I903" s="9"/>
      <c r="J903" s="18"/>
      <c r="K903" s="8"/>
      <c r="L903" s="11"/>
      <c r="M903" s="11"/>
      <c r="N903" s="9"/>
      <c r="O903" s="9"/>
      <c r="P903" s="8"/>
      <c r="Q903" s="8"/>
      <c r="R903" s="8"/>
      <c r="S903" s="8"/>
      <c r="T903" s="8"/>
      <c r="U903" s="8"/>
      <c r="V903" s="3"/>
      <c r="W903" s="3"/>
      <c r="X903" s="14"/>
      <c r="Y903" s="14"/>
      <c r="Z903" s="14"/>
    </row>
    <row r="904" spans="1:26" ht="18.75" customHeight="1">
      <c r="A904" s="8"/>
      <c r="B904" s="8"/>
      <c r="C904" s="8"/>
      <c r="D904" s="8"/>
      <c r="E904" s="3"/>
      <c r="F904" s="3"/>
      <c r="G904" s="9"/>
      <c r="H904" s="9"/>
      <c r="I904" s="9"/>
      <c r="J904" s="18"/>
      <c r="K904" s="8"/>
      <c r="L904" s="11"/>
      <c r="M904" s="11"/>
      <c r="N904" s="9"/>
      <c r="O904" s="9"/>
      <c r="P904" s="8"/>
      <c r="Q904" s="8"/>
      <c r="R904" s="8"/>
      <c r="S904" s="8"/>
      <c r="T904" s="8"/>
      <c r="U904" s="8"/>
      <c r="V904" s="3"/>
      <c r="W904" s="3"/>
      <c r="X904" s="14"/>
      <c r="Y904" s="14"/>
      <c r="Z904" s="14"/>
    </row>
    <row r="905" spans="1:26" ht="18.75" customHeight="1">
      <c r="A905" s="8"/>
      <c r="B905" s="8"/>
      <c r="C905" s="8"/>
      <c r="D905" s="8"/>
      <c r="E905" s="3"/>
      <c r="F905" s="3"/>
      <c r="G905" s="9"/>
      <c r="H905" s="9"/>
      <c r="I905" s="9"/>
      <c r="J905" s="18"/>
      <c r="K905" s="8"/>
      <c r="L905" s="11"/>
      <c r="M905" s="11"/>
      <c r="N905" s="9"/>
      <c r="O905" s="9"/>
      <c r="P905" s="8"/>
      <c r="Q905" s="8"/>
      <c r="R905" s="8"/>
      <c r="S905" s="8"/>
      <c r="T905" s="8"/>
      <c r="U905" s="8"/>
      <c r="V905" s="3"/>
      <c r="W905" s="3"/>
      <c r="X905" s="14"/>
      <c r="Y905" s="14"/>
      <c r="Z905" s="14"/>
    </row>
    <row r="906" spans="1:26" ht="18.75" customHeight="1">
      <c r="A906" s="8"/>
      <c r="B906" s="8"/>
      <c r="C906" s="8"/>
      <c r="D906" s="8"/>
      <c r="E906" s="3"/>
      <c r="F906" s="3"/>
      <c r="G906" s="9"/>
      <c r="H906" s="9"/>
      <c r="I906" s="9"/>
      <c r="J906" s="18"/>
      <c r="K906" s="8"/>
      <c r="L906" s="11"/>
      <c r="M906" s="11"/>
      <c r="N906" s="9"/>
      <c r="O906" s="9"/>
      <c r="P906" s="8"/>
      <c r="Q906" s="8"/>
      <c r="R906" s="8"/>
      <c r="S906" s="8"/>
      <c r="T906" s="8"/>
      <c r="U906" s="8"/>
      <c r="V906" s="3"/>
      <c r="W906" s="3"/>
      <c r="X906" s="14"/>
      <c r="Y906" s="14"/>
      <c r="Z906" s="14"/>
    </row>
    <row r="907" spans="1:26" ht="18.75" customHeight="1">
      <c r="A907" s="8"/>
      <c r="B907" s="8"/>
      <c r="C907" s="8"/>
      <c r="D907" s="8"/>
      <c r="E907" s="3"/>
      <c r="F907" s="3"/>
      <c r="G907" s="9"/>
      <c r="H907" s="9"/>
      <c r="I907" s="9"/>
      <c r="J907" s="18"/>
      <c r="K907" s="8"/>
      <c r="L907" s="11"/>
      <c r="M907" s="11"/>
      <c r="N907" s="9"/>
      <c r="O907" s="9"/>
      <c r="P907" s="8"/>
      <c r="Q907" s="8"/>
      <c r="R907" s="8"/>
      <c r="S907" s="8"/>
      <c r="T907" s="8"/>
      <c r="U907" s="8"/>
      <c r="V907" s="3"/>
      <c r="W907" s="3"/>
      <c r="X907" s="14"/>
      <c r="Y907" s="14"/>
      <c r="Z907" s="14"/>
    </row>
    <row r="908" spans="1:26" ht="18.75" customHeight="1">
      <c r="A908" s="8"/>
      <c r="B908" s="8"/>
      <c r="C908" s="8"/>
      <c r="D908" s="8"/>
      <c r="E908" s="3"/>
      <c r="F908" s="3"/>
      <c r="G908" s="9"/>
      <c r="H908" s="9"/>
      <c r="I908" s="9"/>
      <c r="J908" s="18"/>
      <c r="K908" s="8"/>
      <c r="L908" s="11"/>
      <c r="M908" s="11"/>
      <c r="N908" s="9"/>
      <c r="O908" s="9"/>
      <c r="P908" s="8"/>
      <c r="Q908" s="8"/>
      <c r="R908" s="8"/>
      <c r="S908" s="8"/>
      <c r="T908" s="8"/>
      <c r="U908" s="8"/>
      <c r="V908" s="3"/>
      <c r="W908" s="3"/>
      <c r="X908" s="14"/>
      <c r="Y908" s="14"/>
      <c r="Z908" s="14"/>
    </row>
    <row r="909" spans="1:26" ht="18.75" customHeight="1">
      <c r="A909" s="8"/>
      <c r="B909" s="8"/>
      <c r="C909" s="8"/>
      <c r="D909" s="8"/>
      <c r="E909" s="3"/>
      <c r="F909" s="3"/>
      <c r="G909" s="9"/>
      <c r="H909" s="9"/>
      <c r="I909" s="9"/>
      <c r="J909" s="18"/>
      <c r="K909" s="8"/>
      <c r="L909" s="11"/>
      <c r="M909" s="11"/>
      <c r="N909" s="9"/>
      <c r="O909" s="9"/>
      <c r="P909" s="8"/>
      <c r="Q909" s="8"/>
      <c r="R909" s="8"/>
      <c r="S909" s="8"/>
      <c r="T909" s="8"/>
      <c r="U909" s="8"/>
      <c r="V909" s="3"/>
      <c r="W909" s="3"/>
      <c r="X909" s="14"/>
      <c r="Y909" s="14"/>
      <c r="Z909" s="14"/>
    </row>
    <row r="910" spans="1:26" ht="18.75" customHeight="1">
      <c r="A910" s="8"/>
      <c r="B910" s="8"/>
      <c r="C910" s="8"/>
      <c r="D910" s="8"/>
      <c r="E910" s="3"/>
      <c r="F910" s="3"/>
      <c r="G910" s="9"/>
      <c r="H910" s="9"/>
      <c r="I910" s="9"/>
      <c r="J910" s="18"/>
      <c r="K910" s="8"/>
      <c r="L910" s="11"/>
      <c r="M910" s="11"/>
      <c r="N910" s="9"/>
      <c r="O910" s="9"/>
      <c r="P910" s="8"/>
      <c r="Q910" s="8"/>
      <c r="R910" s="8"/>
      <c r="S910" s="8"/>
      <c r="T910" s="8"/>
      <c r="U910" s="8"/>
      <c r="V910" s="3"/>
      <c r="W910" s="3"/>
      <c r="X910" s="14"/>
      <c r="Y910" s="14"/>
      <c r="Z910" s="14"/>
    </row>
    <row r="911" spans="1:26" ht="18.75" customHeight="1">
      <c r="A911" s="8"/>
      <c r="B911" s="8"/>
      <c r="C911" s="8"/>
      <c r="D911" s="8"/>
      <c r="E911" s="3"/>
      <c r="F911" s="3"/>
      <c r="G911" s="9"/>
      <c r="H911" s="9"/>
      <c r="I911" s="9"/>
      <c r="J911" s="18"/>
      <c r="K911" s="8"/>
      <c r="L911" s="11"/>
      <c r="M911" s="11"/>
      <c r="N911" s="9"/>
      <c r="O911" s="9"/>
      <c r="P911" s="8"/>
      <c r="Q911" s="8"/>
      <c r="R911" s="8"/>
      <c r="S911" s="8"/>
      <c r="T911" s="8"/>
      <c r="U911" s="8"/>
      <c r="V911" s="3"/>
      <c r="W911" s="3"/>
      <c r="X911" s="14"/>
      <c r="Y911" s="14"/>
      <c r="Z911" s="14"/>
    </row>
    <row r="912" spans="1:26" ht="18.75" customHeight="1">
      <c r="A912" s="8"/>
      <c r="B912" s="8"/>
      <c r="C912" s="8"/>
      <c r="D912" s="8"/>
      <c r="E912" s="3"/>
      <c r="F912" s="3"/>
      <c r="G912" s="9"/>
      <c r="H912" s="9"/>
      <c r="I912" s="9"/>
      <c r="J912" s="18"/>
      <c r="K912" s="8"/>
      <c r="L912" s="11"/>
      <c r="M912" s="11"/>
      <c r="N912" s="9"/>
      <c r="O912" s="9"/>
      <c r="P912" s="8"/>
      <c r="Q912" s="8"/>
      <c r="R912" s="8"/>
      <c r="S912" s="8"/>
      <c r="T912" s="8"/>
      <c r="U912" s="8"/>
      <c r="V912" s="3"/>
      <c r="W912" s="3"/>
      <c r="X912" s="14"/>
      <c r="Y912" s="14"/>
      <c r="Z912" s="14"/>
    </row>
    <row r="913" spans="1:26" ht="18.75" customHeight="1">
      <c r="A913" s="8"/>
      <c r="B913" s="8"/>
      <c r="C913" s="8"/>
      <c r="D913" s="8"/>
      <c r="E913" s="3"/>
      <c r="F913" s="3"/>
      <c r="G913" s="9"/>
      <c r="H913" s="9"/>
      <c r="I913" s="9"/>
      <c r="J913" s="18"/>
      <c r="K913" s="8"/>
      <c r="L913" s="11"/>
      <c r="M913" s="11"/>
      <c r="N913" s="9"/>
      <c r="O913" s="9"/>
      <c r="P913" s="8"/>
      <c r="Q913" s="8"/>
      <c r="R913" s="8"/>
      <c r="S913" s="8"/>
      <c r="T913" s="8"/>
      <c r="U913" s="8"/>
      <c r="V913" s="3"/>
      <c r="W913" s="3"/>
      <c r="X913" s="14"/>
      <c r="Y913" s="14"/>
      <c r="Z913" s="14"/>
    </row>
    <row r="914" spans="1:26" ht="18.75" customHeight="1">
      <c r="A914" s="8"/>
      <c r="B914" s="8"/>
      <c r="C914" s="8"/>
      <c r="D914" s="8"/>
      <c r="E914" s="3"/>
      <c r="F914" s="3"/>
      <c r="G914" s="9"/>
      <c r="H914" s="9"/>
      <c r="I914" s="9"/>
      <c r="J914" s="18"/>
      <c r="K914" s="8"/>
      <c r="L914" s="11"/>
      <c r="M914" s="11"/>
      <c r="N914" s="9"/>
      <c r="O914" s="9"/>
      <c r="P914" s="8"/>
      <c r="Q914" s="8"/>
      <c r="R914" s="8"/>
      <c r="S914" s="8"/>
      <c r="T914" s="8"/>
      <c r="U914" s="8"/>
      <c r="V914" s="3"/>
      <c r="W914" s="3"/>
      <c r="X914" s="14"/>
      <c r="Y914" s="14"/>
      <c r="Z914" s="14"/>
    </row>
    <row r="915" spans="1:26" ht="18.75" customHeight="1">
      <c r="A915" s="8"/>
      <c r="B915" s="8"/>
      <c r="C915" s="8"/>
      <c r="D915" s="8"/>
      <c r="E915" s="3"/>
      <c r="F915" s="3"/>
      <c r="G915" s="9"/>
      <c r="H915" s="9"/>
      <c r="I915" s="9"/>
      <c r="J915" s="18"/>
      <c r="K915" s="8"/>
      <c r="L915" s="11"/>
      <c r="M915" s="11"/>
      <c r="N915" s="9"/>
      <c r="O915" s="9"/>
      <c r="P915" s="8"/>
      <c r="Q915" s="8"/>
      <c r="R915" s="8"/>
      <c r="S915" s="8"/>
      <c r="T915" s="8"/>
      <c r="U915" s="8"/>
      <c r="V915" s="3"/>
      <c r="W915" s="3"/>
      <c r="X915" s="14"/>
      <c r="Y915" s="14"/>
      <c r="Z915" s="14"/>
    </row>
    <row r="916" spans="1:26" ht="18.75" customHeight="1">
      <c r="A916" s="8"/>
      <c r="B916" s="8"/>
      <c r="C916" s="8"/>
      <c r="D916" s="8"/>
      <c r="E916" s="3"/>
      <c r="F916" s="3"/>
      <c r="G916" s="9"/>
      <c r="H916" s="9"/>
      <c r="I916" s="9"/>
      <c r="J916" s="18"/>
      <c r="K916" s="8"/>
      <c r="L916" s="11"/>
      <c r="M916" s="11"/>
      <c r="N916" s="9"/>
      <c r="O916" s="9"/>
      <c r="P916" s="8"/>
      <c r="Q916" s="8"/>
      <c r="R916" s="8"/>
      <c r="S916" s="8"/>
      <c r="T916" s="8"/>
      <c r="U916" s="8"/>
      <c r="V916" s="3"/>
      <c r="W916" s="3"/>
      <c r="X916" s="14"/>
      <c r="Y916" s="14"/>
      <c r="Z916" s="14"/>
    </row>
    <row r="917" spans="1:26" ht="18.75" customHeight="1">
      <c r="A917" s="8"/>
      <c r="B917" s="8"/>
      <c r="C917" s="8"/>
      <c r="D917" s="8"/>
      <c r="E917" s="3"/>
      <c r="F917" s="3"/>
      <c r="G917" s="9"/>
      <c r="H917" s="9"/>
      <c r="I917" s="9"/>
      <c r="J917" s="18"/>
      <c r="K917" s="8"/>
      <c r="L917" s="11"/>
      <c r="M917" s="11"/>
      <c r="N917" s="9"/>
      <c r="O917" s="9"/>
      <c r="P917" s="8"/>
      <c r="Q917" s="8"/>
      <c r="R917" s="8"/>
      <c r="S917" s="8"/>
      <c r="T917" s="8"/>
      <c r="U917" s="8"/>
      <c r="V917" s="3"/>
      <c r="W917" s="3"/>
      <c r="X917" s="14"/>
      <c r="Y917" s="14"/>
      <c r="Z917" s="14"/>
    </row>
    <row r="918" spans="1:26" ht="18.75" customHeight="1">
      <c r="A918" s="8"/>
      <c r="B918" s="8"/>
      <c r="C918" s="8"/>
      <c r="D918" s="8"/>
      <c r="E918" s="3"/>
      <c r="F918" s="3"/>
      <c r="G918" s="9"/>
      <c r="H918" s="9"/>
      <c r="I918" s="9"/>
      <c r="J918" s="18"/>
      <c r="K918" s="8"/>
      <c r="L918" s="11"/>
      <c r="M918" s="11"/>
      <c r="N918" s="9"/>
      <c r="O918" s="9"/>
      <c r="P918" s="8"/>
      <c r="Q918" s="8"/>
      <c r="R918" s="8"/>
      <c r="S918" s="8"/>
      <c r="T918" s="8"/>
      <c r="U918" s="8"/>
      <c r="V918" s="3"/>
      <c r="W918" s="3"/>
      <c r="X918" s="14"/>
      <c r="Y918" s="14"/>
      <c r="Z918" s="14"/>
    </row>
    <row r="919" spans="1:26" ht="18.75" customHeight="1">
      <c r="A919" s="8"/>
      <c r="B919" s="8"/>
      <c r="C919" s="8"/>
      <c r="D919" s="8"/>
      <c r="E919" s="3"/>
      <c r="F919" s="3"/>
      <c r="G919" s="9"/>
      <c r="H919" s="9"/>
      <c r="I919" s="9"/>
      <c r="J919" s="18"/>
      <c r="K919" s="8"/>
      <c r="L919" s="11"/>
      <c r="M919" s="11"/>
      <c r="N919" s="9"/>
      <c r="O919" s="9"/>
      <c r="P919" s="8"/>
      <c r="Q919" s="8"/>
      <c r="R919" s="8"/>
      <c r="S919" s="8"/>
      <c r="T919" s="8"/>
      <c r="U919" s="8"/>
      <c r="V919" s="3"/>
      <c r="W919" s="3"/>
      <c r="X919" s="14"/>
      <c r="Y919" s="14"/>
      <c r="Z919" s="14"/>
    </row>
    <row r="920" spans="1:26" ht="18.75" customHeight="1">
      <c r="A920" s="8"/>
      <c r="B920" s="8"/>
      <c r="C920" s="8"/>
      <c r="D920" s="8"/>
      <c r="E920" s="3"/>
      <c r="F920" s="3"/>
      <c r="G920" s="9"/>
      <c r="H920" s="9"/>
      <c r="I920" s="9"/>
      <c r="J920" s="18"/>
      <c r="K920" s="8"/>
      <c r="L920" s="11"/>
      <c r="M920" s="11"/>
      <c r="N920" s="9"/>
      <c r="O920" s="9"/>
      <c r="P920" s="8"/>
      <c r="Q920" s="8"/>
      <c r="R920" s="8"/>
      <c r="S920" s="8"/>
      <c r="T920" s="8"/>
      <c r="U920" s="8"/>
      <c r="V920" s="3"/>
      <c r="W920" s="3"/>
      <c r="X920" s="14"/>
      <c r="Y920" s="14"/>
      <c r="Z920" s="14"/>
    </row>
    <row r="921" spans="1:26" ht="18.75" customHeight="1">
      <c r="A921" s="8"/>
      <c r="B921" s="8"/>
      <c r="C921" s="8"/>
      <c r="D921" s="8"/>
      <c r="E921" s="3"/>
      <c r="F921" s="3"/>
      <c r="G921" s="9"/>
      <c r="H921" s="9"/>
      <c r="I921" s="9"/>
      <c r="J921" s="18"/>
      <c r="K921" s="8"/>
      <c r="L921" s="11"/>
      <c r="M921" s="11"/>
      <c r="N921" s="9"/>
      <c r="O921" s="9"/>
      <c r="P921" s="8"/>
      <c r="Q921" s="8"/>
      <c r="R921" s="8"/>
      <c r="S921" s="8"/>
      <c r="T921" s="8"/>
      <c r="U921" s="8"/>
      <c r="V921" s="3"/>
      <c r="W921" s="3"/>
      <c r="X921" s="14"/>
      <c r="Y921" s="14"/>
      <c r="Z921" s="14"/>
    </row>
    <row r="922" spans="1:26" ht="18.75" customHeight="1">
      <c r="A922" s="8"/>
      <c r="B922" s="8"/>
      <c r="C922" s="8"/>
      <c r="D922" s="8"/>
      <c r="E922" s="3"/>
      <c r="F922" s="3"/>
      <c r="G922" s="9"/>
      <c r="H922" s="9"/>
      <c r="I922" s="9"/>
      <c r="J922" s="18"/>
      <c r="K922" s="8"/>
      <c r="L922" s="11"/>
      <c r="M922" s="11"/>
      <c r="N922" s="9"/>
      <c r="O922" s="9"/>
      <c r="P922" s="8"/>
      <c r="Q922" s="8"/>
      <c r="R922" s="8"/>
      <c r="S922" s="8"/>
      <c r="T922" s="8"/>
      <c r="U922" s="8"/>
      <c r="V922" s="3"/>
      <c r="W922" s="3"/>
      <c r="X922" s="14"/>
      <c r="Y922" s="14"/>
      <c r="Z922" s="14"/>
    </row>
    <row r="923" spans="1:26" ht="18.75" customHeight="1">
      <c r="A923" s="8"/>
      <c r="B923" s="8"/>
      <c r="C923" s="8"/>
      <c r="D923" s="8"/>
      <c r="E923" s="3"/>
      <c r="F923" s="3"/>
      <c r="G923" s="9"/>
      <c r="H923" s="9"/>
      <c r="I923" s="9"/>
      <c r="J923" s="18"/>
      <c r="K923" s="8"/>
      <c r="L923" s="11"/>
      <c r="M923" s="11"/>
      <c r="N923" s="9"/>
      <c r="O923" s="9"/>
      <c r="P923" s="8"/>
      <c r="Q923" s="8"/>
      <c r="R923" s="8"/>
      <c r="S923" s="8"/>
      <c r="T923" s="8"/>
      <c r="U923" s="8"/>
      <c r="V923" s="3"/>
      <c r="W923" s="3"/>
      <c r="X923" s="14"/>
      <c r="Y923" s="14"/>
      <c r="Z923" s="14"/>
    </row>
    <row r="924" spans="1:26" ht="18.75" customHeight="1">
      <c r="A924" s="8"/>
      <c r="B924" s="8"/>
      <c r="C924" s="8"/>
      <c r="D924" s="8"/>
      <c r="E924" s="3"/>
      <c r="F924" s="3"/>
      <c r="G924" s="9"/>
      <c r="H924" s="9"/>
      <c r="I924" s="9"/>
      <c r="J924" s="18"/>
      <c r="K924" s="8"/>
      <c r="L924" s="11"/>
      <c r="M924" s="11"/>
      <c r="N924" s="9"/>
      <c r="O924" s="9"/>
      <c r="P924" s="8"/>
      <c r="Q924" s="8"/>
      <c r="R924" s="8"/>
      <c r="S924" s="8"/>
      <c r="T924" s="8"/>
      <c r="U924" s="8"/>
      <c r="V924" s="3"/>
      <c r="W924" s="3"/>
      <c r="X924" s="14"/>
      <c r="Y924" s="14"/>
      <c r="Z924" s="14"/>
    </row>
    <row r="925" spans="1:26" ht="18.75" customHeight="1">
      <c r="A925" s="8"/>
      <c r="B925" s="8"/>
      <c r="C925" s="8"/>
      <c r="D925" s="8"/>
      <c r="E925" s="3"/>
      <c r="F925" s="3"/>
      <c r="G925" s="9"/>
      <c r="H925" s="9"/>
      <c r="I925" s="9"/>
      <c r="J925" s="18"/>
      <c r="K925" s="8"/>
      <c r="L925" s="11"/>
      <c r="M925" s="11"/>
      <c r="N925" s="9"/>
      <c r="O925" s="9"/>
      <c r="P925" s="8"/>
      <c r="Q925" s="8"/>
      <c r="R925" s="8"/>
      <c r="S925" s="8"/>
      <c r="T925" s="8"/>
      <c r="U925" s="8"/>
      <c r="V925" s="3"/>
      <c r="W925" s="3"/>
      <c r="X925" s="14"/>
      <c r="Y925" s="14"/>
      <c r="Z925" s="14"/>
    </row>
    <row r="926" spans="1:26" ht="18.75" customHeight="1">
      <c r="A926" s="8"/>
      <c r="B926" s="8"/>
      <c r="C926" s="8"/>
      <c r="D926" s="8"/>
      <c r="E926" s="3"/>
      <c r="F926" s="3"/>
      <c r="G926" s="9"/>
      <c r="H926" s="9"/>
      <c r="I926" s="9"/>
      <c r="J926" s="18"/>
      <c r="K926" s="8"/>
      <c r="L926" s="11"/>
      <c r="M926" s="11"/>
      <c r="N926" s="9"/>
      <c r="O926" s="9"/>
      <c r="P926" s="8"/>
      <c r="Q926" s="8"/>
      <c r="R926" s="8"/>
      <c r="S926" s="8"/>
      <c r="T926" s="8"/>
      <c r="U926" s="8"/>
      <c r="V926" s="3"/>
      <c r="W926" s="3"/>
      <c r="X926" s="14"/>
      <c r="Y926" s="14"/>
      <c r="Z926" s="14"/>
    </row>
    <row r="927" spans="1:26" ht="18.75" customHeight="1">
      <c r="A927" s="8"/>
      <c r="B927" s="8"/>
      <c r="C927" s="8"/>
      <c r="D927" s="8"/>
      <c r="E927" s="3"/>
      <c r="F927" s="3"/>
      <c r="G927" s="9"/>
      <c r="H927" s="9"/>
      <c r="I927" s="9"/>
      <c r="J927" s="18"/>
      <c r="K927" s="8"/>
      <c r="L927" s="11"/>
      <c r="M927" s="11"/>
      <c r="N927" s="9"/>
      <c r="O927" s="9"/>
      <c r="P927" s="8"/>
      <c r="Q927" s="8"/>
      <c r="R927" s="8"/>
      <c r="S927" s="8"/>
      <c r="T927" s="8"/>
      <c r="U927" s="8"/>
      <c r="V927" s="3"/>
      <c r="W927" s="3"/>
      <c r="X927" s="14"/>
      <c r="Y927" s="14"/>
      <c r="Z927" s="14"/>
    </row>
    <row r="928" spans="1:26" ht="18.75" customHeight="1">
      <c r="A928" s="8"/>
      <c r="B928" s="8"/>
      <c r="C928" s="8"/>
      <c r="D928" s="8"/>
      <c r="E928" s="3"/>
      <c r="F928" s="3"/>
      <c r="G928" s="9"/>
      <c r="H928" s="9"/>
      <c r="I928" s="9"/>
      <c r="J928" s="18"/>
      <c r="K928" s="8"/>
      <c r="L928" s="11"/>
      <c r="M928" s="11"/>
      <c r="N928" s="9"/>
      <c r="O928" s="9"/>
      <c r="P928" s="8"/>
      <c r="Q928" s="8"/>
      <c r="R928" s="8"/>
      <c r="S928" s="8"/>
      <c r="T928" s="8"/>
      <c r="U928" s="8"/>
      <c r="V928" s="3"/>
      <c r="W928" s="3"/>
      <c r="X928" s="14"/>
      <c r="Y928" s="14"/>
      <c r="Z928" s="14"/>
    </row>
    <row r="929" spans="1:26" ht="18.75" customHeight="1">
      <c r="A929" s="8"/>
      <c r="B929" s="8"/>
      <c r="C929" s="8"/>
      <c r="D929" s="8"/>
      <c r="E929" s="3"/>
      <c r="F929" s="3"/>
      <c r="G929" s="9"/>
      <c r="H929" s="9"/>
      <c r="I929" s="9"/>
      <c r="J929" s="18"/>
      <c r="K929" s="8"/>
      <c r="L929" s="11"/>
      <c r="M929" s="11"/>
      <c r="N929" s="9"/>
      <c r="O929" s="9"/>
      <c r="P929" s="8"/>
      <c r="Q929" s="8"/>
      <c r="R929" s="8"/>
      <c r="S929" s="8"/>
      <c r="T929" s="8"/>
      <c r="U929" s="8"/>
      <c r="V929" s="3"/>
      <c r="W929" s="3"/>
      <c r="X929" s="14"/>
      <c r="Y929" s="14"/>
      <c r="Z929" s="14"/>
    </row>
    <row r="930" spans="1:26" ht="18.75" customHeight="1">
      <c r="A930" s="8"/>
      <c r="B930" s="8"/>
      <c r="C930" s="8"/>
      <c r="D930" s="8"/>
      <c r="E930" s="3"/>
      <c r="F930" s="3"/>
      <c r="G930" s="9"/>
      <c r="H930" s="9"/>
      <c r="I930" s="9"/>
      <c r="J930" s="18"/>
      <c r="K930" s="8"/>
      <c r="L930" s="11"/>
      <c r="M930" s="11"/>
      <c r="N930" s="9"/>
      <c r="O930" s="9"/>
      <c r="P930" s="8"/>
      <c r="Q930" s="8"/>
      <c r="R930" s="8"/>
      <c r="S930" s="8"/>
      <c r="T930" s="8"/>
      <c r="U930" s="8"/>
      <c r="V930" s="3"/>
      <c r="W930" s="3"/>
      <c r="X930" s="14"/>
      <c r="Y930" s="14"/>
      <c r="Z930" s="14"/>
    </row>
    <row r="931" spans="1:26" ht="18.75" customHeight="1">
      <c r="A931" s="8"/>
      <c r="B931" s="8"/>
      <c r="C931" s="8"/>
      <c r="D931" s="8"/>
      <c r="E931" s="3"/>
      <c r="F931" s="3"/>
      <c r="G931" s="9"/>
      <c r="H931" s="9"/>
      <c r="I931" s="9"/>
      <c r="J931" s="18"/>
      <c r="K931" s="8"/>
      <c r="L931" s="11"/>
      <c r="M931" s="11"/>
      <c r="N931" s="9"/>
      <c r="O931" s="9"/>
      <c r="P931" s="8"/>
      <c r="Q931" s="8"/>
      <c r="R931" s="8"/>
      <c r="S931" s="8"/>
      <c r="T931" s="8"/>
      <c r="U931" s="8"/>
      <c r="V931" s="3"/>
      <c r="W931" s="3"/>
      <c r="X931" s="14"/>
      <c r="Y931" s="14"/>
      <c r="Z931" s="14"/>
    </row>
    <row r="932" spans="1:26" ht="18.75" customHeight="1">
      <c r="A932" s="8"/>
      <c r="B932" s="8"/>
      <c r="C932" s="8"/>
      <c r="D932" s="8"/>
      <c r="E932" s="3"/>
      <c r="F932" s="3"/>
      <c r="G932" s="9"/>
      <c r="H932" s="9"/>
      <c r="I932" s="9"/>
      <c r="J932" s="18"/>
      <c r="K932" s="8"/>
      <c r="L932" s="11"/>
      <c r="M932" s="11"/>
      <c r="N932" s="9"/>
      <c r="O932" s="9"/>
      <c r="P932" s="8"/>
      <c r="Q932" s="8"/>
      <c r="R932" s="8"/>
      <c r="S932" s="8"/>
      <c r="T932" s="8"/>
      <c r="U932" s="8"/>
      <c r="V932" s="3"/>
      <c r="W932" s="3"/>
      <c r="X932" s="14"/>
      <c r="Y932" s="14"/>
      <c r="Z932" s="14"/>
    </row>
    <row r="933" spans="1:26" ht="18.75" customHeight="1">
      <c r="A933" s="8"/>
      <c r="B933" s="8"/>
      <c r="C933" s="8"/>
      <c r="D933" s="8"/>
      <c r="E933" s="3"/>
      <c r="F933" s="3"/>
      <c r="G933" s="9"/>
      <c r="H933" s="9"/>
      <c r="I933" s="9"/>
      <c r="J933" s="18"/>
      <c r="K933" s="8"/>
      <c r="L933" s="11"/>
      <c r="M933" s="11"/>
      <c r="N933" s="9"/>
      <c r="O933" s="9"/>
      <c r="P933" s="8"/>
      <c r="Q933" s="8"/>
      <c r="R933" s="8"/>
      <c r="S933" s="8"/>
      <c r="T933" s="8"/>
      <c r="U933" s="8"/>
      <c r="V933" s="3"/>
      <c r="W933" s="3"/>
      <c r="X933" s="14"/>
      <c r="Y933" s="14"/>
      <c r="Z933" s="14"/>
    </row>
    <row r="934" spans="1:26" ht="18.75" customHeight="1">
      <c r="A934" s="8"/>
      <c r="B934" s="8"/>
      <c r="C934" s="8"/>
      <c r="D934" s="8"/>
      <c r="E934" s="3"/>
      <c r="F934" s="3"/>
      <c r="G934" s="9"/>
      <c r="H934" s="9"/>
      <c r="I934" s="9"/>
      <c r="J934" s="18"/>
      <c r="K934" s="8"/>
      <c r="L934" s="11"/>
      <c r="M934" s="11"/>
      <c r="N934" s="9"/>
      <c r="O934" s="9"/>
      <c r="P934" s="8"/>
      <c r="Q934" s="8"/>
      <c r="R934" s="8"/>
      <c r="S934" s="8"/>
      <c r="T934" s="8"/>
      <c r="U934" s="8"/>
      <c r="V934" s="3"/>
      <c r="W934" s="3"/>
      <c r="X934" s="14"/>
      <c r="Y934" s="14"/>
      <c r="Z934" s="14"/>
    </row>
    <row r="935" spans="1:26" ht="18.75" customHeight="1">
      <c r="A935" s="8"/>
      <c r="B935" s="8"/>
      <c r="C935" s="8"/>
      <c r="D935" s="8"/>
      <c r="E935" s="3"/>
      <c r="F935" s="3"/>
      <c r="G935" s="9"/>
      <c r="H935" s="9"/>
      <c r="I935" s="9"/>
      <c r="J935" s="18"/>
      <c r="K935" s="8"/>
      <c r="L935" s="11"/>
      <c r="M935" s="11"/>
      <c r="N935" s="9"/>
      <c r="O935" s="9"/>
      <c r="P935" s="8"/>
      <c r="Q935" s="8"/>
      <c r="R935" s="8"/>
      <c r="S935" s="8"/>
      <c r="T935" s="8"/>
      <c r="U935" s="8"/>
      <c r="V935" s="3"/>
      <c r="W935" s="3"/>
      <c r="X935" s="14"/>
      <c r="Y935" s="14"/>
      <c r="Z935" s="14"/>
    </row>
    <row r="936" spans="1:26" ht="18.75" customHeight="1">
      <c r="A936" s="8"/>
      <c r="B936" s="8"/>
      <c r="C936" s="8"/>
      <c r="D936" s="8"/>
      <c r="E936" s="3"/>
      <c r="F936" s="3"/>
      <c r="G936" s="9"/>
      <c r="H936" s="9"/>
      <c r="I936" s="9"/>
      <c r="J936" s="18"/>
      <c r="K936" s="8"/>
      <c r="L936" s="11"/>
      <c r="M936" s="11"/>
      <c r="N936" s="9"/>
      <c r="O936" s="9"/>
      <c r="P936" s="8"/>
      <c r="Q936" s="8"/>
      <c r="R936" s="8"/>
      <c r="S936" s="8"/>
      <c r="T936" s="8"/>
      <c r="U936" s="8"/>
      <c r="V936" s="3"/>
      <c r="W936" s="3"/>
      <c r="X936" s="14"/>
      <c r="Y936" s="14"/>
      <c r="Z936" s="14"/>
    </row>
    <row r="937" spans="1:26" ht="18.75" customHeight="1">
      <c r="A937" s="8"/>
      <c r="B937" s="8"/>
      <c r="C937" s="8"/>
      <c r="D937" s="8"/>
      <c r="E937" s="3"/>
      <c r="F937" s="3"/>
      <c r="G937" s="9"/>
      <c r="H937" s="9"/>
      <c r="I937" s="9"/>
      <c r="J937" s="18"/>
      <c r="K937" s="8"/>
      <c r="L937" s="11"/>
      <c r="M937" s="11"/>
      <c r="N937" s="9"/>
      <c r="O937" s="9"/>
      <c r="P937" s="8"/>
      <c r="Q937" s="8"/>
      <c r="R937" s="8"/>
      <c r="S937" s="8"/>
      <c r="T937" s="8"/>
      <c r="U937" s="8"/>
      <c r="V937" s="3"/>
      <c r="W937" s="3"/>
      <c r="X937" s="14"/>
      <c r="Y937" s="14"/>
      <c r="Z937" s="14"/>
    </row>
    <row r="938" spans="1:26" ht="15" customHeight="1">
      <c r="X938" s="14"/>
      <c r="Y938" s="14"/>
      <c r="Z938" s="14"/>
    </row>
  </sheetData>
  <mergeCells count="14">
    <mergeCell ref="C15:D15"/>
    <mergeCell ref="C11:C13"/>
    <mergeCell ref="B2:N5"/>
    <mergeCell ref="C7:D7"/>
    <mergeCell ref="C8:D8"/>
    <mergeCell ref="C9:D9"/>
    <mergeCell ref="C14:D14"/>
    <mergeCell ref="K22:T25"/>
    <mergeCell ref="D22:D25"/>
    <mergeCell ref="X22:X34"/>
    <mergeCell ref="C16:D16"/>
    <mergeCell ref="C17:D17"/>
    <mergeCell ref="C18:D18"/>
    <mergeCell ref="I20:N20"/>
  </mergeCells>
  <phoneticPr fontId="1" type="noConversion"/>
  <hyperlinks>
    <hyperlink ref="Z11" r:id="rId1" xr:uid="{C56C8194-7539-47F0-88F6-B1109A0427BB}"/>
    <hyperlink ref="Z12" r:id="rId2" xr:uid="{F957C244-16B8-402A-978F-B30A388040D1}"/>
    <hyperlink ref="Z10" r:id="rId3" xr:uid="{F006CA01-87DE-4768-992F-793B6258A1DC}"/>
    <hyperlink ref="Y11" r:id="rId4" xr:uid="{DAD341C6-B0DB-40BA-9D37-E7C03DC4B6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BB15-F697-4584-8992-ED3785841D02}">
  <dimension ref="A1"/>
  <sheetViews>
    <sheetView workbookViewId="0">
      <selection activeCell="AL1" sqref="AL1"/>
    </sheetView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4F97-9491-47B3-AF1E-A2AF7D7BB015}">
  <dimension ref="AB8:AF8"/>
  <sheetViews>
    <sheetView workbookViewId="0">
      <selection activeCell="AB8" sqref="AB8:AF8"/>
    </sheetView>
  </sheetViews>
  <sheetFormatPr defaultRowHeight="15"/>
  <sheetData>
    <row r="8" spans="28:32" ht="18.75">
      <c r="AB8" s="83" t="s">
        <v>104</v>
      </c>
      <c r="AC8" s="84"/>
      <c r="AD8" s="84"/>
      <c r="AE8" s="84"/>
      <c r="AF8" s="84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4511-A674-4BEB-9DFB-68175A2EBFDE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312-4A85-42A8-848D-8AF5FE067038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DDA7-6B32-42A4-96A0-21E53D94DCAD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1E8C-B1C9-4E41-9A87-341EE8C04D67}">
  <dimension ref="A1:V54"/>
  <sheetViews>
    <sheetView topLeftCell="A10" workbookViewId="0">
      <selection activeCell="E41" sqref="A30:E41"/>
    </sheetView>
  </sheetViews>
  <sheetFormatPr defaultRowHeight="15"/>
  <cols>
    <col min="5" max="5" width="19.140625" customWidth="1"/>
    <col min="10" max="10" width="25.5703125" bestFit="1" customWidth="1"/>
  </cols>
  <sheetData>
    <row r="1" spans="1:22" ht="17.25" thickBot="1">
      <c r="R1" s="78" t="s">
        <v>85</v>
      </c>
    </row>
    <row r="2" spans="1:22" ht="75.75" thickBot="1">
      <c r="A2" s="58" t="s">
        <v>23</v>
      </c>
      <c r="B2" s="58" t="s">
        <v>24</v>
      </c>
      <c r="C2" s="58" t="s">
        <v>25</v>
      </c>
      <c r="D2" s="58" t="s">
        <v>26</v>
      </c>
      <c r="E2" s="58" t="s">
        <v>27</v>
      </c>
      <c r="G2" s="62" t="s">
        <v>38</v>
      </c>
      <c r="H2" s="63" t="s">
        <v>39</v>
      </c>
      <c r="I2" s="63" t="s">
        <v>40</v>
      </c>
      <c r="J2" s="63" t="s">
        <v>41</v>
      </c>
      <c r="K2" s="63" t="s">
        <v>42</v>
      </c>
      <c r="L2" s="63"/>
      <c r="M2" s="63"/>
      <c r="N2" s="63"/>
      <c r="O2" s="63"/>
      <c r="P2" s="63"/>
      <c r="Q2" s="63"/>
      <c r="R2" s="72">
        <v>1</v>
      </c>
      <c r="S2" s="73" t="s">
        <v>74</v>
      </c>
      <c r="T2" s="72" t="s">
        <v>75</v>
      </c>
      <c r="U2" s="72" t="s">
        <v>76</v>
      </c>
      <c r="V2" s="74" t="s">
        <v>77</v>
      </c>
    </row>
    <row r="3" spans="1:22" ht="60.75" thickBot="1">
      <c r="A3" s="59" t="s">
        <v>28</v>
      </c>
      <c r="B3" s="60">
        <v>10000</v>
      </c>
      <c r="C3" s="60">
        <v>9110</v>
      </c>
      <c r="D3" s="59">
        <v>900</v>
      </c>
      <c r="E3" s="61" t="s">
        <v>29</v>
      </c>
      <c r="G3" s="64" t="s">
        <v>43</v>
      </c>
      <c r="H3" s="65">
        <v>11000</v>
      </c>
      <c r="I3" s="65">
        <v>9110</v>
      </c>
      <c r="J3" s="63">
        <v>830</v>
      </c>
      <c r="K3" s="63" t="s">
        <v>44</v>
      </c>
      <c r="L3" s="63"/>
      <c r="M3" s="63"/>
      <c r="N3" s="63"/>
      <c r="O3" s="63"/>
      <c r="P3" s="63"/>
      <c r="Q3" s="63"/>
      <c r="R3" s="72">
        <v>2</v>
      </c>
      <c r="S3" s="73" t="s">
        <v>78</v>
      </c>
      <c r="T3" s="72" t="s">
        <v>79</v>
      </c>
      <c r="U3" s="72" t="s">
        <v>80</v>
      </c>
      <c r="V3" s="74" t="s">
        <v>81</v>
      </c>
    </row>
    <row r="4" spans="1:22" ht="60.75" thickBot="1">
      <c r="A4" s="59" t="s">
        <v>30</v>
      </c>
      <c r="B4" s="60">
        <v>18000</v>
      </c>
      <c r="C4" s="60">
        <v>17900</v>
      </c>
      <c r="D4" s="59">
        <v>900</v>
      </c>
      <c r="E4" s="61" t="s">
        <v>31</v>
      </c>
      <c r="G4" s="64" t="s">
        <v>45</v>
      </c>
      <c r="H4" s="65">
        <v>20000</v>
      </c>
      <c r="I4" s="65">
        <v>17900</v>
      </c>
      <c r="J4" s="65">
        <v>1000</v>
      </c>
      <c r="K4" s="63" t="s">
        <v>46</v>
      </c>
      <c r="L4" s="63"/>
      <c r="M4" s="63"/>
      <c r="N4" s="63"/>
      <c r="O4" s="63"/>
      <c r="P4" s="63"/>
      <c r="Q4" s="63"/>
      <c r="R4" s="75">
        <v>3</v>
      </c>
      <c r="S4" s="76" t="s">
        <v>82</v>
      </c>
      <c r="T4" s="75" t="s">
        <v>75</v>
      </c>
      <c r="U4" s="75" t="s">
        <v>83</v>
      </c>
      <c r="V4" s="77" t="s">
        <v>84</v>
      </c>
    </row>
    <row r="5" spans="1:22" ht="60.75" thickBot="1">
      <c r="A5" s="59" t="s">
        <v>32</v>
      </c>
      <c r="B5" s="60">
        <v>20000</v>
      </c>
      <c r="C5" s="60">
        <v>16200</v>
      </c>
      <c r="D5" s="59">
        <v>670</v>
      </c>
      <c r="E5" s="61" t="s">
        <v>33</v>
      </c>
      <c r="G5" s="62" t="s">
        <v>47</v>
      </c>
      <c r="H5" s="65">
        <v>26000</v>
      </c>
      <c r="I5" s="65">
        <v>16200</v>
      </c>
      <c r="J5" s="63">
        <v>870</v>
      </c>
      <c r="K5" s="63" t="s">
        <v>48</v>
      </c>
      <c r="L5" s="63"/>
      <c r="M5" s="63"/>
      <c r="N5" s="63"/>
      <c r="O5" s="63"/>
      <c r="P5" s="63"/>
      <c r="Q5" s="63"/>
    </row>
    <row r="6" spans="1:22" ht="45.75" thickBot="1">
      <c r="A6" s="59" t="s">
        <v>34</v>
      </c>
      <c r="B6" s="60">
        <v>32000</v>
      </c>
      <c r="C6" s="60">
        <v>29900</v>
      </c>
      <c r="D6" s="59">
        <v>640</v>
      </c>
      <c r="E6" s="61" t="s">
        <v>35</v>
      </c>
      <c r="G6" s="68" t="s">
        <v>49</v>
      </c>
    </row>
    <row r="7" spans="1:22" ht="45.75" thickBot="1">
      <c r="A7" s="59" t="s">
        <v>36</v>
      </c>
      <c r="B7" s="60">
        <v>53000</v>
      </c>
      <c r="C7" s="60">
        <v>50310</v>
      </c>
      <c r="D7" s="59">
        <v>530</v>
      </c>
      <c r="E7" s="61" t="s">
        <v>37</v>
      </c>
      <c r="G7" s="66"/>
    </row>
    <row r="8" spans="1:22" ht="23.25">
      <c r="G8" s="69" t="s">
        <v>50</v>
      </c>
    </row>
    <row r="9" spans="1:22">
      <c r="A9" s="79" t="s">
        <v>86</v>
      </c>
      <c r="G9" s="70"/>
    </row>
    <row r="10" spans="1:22">
      <c r="A10" s="80"/>
      <c r="G10" s="71" t="s">
        <v>51</v>
      </c>
    </row>
    <row r="11" spans="1:22">
      <c r="A11" s="80" t="s">
        <v>88</v>
      </c>
      <c r="G11" s="70"/>
    </row>
    <row r="12" spans="1:22">
      <c r="A12" s="80"/>
      <c r="G12" s="71" t="s">
        <v>52</v>
      </c>
    </row>
    <row r="13" spans="1:22">
      <c r="A13" s="80" t="s">
        <v>89</v>
      </c>
      <c r="G13" s="70"/>
    </row>
    <row r="14" spans="1:22">
      <c r="A14" s="80"/>
      <c r="G14" s="71" t="s">
        <v>53</v>
      </c>
    </row>
    <row r="15" spans="1:22">
      <c r="A15" s="80" t="s">
        <v>90</v>
      </c>
      <c r="G15" s="66"/>
    </row>
    <row r="16" spans="1:22" ht="23.25">
      <c r="A16" s="80" t="s">
        <v>87</v>
      </c>
      <c r="G16" s="69" t="s">
        <v>54</v>
      </c>
    </row>
    <row r="17" spans="7:7">
      <c r="G17" s="70"/>
    </row>
    <row r="18" spans="7:7">
      <c r="G18" s="71" t="s">
        <v>55</v>
      </c>
    </row>
    <row r="19" spans="7:7">
      <c r="G19" s="70"/>
    </row>
    <row r="20" spans="7:7">
      <c r="G20" s="71" t="s">
        <v>56</v>
      </c>
    </row>
    <row r="21" spans="7:7">
      <c r="G21" s="70"/>
    </row>
    <row r="22" spans="7:7">
      <c r="G22" s="71" t="s">
        <v>57</v>
      </c>
    </row>
    <row r="23" spans="7:7">
      <c r="G23" s="66"/>
    </row>
    <row r="24" spans="7:7" ht="23.25">
      <c r="G24" s="69" t="s">
        <v>58</v>
      </c>
    </row>
    <row r="25" spans="7:7">
      <c r="G25" s="70"/>
    </row>
    <row r="26" spans="7:7">
      <c r="G26" s="71" t="s">
        <v>59</v>
      </c>
    </row>
    <row r="27" spans="7:7">
      <c r="G27" s="70"/>
    </row>
    <row r="28" spans="7:7">
      <c r="G28" s="71" t="s">
        <v>60</v>
      </c>
    </row>
    <row r="29" spans="7:7">
      <c r="G29" s="70"/>
    </row>
    <row r="30" spans="7:7">
      <c r="G30" s="71" t="s">
        <v>61</v>
      </c>
    </row>
    <row r="31" spans="7:7">
      <c r="G31" s="66"/>
    </row>
    <row r="32" spans="7:7" ht="23.25">
      <c r="G32" s="69" t="s">
        <v>62</v>
      </c>
    </row>
    <row r="33" spans="7:7">
      <c r="G33" s="70"/>
    </row>
    <row r="34" spans="7:7">
      <c r="G34" s="71" t="s">
        <v>63</v>
      </c>
    </row>
    <row r="35" spans="7:7">
      <c r="G35" s="70"/>
    </row>
    <row r="36" spans="7:7">
      <c r="G36" s="71" t="s">
        <v>64</v>
      </c>
    </row>
    <row r="37" spans="7:7">
      <c r="G37" s="70"/>
    </row>
    <row r="38" spans="7:7">
      <c r="G38" s="71" t="s">
        <v>65</v>
      </c>
    </row>
    <row r="39" spans="7:7">
      <c r="G39" s="66"/>
    </row>
    <row r="40" spans="7:7" ht="23.25">
      <c r="G40" s="69" t="s">
        <v>66</v>
      </c>
    </row>
    <row r="41" spans="7:7">
      <c r="G41" s="70"/>
    </row>
    <row r="42" spans="7:7">
      <c r="G42" s="71" t="s">
        <v>67</v>
      </c>
    </row>
    <row r="43" spans="7:7">
      <c r="G43" s="70"/>
    </row>
    <row r="44" spans="7:7">
      <c r="G44" s="71" t="s">
        <v>68</v>
      </c>
    </row>
    <row r="45" spans="7:7">
      <c r="G45" s="70"/>
    </row>
    <row r="46" spans="7:7">
      <c r="G46" s="71" t="s">
        <v>69</v>
      </c>
    </row>
    <row r="47" spans="7:7">
      <c r="G47" s="66"/>
    </row>
    <row r="48" spans="7:7" ht="23.25">
      <c r="G48" s="69" t="s">
        <v>70</v>
      </c>
    </row>
    <row r="49" spans="7:7">
      <c r="G49" s="70"/>
    </row>
    <row r="50" spans="7:7">
      <c r="G50" s="71" t="s">
        <v>71</v>
      </c>
    </row>
    <row r="51" spans="7:7">
      <c r="G51" s="70"/>
    </row>
    <row r="52" spans="7:7">
      <c r="G52" s="71" t="s">
        <v>72</v>
      </c>
    </row>
    <row r="53" spans="7:7">
      <c r="G53" s="66"/>
    </row>
    <row r="54" spans="7:7">
      <c r="G54" s="67" t="s">
        <v>73</v>
      </c>
    </row>
  </sheetData>
  <phoneticPr fontId="1" type="noConversion"/>
  <hyperlinks>
    <hyperlink ref="E3" r:id="rId1" display="https://www.coupang.com/np/search?component=&amp;q=%EC%84%B1%EC%A3%BC%EC%B0%B8%EC%99%B8&amp;traceId=mmmtag1i&amp;channel=user" xr:uid="{B21C1309-E20C-41AF-AEFD-50E76CEDEF05}"/>
    <hyperlink ref="E4" r:id="rId2" display="https://www.coupang.com/np/search?component=&amp;q=%EC%84%B1%EC%A3%BC%EC%B0%B8%EC%99%B8&amp;traceId=mmmtag1i&amp;channel=user" xr:uid="{9FBE4ED4-CD22-42DF-BCBC-2EB11598B8E0}"/>
    <hyperlink ref="E5" r:id="rId3" display="https://www.coupang.com/np/search?component=&amp;q=%EC%84%B1%EC%A3%BC%EC%B0%B8%EC%99%B8&amp;traceId=mmmtag1i&amp;channel=user" xr:uid="{C932FC7F-FC43-4D8D-A253-F4F335C4A2D7}"/>
    <hyperlink ref="E6" r:id="rId4" display="https://www.coupang.com/np/search?component=&amp;q=%EC%84%B1%EC%A3%BC%EC%B0%B8%EC%99%B8&amp;traceId=mmmtag1i&amp;channel=user" xr:uid="{8678A69E-A302-4EB4-8D4F-DA9334FA48DE}"/>
    <hyperlink ref="E7" r:id="rId5" display="https://www.coupang.com/np/search?component=&amp;q=%EC%84%B1%EC%A3%BC%EC%B0%B8%EC%99%B8&amp;traceId=mmmtag1i&amp;channel=user" xr:uid="{93C8CF0B-EED8-4C5A-9042-C43FC6F8D063}"/>
    <hyperlink ref="G3" r:id="rId6" display="https://www.coupang.com/np/search?component=&amp;q=%EC%84%B1%EC%A3%BC%EC%B0%B8%EC%99%B8&amp;traceId=mmmtag1i&amp;channel=user" xr:uid="{BA3F1AA8-AE1B-48B2-8F35-8A5AFEF405E6}"/>
    <hyperlink ref="G4" r:id="rId7" display="https://www.coupang.com/np/search?component=&amp;q=%EC%84%B1%EC%A3%BC%EC%B0%B8%EC%99%B8&amp;traceId=mmmtag1i&amp;channel=user" xr:uid="{18651384-D90E-4966-9E87-ADDFAD66F25B}"/>
    <hyperlink ref="G6" r:id="rId8" display="https://www.coupang.com/np/search?component=&amp;q=%EC%84%B1%EC%A3%BC%EC%B0%B8%EC%99%B8&amp;traceId=mmmtag1i&amp;channel=user" xr:uid="{9D5A7B1C-FEC5-4C56-9D45-0B436EA9C884}"/>
    <hyperlink ref="G10" r:id="rId9" display="https://www.coupang.com/np/search?component=&amp;q=%EC%84%B1%EC%A3%BC%EC%B0%B8%EC%99%B8&amp;traceId=mmmtag1i&amp;channel=user" xr:uid="{314A2B2E-B5C9-45D7-BA62-B1377B82BCE5}"/>
    <hyperlink ref="G12" r:id="rId10" display="https://www.coupang.com/np/search?component=&amp;q=%EC%84%B1%EC%A3%BC%EC%B0%B8%EC%99%B8&amp;traceId=mmmtag1i&amp;channel=user" xr:uid="{E0DC560B-9746-471C-86CC-E42958982947}"/>
    <hyperlink ref="G14" r:id="rId11" display="https://www.coupang.com/np/search?component=&amp;q=%EC%84%B1%EC%A3%BC%EC%B0%B8%EC%99%B8&amp;traceId=mmmtag1i&amp;channel=user" xr:uid="{88CF8059-396C-40EC-A911-0BF6EAEE14A6}"/>
    <hyperlink ref="G18" r:id="rId12" display="https://www.coupang.com/np/search?component=&amp;q=%EC%84%B1%EC%A3%BC%EC%B0%B8%EC%99%B8&amp;traceId=mmmtag1i&amp;channel=user" xr:uid="{1E5351FC-0B80-4891-8EDF-FF8F019D388A}"/>
    <hyperlink ref="G20" r:id="rId13" display="https://www.coupang.com/np/search?component=&amp;q=%EC%84%B1%EC%A3%BC%EC%B0%B8%EC%99%B8&amp;traceId=mmmtag1i&amp;channel=user" xr:uid="{E66DB852-0AFE-48EF-80D4-13BB18BBB7C9}"/>
    <hyperlink ref="G22" r:id="rId14" display="https://www.coupang.com/np/search?component=&amp;q=%EC%84%B1%EC%A3%BC%EC%B0%B8%EC%99%B8&amp;traceId=mmmtag1i&amp;channel=user" xr:uid="{7242D952-B93D-4362-8150-E363F32BB1CE}"/>
    <hyperlink ref="G26" r:id="rId15" display="https://www.coupang.com/np/search?component=&amp;q=%EC%84%B1%EC%A3%BC%EC%B0%B8%EC%99%B8&amp;traceId=mmmtag1i&amp;channel=user" xr:uid="{856E7D5B-8A14-4B87-8322-126743B3C769}"/>
    <hyperlink ref="G28" r:id="rId16" display="https://www.coupang.com/np/search?component=&amp;q=%EC%84%B1%EC%A3%BC%EC%B0%B8%EC%99%B8&amp;traceId=mmmtag1i&amp;channel=user" xr:uid="{ADB1BCDC-53A4-4831-A8D3-8CDB85ED57B8}"/>
    <hyperlink ref="G30" r:id="rId17" display="https://www.coupang.com/np/search?component=&amp;q=%EC%84%B1%EC%A3%BC%EC%B0%B8%EC%99%B8&amp;traceId=mmmtag1i&amp;channel=user" xr:uid="{43453A4C-B5A3-4379-BC53-0AB0FD917623}"/>
    <hyperlink ref="G34" r:id="rId18" display="https://www.coupang.com/np/search?component=&amp;q=%EC%84%B1%EC%A3%BC%EC%B0%B8%EC%99%B8&amp;traceId=mmmtag1i&amp;channel=user" xr:uid="{756045E8-BF1F-4A77-9B1A-FE8E7E8F8D56}"/>
    <hyperlink ref="G36" r:id="rId19" display="https://www.coupang.com/np/search?component=&amp;q=%EC%84%B1%EC%A3%BC%EC%B0%B8%EC%99%B8&amp;traceId=mmmtag1i&amp;channel=user" xr:uid="{4B178E03-DF4A-4B76-ACFC-9048C71E0FEB}"/>
    <hyperlink ref="G38" r:id="rId20" display="https://www.coupang.com/np/search?component=&amp;q=%EC%84%B1%EC%A3%BC%EC%B0%B8%EC%99%B8&amp;traceId=mmmtag1i&amp;channel=user" xr:uid="{4ED11FC9-651A-4D25-AF0A-8634FD7D76EF}"/>
    <hyperlink ref="G42" r:id="rId21" display="https://www.coupang.com/np/search?component=&amp;q=%EC%84%B1%EC%A3%BC%EC%B0%B8%EC%99%B8&amp;traceId=mmmtag1i&amp;channel=user" xr:uid="{1E154A1C-4ABF-41A2-B219-8DD49CDA32FD}"/>
    <hyperlink ref="G44" r:id="rId22" display="https://www.coupang.com/np/search?component=&amp;q=%EC%84%B1%EC%A3%BC%EC%B0%B8%EC%99%B8&amp;traceId=mmmtag1i&amp;channel=user" xr:uid="{61D6758C-7321-41FA-9314-EC0D86AC626C}"/>
    <hyperlink ref="G46" r:id="rId23" display="https://www.coupang.com/np/search?component=&amp;q=%EC%84%B1%EC%A3%BC%EC%B0%B8%EC%99%B8&amp;traceId=mmmtag1i&amp;channel=user" xr:uid="{02166AD1-A09D-46A5-8C86-207D47D91A33}"/>
    <hyperlink ref="G50" r:id="rId24" display="https://www.coupang.com/np/search?component=&amp;q=%EC%84%B1%EC%A3%BC%EC%B0%B8%EC%99%B8&amp;traceId=mmmtag1i&amp;channel=user" xr:uid="{AE3ED669-CF70-4D38-B1DE-429171F700CD}"/>
    <hyperlink ref="G52" r:id="rId25" display="https://www.coupang.com/np/search?component=&amp;q=%EC%84%B1%EC%A3%BC%EC%B0%B8%EC%99%B8&amp;traceId=mmmtag1i&amp;channel=user" xr:uid="{C53FFA68-1716-4816-93C3-C5F158624BA5}"/>
    <hyperlink ref="S2" r:id="rId26" display="https://www.coupang.com/np/search?component=&amp;q=%EC%84%B1%EC%A3%BC%EC%B0%B8%EC%99%B8&amp;traceId=mmmtag1i&amp;channel=user&amp;listSize=72" xr:uid="{C44A6B7E-E806-4624-9782-3647DE7FBB68}"/>
    <hyperlink ref="S3" r:id="rId27" display="https://www.coupang.com/np/search?component=&amp;q=%EC%84%B1%EC%A3%BC%EC%B0%B8%EC%99%B8&amp;traceId=mmmtag1i&amp;channel=user&amp;listSize=72" xr:uid="{B4267CE2-AB7D-46A9-9E61-89C2E8FC1481}"/>
    <hyperlink ref="S4" r:id="rId28" display="https://www.coupang.com/np/search?component=&amp;q=%EC%84%B1%EC%A3%BC%EC%B0%B8%EC%99%B8&amp;traceId=mmmtag1i&amp;channel=user&amp;listSize=72" xr:uid="{78457F48-8AE8-4F85-919F-9A5FDBA66C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제이비티</vt:lpstr>
      <vt:lpstr>팡이네</vt:lpstr>
      <vt:lpstr>키워드=성주참외</vt:lpstr>
      <vt:lpstr>성주참외3kg</vt:lpstr>
      <vt:lpstr>성주참외5kg</vt:lpstr>
      <vt:lpstr>로얄과5kg</vt:lpstr>
      <vt:lpstr>성주참외 시장조사| kg수            | 평균가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2026-04-25T10:35:05Z</dcterms:modified>
</cp:coreProperties>
</file>