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농수산과일 단가 변동\"/>
    </mc:Choice>
  </mc:AlternateContent>
  <xr:revisionPtr revIDLastSave="0" documentId="13_ncr:1_{D5FBBB53-8818-412F-BB43-C9F17C1AC3D3}" xr6:coauthVersionLast="47" xr6:coauthVersionMax="47" xr10:uidLastSave="{00000000-0000-0000-0000-000000000000}"/>
  <bookViews>
    <workbookView xWindow="-26235" yWindow="0" windowWidth="26340" windowHeight="18105" xr2:uid="{00000000-000D-0000-FFFF-FFFF00000000}"/>
  </bookViews>
  <sheets>
    <sheet name="제이비티" sheetId="2" r:id="rId1"/>
    <sheet name="팡이네" sheetId="8" r:id="rId2"/>
    <sheet name="키워드=성주참외" sheetId="6" r:id="rId3"/>
    <sheet name="성주참외3kg" sheetId="7" r:id="rId4"/>
    <sheet name="성주참외5kg" sheetId="5" r:id="rId5"/>
    <sheet name="로얄과5kg" sheetId="4" r:id="rId6"/>
    <sheet name="성주참외 시장조사| kg수            | 평균가" sheetId="3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G8" i="2"/>
  <c r="T8" i="2" s="1"/>
  <c r="N9" i="2"/>
  <c r="N10" i="2"/>
  <c r="N11" i="2"/>
  <c r="T9" i="2"/>
  <c r="T10" i="2"/>
  <c r="P11" i="2"/>
  <c r="Q11" i="2" l="1"/>
  <c r="R11" i="2" s="1"/>
  <c r="S11" i="2" s="1"/>
  <c r="T11" i="2"/>
  <c r="P8" i="2"/>
  <c r="Q8" i="2" s="1"/>
  <c r="R8" i="2" s="1"/>
  <c r="S8" i="2" s="1"/>
  <c r="P10" i="2"/>
  <c r="P9" i="2"/>
  <c r="U11" i="2" l="1"/>
  <c r="V11" i="2" s="1"/>
  <c r="U8" i="2"/>
  <c r="V8" i="2" s="1"/>
  <c r="Q10" i="2"/>
  <c r="Q9" i="2"/>
  <c r="R9" i="2" s="1"/>
  <c r="S9" i="2" s="1"/>
  <c r="U9" i="2" s="1"/>
  <c r="V9" i="2" s="1"/>
  <c r="R10" i="2" l="1"/>
  <c r="S10" i="2" s="1"/>
  <c r="U10" i="2" s="1"/>
  <c r="V10" i="2" s="1"/>
</calcChain>
</file>

<file path=xl/sharedStrings.xml><?xml version="1.0" encoding="utf-8"?>
<sst xmlns="http://schemas.openxmlformats.org/spreadsheetml/2006/main" count="107" uniqueCount="101">
  <si>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</si>
  <si>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</si>
  <si>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</si>
  <si>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</si>
  <si>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</si>
  <si>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</si>
  <si>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</si>
  <si>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</si>
  <si>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</si>
  <si>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</si>
  <si>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</si>
  <si>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</si>
  <si>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</si>
  <si>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</si>
  <si>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</si>
  <si>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</si>
  <si>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</si>
  <si>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</si>
  <si>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</si>
  <si>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</si>
  <si>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</si>
  <si>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</si>
  <si>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t>공급가(vip)</t>
    <phoneticPr fontId="1" type="noConversion"/>
  </si>
  <si>
    <t>kg수</t>
  </si>
  <si>
    <t>평균가격(대표 시세)</t>
  </si>
  <si>
    <t>최저가</t>
  </si>
  <si>
    <t>100g당 평균 단가(대표)</t>
  </si>
  <si>
    <t>비고</t>
  </si>
  <si>
    <t>1kg (못난이·가정용)</t>
  </si>
  <si>
    <t>혼합·랜덤과 위주, “첫수확·노마진” 9천원대 다수coupang​</t>
  </si>
  <si>
    <t>2kg (못난이·가정용)</t>
  </si>
  <si>
    <t>가정용·혼합과 특가 1.8만원 전후 구간이 중심coupang​</t>
  </si>
  <si>
    <t>3kg (못난이·가정용)</t>
  </si>
  <si>
    <t>1.6만~2.0만원대 가성비 상품, 프리미엄 제외 기준coupang​</t>
  </si>
  <si>
    <t>5kg (가정용 위주)</t>
  </si>
  <si>
    <t>2.9만~3.5만원대 가정용·대과 특가coupang​</t>
  </si>
  <si>
    <t>10kg (가정용·못난이)</t>
  </si>
  <si>
    <t>못난이 랜덤 5만원 초반, 대량 소진형 가격coupang​</t>
  </si>
  <si>
    <t xml:space="preserve">kg수 </t>
  </si>
  <si>
    <t xml:space="preserve"> 평균가격(대표 시세) </t>
  </si>
  <si>
    <t xml:space="preserve"> 최저가(1페이지 기준) </t>
  </si>
  <si>
    <t xml:space="preserve"> 100g당 평균 단가(대표) </t>
  </si>
  <si>
    <t xml:space="preserve"> 비고</t>
  </si>
  <si>
    <t xml:space="preserve">1kg </t>
  </si>
  <si>
    <t xml:space="preserve"> 곰곰·성주 당도선별 기준, 일반 가정용·랜덤은 9,110~14,900원​</t>
  </si>
  <si>
    <t xml:space="preserve">2kg </t>
  </si>
  <si>
    <t xml:space="preserve"> 18,800~21,900원대 다수, 가정용·혼합과 중심​</t>
  </si>
  <si>
    <t xml:space="preserve">3kg </t>
  </si>
  <si>
    <t xml:space="preserve"> 23,800~30,000원 프리미엄·로얄과, 16,200~19,800원 가성비 가정용 라인 존재</t>
  </si>
  <si>
    <r>
      <rPr>
        <u/>
        <sz val="11"/>
        <color theme="10"/>
        <rFont val="Calibri"/>
        <family val="1"/>
        <scheme val="minor"/>
      </rPr>
      <t>지금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>(1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노출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기준으로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쿠팡에서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성주참외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옵션별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평균가격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최저가를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정리해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줄게</t>
    </r>
    <r>
      <rPr>
        <u/>
        <sz val="11"/>
        <color theme="10"/>
        <rFont val="Calibri"/>
        <family val="2"/>
        <scheme val="minor"/>
      </rPr>
      <t>.​</t>
    </r>
  </si>
  <si>
    <t>1kg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</si>
  <si>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): 9,110~14,900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/1kg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</si>
  <si>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 xml:space="preserve">: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1kg 8,310~9,950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829~831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라인이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체감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</si>
  <si>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유사</t>
    </r>
    <r>
      <rPr>
        <u/>
        <sz val="11"/>
        <color theme="10"/>
        <rFont val="Calibri"/>
        <family val="2"/>
        <scheme val="minor"/>
      </rPr>
      <t xml:space="preserve"> 1kg): 9,110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더달달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9,750~9,900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노마진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첫수확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</si>
  <si>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t>2kg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</si>
  <si>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17,900~25,000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</si>
  <si>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18,800~21,900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900~1,100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가장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많이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모여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</si>
  <si>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17,900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2kg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18,050~19,200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다수</t>
    </r>
    <r>
      <rPr>
        <u/>
        <sz val="11"/>
        <color theme="10"/>
        <rFont val="Calibri"/>
        <family val="2"/>
        <scheme val="minor"/>
      </rPr>
      <t>​</t>
    </r>
  </si>
  <si>
    <t>3kg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</si>
  <si>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16,200~31,410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</si>
  <si>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23,800~30,000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790~1,000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정도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몰려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</si>
  <si>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16,200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</t>
    </r>
    <r>
      <rPr>
        <u/>
        <sz val="11"/>
        <color theme="10"/>
        <rFont val="Calibri"/>
        <family val="2"/>
        <scheme val="minor"/>
      </rPr>
      <t xml:space="preserve"> 3kg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그다음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저가대는</t>
    </r>
    <r>
      <rPr>
        <u/>
        <sz val="11"/>
        <color theme="10"/>
        <rFont val="Calibri"/>
        <family val="2"/>
        <scheme val="minor"/>
      </rPr>
      <t xml:space="preserve"> 19,780~19,800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​</t>
    </r>
  </si>
  <si>
    <t>5kg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</si>
  <si>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29,900~45,300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</si>
  <si>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38,800~44,910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600~900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</si>
  <si>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29,900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5kg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베스트셀러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5kg 38,800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​</t>
    </r>
  </si>
  <si>
    <t>10kg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</si>
  <si>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55,900~69,900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일부</t>
    </r>
    <r>
      <rPr>
        <u/>
        <sz val="11"/>
        <color theme="10"/>
        <rFont val="Calibri"/>
        <family val="2"/>
        <scheme val="minor"/>
      </rPr>
      <t xml:space="preserve"> 61,980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</si>
  <si>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55,900~69,800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560~700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</si>
  <si>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55,900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 10kg), 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 50,310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503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)</t>
    </r>
    <r>
      <rPr>
        <u/>
        <sz val="11"/>
        <color theme="10"/>
        <rFont val="Calibri"/>
        <family val="1"/>
        <scheme val="minor"/>
      </rPr>
      <t>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</si>
  <si>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t>간단 포인트</t>
  </si>
  <si>
    <r>
      <t>“</t>
    </r>
    <r>
      <rPr>
        <u/>
        <sz val="11"/>
        <color theme="10"/>
        <rFont val="Calibri"/>
        <family val="1"/>
        <scheme val="minor"/>
      </rPr>
      <t>쿠팡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단가</t>
    </r>
    <r>
      <rPr>
        <u/>
        <sz val="11"/>
        <color theme="10"/>
        <rFont val="Calibri"/>
        <family val="2"/>
        <scheme val="minor"/>
      </rPr>
      <t>”</t>
    </r>
    <r>
      <rPr>
        <u/>
        <sz val="11"/>
        <color theme="10"/>
        <rFont val="Calibri"/>
        <family val="1"/>
        <scheme val="minor"/>
      </rPr>
      <t>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라인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830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수준으로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보는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좋아</t>
    </r>
    <r>
      <rPr>
        <u/>
        <sz val="11"/>
        <color theme="10"/>
        <rFont val="Calibri"/>
        <family val="2"/>
        <scheme val="minor"/>
      </rPr>
      <t>.​</t>
    </r>
  </si>
  <si>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대용량</t>
    </r>
    <r>
      <rPr>
        <u/>
        <sz val="11"/>
        <color theme="10"/>
        <rFont val="Calibri"/>
        <family val="2"/>
        <scheme val="minor"/>
      </rPr>
      <t>(10kg)</t>
    </r>
    <r>
      <rPr>
        <u/>
        <sz val="11"/>
        <color theme="10"/>
        <rFont val="Calibri"/>
        <family val="1"/>
        <scheme val="minor"/>
      </rPr>
      <t>은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500</t>
    </r>
    <r>
      <rPr>
        <u/>
        <sz val="11"/>
        <color theme="10"/>
        <rFont val="Calibri"/>
        <family val="1"/>
        <scheme val="minor"/>
      </rPr>
      <t>원대까지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내려가고</t>
    </r>
    <r>
      <rPr>
        <u/>
        <sz val="11"/>
        <color theme="10"/>
        <rFont val="Calibri"/>
        <family val="2"/>
        <scheme val="minor"/>
      </rPr>
      <t>, 16Brix·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로얄과는</t>
    </r>
    <r>
      <rPr>
        <u/>
        <sz val="11"/>
        <color theme="10"/>
        <rFont val="Calibri"/>
        <family val="2"/>
        <scheme val="minor"/>
      </rPr>
      <t xml:space="preserve"> 1,000~1,400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/100g</t>
    </r>
    <r>
      <rPr>
        <u/>
        <sz val="11"/>
        <color theme="10"/>
        <rFont val="Calibri"/>
        <family val="1"/>
        <scheme val="minor"/>
      </rPr>
      <t>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올라가는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구조야</t>
    </r>
    <r>
      <rPr>
        <u/>
        <sz val="11"/>
        <color theme="10"/>
        <rFont val="Calibri"/>
        <family val="2"/>
        <scheme val="minor"/>
      </rPr>
      <t>.​</t>
    </r>
  </si>
  <si>
    <t>원하면 1kg/2kg/3kg만 따로 뽑아서 엑셀 붙여넣기용 표로 만들어 줄게.</t>
  </si>
  <si>
    <t>더달달 국내산 성주참외 혼합과​</t>
  </si>
  <si>
    <t>1kg</t>
  </si>
  <si>
    <t>9,110원</t>
  </si>
  <si>
    <t>901원</t>
  </si>
  <si>
    <t>성주 당도선별 미니참외​</t>
  </si>
  <si>
    <t>2kg</t>
  </si>
  <si>
    <t>16,630원</t>
  </si>
  <si>
    <t>832원</t>
  </si>
  <si>
    <t>곰곰 당도선별 성주참외​</t>
  </si>
  <si>
    <t>8,310원</t>
  </si>
  <si>
    <t>831원</t>
  </si>
  <si>
    <t>최저가 옵션</t>
    <phoneticPr fontId="1" type="noConversion"/>
  </si>
  <si>
    <t>잘팔리는거</t>
    <phoneticPr fontId="1" type="noConversion"/>
  </si>
  <si>
    <t>https://www.coupang.com/vp/products/8634375755?itemId=25051766293&amp;vendorItemId=92056200102&amp;sourceType=srp_product_ads&amp;clickEventId=064c9960-1db7-11f1-b650-710c45b74a51&amp;korePlacement=15&amp;koreSubPlacement=12&amp;clickEventId=064c9960-1db7-11f1-b650-710c45b74a51&amp;korePlacement=15&amp;koreSubPlacement=12</t>
  </si>
  <si>
    <t>https://www.coupang.com/vp/products/7335395994?itemId=18841516871&amp;vendorItemId=85965024887&amp;sourceType=srp_product_ads&amp;clickEventId=064c9960-1db7-11f1-948e-bd3e735282e6&amp;korePlacement=15&amp;koreSubPlacement=6&amp;clickEventId=064c9960-1db7-11f1-948e-bd3e735282e6&amp;korePlacement=15&amp;koreSubPlacement=6</t>
  </si>
  <si>
    <t>https://www.coupang.com/vp/products/7215613518?itemId=18738471739&amp;vendorItemId=79958720895&amp;sourceType=srp_product_ads&amp;clickEventId=064c9960-1db7-11f1-9d51-c1a111e6d38b&amp;korePlacement=15&amp;koreSubPlacement=5&amp;clickEventId=064c9960-1db7-11f1-9d51-c1a111e6d38b&amp;korePlacement=15&amp;koreSubPlacement=5</t>
  </si>
  <si>
    <t>https://www.coupang.com/np/search?component=&amp;q=%EC%84%B1%EC%A3%BC%EC%B0%B8%EC%99%B8&amp;traceId=mmmtag1i&amp;channel=user</t>
  </si>
  <si>
    <t>경쟁사1</t>
    <phoneticPr fontId="1" type="noConversion"/>
  </si>
  <si>
    <t>경쟁사2</t>
    <phoneticPr fontId="1" type="noConversion"/>
  </si>
  <si>
    <r>
      <t>2</t>
    </r>
    <r>
      <rPr>
        <sz val="14"/>
        <color theme="1"/>
        <rFont val="Arial Unicode MS"/>
        <family val="2"/>
      </rPr>
      <t>등과 5등만 유일할게 이길수 있음</t>
    </r>
    <phoneticPr fontId="1" type="noConversion"/>
  </si>
  <si>
    <t>발주마감시간 : 오전10시 마감</t>
    <phoneticPr fontId="1" type="noConversion"/>
  </si>
  <si>
    <r>
      <rPr>
        <sz val="12"/>
        <color theme="1"/>
        <rFont val="맑은 고딕"/>
        <family val="3"/>
        <charset val="129"/>
      </rPr>
      <t>수박 가정용 4</t>
    </r>
    <r>
      <rPr>
        <sz val="12"/>
        <color theme="1"/>
        <rFont val="Arial"/>
        <family val="3"/>
      </rPr>
      <t>~</t>
    </r>
    <r>
      <rPr>
        <sz val="12"/>
        <color theme="1"/>
        <rFont val="Arial"/>
        <family val="2"/>
      </rPr>
      <t>5kg</t>
    </r>
    <r>
      <rPr>
        <sz val="12"/>
        <color theme="1"/>
        <rFont val="맑은 고딕"/>
        <family val="2"/>
        <charset val="129"/>
      </rPr>
      <t>내외</t>
    </r>
    <r>
      <rPr>
        <sz val="12"/>
        <color theme="1"/>
        <rFont val="Arial"/>
        <family val="3"/>
        <charset val="129"/>
      </rPr>
      <t>(5kg)</t>
    </r>
    <phoneticPr fontId="1" type="noConversion"/>
  </si>
  <si>
    <r>
      <rPr>
        <sz val="12"/>
        <color theme="1"/>
        <rFont val="맑은 고딕"/>
        <family val="3"/>
        <charset val="129"/>
      </rPr>
      <t>수박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가정용 3</t>
    </r>
    <r>
      <rPr>
        <sz val="12"/>
        <color theme="1"/>
        <rFont val="Arial"/>
        <family val="3"/>
      </rPr>
      <t xml:space="preserve">~4kg </t>
    </r>
    <r>
      <rPr>
        <sz val="12"/>
        <color theme="1"/>
        <rFont val="맑은 고딕"/>
        <family val="3"/>
        <charset val="129"/>
      </rPr>
      <t>내외 (</t>
    </r>
    <r>
      <rPr>
        <sz val="12"/>
        <color theme="1"/>
        <rFont val="Arial"/>
        <family val="2"/>
      </rPr>
      <t>3kg)</t>
    </r>
    <phoneticPr fontId="1" type="noConversion"/>
  </si>
  <si>
    <r>
      <rPr>
        <sz val="12"/>
        <color theme="1"/>
        <rFont val="맑은 고딕"/>
        <family val="3"/>
        <charset val="129"/>
      </rPr>
      <t>수박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가정용</t>
    </r>
    <r>
      <rPr>
        <sz val="12"/>
        <color theme="1"/>
        <rFont val="Arial"/>
        <family val="3"/>
      </rPr>
      <t xml:space="preserve"> 2~3kg </t>
    </r>
    <r>
      <rPr>
        <sz val="12"/>
        <color theme="1"/>
        <rFont val="맑은 고딕"/>
        <family val="3"/>
        <charset val="129"/>
      </rPr>
      <t>내외</t>
    </r>
    <r>
      <rPr>
        <sz val="12"/>
        <color theme="1"/>
        <rFont val="Arial"/>
        <family val="3"/>
      </rPr>
      <t xml:space="preserve"> (2kg)</t>
    </r>
    <phoneticPr fontId="1" type="noConversion"/>
  </si>
  <si>
    <r>
      <rPr>
        <sz val="12"/>
        <color theme="1"/>
        <rFont val="맑은 고딕"/>
        <family val="3"/>
        <charset val="129"/>
      </rPr>
      <t>수박 가정용 5</t>
    </r>
    <r>
      <rPr>
        <sz val="12"/>
        <color theme="1"/>
        <rFont val="Arial"/>
        <family val="3"/>
      </rPr>
      <t>~6</t>
    </r>
    <r>
      <rPr>
        <sz val="12"/>
        <color theme="1"/>
        <rFont val="Arial"/>
        <family val="2"/>
      </rPr>
      <t>kg</t>
    </r>
    <r>
      <rPr>
        <sz val="12"/>
        <color theme="1"/>
        <rFont val="맑은 고딕"/>
        <family val="2"/>
        <charset val="129"/>
      </rPr>
      <t>내외</t>
    </r>
    <r>
      <rPr>
        <sz val="12"/>
        <color theme="1"/>
        <rFont val="Arial"/>
        <family val="3"/>
        <charset val="129"/>
      </rPr>
      <t>(6kg)</t>
    </r>
    <phoneticPr fontId="1" type="noConversion"/>
  </si>
  <si>
    <t>예정</t>
    <phoneticPr fontId="1" type="noConversion"/>
  </si>
  <si>
    <t>망고수박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</si>
</sst>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6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eorgia"/>
      <family val="1"/>
    </font>
    <font>
      <u/>
      <sz val="11"/>
      <color theme="10"/>
      <name val="Calibri"/>
      <family val="1"/>
      <scheme val="minor"/>
    </font>
    <font>
      <sz val="11"/>
      <color theme="1"/>
      <name val="Segoe UI"/>
      <family val="2"/>
    </font>
    <font>
      <sz val="11"/>
      <color theme="1"/>
      <name val="Georgia"/>
      <family val="1"/>
    </font>
    <font>
      <sz val="18"/>
      <color theme="1"/>
      <name val="PplxSerif"/>
      <family val="2"/>
    </font>
    <font>
      <sz val="11"/>
      <color theme="1"/>
      <name val="Arial Unicode MS"/>
      <family val="2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sz val="12"/>
      <color theme="1"/>
      <name val="Arial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Arial"/>
      <family val="3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</font>
    <font>
      <b/>
      <sz val="14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18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20" fillId="12" borderId="25" xfId="0" applyFont="1" applyFill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3" fontId="21" fillId="0" borderId="25" xfId="0" applyNumberFormat="1" applyFont="1" applyBorder="1" applyAlignment="1">
      <alignment horizontal="left" vertical="center" wrapText="1"/>
    </xf>
    <xf numFmtId="0" fontId="3" fillId="0" borderId="25" xfId="1" applyBorder="1" applyAlignment="1">
      <alignment horizontal="left" vertical="center" wrapText="1"/>
    </xf>
    <xf numFmtId="0" fontId="22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5" fillId="0" borderId="7" xfId="0" applyFont="1" applyBorder="1" applyAlignment="1">
      <alignment vertical="center"/>
    </xf>
    <xf numFmtId="0" fontId="3" fillId="0" borderId="7" xfId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3" fillId="0" borderId="7" xfId="1" applyBorder="1" applyAlignment="1">
      <alignment horizontal="left" vertical="center" indent="1"/>
    </xf>
    <xf numFmtId="0" fontId="24" fillId="0" borderId="26" xfId="0" applyFont="1" applyBorder="1" applyAlignment="1">
      <alignment vertical="center" wrapText="1"/>
    </xf>
    <xf numFmtId="0" fontId="3" fillId="0" borderId="26" xfId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3" fillId="0" borderId="27" xfId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7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28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11" fillId="14" borderId="7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76" fontId="10" fillId="14" borderId="2" xfId="0" applyNumberFormat="1" applyFont="1" applyFill="1" applyBorder="1" applyAlignment="1">
      <alignment horizontal="center" vertical="center"/>
    </xf>
    <xf numFmtId="178" fontId="10" fillId="14" borderId="2" xfId="0" applyNumberFormat="1" applyFont="1" applyFill="1" applyBorder="1" applyAlignment="1">
      <alignment horizontal="center" vertical="center"/>
    </xf>
    <xf numFmtId="3" fontId="16" fillId="11" borderId="20" xfId="0" applyNumberFormat="1" applyFont="1" applyFill="1" applyBorder="1" applyAlignment="1">
      <alignment horizontal="center" vertical="center" wrapText="1"/>
    </xf>
    <xf numFmtId="181" fontId="10" fillId="11" borderId="2" xfId="0" applyNumberFormat="1" applyFont="1" applyFill="1" applyBorder="1" applyAlignment="1">
      <alignment horizontal="center" vertical="center"/>
    </xf>
    <xf numFmtId="177" fontId="10" fillId="11" borderId="2" xfId="0" applyNumberFormat="1" applyFont="1" applyFill="1" applyBorder="1" applyAlignment="1">
      <alignment horizontal="center" vertical="center"/>
    </xf>
    <xf numFmtId="1" fontId="10" fillId="11" borderId="2" xfId="0" applyNumberFormat="1" applyFont="1" applyFill="1" applyBorder="1" applyAlignment="1">
      <alignment horizontal="center" vertical="center"/>
    </xf>
    <xf numFmtId="176" fontId="10" fillId="14" borderId="8" xfId="0" applyNumberFormat="1" applyFont="1" applyFill="1" applyBorder="1" applyAlignment="1">
      <alignment horizontal="center" vertical="center"/>
    </xf>
    <xf numFmtId="176" fontId="10" fillId="14" borderId="4" xfId="0" applyNumberFormat="1" applyFont="1" applyFill="1" applyBorder="1" applyAlignment="1">
      <alignment horizontal="center" vertical="center"/>
    </xf>
    <xf numFmtId="176" fontId="10" fillId="11" borderId="8" xfId="0" applyNumberFormat="1" applyFont="1" applyFill="1" applyBorder="1" applyAlignment="1">
      <alignment horizontal="center" vertical="center"/>
    </xf>
    <xf numFmtId="176" fontId="10" fillId="11" borderId="5" xfId="0" applyNumberFormat="1" applyFont="1" applyFill="1" applyBorder="1" applyAlignment="1">
      <alignment horizontal="center" vertical="center"/>
    </xf>
    <xf numFmtId="176" fontId="10" fillId="11" borderId="6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10" fillId="14" borderId="7" xfId="0" applyNumberFormat="1" applyFont="1" applyFill="1" applyBorder="1" applyAlignment="1">
      <alignment horizontal="center" vertical="center"/>
    </xf>
    <xf numFmtId="0" fontId="14" fillId="14" borderId="9" xfId="1" applyFont="1" applyFill="1" applyBorder="1" applyAlignment="1">
      <alignment horizontal="center" vertical="center"/>
    </xf>
    <xf numFmtId="0" fontId="3" fillId="14" borderId="9" xfId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 shrinkToFit="1"/>
    </xf>
    <xf numFmtId="0" fontId="4" fillId="11" borderId="0" xfId="0" applyFont="1" applyFill="1" applyAlignment="1">
      <alignment horizontal="center" vertical="center"/>
    </xf>
    <xf numFmtId="0" fontId="30" fillId="11" borderId="19" xfId="0" applyFont="1" applyFill="1" applyBorder="1" applyAlignment="1">
      <alignment vertical="center" wrapText="1"/>
    </xf>
    <xf numFmtId="3" fontId="35" fillId="11" borderId="20" xfId="0" applyNumberFormat="1" applyFont="1" applyFill="1" applyBorder="1" applyAlignment="1">
      <alignment horizontal="center" vertical="center" wrapText="1"/>
    </xf>
    <xf numFmtId="0" fontId="17" fillId="10" borderId="21" xfId="0" applyFont="1" applyFill="1" applyBorder="1" applyAlignment="1">
      <alignment vertical="center" wrapText="1"/>
    </xf>
    <xf numFmtId="0" fontId="17" fillId="10" borderId="22" xfId="0" applyFont="1" applyFill="1" applyBorder="1" applyAlignment="1">
      <alignment vertical="center" wrapText="1"/>
    </xf>
    <xf numFmtId="0" fontId="17" fillId="10" borderId="23" xfId="0" applyFont="1" applyFill="1" applyBorder="1" applyAlignment="1">
      <alignment vertical="center" wrapText="1"/>
    </xf>
    <xf numFmtId="0" fontId="10" fillId="14" borderId="28" xfId="0" applyFont="1" applyFill="1" applyBorder="1" applyAlignment="1">
      <alignment horizontal="center" vertical="center" wrapText="1"/>
    </xf>
    <xf numFmtId="0" fontId="10" fillId="14" borderId="29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66674</xdr:rowOff>
    </xdr:to>
    <xdr:sp macro="" textlink="">
      <xdr:nvSpPr>
        <xdr:cNvPr id="6146" name="AutoShape 2" descr="무제한">
          <a:extLst>
            <a:ext uri="{FF2B5EF4-FFF2-40B4-BE49-F238E27FC236}">
              <a16:creationId xmlns:a16="http://schemas.microsoft.com/office/drawing/2014/main" id="{7FDBE88B-927B-F905-A1DA-6529C505442C}"/>
            </a:ext>
          </a:extLst>
        </xdr:cNvPr>
        <xdr:cNvSpPr>
          <a:spLocks noChangeAspect="1" noChangeArrowheads="1"/>
        </xdr:cNvSpPr>
      </xdr:nvSpPr>
      <xdr:spPr bwMode="auto">
        <a:xfrm>
          <a:off x="2857500" y="47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66674</xdr:rowOff>
    </xdr:to>
    <xdr:sp macro="" textlink="">
      <xdr:nvSpPr>
        <xdr:cNvPr id="6147" name="AutoShape 3" descr="무제한">
          <a:extLst>
            <a:ext uri="{FF2B5EF4-FFF2-40B4-BE49-F238E27FC236}">
              <a16:creationId xmlns:a16="http://schemas.microsoft.com/office/drawing/2014/main" id="{A5BC15B5-D19B-EF4A-20C8-3F03A9274E41}"/>
            </a:ext>
          </a:extLst>
        </xdr:cNvPr>
        <xdr:cNvSpPr>
          <a:spLocks noChangeAspect="1" noChangeArrowheads="1"/>
        </xdr:cNvSpPr>
      </xdr:nvSpPr>
      <xdr:spPr bwMode="auto">
        <a:xfrm>
          <a:off x="28575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48" name="AutoShape 4" descr="무제한">
          <a:extLst>
            <a:ext uri="{FF2B5EF4-FFF2-40B4-BE49-F238E27FC236}">
              <a16:creationId xmlns:a16="http://schemas.microsoft.com/office/drawing/2014/main" id="{3A923F5B-34DF-3C4D-A46B-91998AFE31CB}"/>
            </a:ext>
          </a:extLst>
        </xdr:cNvPr>
        <xdr:cNvSpPr>
          <a:spLocks noChangeAspect="1" noChangeArrowheads="1"/>
        </xdr:cNvSpPr>
      </xdr:nvSpPr>
      <xdr:spPr bwMode="auto">
        <a:xfrm>
          <a:off x="285750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49" name="AutoShape 5" descr="무제한">
          <a:extLst>
            <a:ext uri="{FF2B5EF4-FFF2-40B4-BE49-F238E27FC236}">
              <a16:creationId xmlns:a16="http://schemas.microsoft.com/office/drawing/2014/main" id="{E7392D14-31EF-90AB-ACBD-D8A1C147F9C1}"/>
            </a:ext>
          </a:extLst>
        </xdr:cNvPr>
        <xdr:cNvSpPr>
          <a:spLocks noChangeAspect="1" noChangeArrowheads="1"/>
        </xdr:cNvSpPr>
      </xdr:nvSpPr>
      <xdr:spPr bwMode="auto">
        <a:xfrm>
          <a:off x="2857500" y="61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50" name="AutoShape 6" descr="무제한">
          <a:extLst>
            <a:ext uri="{FF2B5EF4-FFF2-40B4-BE49-F238E27FC236}">
              <a16:creationId xmlns:a16="http://schemas.microsoft.com/office/drawing/2014/main" id="{E4A64803-C860-A0C7-B57B-07696BE65AF1}"/>
            </a:ext>
          </a:extLst>
        </xdr:cNvPr>
        <xdr:cNvSpPr>
          <a:spLocks noChangeAspect="1" noChangeArrowheads="1"/>
        </xdr:cNvSpPr>
      </xdr:nvSpPr>
      <xdr:spPr bwMode="auto">
        <a:xfrm>
          <a:off x="2857500" y="66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51" name="AutoShape 7" descr="무제한">
          <a:extLst>
            <a:ext uri="{FF2B5EF4-FFF2-40B4-BE49-F238E27FC236}">
              <a16:creationId xmlns:a16="http://schemas.microsoft.com/office/drawing/2014/main" id="{0C9276B2-5AEA-7C64-1DC3-FBDA8D4EDC95}"/>
            </a:ext>
          </a:extLst>
        </xdr:cNvPr>
        <xdr:cNvSpPr>
          <a:spLocks noChangeAspect="1" noChangeArrowheads="1"/>
        </xdr:cNvSpPr>
      </xdr:nvSpPr>
      <xdr:spPr bwMode="auto">
        <a:xfrm>
          <a:off x="285750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52" name="AutoShape 8" descr="무제한">
          <a:extLst>
            <a:ext uri="{FF2B5EF4-FFF2-40B4-BE49-F238E27FC236}">
              <a16:creationId xmlns:a16="http://schemas.microsoft.com/office/drawing/2014/main" id="{CE07FDAE-9884-449B-A898-3AC5417C98CA}"/>
            </a:ext>
          </a:extLst>
        </xdr:cNvPr>
        <xdr:cNvSpPr>
          <a:spLocks noChangeAspect="1" noChangeArrowheads="1"/>
        </xdr:cNvSpPr>
      </xdr:nvSpPr>
      <xdr:spPr bwMode="auto">
        <a:xfrm>
          <a:off x="2857500" y="75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66675</xdr:rowOff>
    </xdr:to>
    <xdr:sp macro="" textlink="">
      <xdr:nvSpPr>
        <xdr:cNvPr id="6153" name="AutoShape 9" descr="무제한">
          <a:extLst>
            <a:ext uri="{FF2B5EF4-FFF2-40B4-BE49-F238E27FC236}">
              <a16:creationId xmlns:a16="http://schemas.microsoft.com/office/drawing/2014/main" id="{7C005A24-20ED-8919-8876-B07538BF7593}"/>
            </a:ext>
          </a:extLst>
        </xdr:cNvPr>
        <xdr:cNvSpPr>
          <a:spLocks noChangeAspect="1" noChangeArrowheads="1"/>
        </xdr:cNvSpPr>
      </xdr:nvSpPr>
      <xdr:spPr bwMode="auto">
        <a:xfrm>
          <a:off x="2857500" y="80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66674</xdr:rowOff>
    </xdr:to>
    <xdr:sp macro="" textlink="">
      <xdr:nvSpPr>
        <xdr:cNvPr id="6154" name="AutoShape 10" descr="무제한">
          <a:extLst>
            <a:ext uri="{FF2B5EF4-FFF2-40B4-BE49-F238E27FC236}">
              <a16:creationId xmlns:a16="http://schemas.microsoft.com/office/drawing/2014/main" id="{C33FEEB9-33E7-F1DE-44B7-AEC96D5842B3}"/>
            </a:ext>
          </a:extLst>
        </xdr:cNvPr>
        <xdr:cNvSpPr>
          <a:spLocks noChangeAspect="1" noChangeArrowheads="1"/>
        </xdr:cNvSpPr>
      </xdr:nvSpPr>
      <xdr:spPr bwMode="auto">
        <a:xfrm>
          <a:off x="2857500" y="85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241788</xdr:rowOff>
    </xdr:from>
    <xdr:to>
      <xdr:col>27</xdr:col>
      <xdr:colOff>520405</xdr:colOff>
      <xdr:row>29</xdr:row>
      <xdr:rowOff>193231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B67DCE-454C-CA42-7575-9F40D9C8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442" y="3766038"/>
          <a:ext cx="17137867" cy="3820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47625</xdr:rowOff>
    </xdr:from>
    <xdr:to>
      <xdr:col>34</xdr:col>
      <xdr:colOff>336313</xdr:colOff>
      <xdr:row>96</xdr:row>
      <xdr:rowOff>49220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356FDC-DCEA-ECB3-51ED-5D652AC4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905625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71</xdr:col>
      <xdr:colOff>326788</xdr:colOff>
      <xdr:row>60</xdr:row>
      <xdr:rowOff>1595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D38480-D556-FF6D-1E7B-6AF6E68A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0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107938</xdr:colOff>
      <xdr:row>55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432509-3EF9-3E61-08DA-D51E1DD4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663138" cy="10506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62</xdr:row>
      <xdr:rowOff>30234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51494-BC1D-7BC4-D2A6-55F60A21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11888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391771</xdr:colOff>
      <xdr:row>60</xdr:row>
      <xdr:rowOff>96859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1C238-045D-E722-56A1-291057F3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115268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382500</xdr:colOff>
      <xdr:row>50</xdr:row>
      <xdr:rowOff>58487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B6B6D3-B1B8-3684-C57D-4D8873D0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45700" cy="95834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392196</xdr:colOff>
      <xdr:row>46</xdr:row>
      <xdr:rowOff>163171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CD398C-2887-AE5B-985F-D5F1850C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74596" cy="892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np/search?component=&amp;q=%EC%84%B1%EC%A3%BC%EC%B0%B8%EC%99%B8&amp;traceId=mmmtag1i&amp;channel=user" TargetMode="External"/><Relationship Id="rId13" Type="http://schemas.openxmlformats.org/officeDocument/2006/relationships/hyperlink" Target="https://www.coupang.com/np/search?component=&amp;q=%EC%84%B1%EC%A3%BC%EC%B0%B8%EC%99%B8&amp;traceId=mmmtag1i&amp;channel=user" TargetMode="External"/><Relationship Id="rId18" Type="http://schemas.openxmlformats.org/officeDocument/2006/relationships/hyperlink" Target="https://www.coupang.com/np/search?component=&amp;q=%EC%84%B1%EC%A3%BC%EC%B0%B8%EC%99%B8&amp;traceId=mmmtag1i&amp;channel=user" TargetMode="External"/><Relationship Id="rId26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3" Type="http://schemas.openxmlformats.org/officeDocument/2006/relationships/hyperlink" Target="https://www.coupang.com/np/search?component=&amp;q=%EC%84%B1%EC%A3%BC%EC%B0%B8%EC%99%B8&amp;traceId=mmmtag1i&amp;channel=user" TargetMode="External"/><Relationship Id="rId21" Type="http://schemas.openxmlformats.org/officeDocument/2006/relationships/hyperlink" Target="https://www.coupang.com/np/search?component=&amp;q=%EC%84%B1%EC%A3%BC%EC%B0%B8%EC%99%B8&amp;traceId=mmmtag1i&amp;channel=user" TargetMode="External"/><Relationship Id="rId7" Type="http://schemas.openxmlformats.org/officeDocument/2006/relationships/hyperlink" Target="https://www.coupang.com/np/search?component=&amp;q=%EC%84%B1%EC%A3%BC%EC%B0%B8%EC%99%B8&amp;traceId=mmmtag1i&amp;channel=user" TargetMode="External"/><Relationship Id="rId12" Type="http://schemas.openxmlformats.org/officeDocument/2006/relationships/hyperlink" Target="https://www.coupang.com/np/search?component=&amp;q=%EC%84%B1%EC%A3%BC%EC%B0%B8%EC%99%B8&amp;traceId=mmmtag1i&amp;channel=user" TargetMode="External"/><Relationship Id="rId17" Type="http://schemas.openxmlformats.org/officeDocument/2006/relationships/hyperlink" Target="https://www.coupang.com/np/search?component=&amp;q=%EC%84%B1%EC%A3%BC%EC%B0%B8%EC%99%B8&amp;traceId=mmmtag1i&amp;channel=user" TargetMode="External"/><Relationship Id="rId25" Type="http://schemas.openxmlformats.org/officeDocument/2006/relationships/hyperlink" Target="https://www.coupang.com/np/search?component=&amp;q=%EC%84%B1%EC%A3%BC%EC%B0%B8%EC%99%B8&amp;traceId=mmmtag1i&amp;channel=user" TargetMode="External"/><Relationship Id="rId2" Type="http://schemas.openxmlformats.org/officeDocument/2006/relationships/hyperlink" Target="https://www.coupang.com/np/search?component=&amp;q=%EC%84%B1%EC%A3%BC%EC%B0%B8%EC%99%B8&amp;traceId=mmmtag1i&amp;channel=user" TargetMode="External"/><Relationship Id="rId16" Type="http://schemas.openxmlformats.org/officeDocument/2006/relationships/hyperlink" Target="https://www.coupang.com/np/search?component=&amp;q=%EC%84%B1%EC%A3%BC%EC%B0%B8%EC%99%B8&amp;traceId=mmmtag1i&amp;channel=user" TargetMode="External"/><Relationship Id="rId20" Type="http://schemas.openxmlformats.org/officeDocument/2006/relationships/hyperlink" Target="https://www.coupang.com/np/search?component=&amp;q=%EC%84%B1%EC%A3%BC%EC%B0%B8%EC%99%B8&amp;traceId=mmmtag1i&amp;channel=user" TargetMode="External"/><Relationship Id="rId1" Type="http://schemas.openxmlformats.org/officeDocument/2006/relationships/hyperlink" Target="https://www.coupang.com/np/search?component=&amp;q=%EC%84%B1%EC%A3%BC%EC%B0%B8%EC%99%B8&amp;traceId=mmmtag1i&amp;channel=user" TargetMode="External"/><Relationship Id="rId6" Type="http://schemas.openxmlformats.org/officeDocument/2006/relationships/hyperlink" Target="https://www.coupang.com/np/search?component=&amp;q=%EC%84%B1%EC%A3%BC%EC%B0%B8%EC%99%B8&amp;traceId=mmmtag1i&amp;channel=user" TargetMode="External"/><Relationship Id="rId11" Type="http://schemas.openxmlformats.org/officeDocument/2006/relationships/hyperlink" Target="https://www.coupang.com/np/search?component=&amp;q=%EC%84%B1%EC%A3%BC%EC%B0%B8%EC%99%B8&amp;traceId=mmmtag1i&amp;channel=user" TargetMode="External"/><Relationship Id="rId24" Type="http://schemas.openxmlformats.org/officeDocument/2006/relationships/hyperlink" Target="https://www.coupang.com/np/search?component=&amp;q=%EC%84%B1%EC%A3%BC%EC%B0%B8%EC%99%B8&amp;traceId=mmmtag1i&amp;channel=user" TargetMode="External"/><Relationship Id="rId5" Type="http://schemas.openxmlformats.org/officeDocument/2006/relationships/hyperlink" Target="https://www.coupang.com/np/search?component=&amp;q=%EC%84%B1%EC%A3%BC%EC%B0%B8%EC%99%B8&amp;traceId=mmmtag1i&amp;channel=user" TargetMode="External"/><Relationship Id="rId15" Type="http://schemas.openxmlformats.org/officeDocument/2006/relationships/hyperlink" Target="https://www.coupang.com/np/search?component=&amp;q=%EC%84%B1%EC%A3%BC%EC%B0%B8%EC%99%B8&amp;traceId=mmmtag1i&amp;channel=user" TargetMode="External"/><Relationship Id="rId23" Type="http://schemas.openxmlformats.org/officeDocument/2006/relationships/hyperlink" Target="https://www.coupang.com/np/search?component=&amp;q=%EC%84%B1%EC%A3%BC%EC%B0%B8%EC%99%B8&amp;traceId=mmmtag1i&amp;channel=user" TargetMode="External"/><Relationship Id="rId28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10" Type="http://schemas.openxmlformats.org/officeDocument/2006/relationships/hyperlink" Target="https://www.coupang.com/np/search?component=&amp;q=%EC%84%B1%EC%A3%BC%EC%B0%B8%EC%99%B8&amp;traceId=mmmtag1i&amp;channel=user" TargetMode="External"/><Relationship Id="rId19" Type="http://schemas.openxmlformats.org/officeDocument/2006/relationships/hyperlink" Target="https://www.coupang.com/np/search?component=&amp;q=%EC%84%B1%EC%A3%BC%EC%B0%B8%EC%99%B8&amp;traceId=mmmtag1i&amp;channel=user" TargetMode="External"/><Relationship Id="rId4" Type="http://schemas.openxmlformats.org/officeDocument/2006/relationships/hyperlink" Target="https://www.coupang.com/np/search?component=&amp;q=%EC%84%B1%EC%A3%BC%EC%B0%B8%EC%99%B8&amp;traceId=mmmtag1i&amp;channel=user" TargetMode="External"/><Relationship Id="rId9" Type="http://schemas.openxmlformats.org/officeDocument/2006/relationships/hyperlink" Target="https://www.coupang.com/np/search?component=&amp;q=%EC%84%B1%EC%A3%BC%EC%B0%B8%EC%99%B8&amp;traceId=mmmtag1i&amp;channel=user" TargetMode="External"/><Relationship Id="rId14" Type="http://schemas.openxmlformats.org/officeDocument/2006/relationships/hyperlink" Target="https://www.coupang.com/np/search?component=&amp;q=%EC%84%B1%EC%A3%BC%EC%B0%B8%EC%99%B8&amp;traceId=mmmtag1i&amp;channel=user" TargetMode="External"/><Relationship Id="rId22" Type="http://schemas.openxmlformats.org/officeDocument/2006/relationships/hyperlink" Target="https://www.coupang.com/np/search?component=&amp;q=%EC%84%B1%EC%A3%BC%EC%B0%B8%EC%99%B8&amp;traceId=mmmtag1i&amp;channel=user" TargetMode="External"/><Relationship Id="rId27" Type="http://schemas.openxmlformats.org/officeDocument/2006/relationships/hyperlink" Target="https://www.coupang.com/np/search?component=&amp;q=%EC%84%B1%EC%A3%BC%EC%B0%B8%EC%99%B8&amp;traceId=mmmtag1i&amp;channel=user&amp;listSize=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867"/>
  <sheetViews>
    <sheetView showGridLines="0" tabSelected="1" topLeftCell="C5" zoomScale="130" zoomScaleNormal="130" workbookViewId="0">
      <selection activeCell="C11" sqref="C11:D11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0.7109375" style="1" customWidth="1"/>
    <col min="18" max="18" width="4.85546875" style="1" customWidth="1"/>
    <col min="19" max="19" width="3.28515625" style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07" t="s">
        <v>17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2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16" t="s">
        <v>1</v>
      </c>
      <c r="D7" s="117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22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91</v>
      </c>
      <c r="Z7" s="22" t="s">
        <v>92</v>
      </c>
    </row>
    <row r="8" spans="1:26" s="99" customFormat="1" ht="18" customHeight="1" thickBot="1">
      <c r="A8" s="80"/>
      <c r="B8" s="81">
        <v>8</v>
      </c>
      <c r="C8" s="105" t="s">
        <v>100</v>
      </c>
      <c r="D8" s="106"/>
      <c r="E8" s="100" t="s">
        <v>97</v>
      </c>
      <c r="F8" s="82">
        <v>1</v>
      </c>
      <c r="G8" s="83">
        <f t="shared" ref="G8" si="0">H8+1000</f>
        <v>24800</v>
      </c>
      <c r="H8" s="84">
        <v>23800</v>
      </c>
      <c r="I8" s="85">
        <v>17000</v>
      </c>
      <c r="J8" s="86">
        <v>0</v>
      </c>
      <c r="K8" s="87">
        <v>0.1166</v>
      </c>
      <c r="L8" s="88"/>
      <c r="M8" s="88">
        <v>0</v>
      </c>
      <c r="N8" s="89">
        <f t="shared" ref="N8" si="1">H8*5%</f>
        <v>1190</v>
      </c>
      <c r="O8" s="90"/>
      <c r="P8" s="91">
        <f t="shared" ref="P8" si="2">(G8*K8)+(H8*3.63%)</f>
        <v>3755.62</v>
      </c>
      <c r="Q8" s="91">
        <f t="shared" ref="Q8" si="3">((H8)-(I8+L8+M8+N8+P8))*0%</f>
        <v>0</v>
      </c>
      <c r="R8" s="91">
        <f t="shared" ref="R8" si="4">H8-I8-L8-M8-N8-P8-Q8</f>
        <v>1854.38</v>
      </c>
      <c r="S8" s="91">
        <f t="shared" ref="S8" si="5">R8*16%</f>
        <v>296.70080000000002</v>
      </c>
      <c r="T8" s="92">
        <f t="shared" ref="T8" si="6">G8*1%</f>
        <v>248</v>
      </c>
      <c r="U8" s="93">
        <f t="shared" ref="U8" si="7">H8-I8-L8-M8-N8-P8-Q8-S8-T8</f>
        <v>1309.6792</v>
      </c>
      <c r="V8" s="94">
        <f t="shared" ref="V8" si="8">IF(U8=0,"",U8/G8)</f>
        <v>5.2809645161290324E-2</v>
      </c>
      <c r="W8" s="95"/>
      <c r="X8" s="96"/>
      <c r="Y8" s="97"/>
      <c r="Z8" s="98"/>
    </row>
    <row r="9" spans="1:26" s="99" customFormat="1" ht="18" customHeight="1" thickBot="1">
      <c r="A9" s="80"/>
      <c r="B9" s="81">
        <v>2</v>
      </c>
      <c r="C9" s="105" t="s">
        <v>100</v>
      </c>
      <c r="D9" s="106"/>
      <c r="E9" s="100" t="s">
        <v>96</v>
      </c>
      <c r="F9" s="82">
        <v>1</v>
      </c>
      <c r="G9" s="83"/>
      <c r="H9" s="84"/>
      <c r="I9" s="101" t="s">
        <v>99</v>
      </c>
      <c r="J9" s="86">
        <v>0</v>
      </c>
      <c r="K9" s="87">
        <v>0.1166</v>
      </c>
      <c r="L9" s="88"/>
      <c r="M9" s="88">
        <v>0</v>
      </c>
      <c r="N9" s="89">
        <f t="shared" ref="N9:N11" si="9">H9*5%</f>
        <v>0</v>
      </c>
      <c r="O9" s="90"/>
      <c r="P9" s="91">
        <f t="shared" ref="P9:P11" si="10">(G9*K9)+(H9*3.63%)</f>
        <v>0</v>
      </c>
      <c r="Q9" s="91" t="e">
        <f t="shared" ref="Q9:Q11" si="11">((H9)-(I9+L9+M9+N9+P9))*0%</f>
        <v>#VALUE!</v>
      </c>
      <c r="R9" s="91" t="e">
        <f t="shared" ref="R9:R11" si="12">H9-I9-L9-M9-N9-P9-Q9</f>
        <v>#VALUE!</v>
      </c>
      <c r="S9" s="91" t="e">
        <f t="shared" ref="S9:S11" si="13">R9*16%</f>
        <v>#VALUE!</v>
      </c>
      <c r="T9" s="92">
        <f t="shared" ref="T9" si="14">G9*1%</f>
        <v>0</v>
      </c>
      <c r="U9" s="93" t="e">
        <f t="shared" ref="U9:U11" si="15">H9-I9-L9-M9-N9-P9-Q9-S9-T9</f>
        <v>#VALUE!</v>
      </c>
      <c r="V9" s="94" t="e">
        <f t="shared" ref="V9:V11" si="16">IF(U9=0,"",U9/G9)</f>
        <v>#VALUE!</v>
      </c>
      <c r="W9" s="95"/>
      <c r="X9" s="96"/>
      <c r="Y9" s="97"/>
      <c r="Z9" s="98"/>
    </row>
    <row r="10" spans="1:26" s="99" customFormat="1" ht="18" customHeight="1" thickBot="1">
      <c r="A10" s="80"/>
      <c r="B10" s="81">
        <v>6</v>
      </c>
      <c r="C10" s="105" t="s">
        <v>100</v>
      </c>
      <c r="D10" s="106"/>
      <c r="E10" s="100" t="s">
        <v>95</v>
      </c>
      <c r="F10" s="82">
        <v>1</v>
      </c>
      <c r="G10" s="83"/>
      <c r="H10" s="84"/>
      <c r="I10" s="101" t="s">
        <v>99</v>
      </c>
      <c r="J10" s="86">
        <v>0</v>
      </c>
      <c r="K10" s="87">
        <v>0.1166</v>
      </c>
      <c r="L10" s="88"/>
      <c r="M10" s="88">
        <v>0</v>
      </c>
      <c r="N10" s="89">
        <f t="shared" si="9"/>
        <v>0</v>
      </c>
      <c r="O10" s="90"/>
      <c r="P10" s="91">
        <f t="shared" ref="P10" si="17">(G10*K10)+(H10*3.63%)</f>
        <v>0</v>
      </c>
      <c r="Q10" s="91" t="e">
        <f t="shared" si="11"/>
        <v>#VALUE!</v>
      </c>
      <c r="R10" s="91" t="e">
        <f t="shared" si="12"/>
        <v>#VALUE!</v>
      </c>
      <c r="S10" s="91" t="e">
        <f t="shared" si="13"/>
        <v>#VALUE!</v>
      </c>
      <c r="T10" s="92">
        <f t="shared" ref="T10" si="18">G10*1%</f>
        <v>0</v>
      </c>
      <c r="U10" s="93" t="e">
        <f t="shared" ref="U10" si="19">H10-I10-L10-M10-N10-P10-Q10-S10-T10</f>
        <v>#VALUE!</v>
      </c>
      <c r="V10" s="94" t="e">
        <f t="shared" ref="V10" si="20">IF(U10=0,"",U10/G10)</f>
        <v>#VALUE!</v>
      </c>
      <c r="W10" s="95"/>
      <c r="X10" s="96"/>
      <c r="Y10" s="97"/>
      <c r="Z10" s="98"/>
    </row>
    <row r="11" spans="1:26" ht="18" customHeight="1" thickBot="1">
      <c r="A11" s="28"/>
      <c r="B11" s="23">
        <v>7</v>
      </c>
      <c r="C11" s="105" t="s">
        <v>100</v>
      </c>
      <c r="D11" s="106"/>
      <c r="E11" s="100" t="s">
        <v>98</v>
      </c>
      <c r="F11" s="34">
        <v>1</v>
      </c>
      <c r="G11" s="25"/>
      <c r="H11" s="24"/>
      <c r="I11" s="101" t="s">
        <v>99</v>
      </c>
      <c r="J11" s="29">
        <v>0</v>
      </c>
      <c r="K11" s="30">
        <v>0.1166</v>
      </c>
      <c r="L11" s="31"/>
      <c r="M11" s="31">
        <v>0</v>
      </c>
      <c r="N11" s="27">
        <f t="shared" si="9"/>
        <v>0</v>
      </c>
      <c r="O11" s="26"/>
      <c r="P11" s="32">
        <f t="shared" si="10"/>
        <v>0</v>
      </c>
      <c r="Q11" s="32" t="e">
        <f t="shared" si="11"/>
        <v>#VALUE!</v>
      </c>
      <c r="R11" s="32" t="e">
        <f t="shared" si="12"/>
        <v>#VALUE!</v>
      </c>
      <c r="S11" s="32" t="e">
        <f t="shared" si="13"/>
        <v>#VALUE!</v>
      </c>
      <c r="T11" s="33">
        <f>G11*1%</f>
        <v>0</v>
      </c>
      <c r="U11" s="41" t="e">
        <f t="shared" si="15"/>
        <v>#VALUE!</v>
      </c>
      <c r="V11" s="43" t="e">
        <f t="shared" si="16"/>
        <v>#VALUE!</v>
      </c>
      <c r="W11" s="37"/>
      <c r="X11" s="53"/>
      <c r="Y11" s="52"/>
      <c r="Z11" s="36"/>
    </row>
    <row r="12" spans="1:26" ht="18" customHeight="1" thickBot="1">
      <c r="A12" s="8"/>
      <c r="B12" s="8"/>
      <c r="D12" s="3" t="s">
        <v>94</v>
      </c>
      <c r="E12" s="3"/>
      <c r="F12" s="3" t="s">
        <v>19</v>
      </c>
      <c r="G12" s="9"/>
      <c r="H12" s="9"/>
      <c r="I12" s="9"/>
      <c r="J12" s="18"/>
      <c r="K12" s="10"/>
      <c r="L12" s="11"/>
      <c r="M12" s="11"/>
      <c r="N12" s="9"/>
      <c r="O12" s="9"/>
      <c r="P12" s="9"/>
      <c r="Q12" s="9"/>
      <c r="R12" s="9"/>
      <c r="S12" s="9"/>
      <c r="T12" s="9"/>
      <c r="U12" s="9"/>
      <c r="V12" s="12"/>
      <c r="W12" s="12"/>
      <c r="X12" s="14"/>
      <c r="Y12" s="14"/>
      <c r="Z12" s="14"/>
    </row>
    <row r="13" spans="1:26" ht="18.75" customHeight="1">
      <c r="A13" s="8"/>
      <c r="B13" s="8"/>
      <c r="C13" s="8"/>
      <c r="D13" s="8"/>
      <c r="E13" s="3"/>
      <c r="F13" s="54"/>
      <c r="G13" s="9"/>
      <c r="H13" s="9"/>
      <c r="I13" s="102" t="s">
        <v>21</v>
      </c>
      <c r="J13" s="103"/>
      <c r="K13" s="103"/>
      <c r="L13" s="103"/>
      <c r="M13" s="103"/>
      <c r="N13" s="104"/>
      <c r="O13" s="9"/>
      <c r="P13" s="8"/>
      <c r="Q13" s="8"/>
      <c r="R13" s="8"/>
      <c r="S13" s="8"/>
      <c r="T13" s="8"/>
      <c r="U13" s="8"/>
      <c r="W13" s="3"/>
      <c r="X13" s="14"/>
      <c r="Y13" s="14"/>
      <c r="Z13" s="14"/>
    </row>
    <row r="14" spans="1:26" ht="18.75" customHeight="1">
      <c r="A14" s="8"/>
      <c r="B14" s="8"/>
      <c r="C14" s="8"/>
      <c r="D14" s="8"/>
      <c r="E14" s="3"/>
      <c r="F14" s="3"/>
      <c r="G14" s="9"/>
      <c r="H14" s="9"/>
      <c r="I14" s="9"/>
      <c r="J14" s="18"/>
      <c r="K14" s="8"/>
      <c r="L14" s="11"/>
      <c r="M14" s="11"/>
      <c r="N14" s="9"/>
      <c r="O14" s="9"/>
      <c r="P14" s="8"/>
      <c r="Q14" s="8"/>
      <c r="R14" s="8"/>
      <c r="S14" s="8"/>
      <c r="T14" s="8"/>
      <c r="U14" s="8"/>
      <c r="V14" s="3"/>
      <c r="W14" s="3"/>
      <c r="X14" s="14"/>
      <c r="Y14" s="14"/>
      <c r="Z14" s="14"/>
    </row>
    <row r="15" spans="1:26" ht="18.75" customHeight="1">
      <c r="A15" s="8"/>
      <c r="B15" s="8"/>
      <c r="C15" s="8"/>
      <c r="D15" s="8"/>
      <c r="E15" s="3"/>
      <c r="F15" s="3"/>
      <c r="G15" s="9"/>
      <c r="H15" s="9"/>
      <c r="I15" s="9"/>
      <c r="J15" s="18"/>
      <c r="K15" s="8"/>
      <c r="L15" s="11"/>
      <c r="M15" s="11"/>
      <c r="N15" s="9"/>
      <c r="O15" s="9"/>
      <c r="P15" s="8"/>
      <c r="Q15" s="8"/>
      <c r="R15" s="8"/>
      <c r="S15" s="8"/>
      <c r="T15" s="8"/>
      <c r="U15" s="8"/>
      <c r="V15" s="3"/>
      <c r="W15" s="3"/>
      <c r="X15" s="14"/>
      <c r="Y15" s="14"/>
      <c r="Z15" s="14"/>
    </row>
    <row r="16" spans="1:26" ht="18.75" customHeight="1">
      <c r="A16" s="8"/>
      <c r="B16" s="8"/>
      <c r="C16" s="8"/>
      <c r="D16" s="8"/>
      <c r="E16" s="3"/>
      <c r="F16" s="3"/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8"/>
      <c r="C17" s="8"/>
      <c r="D17" s="8"/>
      <c r="E17" s="3"/>
      <c r="F17" s="3"/>
      <c r="G17" s="9"/>
      <c r="H17" s="9"/>
      <c r="I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5" customHeight="1">
      <c r="X867" s="14"/>
      <c r="Y867" s="14"/>
      <c r="Z867" s="14"/>
    </row>
  </sheetData>
  <mergeCells count="7">
    <mergeCell ref="I13:N13"/>
    <mergeCell ref="C8:D8"/>
    <mergeCell ref="B2:N5"/>
    <mergeCell ref="C7:D7"/>
    <mergeCell ref="C9:D9"/>
    <mergeCell ref="C11:D11"/>
    <mergeCell ref="C10:D1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B15-F697-4584-8992-ED3785841D02}">
  <dimension ref="A1"/>
  <sheetViews>
    <sheetView workbookViewId="0">
      <selection activeCell="AL1" sqref="AL1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4F97-9491-47B3-AF1E-A2AF7D7BB015}">
  <dimension ref="AB8:AF8"/>
  <sheetViews>
    <sheetView workbookViewId="0">
      <selection activeCell="AB8" sqref="AB8:AF8"/>
    </sheetView>
  </sheetViews>
  <sheetFormatPr defaultRowHeight="15"/>
  <sheetData>
    <row r="8" spans="28:32" ht="18.75">
      <c r="AB8" s="78" t="s">
        <v>93</v>
      </c>
      <c r="AC8" s="79"/>
      <c r="AD8" s="79"/>
      <c r="AE8" s="79"/>
      <c r="AF8" s="79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4511-A674-4BEB-9DFB-68175A2EBFDE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312-4A85-42A8-848D-8AF5FE067038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DA7-6B32-42A4-96A0-21E53D94DCA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1E8C-B1C9-4E41-9A87-341EE8C04D67}">
  <dimension ref="A1:V54"/>
  <sheetViews>
    <sheetView topLeftCell="A10" workbookViewId="0">
      <selection activeCell="E41" sqref="A30:E41"/>
    </sheetView>
  </sheetViews>
  <sheetFormatPr defaultRowHeight="15"/>
  <cols>
    <col min="5" max="5" width="19.140625" customWidth="1"/>
    <col min="10" max="10" width="25.5703125" bestFit="1" customWidth="1"/>
  </cols>
  <sheetData>
    <row r="1" spans="1:22" ht="17.25" thickBot="1">
      <c r="R1" s="75" t="s">
        <v>85</v>
      </c>
    </row>
    <row r="2" spans="1:22" ht="75.75" thickBot="1">
      <c r="A2" s="55" t="s">
        <v>23</v>
      </c>
      <c r="B2" s="55" t="s">
        <v>24</v>
      </c>
      <c r="C2" s="55" t="s">
        <v>25</v>
      </c>
      <c r="D2" s="55" t="s">
        <v>26</v>
      </c>
      <c r="E2" s="55" t="s">
        <v>27</v>
      </c>
      <c r="G2" s="59" t="s">
        <v>38</v>
      </c>
      <c r="H2" s="60" t="s">
        <v>39</v>
      </c>
      <c r="I2" s="60" t="s">
        <v>40</v>
      </c>
      <c r="J2" s="60" t="s">
        <v>41</v>
      </c>
      <c r="K2" s="60" t="s">
        <v>42</v>
      </c>
      <c r="L2" s="60"/>
      <c r="M2" s="60"/>
      <c r="N2" s="60"/>
      <c r="O2" s="60"/>
      <c r="P2" s="60"/>
      <c r="Q2" s="60"/>
      <c r="R2" s="69">
        <v>1</v>
      </c>
      <c r="S2" s="70" t="s">
        <v>74</v>
      </c>
      <c r="T2" s="69" t="s">
        <v>75</v>
      </c>
      <c r="U2" s="69" t="s">
        <v>76</v>
      </c>
      <c r="V2" s="71" t="s">
        <v>77</v>
      </c>
    </row>
    <row r="3" spans="1:22" ht="60.75" thickBot="1">
      <c r="A3" s="56" t="s">
        <v>28</v>
      </c>
      <c r="B3" s="57">
        <v>10000</v>
      </c>
      <c r="C3" s="57">
        <v>9110</v>
      </c>
      <c r="D3" s="56">
        <v>900</v>
      </c>
      <c r="E3" s="58" t="s">
        <v>29</v>
      </c>
      <c r="G3" s="61" t="s">
        <v>43</v>
      </c>
      <c r="H3" s="62">
        <v>11000</v>
      </c>
      <c r="I3" s="62">
        <v>9110</v>
      </c>
      <c r="J3" s="60">
        <v>830</v>
      </c>
      <c r="K3" s="60" t="s">
        <v>44</v>
      </c>
      <c r="L3" s="60"/>
      <c r="M3" s="60"/>
      <c r="N3" s="60"/>
      <c r="O3" s="60"/>
      <c r="P3" s="60"/>
      <c r="Q3" s="60"/>
      <c r="R3" s="69">
        <v>2</v>
      </c>
      <c r="S3" s="70" t="s">
        <v>78</v>
      </c>
      <c r="T3" s="69" t="s">
        <v>79</v>
      </c>
      <c r="U3" s="69" t="s">
        <v>80</v>
      </c>
      <c r="V3" s="71" t="s">
        <v>81</v>
      </c>
    </row>
    <row r="4" spans="1:22" ht="60.75" thickBot="1">
      <c r="A4" s="56" t="s">
        <v>30</v>
      </c>
      <c r="B4" s="57">
        <v>18000</v>
      </c>
      <c r="C4" s="57">
        <v>17900</v>
      </c>
      <c r="D4" s="56">
        <v>900</v>
      </c>
      <c r="E4" s="58" t="s">
        <v>31</v>
      </c>
      <c r="G4" s="61" t="s">
        <v>45</v>
      </c>
      <c r="H4" s="62">
        <v>20000</v>
      </c>
      <c r="I4" s="62">
        <v>17900</v>
      </c>
      <c r="J4" s="62">
        <v>1000</v>
      </c>
      <c r="K4" s="60" t="s">
        <v>46</v>
      </c>
      <c r="L4" s="60"/>
      <c r="M4" s="60"/>
      <c r="N4" s="60"/>
      <c r="O4" s="60"/>
      <c r="P4" s="60"/>
      <c r="Q4" s="60"/>
      <c r="R4" s="72">
        <v>3</v>
      </c>
      <c r="S4" s="73" t="s">
        <v>82</v>
      </c>
      <c r="T4" s="72" t="s">
        <v>75</v>
      </c>
      <c r="U4" s="72" t="s">
        <v>83</v>
      </c>
      <c r="V4" s="74" t="s">
        <v>84</v>
      </c>
    </row>
    <row r="5" spans="1:22" ht="60.75" thickBot="1">
      <c r="A5" s="56" t="s">
        <v>32</v>
      </c>
      <c r="B5" s="57">
        <v>20000</v>
      </c>
      <c r="C5" s="57">
        <v>16200</v>
      </c>
      <c r="D5" s="56">
        <v>670</v>
      </c>
      <c r="E5" s="58" t="s">
        <v>33</v>
      </c>
      <c r="G5" s="59" t="s">
        <v>47</v>
      </c>
      <c r="H5" s="62">
        <v>26000</v>
      </c>
      <c r="I5" s="62">
        <v>16200</v>
      </c>
      <c r="J5" s="60">
        <v>870</v>
      </c>
      <c r="K5" s="60" t="s">
        <v>48</v>
      </c>
      <c r="L5" s="60"/>
      <c r="M5" s="60"/>
      <c r="N5" s="60"/>
      <c r="O5" s="60"/>
      <c r="P5" s="60"/>
      <c r="Q5" s="60"/>
    </row>
    <row r="6" spans="1:22" ht="45.75" thickBot="1">
      <c r="A6" s="56" t="s">
        <v>34</v>
      </c>
      <c r="B6" s="57">
        <v>32000</v>
      </c>
      <c r="C6" s="57">
        <v>29900</v>
      </c>
      <c r="D6" s="56">
        <v>640</v>
      </c>
      <c r="E6" s="58" t="s">
        <v>35</v>
      </c>
      <c r="G6" s="65" t="s">
        <v>49</v>
      </c>
    </row>
    <row r="7" spans="1:22" ht="45.75" thickBot="1">
      <c r="A7" s="56" t="s">
        <v>36</v>
      </c>
      <c r="B7" s="57">
        <v>53000</v>
      </c>
      <c r="C7" s="57">
        <v>50310</v>
      </c>
      <c r="D7" s="56">
        <v>530</v>
      </c>
      <c r="E7" s="58" t="s">
        <v>37</v>
      </c>
      <c r="G7" s="63"/>
    </row>
    <row r="8" spans="1:22" ht="23.25">
      <c r="G8" s="66" t="s">
        <v>50</v>
      </c>
    </row>
    <row r="9" spans="1:22">
      <c r="A9" s="76" t="s">
        <v>86</v>
      </c>
      <c r="G9" s="67"/>
    </row>
    <row r="10" spans="1:22">
      <c r="A10" s="77"/>
      <c r="G10" s="68" t="s">
        <v>51</v>
      </c>
    </row>
    <row r="11" spans="1:22">
      <c r="A11" s="77" t="s">
        <v>88</v>
      </c>
      <c r="G11" s="67"/>
    </row>
    <row r="12" spans="1:22">
      <c r="A12" s="77"/>
      <c r="G12" s="68" t="s">
        <v>52</v>
      </c>
    </row>
    <row r="13" spans="1:22">
      <c r="A13" s="77" t="s">
        <v>89</v>
      </c>
      <c r="G13" s="67"/>
    </row>
    <row r="14" spans="1:22">
      <c r="A14" s="77"/>
      <c r="G14" s="68" t="s">
        <v>53</v>
      </c>
    </row>
    <row r="15" spans="1:22">
      <c r="A15" s="77" t="s">
        <v>90</v>
      </c>
      <c r="G15" s="63"/>
    </row>
    <row r="16" spans="1:22" ht="23.25">
      <c r="A16" s="77" t="s">
        <v>87</v>
      </c>
      <c r="G16" s="66" t="s">
        <v>54</v>
      </c>
    </row>
    <row r="17" spans="7:7">
      <c r="G17" s="67"/>
    </row>
    <row r="18" spans="7:7">
      <c r="G18" s="68" t="s">
        <v>55</v>
      </c>
    </row>
    <row r="19" spans="7:7">
      <c r="G19" s="67"/>
    </row>
    <row r="20" spans="7:7">
      <c r="G20" s="68" t="s">
        <v>56</v>
      </c>
    </row>
    <row r="21" spans="7:7">
      <c r="G21" s="67"/>
    </row>
    <row r="22" spans="7:7">
      <c r="G22" s="68" t="s">
        <v>57</v>
      </c>
    </row>
    <row r="23" spans="7:7">
      <c r="G23" s="63"/>
    </row>
    <row r="24" spans="7:7" ht="23.25">
      <c r="G24" s="66" t="s">
        <v>58</v>
      </c>
    </row>
    <row r="25" spans="7:7">
      <c r="G25" s="67"/>
    </row>
    <row r="26" spans="7:7">
      <c r="G26" s="68" t="s">
        <v>59</v>
      </c>
    </row>
    <row r="27" spans="7:7">
      <c r="G27" s="67"/>
    </row>
    <row r="28" spans="7:7">
      <c r="G28" s="68" t="s">
        <v>60</v>
      </c>
    </row>
    <row r="29" spans="7:7">
      <c r="G29" s="67"/>
    </row>
    <row r="30" spans="7:7">
      <c r="G30" s="68" t="s">
        <v>61</v>
      </c>
    </row>
    <row r="31" spans="7:7">
      <c r="G31" s="63"/>
    </row>
    <row r="32" spans="7:7" ht="23.25">
      <c r="G32" s="66" t="s">
        <v>62</v>
      </c>
    </row>
    <row r="33" spans="7:7">
      <c r="G33" s="67"/>
    </row>
    <row r="34" spans="7:7">
      <c r="G34" s="68" t="s">
        <v>63</v>
      </c>
    </row>
    <row r="35" spans="7:7">
      <c r="G35" s="67"/>
    </row>
    <row r="36" spans="7:7">
      <c r="G36" s="68" t="s">
        <v>64</v>
      </c>
    </row>
    <row r="37" spans="7:7">
      <c r="G37" s="67"/>
    </row>
    <row r="38" spans="7:7">
      <c r="G38" s="68" t="s">
        <v>65</v>
      </c>
    </row>
    <row r="39" spans="7:7">
      <c r="G39" s="63"/>
    </row>
    <row r="40" spans="7:7" ht="23.25">
      <c r="G40" s="66" t="s">
        <v>66</v>
      </c>
    </row>
    <row r="41" spans="7:7">
      <c r="G41" s="67"/>
    </row>
    <row r="42" spans="7:7">
      <c r="G42" s="68" t="s">
        <v>67</v>
      </c>
    </row>
    <row r="43" spans="7:7">
      <c r="G43" s="67"/>
    </row>
    <row r="44" spans="7:7">
      <c r="G44" s="68" t="s">
        <v>68</v>
      </c>
    </row>
    <row r="45" spans="7:7">
      <c r="G45" s="67"/>
    </row>
    <row r="46" spans="7:7">
      <c r="G46" s="68" t="s">
        <v>69</v>
      </c>
    </row>
    <row r="47" spans="7:7">
      <c r="G47" s="63"/>
    </row>
    <row r="48" spans="7:7" ht="23.25">
      <c r="G48" s="66" t="s">
        <v>70</v>
      </c>
    </row>
    <row r="49" spans="7:7">
      <c r="G49" s="67"/>
    </row>
    <row r="50" spans="7:7">
      <c r="G50" s="68" t="s">
        <v>71</v>
      </c>
    </row>
    <row r="51" spans="7:7">
      <c r="G51" s="67"/>
    </row>
    <row r="52" spans="7:7">
      <c r="G52" s="68" t="s">
        <v>72</v>
      </c>
    </row>
    <row r="53" spans="7:7">
      <c r="G53" s="63"/>
    </row>
    <row r="54" spans="7:7">
      <c r="G54" s="64" t="s">
        <v>73</v>
      </c>
    </row>
  </sheetData>
  <phoneticPr fontId="1" type="noConversion"/>
  <hyperlinks>
    <hyperlink ref="E3" r:id="rId1" display="https://www.coupang.com/np/search?component=&amp;q=%EC%84%B1%EC%A3%BC%EC%B0%B8%EC%99%B8&amp;traceId=mmmtag1i&amp;channel=user" xr:uid="{B21C1309-E20C-41AF-AEFD-50E76CEDEF05}"/>
    <hyperlink ref="E4" r:id="rId2" display="https://www.coupang.com/np/search?component=&amp;q=%EC%84%B1%EC%A3%BC%EC%B0%B8%EC%99%B8&amp;traceId=mmmtag1i&amp;channel=user" xr:uid="{9FBE4ED4-CD22-42DF-BCBC-2EB11598B8E0}"/>
    <hyperlink ref="E5" r:id="rId3" display="https://www.coupang.com/np/search?component=&amp;q=%EC%84%B1%EC%A3%BC%EC%B0%B8%EC%99%B8&amp;traceId=mmmtag1i&amp;channel=user" xr:uid="{C932FC7F-FC43-4D8D-A253-F4F335C4A2D7}"/>
    <hyperlink ref="E6" r:id="rId4" display="https://www.coupang.com/np/search?component=&amp;q=%EC%84%B1%EC%A3%BC%EC%B0%B8%EC%99%B8&amp;traceId=mmmtag1i&amp;channel=user" xr:uid="{8678A69E-A302-4EB4-8D4F-DA9334FA48DE}"/>
    <hyperlink ref="E7" r:id="rId5" display="https://www.coupang.com/np/search?component=&amp;q=%EC%84%B1%EC%A3%BC%EC%B0%B8%EC%99%B8&amp;traceId=mmmtag1i&amp;channel=user" xr:uid="{93C8CF0B-EED8-4C5A-9042-C43FC6F8D063}"/>
    <hyperlink ref="G3" r:id="rId6" display="https://www.coupang.com/np/search?component=&amp;q=%EC%84%B1%EC%A3%BC%EC%B0%B8%EC%99%B8&amp;traceId=mmmtag1i&amp;channel=user" xr:uid="{BA3F1AA8-AE1B-48B2-8F35-8A5AFEF405E6}"/>
    <hyperlink ref="G4" r:id="rId7" display="https://www.coupang.com/np/search?component=&amp;q=%EC%84%B1%EC%A3%BC%EC%B0%B8%EC%99%B8&amp;traceId=mmmtag1i&amp;channel=user" xr:uid="{18651384-D90E-4966-9E87-ADDFAD66F25B}"/>
    <hyperlink ref="G6" r:id="rId8" display="https://www.coupang.com/np/search?component=&amp;q=%EC%84%B1%EC%A3%BC%EC%B0%B8%EC%99%B8&amp;traceId=mmmtag1i&amp;channel=user" xr:uid="{9D5A7B1C-FEC5-4C56-9D45-0B436EA9C884}"/>
    <hyperlink ref="G10" r:id="rId9" display="https://www.coupang.com/np/search?component=&amp;q=%EC%84%B1%EC%A3%BC%EC%B0%B8%EC%99%B8&amp;traceId=mmmtag1i&amp;channel=user" xr:uid="{314A2B2E-B5C9-45D7-BA62-B1377B82BCE5}"/>
    <hyperlink ref="G12" r:id="rId10" display="https://www.coupang.com/np/search?component=&amp;q=%EC%84%B1%EC%A3%BC%EC%B0%B8%EC%99%B8&amp;traceId=mmmtag1i&amp;channel=user" xr:uid="{E0DC560B-9746-471C-86CC-E42958982947}"/>
    <hyperlink ref="G14" r:id="rId11" display="https://www.coupang.com/np/search?component=&amp;q=%EC%84%B1%EC%A3%BC%EC%B0%B8%EC%99%B8&amp;traceId=mmmtag1i&amp;channel=user" xr:uid="{88CF8059-396C-40EC-A911-0BF6EAEE14A6}"/>
    <hyperlink ref="G18" r:id="rId12" display="https://www.coupang.com/np/search?component=&amp;q=%EC%84%B1%EC%A3%BC%EC%B0%B8%EC%99%B8&amp;traceId=mmmtag1i&amp;channel=user" xr:uid="{1E5351FC-0B80-4891-8EDF-FF8F019D388A}"/>
    <hyperlink ref="G20" r:id="rId13" display="https://www.coupang.com/np/search?component=&amp;q=%EC%84%B1%EC%A3%BC%EC%B0%B8%EC%99%B8&amp;traceId=mmmtag1i&amp;channel=user" xr:uid="{E66DB852-0AFE-48EF-80D4-13BB18BBB7C9}"/>
    <hyperlink ref="G22" r:id="rId14" display="https://www.coupang.com/np/search?component=&amp;q=%EC%84%B1%EC%A3%BC%EC%B0%B8%EC%99%B8&amp;traceId=mmmtag1i&amp;channel=user" xr:uid="{7242D952-B93D-4362-8150-E363F32BB1CE}"/>
    <hyperlink ref="G26" r:id="rId15" display="https://www.coupang.com/np/search?component=&amp;q=%EC%84%B1%EC%A3%BC%EC%B0%B8%EC%99%B8&amp;traceId=mmmtag1i&amp;channel=user" xr:uid="{856E7D5B-8A14-4B87-8322-126743B3C769}"/>
    <hyperlink ref="G28" r:id="rId16" display="https://www.coupang.com/np/search?component=&amp;q=%EC%84%B1%EC%A3%BC%EC%B0%B8%EC%99%B8&amp;traceId=mmmtag1i&amp;channel=user" xr:uid="{ADB1BCDC-53A4-4831-A8D3-8CDB85ED57B8}"/>
    <hyperlink ref="G30" r:id="rId17" display="https://www.coupang.com/np/search?component=&amp;q=%EC%84%B1%EC%A3%BC%EC%B0%B8%EC%99%B8&amp;traceId=mmmtag1i&amp;channel=user" xr:uid="{43453A4C-B5A3-4379-BC53-0AB0FD917623}"/>
    <hyperlink ref="G34" r:id="rId18" display="https://www.coupang.com/np/search?component=&amp;q=%EC%84%B1%EC%A3%BC%EC%B0%B8%EC%99%B8&amp;traceId=mmmtag1i&amp;channel=user" xr:uid="{756045E8-BF1F-4A77-9B1A-FE8E7E8F8D56}"/>
    <hyperlink ref="G36" r:id="rId19" display="https://www.coupang.com/np/search?component=&amp;q=%EC%84%B1%EC%A3%BC%EC%B0%B8%EC%99%B8&amp;traceId=mmmtag1i&amp;channel=user" xr:uid="{4B178E03-DF4A-4B76-ACFC-9048C71E0FEB}"/>
    <hyperlink ref="G38" r:id="rId20" display="https://www.coupang.com/np/search?component=&amp;q=%EC%84%B1%EC%A3%BC%EC%B0%B8%EC%99%B8&amp;traceId=mmmtag1i&amp;channel=user" xr:uid="{4ED11FC9-651A-4D25-AF0A-8634FD7D76EF}"/>
    <hyperlink ref="G42" r:id="rId21" display="https://www.coupang.com/np/search?component=&amp;q=%EC%84%B1%EC%A3%BC%EC%B0%B8%EC%99%B8&amp;traceId=mmmtag1i&amp;channel=user" xr:uid="{1E154A1C-4ABF-41A2-B219-8DD49CDA32FD}"/>
    <hyperlink ref="G44" r:id="rId22" display="https://www.coupang.com/np/search?component=&amp;q=%EC%84%B1%EC%A3%BC%EC%B0%B8%EC%99%B8&amp;traceId=mmmtag1i&amp;channel=user" xr:uid="{61D6758C-7321-41FA-9314-EC0D86AC626C}"/>
    <hyperlink ref="G46" r:id="rId23" display="https://www.coupang.com/np/search?component=&amp;q=%EC%84%B1%EC%A3%BC%EC%B0%B8%EC%99%B8&amp;traceId=mmmtag1i&amp;channel=user" xr:uid="{02166AD1-A09D-46A5-8C86-207D47D91A33}"/>
    <hyperlink ref="G50" r:id="rId24" display="https://www.coupang.com/np/search?component=&amp;q=%EC%84%B1%EC%A3%BC%EC%B0%B8%EC%99%B8&amp;traceId=mmmtag1i&amp;channel=user" xr:uid="{AE3ED669-CF70-4D38-B1DE-429171F700CD}"/>
    <hyperlink ref="G52" r:id="rId25" display="https://www.coupang.com/np/search?component=&amp;q=%EC%84%B1%EC%A3%BC%EC%B0%B8%EC%99%B8&amp;traceId=mmmtag1i&amp;channel=user" xr:uid="{C53FFA68-1716-4816-93C3-C5F158624BA5}"/>
    <hyperlink ref="S2" r:id="rId26" display="https://www.coupang.com/np/search?component=&amp;q=%EC%84%B1%EC%A3%BC%EC%B0%B8%EC%99%B8&amp;traceId=mmmtag1i&amp;channel=user&amp;listSize=72" xr:uid="{C44A6B7E-E806-4624-9782-3647DE7FBB68}"/>
    <hyperlink ref="S3" r:id="rId27" display="https://www.coupang.com/np/search?component=&amp;q=%EC%84%B1%EC%A3%BC%EC%B0%B8%EC%99%B8&amp;traceId=mmmtag1i&amp;channel=user&amp;listSize=72" xr:uid="{B4267CE2-AB7D-46A9-9E61-89C2E8FC1481}"/>
    <hyperlink ref="S4" r:id="rId28" display="https://www.coupang.com/np/search?component=&amp;q=%EC%84%B1%EC%A3%BC%EC%B0%B8%EC%99%B8&amp;traceId=mmmtag1i&amp;channel=user&amp;listSize=72" xr:uid="{78457F48-8AE8-4F85-919F-9A5FDBA66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제이비티</vt:lpstr>
      <vt:lpstr>팡이네</vt:lpstr>
      <vt:lpstr>키워드=성주참외</vt:lpstr>
      <vt:lpstr>성주참외3kg</vt:lpstr>
      <vt:lpstr>성주참외5kg</vt:lpstr>
      <vt:lpstr>로얄과5kg</vt:lpstr>
      <vt:lpstr>성주참외 시장조사| kg수            | 평균가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2026-06-08T06:02:18Z</dcterms:modified>
</cp:coreProperties>
</file>