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LEI's FOLDER\RICEHOU201902DATA2\HOMEWORK\HW-01\Kickstarter\"/>
    </mc:Choice>
  </mc:AlternateContent>
  <xr:revisionPtr revIDLastSave="0" documentId="13_ncr:1_{DE0E3C00-87BF-4DC3-8797-6A04DF3C91B8}" xr6:coauthVersionLast="44" xr6:coauthVersionMax="44" xr10:uidLastSave="{00000000-0000-0000-0000-000000000000}"/>
  <bookViews>
    <workbookView xWindow="1140" yWindow="2830" windowWidth="18050" windowHeight="6610" firstSheet="2" activeTab="5" xr2:uid="{00000000-000D-0000-FFFF-FFFF00000000}"/>
  </bookViews>
  <sheets>
    <sheet name="CategoryStats" sheetId="4" r:id="rId1"/>
    <sheet name="SubcategoryStats" sheetId="6" r:id="rId2"/>
    <sheet name="DateConversion" sheetId="7" r:id="rId3"/>
    <sheet name="GoalStates" sheetId="8" r:id="rId4"/>
    <sheet name="StaffPick" sheetId="10" r:id="rId5"/>
    <sheet name="OriginalSheet" sheetId="1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D11" i="8" l="1"/>
  <c r="C13" i="8"/>
  <c r="C12" i="8"/>
  <c r="C11" i="8"/>
  <c r="C10" i="8"/>
  <c r="C9" i="8"/>
  <c r="C8" i="8"/>
  <c r="C7" i="8"/>
  <c r="B13" i="8"/>
  <c r="B12" i="8"/>
  <c r="B11" i="8"/>
  <c r="B10" i="8"/>
  <c r="B9" i="8"/>
  <c r="B8" i="8"/>
  <c r="B7" i="8"/>
  <c r="D13" i="8"/>
  <c r="D12" i="8"/>
  <c r="D10" i="8"/>
  <c r="D9" i="8"/>
  <c r="D8" i="8"/>
  <c r="D7" i="8"/>
  <c r="D6" i="8"/>
  <c r="C6" i="8"/>
  <c r="B6" i="8"/>
  <c r="B5" i="8"/>
  <c r="C5" i="8"/>
  <c r="D4" i="8"/>
  <c r="D5" i="8"/>
  <c r="C4" i="8"/>
  <c r="B4" i="8"/>
  <c r="D3" i="8"/>
  <c r="C3" i="8"/>
  <c r="B3" i="8"/>
  <c r="D2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8"/>
  <c r="H2" i="8" s="1"/>
  <c r="F2" i="8" l="1"/>
  <c r="G2" i="8"/>
  <c r="E12" i="8"/>
  <c r="E11" i="8"/>
  <c r="E10" i="8"/>
  <c r="E9" i="8"/>
  <c r="E8" i="8"/>
  <c r="E7" i="8"/>
  <c r="E6" i="8"/>
  <c r="E5" i="8"/>
  <c r="E13" i="8"/>
  <c r="E4" i="8"/>
  <c r="E3" i="8"/>
  <c r="G13" i="8" l="1"/>
  <c r="H13" i="8"/>
  <c r="F13" i="8"/>
  <c r="F12" i="8"/>
  <c r="G12" i="8"/>
  <c r="H12" i="8"/>
  <c r="G11" i="8"/>
  <c r="H11" i="8"/>
  <c r="F11" i="8"/>
  <c r="F10" i="8"/>
  <c r="G10" i="8"/>
  <c r="H10" i="8"/>
  <c r="F9" i="8"/>
  <c r="G9" i="8"/>
  <c r="H9" i="8"/>
  <c r="F8" i="8"/>
  <c r="G8" i="8"/>
  <c r="H8" i="8"/>
  <c r="F7" i="8"/>
  <c r="G7" i="8"/>
  <c r="H7" i="8"/>
  <c r="F6" i="8"/>
  <c r="G6" i="8"/>
  <c r="H6" i="8"/>
  <c r="F5" i="8"/>
  <c r="G5" i="8"/>
  <c r="H5" i="8"/>
  <c r="F4" i="8"/>
  <c r="G4" i="8"/>
  <c r="H4" i="8"/>
  <c r="F3" i="8"/>
  <c r="G3" i="8"/>
  <c r="H3" i="8"/>
</calcChain>
</file>

<file path=xl/sharedStrings.xml><?xml version="1.0" encoding="utf-8"?>
<sst xmlns="http://schemas.openxmlformats.org/spreadsheetml/2006/main" count="24830" uniqueCount="8404">
  <si>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</si>
  <si>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</si>
  <si>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</si>
  <si>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</si>
  <si>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</si>
  <si>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</si>
  <si>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</si>
  <si>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</si>
  <si>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</si>
  <si>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</si>
  <si>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</si>
  <si>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</si>
  <si>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</si>
  <si>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</si>
  <si>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</si>
  <si>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</si>
  <si>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</si>
  <si>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</si>
  <si>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</si>
  <si>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</si>
  <si>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</si>
  <si>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</si>
  <si>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</si>
  <si>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</si>
  <si>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</si>
  <si>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</si>
  <si>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</si>
  <si>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</si>
  <si>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</si>
  <si>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</si>
  <si>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</si>
  <si>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</si>
  <si>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</si>
  <si>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</si>
  <si>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</si>
  <si>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</si>
  <si>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</si>
  <si>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</si>
  <si>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</si>
  <si>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</si>
  <si>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</si>
  <si>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</si>
  <si>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</si>
  <si>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</si>
  <si>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</si>
  <si>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</si>
  <si>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</si>
  <si>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</si>
  <si>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</si>
  <si>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</si>
  <si>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</si>
  <si>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</si>
  <si>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</si>
  <si>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</si>
  <si>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</si>
  <si>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</si>
  <si>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</si>
  <si>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</si>
  <si>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</si>
  <si>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</si>
  <si>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</si>
  <si>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</si>
  <si>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</si>
  <si>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</si>
  <si>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</si>
  <si>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</si>
  <si>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</si>
  <si>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</si>
  <si>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</si>
  <si>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</si>
  <si>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</si>
  <si>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</si>
  <si>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</si>
  <si>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</si>
  <si>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</si>
  <si>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</si>
  <si>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</si>
  <si>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</si>
  <si>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</si>
  <si>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</si>
  <si>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</si>
  <si>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</si>
  <si>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</si>
  <si>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</si>
  <si>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</si>
  <si>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</si>
  <si>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</si>
  <si>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</si>
  <si>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</si>
  <si>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</si>
  <si>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</si>
  <si>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</si>
  <si>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</si>
  <si>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</si>
  <si>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</si>
  <si>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</si>
  <si>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</si>
  <si>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</si>
  <si>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</si>
  <si>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</si>
  <si>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</si>
  <si>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</si>
  <si>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</si>
  <si>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</si>
  <si>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</si>
  <si>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</si>
  <si>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</si>
  <si>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</si>
  <si>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</si>
  <si>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</si>
  <si>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</si>
  <si>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</si>
  <si>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</si>
  <si>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</si>
  <si>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</si>
  <si>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</si>
  <si>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</si>
  <si>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</si>
  <si>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</si>
  <si>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</si>
  <si>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</si>
  <si>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</si>
  <si>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</si>
  <si>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</si>
  <si>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</si>
  <si>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</si>
  <si>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</si>
  <si>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</si>
  <si>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</si>
  <si>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</si>
  <si>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</si>
  <si>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</si>
  <si>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</si>
  <si>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</si>
  <si>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</si>
  <si>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</si>
  <si>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</si>
  <si>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</si>
  <si>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</si>
  <si>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</si>
  <si>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</si>
  <si>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</si>
  <si>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</si>
  <si>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</si>
  <si>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</si>
  <si>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</si>
  <si>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</si>
  <si>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</si>
  <si>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</si>
  <si>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</si>
  <si>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</si>
  <si>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</si>
  <si>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</si>
  <si>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</si>
  <si>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</si>
  <si>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</si>
  <si>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</si>
  <si>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</si>
  <si>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</si>
  <si>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</si>
  <si>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</si>
  <si>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</si>
  <si>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</si>
  <si>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</si>
  <si>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</si>
  <si>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</si>
  <si>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</si>
  <si>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</si>
  <si>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</si>
  <si>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</si>
  <si>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</si>
  <si>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</si>
  <si>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</si>
  <si>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</si>
  <si>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</si>
  <si>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</si>
  <si>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</si>
  <si>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</si>
  <si>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</si>
  <si>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</si>
  <si>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</si>
  <si>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</si>
  <si>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</si>
  <si>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</si>
  <si>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</si>
  <si>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</si>
  <si>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</si>
  <si>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</si>
  <si>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</si>
  <si>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</si>
  <si>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</si>
  <si>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</si>
  <si>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</si>
  <si>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</si>
  <si>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</si>
  <si>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</si>
  <si>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</si>
  <si>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</si>
  <si>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</si>
  <si>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</si>
  <si>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</si>
  <si>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</si>
  <si>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</si>
  <si>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</si>
  <si>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</si>
  <si>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</si>
  <si>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</si>
  <si>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</si>
  <si>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</si>
  <si>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</si>
  <si>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</si>
  <si>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</si>
  <si>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</si>
  <si>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</si>
  <si>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</si>
  <si>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</si>
  <si>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</si>
  <si>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</si>
  <si>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</si>
  <si>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</si>
  <si>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</si>
  <si>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</si>
  <si>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</si>
  <si>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</si>
  <si>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</si>
  <si>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</si>
  <si>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</si>
  <si>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</si>
  <si>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</si>
  <si>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</si>
  <si>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</si>
  <si>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</si>
  <si>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</si>
  <si>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</si>
  <si>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</si>
  <si>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</si>
  <si>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</si>
  <si>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</si>
  <si>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</si>
  <si>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</si>
  <si>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</si>
  <si>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</si>
  <si>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</si>
  <si>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</si>
  <si>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</si>
  <si>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</si>
  <si>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</si>
  <si>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</si>
  <si>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</si>
  <si>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</si>
  <si>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</si>
  <si>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</si>
  <si>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</si>
  <si>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</si>
  <si>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</si>
  <si>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</si>
  <si>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</si>
  <si>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</si>
  <si>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</si>
  <si>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</si>
  <si>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</si>
  <si>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</si>
  <si>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</si>
  <si>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</si>
  <si>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</si>
  <si>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</si>
  <si>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</si>
  <si>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</si>
  <si>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</si>
  <si>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</si>
  <si>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</si>
  <si>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</si>
  <si>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</si>
  <si>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</si>
  <si>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</si>
  <si>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</si>
  <si>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</si>
  <si>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</si>
  <si>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</si>
  <si>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</si>
  <si>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</si>
  <si>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</si>
  <si>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</si>
  <si>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</si>
  <si>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</si>
  <si>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</si>
  <si>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</si>
  <si>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</si>
  <si>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</si>
  <si>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</si>
  <si>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</si>
  <si>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</si>
  <si>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</si>
  <si>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</si>
  <si>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</si>
  <si>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</si>
  <si>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</si>
  <si>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</si>
  <si>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</si>
  <si>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</si>
  <si>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</si>
  <si>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</si>
  <si>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</si>
  <si>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</si>
  <si>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</si>
  <si>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</si>
  <si>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</si>
  <si>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</si>
  <si>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</si>
  <si>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</si>
  <si>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</si>
  <si>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</si>
  <si>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</si>
  <si>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</si>
  <si>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</si>
  <si>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</si>
  <si>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</si>
  <si>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</si>
  <si>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</si>
  <si>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</si>
  <si>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</si>
  <si>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</si>
  <si>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</si>
  <si>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</si>
  <si>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</si>
  <si>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</si>
  <si>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</si>
  <si>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</si>
  <si>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</si>
  <si>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</si>
  <si>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</si>
  <si>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</si>
  <si>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</si>
  <si>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</si>
  <si>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</si>
  <si>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</si>
  <si>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</si>
  <si>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</si>
  <si>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</si>
  <si>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</si>
  <si>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</si>
  <si>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</si>
  <si>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</si>
  <si>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</si>
  <si>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</si>
  <si>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</si>
  <si>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</si>
  <si>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</si>
  <si>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</si>
  <si>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</si>
  <si>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</si>
  <si>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</si>
  <si>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</si>
  <si>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</si>
  <si>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</si>
  <si>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</si>
  <si>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</si>
  <si>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</si>
  <si>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</si>
  <si>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</si>
  <si>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</si>
  <si>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</si>
  <si>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</si>
  <si>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</si>
  <si>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</si>
  <si>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</si>
  <si>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</si>
  <si>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</si>
  <si>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</si>
  <si>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</si>
  <si>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</si>
  <si>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</si>
  <si>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</si>
  <si>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</si>
  <si>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</si>
  <si>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</si>
  <si>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</si>
  <si>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</si>
  <si>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</si>
  <si>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</si>
  <si>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</si>
  <si>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</si>
  <si>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</si>
  <si>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</si>
  <si>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</si>
  <si>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</si>
  <si>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</si>
  <si>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</si>
  <si>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</si>
  <si>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</si>
  <si>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</si>
  <si>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</si>
  <si>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</si>
  <si>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</si>
  <si>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</si>
  <si>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</si>
  <si>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</si>
  <si>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</si>
  <si>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</si>
  <si>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</si>
  <si>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</si>
  <si>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</si>
  <si>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</si>
  <si>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</si>
  <si>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</si>
  <si>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</si>
  <si>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</si>
  <si>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</si>
  <si>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</si>
  <si>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</si>
  <si>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</si>
  <si>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</si>
  <si>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</si>
  <si>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</si>
  <si>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</si>
  <si>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</si>
  <si>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</si>
  <si>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</si>
  <si>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</si>
  <si>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</si>
  <si>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</si>
  <si>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</si>
  <si>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</si>
  <si>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</si>
  <si>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</si>
  <si>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</si>
  <si>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</si>
  <si>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</si>
  <si>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</si>
  <si>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</si>
  <si>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</si>
  <si>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</si>
  <si>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</si>
  <si>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</si>
  <si>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</si>
  <si>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</si>
  <si>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</si>
  <si>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</si>
  <si>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</si>
  <si>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</si>
  <si>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</si>
  <si>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</si>
  <si>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</si>
  <si>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</si>
  <si>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</si>
  <si>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</si>
  <si>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</si>
  <si>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</si>
  <si>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</si>
  <si>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</si>
  <si>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</si>
  <si>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</si>
  <si>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</si>
  <si>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</si>
  <si>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</si>
  <si>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</si>
  <si>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</si>
  <si>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</si>
  <si>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</si>
  <si>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</si>
  <si>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</si>
  <si>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</si>
  <si>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</si>
  <si>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</si>
  <si>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</si>
  <si>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</si>
  <si>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</si>
  <si>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</si>
  <si>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</si>
  <si>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</si>
  <si>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</si>
  <si>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</si>
  <si>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</si>
  <si>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</si>
  <si>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</si>
  <si>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</si>
  <si>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</si>
  <si>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</si>
  <si>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</si>
  <si>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</si>
  <si>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</si>
  <si>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</si>
  <si>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</si>
  <si>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</si>
  <si>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</si>
  <si>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</si>
  <si>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</si>
  <si>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</si>
  <si>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</si>
  <si>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</si>
  <si>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</si>
  <si>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</si>
  <si>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</si>
  <si>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</si>
  <si>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</si>
  <si>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</si>
  <si>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</si>
  <si>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</si>
  <si>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</si>
  <si>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</si>
  <si>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</si>
  <si>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</si>
  <si>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</si>
  <si>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</si>
  <si>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</si>
  <si>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</si>
  <si>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</si>
  <si>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</si>
  <si>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</si>
  <si>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</si>
  <si>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</si>
  <si>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</si>
  <si>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</si>
  <si>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</si>
  <si>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</si>
  <si>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</si>
  <si>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</si>
  <si>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</si>
  <si>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</si>
  <si>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</si>
  <si>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</si>
  <si>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</si>
  <si>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</si>
  <si>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</si>
  <si>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</si>
  <si>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</si>
  <si>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</si>
  <si>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</si>
  <si>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</si>
  <si>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</si>
  <si>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</si>
  <si>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</si>
  <si>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</si>
  <si>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</si>
  <si>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</si>
  <si>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</si>
  <si>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</si>
  <si>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</si>
  <si>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</si>
  <si>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</si>
  <si>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</si>
  <si>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</si>
  <si>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</si>
  <si>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</si>
  <si>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</si>
  <si>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</si>
  <si>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</si>
  <si>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</si>
  <si>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</si>
  <si>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</si>
  <si>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</si>
  <si>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</si>
  <si>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</si>
  <si>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</si>
  <si>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</si>
  <si>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</si>
  <si>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</si>
  <si>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</si>
  <si>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</si>
  <si>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</si>
  <si>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</si>
  <si>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</si>
  <si>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</si>
  <si>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</si>
  <si>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</si>
  <si>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</si>
  <si>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</si>
  <si>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</si>
  <si>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</si>
  <si>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</si>
  <si>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</si>
  <si>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</si>
  <si>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</si>
  <si>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</si>
  <si>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</si>
  <si>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</si>
  <si>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</si>
  <si>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</si>
  <si>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</si>
  <si>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</si>
  <si>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</si>
  <si>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</si>
  <si>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</si>
  <si>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</si>
  <si>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</si>
  <si>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</si>
  <si>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</si>
  <si>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</si>
  <si>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</si>
  <si>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</si>
  <si>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</si>
  <si>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</si>
  <si>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</si>
  <si>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</si>
  <si>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</si>
  <si>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</si>
  <si>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</si>
  <si>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</si>
  <si>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</si>
  <si>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</si>
  <si>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</si>
  <si>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</si>
  <si>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</si>
  <si>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</si>
  <si>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</si>
  <si>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</si>
  <si>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</si>
  <si>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</si>
  <si>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</si>
  <si>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</si>
  <si>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</si>
  <si>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</si>
  <si>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</si>
  <si>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</si>
  <si>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</si>
  <si>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</si>
  <si>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</si>
  <si>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</si>
  <si>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</si>
  <si>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</si>
  <si>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</si>
  <si>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</si>
  <si>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</si>
  <si>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</si>
  <si>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</si>
  <si>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</si>
  <si>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</si>
  <si>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</si>
  <si>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</si>
  <si>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</si>
  <si>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</si>
  <si>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</si>
  <si>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</si>
  <si>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</si>
  <si>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</si>
  <si>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</si>
  <si>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</si>
  <si>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</si>
  <si>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</si>
  <si>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</si>
  <si>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</si>
  <si>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</si>
  <si>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</si>
  <si>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</si>
  <si>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</si>
  <si>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</si>
  <si>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</si>
  <si>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</si>
  <si>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</si>
  <si>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</si>
  <si>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</si>
  <si>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</si>
  <si>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</si>
  <si>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</si>
  <si>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</si>
  <si>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</si>
  <si>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</si>
  <si>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</si>
  <si>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</si>
  <si>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</si>
  <si>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</si>
  <si>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</si>
  <si>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</si>
  <si>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</si>
  <si>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</si>
  <si>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</si>
  <si>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</si>
  <si>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</si>
  <si>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</si>
  <si>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</si>
  <si>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</si>
  <si>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</si>
  <si>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</si>
  <si>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</si>
  <si>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</si>
  <si>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</si>
  <si>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</si>
  <si>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</si>
  <si>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</si>
  <si>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</si>
  <si>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</si>
  <si>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</si>
  <si>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</si>
  <si>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</si>
  <si>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</si>
  <si>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</si>
  <si>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</si>
  <si>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</si>
  <si>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</si>
  <si>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</si>
  <si>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</si>
  <si>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</si>
  <si>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</si>
  <si>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</si>
  <si>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</si>
  <si>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</si>
  <si>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</si>
  <si>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</si>
  <si>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</si>
  <si>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</si>
  <si>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</si>
  <si>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</si>
  <si>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</si>
  <si>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</si>
  <si>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</si>
  <si>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</si>
  <si>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</si>
  <si>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</si>
  <si>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</si>
  <si>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</si>
  <si>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</si>
  <si>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</si>
  <si>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</si>
  <si>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</si>
  <si>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</si>
  <si>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</si>
  <si>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</si>
  <si>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</si>
  <si>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</si>
  <si>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</si>
  <si>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</si>
  <si>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</si>
  <si>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</si>
  <si>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</si>
  <si>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</si>
  <si>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</si>
  <si>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</si>
  <si>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</si>
  <si>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</si>
  <si>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</si>
  <si>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</si>
  <si>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</si>
  <si>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</si>
  <si>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</si>
  <si>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</si>
  <si>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</si>
  <si>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</si>
  <si>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</si>
  <si>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</si>
  <si>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</si>
  <si>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</si>
  <si>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</si>
  <si>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</si>
  <si>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</si>
  <si>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</si>
  <si>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</si>
  <si>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</si>
  <si>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</si>
  <si>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</si>
  <si>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</si>
  <si>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</si>
  <si>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</si>
  <si>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</si>
  <si>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</si>
  <si>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</si>
  <si>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</si>
  <si>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</si>
  <si>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</si>
  <si>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</si>
  <si>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</si>
  <si>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</si>
  <si>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</si>
  <si>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</si>
  <si>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</si>
  <si>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</si>
  <si>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</si>
  <si>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</si>
  <si>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</si>
  <si>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</si>
  <si>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</si>
  <si>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</si>
  <si>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</si>
  <si>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</si>
  <si>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</si>
  <si>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</si>
  <si>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</si>
  <si>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</si>
  <si>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</si>
  <si>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</si>
  <si>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</si>
  <si>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</si>
  <si>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</si>
  <si>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</si>
  <si>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</si>
  <si>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</si>
  <si>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</si>
  <si>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</si>
  <si>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</si>
  <si>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</si>
  <si>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</si>
  <si>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</si>
  <si>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</si>
  <si>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</si>
  <si>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</si>
  <si>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</si>
  <si>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</si>
  <si>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</si>
  <si>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</si>
  <si>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</si>
  <si>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</si>
  <si>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</si>
  <si>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</si>
  <si>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</si>
  <si>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</si>
  <si>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</si>
  <si>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</si>
  <si>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</si>
  <si>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</si>
  <si>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</si>
  <si>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</si>
  <si>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</si>
  <si>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</si>
  <si>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</si>
  <si>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</si>
  <si>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</si>
  <si>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</si>
  <si>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</si>
  <si>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</si>
  <si>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</si>
  <si>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</si>
  <si>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</si>
  <si>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</si>
  <si>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</si>
  <si>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</si>
  <si>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</si>
  <si>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</si>
  <si>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</si>
  <si>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</si>
  <si>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</si>
  <si>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</si>
  <si>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</si>
  <si>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</si>
  <si>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</si>
  <si>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</si>
  <si>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</si>
  <si>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</si>
  <si>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</si>
  <si>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</si>
  <si>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</si>
  <si>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</si>
  <si>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</si>
  <si>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</si>
  <si>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</si>
  <si>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</si>
  <si>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</si>
  <si>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</si>
  <si>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</si>
  <si>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</si>
  <si>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</si>
  <si>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</si>
  <si>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</si>
  <si>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</si>
  <si>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</si>
  <si>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</si>
  <si>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</si>
  <si>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</si>
  <si>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</si>
  <si>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</si>
  <si>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</si>
  <si>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</si>
  <si>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</si>
  <si>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</si>
  <si>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</si>
  <si>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</si>
  <si>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</si>
  <si>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</si>
  <si>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</si>
  <si>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</si>
  <si>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</si>
  <si>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</si>
  <si>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</si>
  <si>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</si>
  <si>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</si>
  <si>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</si>
  <si>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</si>
  <si>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</si>
  <si>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</si>
  <si>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</si>
  <si>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</si>
  <si>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</si>
  <si>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</si>
  <si>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</si>
  <si>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</si>
  <si>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</si>
  <si>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</si>
  <si>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</si>
  <si>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</si>
  <si>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</si>
  <si>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</si>
  <si>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</si>
  <si>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</si>
  <si>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</si>
  <si>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</si>
  <si>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</si>
  <si>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</si>
  <si>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</si>
  <si>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</si>
  <si>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</si>
  <si>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</si>
  <si>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</si>
  <si>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</si>
  <si>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</si>
  <si>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</si>
  <si>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</si>
  <si>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</si>
  <si>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</si>
  <si>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</si>
  <si>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</si>
  <si>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</si>
  <si>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</si>
  <si>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</si>
  <si>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</si>
  <si>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</si>
  <si>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</si>
  <si>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</si>
  <si>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</si>
  <si>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</si>
  <si>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</si>
  <si>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</si>
  <si>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</si>
  <si>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</si>
  <si>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</si>
  <si>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</si>
  <si>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</si>
  <si>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</si>
  <si>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</si>
  <si>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</si>
  <si>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</si>
  <si>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</si>
  <si>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</si>
  <si>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</si>
  <si>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</si>
  <si>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</si>
  <si>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</si>
  <si>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</si>
  <si>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</si>
  <si>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</si>
  <si>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</si>
  <si>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</si>
  <si>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</si>
  <si>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</si>
  <si>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</si>
  <si>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</si>
  <si>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</si>
  <si>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</si>
  <si>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</si>
  <si>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</si>
  <si>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</si>
  <si>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</si>
  <si>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</si>
  <si>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</si>
  <si>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</si>
  <si>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</si>
  <si>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</si>
  <si>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</si>
  <si>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</si>
  <si>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</si>
  <si>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</si>
  <si>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</si>
  <si>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</si>
  <si>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</si>
  <si>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</si>
  <si>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</si>
  <si>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</si>
  <si>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</si>
  <si>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</si>
  <si>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</si>
  <si>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</si>
  <si>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</si>
  <si>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</si>
  <si>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</si>
  <si>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</si>
  <si>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</si>
  <si>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</si>
  <si>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</si>
  <si>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</si>
  <si>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</si>
  <si>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</si>
  <si>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</si>
  <si>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</si>
  <si>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</si>
  <si>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</si>
  <si>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</si>
  <si>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</si>
  <si>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</si>
  <si>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</si>
  <si>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</si>
  <si>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</si>
  <si>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</si>
  <si>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</si>
  <si>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</si>
  <si>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</si>
  <si>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</si>
  <si>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</si>
  <si>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</si>
  <si>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</si>
  <si>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</si>
  <si>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</si>
  <si>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</si>
  <si>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</si>
  <si>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</si>
  <si>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</si>
  <si>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</si>
  <si>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</si>
  <si>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</si>
  <si>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</si>
  <si>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</si>
  <si>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</si>
  <si>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</si>
  <si>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</si>
  <si>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</si>
  <si>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</si>
  <si>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</si>
  <si>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</si>
  <si>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</si>
  <si>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</si>
  <si>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</si>
  <si>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</si>
  <si>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</si>
  <si>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</si>
  <si>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</si>
  <si>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</si>
  <si>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</si>
  <si>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</si>
  <si>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</si>
  <si>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</si>
  <si>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</si>
  <si>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</si>
  <si>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</si>
  <si>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</si>
  <si>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</si>
  <si>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</si>
  <si>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</si>
  <si>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</si>
  <si>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</si>
  <si>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</si>
  <si>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</si>
  <si>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</si>
  <si>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</si>
  <si>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</si>
  <si>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</si>
  <si>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</si>
  <si>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</si>
  <si>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</si>
  <si>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</si>
  <si>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</si>
  <si>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</si>
  <si>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</si>
  <si>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</si>
  <si>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</si>
  <si>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</si>
  <si>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</si>
  <si>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</si>
  <si>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</si>
  <si>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</si>
  <si>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</si>
  <si>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</si>
  <si>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</si>
  <si>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</si>
  <si>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</si>
  <si>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</si>
  <si>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</si>
  <si>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</si>
  <si>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</si>
  <si>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</si>
  <si>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</si>
  <si>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</si>
  <si>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</si>
  <si>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</si>
  <si>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</si>
  <si>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</si>
  <si>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</si>
  <si>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</si>
  <si>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</si>
  <si>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</si>
  <si>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</si>
  <si>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</si>
  <si>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</si>
  <si>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</si>
  <si>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</si>
  <si>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</si>
  <si>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</si>
  <si>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</si>
  <si>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</si>
  <si>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</si>
  <si>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</si>
  <si>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</si>
  <si>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</si>
  <si>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</si>
  <si>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</si>
  <si>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</si>
  <si>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</si>
  <si>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</si>
  <si>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</si>
  <si>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</si>
  <si>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</si>
  <si>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</si>
  <si>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</si>
  <si>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</si>
  <si>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</si>
  <si>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</si>
  <si>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</si>
  <si>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</si>
  <si>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</si>
  <si>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</si>
  <si>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</si>
  <si>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</si>
  <si>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</si>
  <si>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</si>
  <si>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</si>
  <si>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</si>
  <si>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</si>
  <si>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</si>
  <si>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</si>
  <si>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</si>
  <si>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</si>
  <si>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</si>
  <si>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</si>
  <si>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</si>
  <si>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</si>
  <si>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</si>
  <si>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</si>
  <si>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</si>
  <si>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</si>
  <si>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</si>
  <si>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</si>
  <si>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</si>
  <si>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</si>
  <si>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</si>
  <si>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</si>
  <si>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</si>
  <si>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</si>
  <si>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</si>
  <si>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</si>
  <si>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</si>
  <si>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</si>
  <si>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</si>
  <si>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</si>
  <si>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</si>
  <si>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</si>
  <si>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</si>
  <si>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</si>
  <si>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</si>
  <si>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</si>
  <si>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</si>
  <si>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</si>
  <si>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</si>
  <si>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</si>
  <si>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</si>
  <si>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</si>
  <si>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</si>
  <si>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</si>
  <si>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</si>
  <si>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</si>
  <si>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</si>
  <si>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</si>
  <si>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</si>
  <si>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</si>
  <si>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</si>
  <si>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</si>
  <si>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</si>
  <si>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</si>
  <si>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</si>
  <si>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</si>
  <si>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</si>
  <si>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</si>
  <si>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</si>
  <si>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</si>
  <si>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</si>
  <si>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</si>
  <si>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</si>
  <si>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</si>
  <si>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</si>
  <si>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</si>
  <si>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</si>
  <si>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</si>
  <si>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</si>
  <si>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</si>
  <si>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</si>
  <si>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</si>
  <si>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</si>
  <si>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</si>
  <si>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</si>
  <si>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</si>
  <si>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</si>
  <si>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</si>
  <si>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</si>
  <si>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</si>
  <si>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</si>
  <si>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</si>
  <si>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</si>
  <si>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</si>
  <si>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</si>
  <si>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</si>
  <si>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</si>
  <si>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</si>
  <si>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</si>
  <si>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</si>
  <si>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</si>
  <si>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</si>
  <si>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</si>
  <si>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</si>
  <si>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</si>
  <si>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</si>
  <si>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</si>
  <si>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</si>
  <si>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</si>
  <si>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</si>
  <si>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</si>
  <si>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</si>
  <si>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</si>
  <si>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</si>
  <si>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</si>
  <si>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</si>
  <si>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</si>
  <si>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</si>
  <si>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</si>
  <si>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</si>
  <si>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</si>
  <si>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</si>
  <si>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</si>
  <si>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</si>
  <si>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</si>
  <si>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</si>
  <si>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</si>
  <si>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</si>
  <si>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</si>
  <si>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</si>
  <si>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</si>
  <si>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</si>
  <si>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</si>
  <si>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</si>
  <si>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</si>
  <si>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</si>
  <si>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</si>
  <si>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</si>
  <si>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</si>
  <si>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</si>
  <si>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</si>
  <si>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</si>
  <si>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</si>
  <si>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</si>
  <si>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</si>
  <si>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</si>
  <si>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</si>
  <si>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</si>
  <si>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</si>
  <si>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</si>
  <si>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</si>
  <si>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</si>
  <si>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</si>
  <si>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</si>
  <si>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</si>
  <si>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</si>
  <si>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</si>
  <si>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</si>
  <si>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</si>
  <si>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</si>
  <si>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</si>
  <si>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</si>
  <si>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</si>
  <si>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</si>
  <si>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</si>
  <si>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</si>
  <si>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</si>
  <si>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</si>
  <si>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</si>
  <si>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</si>
  <si>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</si>
  <si>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</si>
  <si>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</si>
  <si>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</si>
  <si>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</si>
  <si>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</si>
  <si>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</si>
  <si>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</si>
  <si>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</si>
  <si>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</si>
  <si>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</si>
  <si>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</si>
  <si>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</si>
  <si>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</si>
  <si>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</si>
  <si>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</si>
  <si>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</si>
  <si>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</si>
  <si>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</si>
  <si>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</si>
  <si>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</si>
  <si>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</si>
  <si>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</si>
  <si>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</si>
  <si>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</si>
  <si>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</si>
  <si>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</si>
  <si>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</si>
  <si>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</si>
  <si>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</si>
  <si>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</si>
  <si>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</si>
  <si>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</si>
  <si>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</si>
  <si>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</si>
  <si>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</si>
  <si>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</si>
  <si>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</si>
  <si>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</si>
  <si>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</si>
  <si>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</si>
  <si>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</si>
  <si>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</si>
  <si>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</si>
  <si>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</si>
  <si>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</si>
  <si>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</si>
  <si>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</si>
  <si>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</si>
  <si>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</si>
  <si>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</si>
  <si>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</si>
  <si>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</si>
  <si>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</si>
  <si>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</si>
  <si>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</si>
  <si>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</si>
  <si>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</si>
  <si>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</si>
  <si>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</si>
  <si>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</si>
  <si>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</si>
  <si>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</si>
  <si>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</si>
  <si>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</si>
  <si>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</si>
  <si>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</si>
  <si>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</si>
  <si>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</si>
  <si>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</si>
  <si>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</si>
  <si>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</si>
  <si>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</si>
  <si>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</si>
  <si>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</si>
  <si>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</si>
  <si>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</si>
  <si>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</si>
  <si>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</si>
  <si>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</si>
  <si>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</si>
  <si>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</si>
  <si>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</si>
  <si>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</si>
  <si>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</si>
  <si>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</si>
  <si>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</si>
  <si>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</si>
  <si>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</si>
  <si>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</si>
  <si>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</si>
  <si>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</si>
  <si>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</si>
  <si>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</si>
  <si>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</si>
  <si>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</si>
  <si>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</si>
  <si>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</si>
  <si>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</si>
  <si>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</si>
  <si>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</si>
  <si>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</si>
  <si>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</si>
  <si>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</si>
  <si>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</si>
  <si>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</si>
  <si>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</si>
  <si>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</si>
  <si>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</si>
  <si>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</si>
  <si>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</si>
  <si>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</si>
  <si>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</si>
  <si>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</si>
  <si>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</si>
  <si>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</si>
  <si>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</si>
  <si>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</si>
  <si>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</si>
  <si>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</si>
  <si>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</si>
  <si>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</si>
  <si>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</si>
  <si>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</si>
  <si>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</si>
  <si>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</si>
  <si>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</si>
  <si>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</si>
  <si>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</si>
  <si>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</si>
  <si>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</si>
  <si>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</si>
  <si>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</si>
  <si>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</si>
  <si>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</si>
  <si>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</si>
  <si>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</si>
  <si>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</si>
  <si>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</si>
  <si>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</si>
  <si>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</si>
  <si>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</si>
  <si>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</si>
  <si>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</si>
  <si>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</si>
  <si>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</si>
  <si>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</si>
  <si>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</si>
  <si>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</si>
  <si>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</si>
  <si>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</si>
  <si>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</si>
  <si>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</si>
  <si>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</si>
  <si>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</si>
  <si>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</si>
  <si>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</si>
  <si>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</si>
  <si>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</si>
  <si>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</si>
  <si>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</si>
  <si>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</si>
  <si>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</si>
  <si>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</si>
  <si>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</si>
  <si>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</si>
  <si>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</si>
  <si>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</si>
  <si>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</si>
  <si>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</si>
  <si>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</si>
  <si>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</si>
  <si>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</si>
  <si>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</si>
  <si>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</si>
  <si>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</si>
  <si>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</si>
  <si>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</si>
  <si>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</si>
  <si>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</si>
  <si>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</si>
  <si>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</si>
  <si>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</si>
  <si>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</si>
  <si>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</si>
  <si>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</si>
  <si>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</si>
  <si>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</si>
  <si>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</si>
  <si>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</si>
  <si>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</si>
  <si>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</si>
  <si>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</si>
  <si>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</si>
  <si>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</si>
  <si>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</si>
  <si>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</si>
  <si>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</si>
  <si>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</si>
  <si>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</si>
  <si>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</si>
  <si>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</si>
  <si>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</si>
  <si>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</si>
  <si>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</si>
  <si>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</si>
  <si>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</si>
  <si>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</si>
  <si>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</si>
  <si>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</si>
  <si>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</si>
  <si>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</si>
  <si>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</si>
  <si>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</si>
  <si>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</si>
  <si>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</si>
  <si>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</si>
  <si>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</si>
  <si>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</si>
  <si>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</si>
  <si>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</si>
  <si>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</si>
  <si>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</si>
  <si>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</si>
  <si>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</si>
  <si>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</si>
  <si>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</si>
  <si>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</si>
  <si>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</si>
  <si>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</si>
  <si>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</si>
  <si>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</si>
  <si>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</si>
  <si>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</si>
  <si>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</si>
  <si>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</si>
  <si>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</si>
  <si>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</si>
  <si>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</si>
  <si>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</si>
  <si>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</si>
  <si>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</si>
  <si>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</si>
  <si>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</si>
  <si>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</si>
  <si>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</si>
  <si>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</si>
  <si>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</si>
  <si>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</si>
  <si>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</si>
  <si>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</si>
  <si>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</si>
  <si>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</si>
  <si>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</si>
  <si>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</si>
  <si>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</si>
  <si>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</si>
  <si>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</si>
  <si>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</si>
  <si>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</si>
  <si>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</si>
  <si>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</si>
  <si>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</si>
  <si>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</si>
  <si>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</si>
  <si>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</si>
  <si>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</si>
  <si>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</si>
  <si>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</si>
  <si>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</si>
  <si>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</si>
  <si>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</si>
  <si>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</si>
  <si>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</si>
  <si>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</si>
  <si>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</si>
  <si>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</si>
  <si>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</si>
  <si>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</si>
  <si>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</si>
  <si>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</si>
  <si>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</si>
  <si>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</si>
  <si>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</si>
  <si>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</si>
  <si>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</si>
  <si>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</si>
  <si>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</si>
  <si>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</si>
  <si>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</si>
  <si>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</si>
  <si>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</si>
  <si>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</si>
  <si>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</si>
  <si>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</si>
  <si>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</si>
  <si>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</si>
  <si>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</si>
  <si>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</si>
  <si>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</si>
  <si>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</si>
  <si>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</si>
  <si>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</si>
  <si>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</si>
  <si>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</si>
  <si>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</si>
  <si>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</si>
  <si>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</si>
  <si>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</si>
  <si>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</si>
  <si>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</si>
  <si>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</si>
  <si>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</si>
  <si>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</si>
  <si>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</si>
  <si>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</si>
  <si>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</si>
  <si>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</si>
  <si>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</si>
  <si>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</si>
  <si>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</si>
  <si>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</si>
  <si>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</si>
  <si>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</si>
  <si>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</si>
  <si>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</si>
  <si>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</si>
  <si>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</si>
  <si>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</si>
  <si>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</si>
  <si>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</si>
  <si>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</si>
  <si>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</si>
  <si>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</si>
  <si>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</si>
  <si>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</si>
  <si>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</si>
  <si>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</si>
  <si>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</si>
  <si>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</si>
  <si>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</si>
  <si>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</si>
  <si>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</si>
  <si>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</si>
  <si>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</si>
  <si>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</si>
  <si>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</si>
  <si>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</si>
  <si>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</si>
  <si>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</si>
  <si>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</si>
  <si>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</si>
  <si>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</si>
  <si>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</si>
  <si>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</si>
  <si>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</si>
  <si>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</si>
  <si>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</si>
  <si>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</si>
  <si>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</si>
  <si>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</si>
  <si>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</si>
  <si>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</si>
  <si>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</si>
  <si>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</si>
  <si>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</si>
  <si>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</si>
  <si>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</si>
  <si>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</si>
  <si>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</si>
  <si>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</si>
  <si>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</si>
  <si>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</si>
  <si>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</si>
  <si>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</si>
  <si>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</si>
  <si>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</si>
  <si>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</si>
  <si>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</si>
  <si>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</si>
  <si>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</si>
  <si>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</si>
  <si>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</si>
  <si>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</si>
  <si>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</si>
  <si>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</si>
  <si>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</si>
  <si>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</si>
  <si>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</si>
  <si>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</si>
  <si>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</si>
  <si>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</si>
  <si>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</si>
  <si>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</si>
  <si>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</si>
  <si>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</si>
  <si>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</si>
  <si>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</si>
  <si>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</si>
  <si>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</si>
  <si>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</si>
  <si>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</si>
  <si>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</si>
  <si>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</si>
  <si>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</si>
  <si>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</si>
  <si>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</si>
  <si>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</si>
  <si>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</si>
  <si>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</si>
  <si>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</si>
  <si>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</si>
  <si>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</si>
  <si>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</si>
  <si>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</si>
  <si>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</si>
  <si>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</si>
  <si>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</si>
  <si>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</si>
  <si>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</si>
  <si>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</si>
  <si>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</si>
  <si>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</si>
  <si>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</si>
  <si>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</si>
  <si>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</si>
  <si>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</si>
  <si>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</si>
  <si>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</si>
  <si>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</si>
  <si>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</si>
  <si>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</si>
  <si>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</si>
  <si>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</si>
  <si>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</si>
  <si>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</si>
  <si>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</si>
  <si>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</si>
  <si>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</si>
  <si>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</si>
  <si>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</si>
  <si>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</si>
  <si>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</si>
  <si>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</si>
  <si>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</si>
  <si>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</si>
  <si>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</si>
  <si>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</si>
  <si>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</si>
  <si>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</si>
  <si>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</si>
  <si>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</si>
  <si>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</si>
  <si>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</si>
  <si>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</si>
  <si>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</si>
  <si>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</si>
  <si>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</si>
  <si>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</si>
  <si>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</si>
  <si>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</si>
  <si>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</si>
  <si>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</si>
  <si>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</si>
  <si>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</si>
  <si>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</si>
  <si>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</si>
  <si>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</si>
  <si>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</si>
  <si>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</si>
  <si>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</si>
  <si>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</si>
  <si>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</si>
  <si>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</si>
  <si>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</si>
  <si>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</si>
  <si>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</si>
  <si>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</si>
  <si>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</si>
  <si>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</si>
  <si>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</si>
  <si>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</si>
  <si>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</si>
  <si>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</si>
  <si>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</si>
  <si>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</si>
  <si>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</si>
  <si>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</si>
  <si>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</si>
  <si>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</si>
  <si>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</si>
  <si>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</si>
  <si>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</si>
  <si>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</si>
  <si>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</si>
  <si>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</si>
  <si>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</si>
  <si>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</si>
  <si>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</si>
  <si>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</si>
  <si>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</si>
  <si>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</si>
  <si>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</si>
  <si>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</si>
  <si>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</si>
  <si>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</si>
  <si>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</si>
  <si>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</si>
  <si>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</si>
  <si>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</si>
  <si>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</si>
  <si>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</si>
  <si>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</si>
  <si>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</si>
  <si>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</si>
  <si>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</si>
  <si>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</si>
  <si>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</si>
  <si>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</si>
  <si>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</si>
  <si>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</si>
  <si>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</si>
  <si>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</si>
  <si>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</si>
  <si>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</si>
  <si>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</si>
  <si>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</si>
  <si>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</si>
  <si>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</si>
  <si>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</si>
  <si>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</si>
  <si>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</si>
  <si>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</si>
  <si>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</si>
  <si>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</si>
  <si>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</si>
  <si>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</si>
  <si>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</si>
  <si>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</si>
  <si>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</si>
  <si>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</si>
  <si>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</si>
  <si>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</si>
  <si>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</si>
  <si>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</si>
  <si>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</si>
  <si>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</si>
  <si>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</si>
  <si>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</si>
  <si>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</si>
  <si>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</si>
  <si>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</si>
  <si>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</si>
  <si>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</si>
  <si>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</si>
  <si>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</si>
  <si>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</si>
  <si>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</si>
  <si>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</si>
  <si>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</si>
  <si>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</si>
  <si>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</si>
  <si>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</si>
  <si>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</si>
  <si>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</si>
  <si>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</si>
  <si>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</si>
  <si>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</si>
  <si>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</si>
  <si>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</si>
  <si>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</si>
  <si>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</si>
  <si>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</si>
  <si>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</si>
  <si>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</si>
  <si>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</si>
  <si>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</si>
  <si>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</si>
  <si>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</si>
  <si>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</si>
  <si>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</si>
  <si>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</si>
  <si>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</si>
  <si>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</si>
  <si>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</si>
  <si>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</si>
  <si>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</si>
  <si>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</si>
  <si>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</si>
  <si>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</si>
  <si>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</si>
  <si>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</si>
  <si>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</si>
  <si>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</si>
  <si>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</si>
  <si>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</si>
  <si>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</si>
  <si>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</si>
  <si>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</si>
  <si>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</si>
  <si>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</si>
  <si>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</si>
  <si>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</si>
  <si>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</si>
  <si>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</si>
  <si>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</si>
  <si>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</si>
  <si>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</si>
  <si>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</si>
  <si>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</si>
  <si>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</si>
  <si>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</si>
  <si>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</si>
  <si>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</si>
  <si>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</si>
  <si>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</si>
  <si>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</si>
  <si>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</si>
  <si>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</si>
  <si>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</si>
  <si>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</si>
  <si>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</si>
  <si>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</si>
  <si>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</si>
  <si>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</si>
  <si>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</si>
  <si>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</si>
  <si>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</si>
  <si>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</si>
  <si>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</si>
  <si>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</si>
  <si>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</si>
  <si>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</si>
  <si>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</si>
  <si>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</si>
  <si>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</si>
  <si>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</si>
  <si>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</si>
  <si>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</si>
  <si>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</si>
  <si>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</si>
  <si>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</si>
  <si>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</si>
  <si>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</si>
  <si>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</si>
  <si>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</si>
  <si>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</si>
  <si>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</si>
  <si>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</si>
  <si>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</si>
  <si>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</si>
  <si>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</si>
  <si>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</si>
  <si>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</si>
  <si>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</si>
  <si>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</si>
  <si>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</si>
  <si>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</si>
  <si>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</si>
  <si>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</si>
  <si>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</si>
  <si>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</si>
  <si>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</si>
  <si>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</si>
  <si>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</si>
  <si>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</si>
  <si>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</si>
  <si>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</si>
  <si>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</si>
  <si>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</si>
  <si>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</si>
  <si>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</si>
  <si>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</si>
  <si>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</si>
  <si>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</si>
  <si>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</si>
  <si>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</si>
  <si>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</si>
  <si>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</si>
  <si>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</si>
  <si>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</si>
  <si>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</si>
  <si>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</si>
  <si>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</si>
  <si>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</si>
  <si>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</si>
  <si>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</si>
  <si>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</si>
  <si>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</si>
  <si>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</si>
  <si>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</si>
  <si>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</si>
  <si>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</si>
  <si>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</si>
  <si>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</si>
  <si>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</si>
  <si>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</si>
  <si>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</si>
  <si>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</si>
  <si>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</si>
  <si>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</si>
  <si>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</si>
  <si>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</si>
  <si>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</si>
  <si>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</si>
  <si>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</si>
  <si>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</si>
  <si>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</si>
  <si>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</si>
  <si>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</si>
  <si>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</si>
  <si>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</si>
  <si>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</si>
  <si>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</si>
  <si>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</si>
  <si>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</si>
  <si>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</si>
  <si>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</si>
  <si>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</si>
  <si>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</si>
  <si>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</si>
  <si>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</si>
  <si>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</si>
  <si>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</si>
  <si>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</si>
  <si>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</si>
  <si>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</si>
  <si>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</si>
  <si>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</si>
  <si>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</si>
  <si>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</si>
  <si>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</si>
  <si>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</si>
  <si>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</si>
  <si>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</si>
  <si>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</si>
  <si>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</si>
  <si>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</si>
  <si>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</si>
  <si>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</si>
  <si>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</si>
  <si>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</si>
  <si>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</si>
  <si>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</si>
  <si>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</si>
  <si>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</si>
  <si>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</si>
  <si>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</si>
  <si>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</si>
  <si>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</si>
  <si>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</si>
  <si>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</si>
  <si>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</si>
  <si>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</si>
  <si>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</si>
  <si>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</si>
  <si>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</si>
  <si>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</si>
  <si>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</si>
  <si>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</si>
  <si>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</si>
  <si>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</si>
  <si>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</si>
  <si>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</si>
  <si>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</si>
  <si>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</si>
  <si>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</si>
  <si>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</si>
  <si>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</si>
  <si>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</si>
  <si>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</si>
  <si>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</si>
  <si>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</si>
  <si>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</si>
  <si>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</si>
  <si>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</si>
  <si>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</si>
  <si>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</si>
  <si>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</si>
  <si>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</si>
  <si>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</si>
  <si>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</si>
  <si>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</si>
  <si>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</si>
  <si>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</si>
  <si>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</si>
  <si>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</si>
  <si>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</si>
  <si>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</si>
  <si>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</si>
  <si>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</si>
  <si>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</si>
  <si>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</si>
  <si>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</si>
  <si>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</si>
  <si>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</si>
  <si>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</si>
  <si>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</si>
  <si>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</si>
  <si>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</si>
  <si>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</si>
  <si>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</si>
  <si>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</si>
  <si>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</si>
  <si>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</si>
  <si>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</si>
  <si>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</si>
  <si>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</si>
  <si>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</si>
  <si>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</si>
  <si>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</si>
  <si>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</si>
  <si>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</si>
  <si>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</si>
  <si>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</si>
  <si>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</si>
  <si>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</si>
  <si>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</si>
  <si>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</si>
  <si>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</si>
  <si>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</si>
  <si>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</si>
  <si>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</si>
  <si>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</si>
  <si>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</si>
  <si>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</si>
  <si>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</si>
  <si>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</si>
  <si>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</si>
  <si>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</si>
  <si>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</si>
  <si>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</si>
  <si>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</si>
  <si>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</si>
  <si>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</si>
  <si>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</si>
  <si>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</si>
  <si>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</si>
  <si>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</si>
  <si>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</si>
  <si>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</si>
  <si>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</si>
  <si>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</si>
  <si>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</si>
  <si>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</si>
  <si>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</si>
  <si>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</si>
  <si>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</si>
  <si>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</si>
  <si>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</si>
  <si>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</si>
  <si>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</si>
  <si>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</si>
  <si>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</si>
  <si>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</si>
  <si>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</si>
  <si>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</si>
  <si>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</si>
  <si>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</si>
  <si>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</si>
  <si>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</si>
  <si>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</si>
  <si>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</si>
  <si>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</si>
  <si>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</si>
  <si>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</si>
  <si>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</si>
  <si>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</si>
  <si>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</si>
  <si>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</si>
  <si>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</si>
  <si>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</si>
  <si>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</si>
  <si>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</si>
  <si>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</si>
  <si>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</si>
  <si>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</si>
  <si>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</si>
  <si>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</si>
  <si>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</si>
  <si>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</si>
  <si>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</si>
  <si>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</si>
  <si>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</si>
  <si>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</si>
  <si>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</si>
  <si>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</si>
  <si>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</si>
  <si>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</si>
  <si>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</si>
  <si>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</si>
  <si>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</si>
  <si>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</si>
  <si>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</si>
  <si>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</si>
  <si>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</si>
  <si>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</si>
  <si>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</si>
  <si>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</si>
  <si>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</si>
  <si>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</si>
  <si>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</si>
  <si>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</si>
  <si>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</si>
  <si>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</si>
  <si>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</si>
  <si>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</si>
  <si>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</si>
  <si>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</si>
  <si>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</si>
  <si>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</si>
  <si>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</si>
  <si>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</si>
  <si>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</si>
  <si>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</si>
  <si>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</si>
  <si>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</si>
  <si>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</si>
  <si>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</si>
  <si>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</si>
  <si>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</si>
  <si>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</si>
  <si>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</si>
  <si>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</si>
  <si>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</si>
  <si>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</si>
  <si>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</si>
  <si>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</si>
  <si>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</si>
  <si>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</si>
  <si>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</si>
  <si>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</si>
  <si>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</si>
  <si>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</si>
  <si>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</si>
  <si>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</si>
  <si>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</si>
  <si>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</si>
  <si>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</si>
  <si>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</si>
  <si>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</si>
  <si>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</si>
  <si>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</si>
  <si>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</si>
  <si>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</si>
  <si>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</si>
  <si>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</si>
  <si>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</si>
  <si>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</si>
  <si>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</si>
  <si>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</si>
  <si>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</si>
  <si>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</si>
  <si>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</si>
  <si>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</si>
  <si>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</si>
  <si>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</si>
  <si>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</si>
  <si>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</si>
  <si>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</si>
  <si>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</si>
  <si>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</si>
  <si>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</si>
  <si>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</si>
  <si>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</si>
  <si>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</si>
  <si>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</si>
  <si>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</si>
  <si>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</si>
  <si>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</si>
  <si>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</si>
  <si>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</si>
  <si>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</si>
  <si>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</si>
  <si>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</si>
  <si>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</si>
  <si>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</si>
  <si>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</si>
  <si>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</si>
  <si>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</si>
  <si>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</si>
  <si>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</si>
  <si>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</si>
  <si>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</si>
  <si>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</si>
  <si>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</si>
  <si>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</si>
  <si>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</si>
  <si>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</si>
  <si>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</si>
  <si>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</si>
  <si>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</si>
  <si>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</si>
  <si>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</si>
  <si>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</si>
  <si>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</si>
  <si>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</si>
  <si>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</si>
  <si>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</si>
  <si>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</si>
  <si>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</si>
  <si>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</si>
  <si>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</si>
  <si>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</si>
  <si>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</si>
  <si>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</si>
  <si>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</si>
  <si>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</si>
  <si>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</si>
  <si>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</si>
  <si>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</si>
  <si>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</si>
  <si>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</si>
  <si>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</si>
  <si>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</si>
  <si>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</si>
  <si>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</si>
  <si>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</si>
  <si>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</si>
  <si>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</si>
  <si>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</si>
  <si>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</si>
  <si>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</si>
  <si>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</si>
  <si>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</si>
  <si>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</si>
  <si>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</si>
  <si>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</si>
  <si>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</si>
  <si>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</si>
  <si>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</si>
  <si>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</si>
  <si>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</si>
  <si>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</si>
  <si>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</si>
  <si>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</si>
  <si>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</si>
  <si>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</si>
  <si>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</si>
  <si>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</si>
  <si>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</si>
  <si>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</si>
  <si>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</si>
  <si>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</si>
  <si>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</si>
  <si>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</si>
  <si>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</si>
  <si>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</si>
  <si>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</si>
  <si>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</si>
  <si>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</si>
  <si>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</si>
  <si>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</si>
  <si>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</si>
  <si>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</si>
  <si>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</si>
  <si>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</si>
  <si>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</si>
  <si>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</si>
  <si>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</si>
  <si>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</si>
  <si>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</si>
  <si>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</si>
  <si>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</si>
  <si>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</si>
  <si>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</si>
  <si>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</si>
  <si>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</si>
  <si>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</si>
  <si>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</si>
  <si>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</si>
  <si>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</si>
  <si>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</si>
  <si>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</si>
  <si>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</si>
  <si>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</si>
  <si>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</si>
  <si>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</si>
  <si>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</si>
  <si>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</si>
  <si>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</si>
  <si>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</si>
  <si>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</si>
  <si>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</si>
  <si>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</si>
  <si>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</si>
  <si>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</si>
  <si>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</si>
  <si>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</si>
  <si>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</si>
  <si>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</si>
  <si>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</si>
  <si>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</si>
  <si>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</si>
  <si>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</si>
  <si>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</si>
  <si>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</si>
  <si>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</si>
  <si>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</si>
  <si>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</si>
  <si>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</si>
  <si>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</si>
  <si>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</si>
  <si>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</si>
  <si>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</si>
  <si>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</si>
  <si>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</si>
  <si>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</si>
  <si>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</si>
  <si>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</si>
  <si>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</si>
  <si>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</si>
  <si>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</si>
  <si>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</si>
  <si>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</si>
  <si>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</si>
  <si>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</si>
  <si>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</si>
  <si>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</si>
  <si>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</si>
  <si>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</si>
  <si>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</si>
  <si>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</si>
  <si>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</si>
  <si>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</si>
  <si>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</si>
  <si>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</si>
  <si>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</si>
  <si>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</si>
  <si>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</si>
  <si>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</si>
  <si>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</si>
  <si>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</si>
  <si>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</si>
  <si>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</si>
  <si>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</si>
  <si>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</si>
  <si>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</si>
  <si>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</si>
  <si>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</si>
  <si>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</si>
  <si>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</si>
  <si>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</si>
  <si>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</si>
  <si>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</si>
  <si>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</si>
  <si>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</si>
  <si>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</si>
  <si>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</si>
  <si>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</si>
  <si>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</si>
  <si>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</si>
  <si>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</si>
  <si>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</si>
  <si>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</si>
  <si>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</si>
  <si>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</si>
  <si>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</si>
  <si>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</si>
  <si>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</si>
  <si>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</si>
  <si>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</si>
  <si>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</si>
  <si>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</si>
  <si>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</si>
  <si>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</si>
  <si>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</si>
  <si>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</si>
  <si>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</si>
  <si>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</si>
  <si>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</si>
  <si>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</si>
  <si>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</si>
  <si>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</si>
  <si>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</si>
  <si>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</si>
  <si>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</si>
  <si>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</si>
  <si>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</si>
  <si>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</si>
  <si>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</si>
  <si>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</si>
  <si>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</si>
  <si>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</si>
  <si>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</si>
  <si>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</si>
  <si>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</si>
  <si>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</si>
  <si>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</si>
  <si>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</si>
  <si>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</si>
  <si>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</si>
  <si>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</si>
  <si>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</si>
  <si>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</si>
  <si>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</si>
  <si>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</si>
  <si>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</si>
  <si>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</si>
  <si>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</si>
  <si>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</si>
  <si>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</si>
  <si>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</si>
  <si>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</si>
  <si>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</si>
  <si>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</si>
  <si>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</si>
  <si>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</si>
  <si>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</si>
  <si>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</si>
  <si>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</si>
  <si>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</si>
  <si>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</si>
  <si>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</si>
  <si>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</si>
  <si>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</si>
  <si>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</si>
  <si>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</si>
  <si>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</si>
  <si>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</si>
  <si>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</si>
  <si>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</si>
  <si>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</si>
  <si>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</si>
  <si>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</si>
  <si>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</si>
  <si>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</si>
  <si>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</si>
  <si>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</si>
  <si>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</si>
  <si>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</si>
  <si>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</si>
  <si>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</si>
  <si>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</si>
  <si>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</si>
  <si>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</si>
  <si>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</si>
  <si>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</si>
  <si>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</si>
  <si>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</si>
  <si>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</si>
  <si>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</si>
  <si>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</si>
  <si>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</si>
  <si>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</si>
  <si>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</si>
  <si>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</si>
  <si>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</si>
  <si>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</si>
  <si>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</si>
  <si>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</si>
  <si>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</si>
  <si>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</si>
  <si>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</si>
  <si>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</si>
  <si>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</si>
  <si>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</si>
  <si>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</si>
  <si>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</si>
  <si>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</si>
  <si>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</si>
  <si>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</si>
  <si>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</si>
  <si>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</si>
  <si>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</si>
  <si>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</si>
  <si>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</si>
  <si>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</si>
  <si>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</si>
  <si>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</si>
  <si>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</si>
  <si>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</si>
  <si>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</si>
  <si>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</si>
  <si>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</si>
  <si>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</si>
  <si>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</si>
  <si>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</si>
  <si>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</si>
  <si>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</si>
  <si>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</si>
  <si>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</si>
  <si>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</si>
  <si>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</si>
  <si>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</si>
  <si>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</si>
  <si>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</si>
  <si>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</si>
  <si>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</si>
  <si>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</si>
  <si>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</si>
  <si>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</si>
  <si>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</si>
  <si>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</si>
  <si>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</si>
  <si>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</si>
  <si>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</si>
  <si>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</si>
  <si>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</si>
  <si>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</si>
  <si>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</si>
  <si>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</si>
  <si>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</si>
  <si>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</si>
  <si>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</si>
  <si>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</si>
  <si>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</si>
  <si>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</si>
  <si>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</si>
  <si>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</si>
  <si>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</si>
  <si>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</si>
  <si>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</si>
  <si>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</si>
  <si>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</si>
  <si>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</si>
  <si>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</si>
  <si>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</si>
  <si>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</si>
  <si>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</si>
  <si>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</si>
  <si>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</si>
  <si>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</si>
  <si>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</si>
  <si>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</si>
  <si>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</si>
  <si>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</si>
  <si>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</si>
  <si>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</si>
  <si>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</si>
  <si>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</si>
  <si>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</si>
  <si>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</si>
  <si>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</si>
  <si>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</si>
  <si>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</si>
  <si>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</si>
  <si>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</si>
  <si>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</si>
  <si>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</si>
  <si>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</si>
  <si>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</si>
  <si>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</si>
  <si>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</si>
  <si>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</si>
  <si>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</si>
  <si>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</si>
  <si>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</si>
  <si>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</si>
  <si>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</si>
  <si>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</si>
  <si>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</si>
  <si>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</si>
  <si>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</si>
  <si>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</si>
  <si>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</si>
  <si>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</si>
  <si>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</si>
  <si>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</si>
  <si>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</si>
  <si>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</si>
  <si>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</si>
  <si>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</si>
  <si>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</si>
  <si>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</si>
  <si>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</si>
  <si>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</si>
  <si>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</si>
  <si>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</si>
  <si>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</si>
  <si>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</si>
  <si>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</si>
  <si>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</si>
  <si>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</si>
  <si>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</si>
  <si>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</si>
  <si>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</si>
  <si>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</si>
  <si>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</si>
  <si>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</si>
  <si>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</si>
  <si>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</si>
  <si>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</si>
  <si>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</si>
  <si>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</si>
  <si>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</si>
  <si>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</si>
  <si>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</si>
  <si>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</si>
  <si>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</si>
  <si>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</si>
  <si>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</si>
  <si>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</si>
  <si>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</si>
  <si>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</si>
  <si>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</si>
  <si>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</si>
  <si>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</si>
  <si>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</si>
  <si>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</si>
  <si>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</si>
  <si>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</si>
  <si>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</si>
  <si>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</si>
  <si>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</si>
  <si>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</si>
  <si>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</si>
  <si>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</si>
  <si>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</si>
  <si>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</si>
  <si>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</si>
  <si>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</si>
  <si>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</si>
  <si>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</si>
  <si>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</si>
  <si>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</si>
  <si>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</si>
  <si>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</si>
  <si>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</si>
  <si>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</si>
  <si>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</si>
  <si>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</si>
  <si>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</si>
  <si>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</si>
  <si>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</si>
  <si>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</si>
  <si>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</si>
  <si>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</si>
  <si>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</si>
  <si>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</si>
  <si>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</si>
  <si>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</si>
  <si>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</si>
  <si>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</si>
  <si>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</si>
  <si>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</si>
  <si>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</si>
  <si>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</si>
  <si>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</si>
  <si>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</si>
  <si>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</si>
  <si>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</si>
  <si>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</si>
  <si>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</si>
  <si>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</si>
  <si>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</si>
  <si>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</si>
  <si>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</si>
  <si>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</si>
  <si>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</si>
  <si>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</si>
  <si>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</si>
  <si>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</si>
  <si>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</si>
  <si>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</si>
  <si>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</si>
  <si>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</si>
  <si>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</si>
  <si>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</si>
  <si>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</si>
  <si>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</si>
  <si>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</si>
  <si>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</si>
  <si>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</si>
  <si>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</si>
  <si>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</si>
  <si>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</si>
  <si>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</si>
  <si>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</si>
  <si>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</si>
  <si>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</si>
  <si>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</si>
  <si>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</si>
  <si>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</si>
  <si>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</si>
  <si>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</si>
  <si>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</si>
  <si>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</si>
  <si>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</si>
  <si>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</si>
  <si>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</si>
  <si>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</si>
  <si>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</si>
  <si>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</si>
  <si>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</si>
  <si>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</si>
  <si>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</si>
  <si>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</si>
  <si>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</si>
  <si>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</si>
  <si>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</si>
  <si>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</si>
  <si>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</si>
  <si>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</si>
  <si>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</si>
  <si>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</si>
  <si>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</si>
  <si>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</si>
  <si>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</si>
  <si>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</si>
  <si>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</si>
  <si>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</si>
  <si>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</si>
  <si>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</si>
  <si>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</si>
  <si>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</si>
  <si>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</si>
  <si>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</si>
  <si>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</si>
  <si>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</si>
  <si>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</si>
  <si>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</si>
  <si>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</si>
  <si>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</si>
  <si>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</si>
  <si>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</si>
  <si>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</si>
  <si>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</si>
  <si>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</si>
  <si>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</si>
  <si>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</si>
  <si>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</si>
  <si>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</si>
  <si>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</si>
  <si>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</si>
  <si>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</si>
  <si>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</si>
  <si>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</si>
  <si>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</si>
  <si>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</si>
  <si>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</si>
  <si>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</si>
  <si>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</si>
  <si>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</si>
  <si>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</si>
  <si>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</si>
  <si>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</si>
  <si>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</si>
  <si>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</si>
  <si>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</si>
  <si>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</si>
  <si>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</si>
  <si>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</si>
  <si>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</si>
  <si>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</si>
  <si>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</si>
  <si>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</si>
  <si>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</si>
  <si>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</si>
  <si>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</si>
  <si>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</si>
  <si>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</si>
  <si>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</si>
  <si>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</si>
  <si>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</si>
  <si>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</si>
  <si>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</si>
  <si>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</si>
  <si>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</si>
  <si>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</si>
  <si>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</si>
  <si>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</si>
  <si>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</si>
  <si>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</si>
  <si>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</si>
  <si>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</si>
  <si>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</si>
  <si>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</si>
  <si>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</si>
  <si>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</si>
  <si>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</si>
  <si>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</si>
  <si>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</si>
  <si>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</si>
  <si>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</si>
  <si>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</si>
  <si>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</si>
  <si>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</si>
  <si>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</si>
  <si>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</si>
  <si>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</si>
  <si>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</si>
  <si>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</si>
  <si>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</si>
  <si>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</si>
  <si>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</si>
  <si>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</si>
  <si>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</si>
  <si>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</si>
  <si>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</si>
  <si>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</si>
  <si>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</si>
  <si>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</si>
  <si>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</si>
  <si>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</si>
  <si>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</si>
  <si>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</si>
  <si>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</si>
  <si>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</si>
  <si>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</si>
  <si>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</si>
  <si>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</si>
  <si>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</si>
  <si>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</si>
  <si>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</si>
  <si>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</si>
  <si>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</si>
  <si>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</si>
  <si>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</si>
  <si>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</si>
  <si>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</si>
  <si>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</si>
  <si>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</si>
  <si>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</si>
  <si>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</si>
  <si>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</si>
  <si>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</si>
  <si>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</si>
  <si>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</si>
  <si>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</si>
  <si>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</si>
  <si>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</si>
  <si>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</si>
  <si>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</si>
  <si>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</si>
  <si>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</si>
  <si>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</si>
  <si>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</si>
  <si>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</si>
  <si>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</si>
  <si>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</si>
  <si>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</si>
  <si>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</si>
  <si>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</si>
  <si>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</si>
  <si>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</si>
  <si>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</si>
  <si>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</si>
  <si>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</si>
  <si>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</si>
  <si>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</si>
  <si>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</si>
  <si>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</si>
  <si>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</si>
  <si>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</si>
  <si>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</si>
  <si>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</si>
  <si>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</si>
  <si>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</si>
  <si>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</si>
  <si>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</si>
  <si>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</si>
  <si>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</si>
  <si>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</si>
  <si>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</si>
  <si>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</si>
  <si>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</si>
  <si>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</si>
  <si>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</si>
  <si>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</si>
  <si>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</si>
  <si>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</si>
  <si>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</si>
  <si>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</si>
  <si>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</si>
  <si>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</si>
  <si>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</si>
  <si>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</si>
  <si>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</si>
  <si>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</si>
  <si>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</si>
  <si>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</si>
  <si>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</si>
  <si>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</si>
  <si>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</si>
  <si>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</si>
  <si>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</si>
  <si>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</si>
  <si>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</si>
  <si>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</si>
  <si>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</si>
  <si>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</si>
  <si>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</si>
  <si>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</si>
  <si>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</si>
  <si>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</si>
  <si>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</si>
  <si>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</si>
  <si>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</si>
  <si>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</si>
  <si>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</si>
  <si>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</si>
  <si>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</si>
  <si>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</si>
  <si>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</si>
  <si>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</si>
  <si>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</si>
  <si>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</si>
  <si>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</si>
  <si>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</si>
  <si>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</si>
  <si>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</si>
  <si>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</si>
  <si>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</si>
  <si>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</si>
  <si>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</si>
  <si>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</si>
  <si>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</si>
  <si>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</si>
  <si>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</si>
  <si>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</si>
  <si>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</si>
  <si>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</si>
  <si>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</si>
  <si>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</si>
  <si>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</si>
  <si>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</si>
  <si>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</si>
  <si>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</si>
  <si>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</si>
  <si>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</si>
  <si>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</si>
  <si>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</si>
  <si>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</si>
  <si>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</si>
  <si>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</si>
  <si>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</si>
  <si>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</si>
  <si>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</si>
  <si>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</si>
  <si>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</si>
  <si>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</si>
  <si>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</si>
  <si>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</si>
  <si>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</si>
  <si>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</si>
  <si>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</si>
  <si>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</si>
  <si>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</si>
  <si>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</si>
  <si>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</si>
  <si>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</si>
  <si>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</si>
  <si>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</si>
  <si>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</si>
  <si>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</si>
  <si>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</si>
  <si>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</si>
  <si>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</si>
  <si>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</si>
  <si>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</si>
  <si>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</si>
  <si>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</si>
  <si>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</si>
  <si>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</si>
  <si>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</si>
  <si>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</si>
  <si>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</si>
  <si>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</si>
  <si>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</si>
  <si>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</si>
  <si>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</si>
  <si>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</si>
  <si>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</si>
  <si>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</si>
  <si>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</si>
  <si>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</si>
  <si>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</si>
  <si>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</si>
  <si>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</si>
  <si>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</si>
  <si>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</si>
  <si>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</si>
  <si>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</si>
  <si>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</si>
  <si>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</si>
  <si>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</si>
  <si>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</si>
  <si>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</si>
  <si>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</si>
  <si>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</si>
  <si>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</si>
  <si>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</si>
  <si>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</si>
  <si>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</si>
  <si>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</si>
  <si>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</si>
  <si>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</si>
  <si>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</si>
  <si>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</si>
  <si>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</si>
  <si>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</si>
  <si>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</si>
  <si>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</si>
  <si>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</si>
  <si>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</si>
  <si>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</si>
  <si>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</si>
  <si>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</si>
  <si>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</si>
  <si>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</si>
  <si>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</si>
  <si>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</si>
  <si>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</si>
  <si>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</si>
  <si>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</si>
  <si>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</si>
  <si>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</si>
  <si>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</si>
  <si>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</si>
  <si>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</si>
  <si>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</si>
  <si>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</si>
  <si>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</si>
  <si>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</si>
  <si>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</si>
  <si>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</si>
  <si>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</si>
  <si>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</si>
  <si>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</si>
  <si>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</si>
  <si>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</si>
  <si>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</si>
  <si>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</si>
  <si>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</si>
  <si>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</si>
  <si>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</si>
  <si>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</si>
  <si>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</si>
  <si>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</si>
  <si>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</si>
  <si>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</si>
  <si>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</si>
  <si>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</si>
  <si>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</si>
  <si>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</si>
  <si>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</si>
  <si>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</si>
  <si>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</si>
  <si>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</si>
  <si>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</si>
  <si>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</si>
  <si>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</si>
  <si>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</si>
  <si>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</si>
  <si>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</si>
  <si>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</si>
  <si>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</si>
  <si>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</si>
  <si>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</si>
  <si>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</si>
  <si>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</si>
  <si>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</si>
  <si>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</si>
  <si>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</si>
  <si>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</si>
  <si>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</si>
  <si>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</si>
  <si>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</si>
  <si>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</si>
  <si>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</si>
  <si>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</si>
  <si>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</si>
  <si>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</si>
  <si>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</si>
  <si>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</si>
  <si>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</si>
  <si>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</si>
  <si>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</si>
  <si>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</si>
  <si>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</si>
  <si>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</si>
  <si>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</si>
  <si>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</si>
  <si>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</si>
  <si>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</si>
  <si>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</si>
  <si>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</si>
  <si>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</si>
  <si>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</si>
  <si>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</si>
  <si>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</si>
  <si>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</si>
  <si>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</si>
  <si>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</si>
  <si>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</si>
  <si>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</si>
  <si>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</si>
  <si>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</si>
  <si>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</si>
  <si>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</si>
  <si>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</si>
  <si>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</si>
  <si>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</si>
  <si>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</si>
  <si>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</si>
  <si>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</si>
  <si>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</si>
  <si>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</si>
  <si>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</si>
  <si>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</si>
  <si>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</si>
  <si>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</si>
  <si>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</si>
  <si>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</si>
  <si>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</si>
  <si>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</si>
  <si>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</si>
  <si>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</si>
  <si>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</si>
  <si>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</si>
  <si>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</si>
  <si>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</si>
  <si>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</si>
  <si>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</si>
  <si>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</si>
  <si>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</si>
  <si>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</si>
  <si>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</si>
  <si>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</si>
  <si>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</si>
  <si>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</si>
  <si>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</si>
  <si>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</si>
  <si>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</si>
  <si>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</si>
  <si>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</si>
  <si>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</si>
  <si>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</si>
  <si>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</si>
  <si>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</si>
  <si>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</si>
  <si>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</si>
  <si>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</si>
  <si>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</si>
  <si>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</si>
  <si>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</si>
  <si>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</si>
  <si>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</si>
  <si>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</si>
  <si>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</si>
  <si>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</si>
  <si>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</si>
  <si>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</si>
  <si>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</si>
  <si>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</si>
  <si>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</si>
  <si>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</si>
  <si>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</si>
  <si>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</si>
  <si>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</si>
  <si>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</si>
  <si>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</si>
  <si>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</si>
  <si>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</si>
  <si>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</si>
  <si>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</si>
  <si>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</si>
  <si>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</si>
  <si>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</si>
  <si>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</si>
  <si>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</si>
  <si>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</si>
  <si>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</si>
  <si>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</si>
  <si>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</si>
  <si>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</si>
  <si>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</si>
  <si>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</si>
  <si>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</si>
  <si>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</si>
  <si>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</si>
  <si>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</si>
  <si>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</si>
  <si>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</si>
  <si>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</si>
  <si>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</si>
  <si>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</si>
  <si>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</si>
  <si>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</si>
  <si>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</si>
  <si>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</si>
  <si>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</si>
  <si>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</si>
  <si>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</si>
  <si>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</si>
  <si>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</si>
  <si>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</si>
  <si>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</si>
  <si>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</si>
  <si>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</si>
  <si>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</si>
  <si>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</si>
  <si>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</si>
  <si>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</si>
  <si>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</si>
  <si>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</si>
  <si>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</si>
  <si>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</si>
  <si>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</si>
  <si>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</si>
  <si>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</si>
  <si>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</si>
  <si>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</si>
  <si>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</si>
  <si>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</si>
  <si>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</si>
  <si>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</si>
  <si>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</si>
  <si>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</si>
  <si>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</si>
  <si>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</si>
  <si>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</si>
  <si>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</si>
  <si>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</si>
  <si>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</si>
  <si>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</si>
  <si>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</si>
  <si>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</si>
  <si>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</si>
  <si>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</si>
  <si>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</si>
  <si>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</si>
  <si>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</si>
  <si>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</si>
  <si>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</si>
  <si>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</si>
  <si>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</si>
  <si>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</si>
  <si>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</si>
  <si>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</si>
  <si>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</si>
  <si>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</si>
  <si>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</si>
  <si>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</si>
  <si>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</si>
  <si>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</si>
  <si>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</si>
  <si>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</si>
  <si>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</si>
  <si>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</si>
  <si>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</si>
  <si>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</si>
  <si>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</si>
  <si>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</si>
  <si>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</si>
  <si>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</si>
  <si>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</si>
  <si>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</si>
  <si>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</si>
  <si>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</si>
  <si>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</si>
  <si>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</si>
  <si>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</si>
  <si>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</si>
  <si>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</si>
  <si>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</si>
  <si>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</si>
  <si>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</si>
  <si>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</si>
  <si>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</si>
  <si>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</si>
  <si>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</si>
  <si>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</si>
  <si>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</si>
  <si>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</si>
  <si>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</si>
  <si>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</si>
  <si>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</si>
  <si>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</si>
  <si>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</si>
  <si>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</si>
  <si>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</si>
  <si>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</si>
  <si>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</si>
  <si>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</si>
  <si>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</si>
  <si>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</si>
  <si>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</si>
  <si>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</si>
  <si>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</si>
  <si>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</si>
  <si>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</si>
  <si>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</si>
  <si>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</si>
  <si>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</si>
  <si>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</si>
  <si>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</si>
  <si>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</si>
  <si>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</si>
  <si>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</si>
  <si>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</si>
  <si>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</si>
  <si>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</si>
  <si>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</si>
  <si>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</si>
  <si>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</si>
  <si>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</si>
  <si>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</si>
  <si>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</si>
  <si>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</si>
  <si>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</si>
  <si>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</si>
  <si>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</si>
  <si>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</si>
  <si>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</si>
  <si>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</si>
  <si>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</si>
  <si>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</si>
  <si>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</si>
  <si>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</si>
  <si>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</si>
  <si>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</si>
  <si>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</si>
  <si>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</si>
  <si>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</si>
  <si>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</si>
  <si>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</si>
  <si>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</si>
  <si>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</si>
  <si>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</si>
  <si>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</si>
  <si>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</si>
  <si>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</si>
  <si>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</si>
  <si>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</si>
  <si>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</si>
  <si>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</si>
  <si>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</si>
  <si>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</si>
  <si>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</si>
  <si>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</si>
  <si>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</si>
  <si>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</si>
  <si>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</si>
  <si>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</si>
  <si>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</si>
  <si>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</si>
  <si>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</si>
  <si>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</si>
  <si>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</si>
  <si>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</si>
  <si>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</si>
  <si>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</si>
  <si>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</si>
  <si>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</si>
  <si>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</si>
  <si>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</si>
  <si>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</si>
  <si>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</si>
  <si>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</si>
  <si>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</si>
  <si>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</si>
  <si>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</si>
  <si>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</si>
  <si>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</si>
  <si>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</si>
  <si>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</si>
  <si>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</si>
  <si>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</si>
  <si>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</si>
  <si>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</si>
  <si>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</si>
  <si>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</si>
  <si>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</si>
  <si>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</si>
  <si>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</si>
  <si>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</si>
  <si>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</si>
  <si>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</si>
  <si>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</si>
  <si>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</si>
  <si>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</si>
  <si>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</si>
  <si>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</si>
  <si>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</si>
  <si>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</si>
  <si>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</si>
  <si>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</si>
  <si>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</si>
  <si>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</si>
  <si>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</si>
  <si>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</si>
  <si>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</si>
  <si>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</si>
  <si>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</si>
  <si>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</si>
  <si>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</si>
  <si>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</si>
  <si>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</si>
  <si>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</si>
  <si>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</si>
  <si>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</si>
  <si>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</si>
  <si>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</si>
  <si>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</si>
  <si>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</si>
  <si>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</si>
  <si>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</si>
  <si>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</si>
  <si>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</si>
  <si>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</si>
  <si>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</si>
  <si>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</si>
  <si>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</si>
  <si>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</si>
  <si>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</si>
  <si>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</si>
  <si>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</si>
  <si>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</si>
  <si>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</si>
  <si>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</si>
  <si>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</si>
  <si>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</si>
  <si>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</si>
  <si>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</si>
  <si>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</si>
  <si>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</si>
  <si>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</si>
  <si>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</si>
  <si>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</si>
  <si>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</si>
  <si>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</si>
  <si>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</si>
  <si>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</si>
  <si>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</si>
  <si>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</si>
  <si>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</si>
  <si>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</si>
  <si>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</si>
  <si>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</si>
  <si>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</si>
  <si>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</si>
  <si>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</si>
  <si>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</si>
  <si>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</si>
  <si>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</si>
  <si>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</si>
  <si>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</si>
  <si>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</si>
  <si>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</si>
  <si>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</si>
  <si>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</si>
  <si>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</si>
  <si>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</si>
  <si>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</si>
  <si>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</si>
  <si>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</si>
  <si>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</si>
  <si>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</si>
  <si>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</si>
  <si>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</si>
  <si>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</si>
  <si>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</si>
  <si>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</si>
  <si>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</si>
  <si>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</si>
  <si>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</si>
  <si>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</si>
  <si>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</si>
  <si>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</si>
  <si>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</si>
  <si>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</si>
  <si>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</si>
  <si>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</si>
  <si>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</si>
  <si>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</si>
  <si>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</si>
  <si>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</si>
  <si>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</si>
  <si>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</si>
  <si>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</si>
  <si>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</si>
  <si>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</si>
  <si>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</si>
  <si>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</si>
  <si>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</si>
  <si>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</si>
  <si>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</si>
  <si>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</si>
  <si>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</si>
  <si>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</si>
  <si>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</si>
  <si>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</si>
  <si>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</si>
  <si>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</si>
  <si>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</si>
  <si>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</si>
  <si>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</si>
  <si>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</si>
  <si>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</si>
  <si>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</si>
  <si>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</si>
  <si>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</si>
  <si>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</si>
  <si>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</si>
  <si>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</si>
  <si>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</si>
  <si>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</si>
  <si>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</si>
  <si>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</si>
  <si>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</si>
  <si>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</si>
  <si>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</si>
  <si>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</si>
  <si>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</si>
  <si>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</si>
  <si>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</si>
  <si>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</si>
  <si>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</si>
  <si>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</si>
  <si>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</si>
  <si>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</si>
  <si>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</si>
  <si>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</si>
  <si>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</si>
  <si>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</si>
  <si>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</si>
  <si>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</si>
  <si>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</si>
  <si>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</si>
  <si>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</si>
  <si>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</si>
  <si>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</si>
  <si>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</si>
  <si>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</si>
  <si>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</si>
  <si>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</si>
  <si>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</si>
  <si>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</si>
  <si>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</si>
  <si>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</si>
  <si>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</si>
  <si>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</si>
  <si>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</si>
  <si>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</si>
  <si>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</si>
  <si>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</si>
  <si>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</si>
  <si>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</si>
  <si>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</si>
  <si>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</si>
  <si>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</si>
  <si>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</si>
  <si>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</si>
  <si>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</si>
  <si>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</si>
  <si>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</si>
  <si>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</si>
  <si>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</si>
  <si>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</si>
  <si>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</si>
  <si>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</si>
  <si>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</si>
  <si>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</si>
  <si>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</si>
  <si>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</si>
  <si>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</si>
  <si>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</si>
  <si>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</si>
  <si>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</si>
  <si>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</si>
  <si>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</si>
  <si>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</si>
  <si>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</si>
  <si>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</si>
  <si>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</si>
  <si>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</si>
  <si>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</si>
  <si>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</si>
  <si>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</si>
  <si>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</si>
  <si>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</si>
  <si>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</si>
  <si>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</si>
  <si>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</si>
  <si>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</si>
  <si>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</si>
  <si>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</si>
  <si>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</si>
  <si>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</si>
  <si>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</si>
  <si>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</si>
  <si>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</si>
  <si>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</si>
  <si>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</si>
  <si>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</si>
  <si>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</si>
  <si>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</si>
  <si>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</si>
  <si>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</si>
  <si>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</si>
  <si>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</si>
  <si>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</si>
  <si>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</si>
  <si>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</si>
  <si>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</si>
  <si>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</si>
  <si>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</si>
  <si>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</si>
  <si>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</si>
  <si>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</si>
  <si>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</si>
  <si>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</si>
  <si>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</si>
  <si>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</si>
  <si>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</si>
  <si>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</si>
  <si>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</si>
  <si>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</si>
  <si>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</si>
  <si>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</si>
  <si>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</si>
  <si>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</si>
  <si>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</si>
  <si>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</si>
  <si>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</si>
  <si>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</si>
  <si>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</si>
  <si>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</si>
  <si>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</si>
  <si>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</si>
  <si>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</si>
  <si>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</si>
  <si>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</si>
  <si>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</si>
  <si>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</si>
  <si>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</si>
  <si>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</si>
  <si>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</si>
  <si>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</si>
  <si>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</si>
  <si>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</si>
  <si>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</si>
  <si>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</si>
  <si>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</si>
  <si>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</si>
  <si>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</si>
  <si>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</si>
  <si>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</si>
  <si>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</si>
  <si>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</si>
  <si>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</si>
  <si>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</si>
  <si>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</si>
  <si>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</si>
  <si>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</si>
  <si>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</si>
  <si>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</si>
  <si>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</si>
  <si>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</si>
  <si>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</si>
  <si>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</si>
  <si>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</si>
  <si>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</si>
  <si>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</si>
  <si>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</si>
  <si>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</si>
  <si>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</si>
  <si>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</si>
  <si>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</si>
  <si>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</si>
  <si>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</si>
  <si>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</si>
  <si>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</si>
  <si>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</si>
  <si>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</si>
  <si>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</si>
  <si>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</si>
  <si>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</si>
  <si>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</si>
  <si>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</si>
  <si>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</si>
  <si>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</si>
  <si>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</si>
  <si>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</si>
  <si>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</si>
  <si>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</si>
  <si>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</si>
  <si>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</si>
  <si>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</si>
  <si>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</si>
  <si>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</si>
  <si>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</si>
  <si>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</si>
  <si>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</si>
  <si>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</si>
  <si>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</si>
  <si>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</si>
  <si>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</si>
  <si>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</si>
  <si>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</si>
  <si>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</si>
  <si>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</si>
  <si>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</si>
  <si>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</si>
  <si>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</si>
  <si>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</si>
  <si>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</si>
  <si>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</si>
  <si>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</si>
  <si>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</si>
  <si>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</si>
  <si>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</si>
  <si>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</si>
  <si>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</si>
  <si>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</si>
  <si>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</si>
  <si>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</si>
  <si>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</si>
  <si>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</si>
  <si>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</si>
  <si>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</si>
  <si>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</si>
  <si>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</si>
  <si>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</si>
  <si>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</si>
  <si>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</si>
  <si>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</si>
  <si>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</si>
  <si>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</si>
  <si>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</si>
  <si>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</si>
  <si>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</si>
  <si>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</si>
  <si>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</si>
  <si>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</si>
  <si>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</si>
  <si>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</si>
  <si>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</si>
  <si>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</si>
  <si>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</si>
  <si>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</si>
  <si>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</si>
  <si>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</si>
  <si>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</si>
  <si>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</si>
  <si>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</si>
  <si>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</si>
  <si>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</si>
  <si>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</si>
  <si>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</si>
  <si>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</si>
  <si>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</si>
  <si>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</si>
  <si>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</si>
  <si>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</si>
  <si>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</si>
  <si>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</si>
  <si>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</si>
  <si>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</si>
  <si>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</si>
  <si>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</si>
  <si>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</si>
  <si>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</si>
  <si>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</si>
  <si>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</si>
  <si>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</si>
  <si>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</si>
  <si>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</si>
  <si>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</si>
  <si>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</si>
  <si>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</si>
  <si>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</si>
  <si>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</si>
  <si>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</si>
  <si>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</si>
  <si>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</si>
  <si>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</si>
  <si>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</si>
  <si>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</si>
  <si>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</si>
  <si>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</si>
  <si>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</si>
  <si>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</si>
  <si>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</si>
  <si>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</si>
  <si>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</si>
  <si>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</si>
  <si>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</si>
  <si>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</si>
  <si>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</si>
  <si>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</si>
  <si>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</si>
  <si>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</si>
  <si>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</si>
  <si>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</si>
  <si>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</si>
  <si>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</si>
  <si>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</si>
  <si>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</si>
  <si>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</si>
  <si>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</si>
  <si>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</si>
  <si>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</si>
  <si>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</si>
  <si>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</si>
  <si>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</si>
  <si>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</si>
  <si>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</si>
  <si>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</si>
  <si>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</si>
  <si>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</si>
  <si>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</si>
  <si>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</si>
  <si>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</si>
  <si>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</si>
  <si>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</si>
  <si>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</si>
  <si>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</si>
  <si>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</si>
  <si>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</si>
  <si>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</si>
  <si>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</si>
  <si>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</si>
  <si>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</si>
  <si>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</si>
  <si>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</si>
  <si>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</si>
  <si>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</si>
  <si>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</si>
  <si>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</si>
  <si>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</si>
  <si>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</si>
  <si>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</si>
  <si>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</si>
  <si>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</si>
  <si>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</si>
  <si>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</si>
  <si>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</si>
  <si>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</si>
  <si>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</si>
  <si>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</si>
  <si>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</si>
  <si>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</si>
  <si>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</si>
  <si>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</si>
  <si>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</si>
  <si>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</si>
  <si>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</si>
  <si>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</si>
  <si>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</si>
  <si>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</si>
  <si>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</si>
  <si>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</si>
  <si>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</si>
  <si>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</si>
  <si>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</si>
  <si>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</si>
  <si>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</si>
  <si>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</si>
  <si>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</si>
  <si>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</si>
  <si>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</si>
  <si>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</si>
  <si>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</si>
  <si>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</si>
  <si>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</si>
  <si>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</si>
  <si>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</si>
  <si>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</si>
  <si>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</si>
  <si>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</si>
  <si>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</si>
  <si>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</si>
  <si>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</si>
  <si>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</si>
  <si>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</si>
  <si>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</si>
  <si>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</si>
  <si>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</si>
  <si>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</si>
  <si>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</si>
  <si>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</si>
  <si>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</si>
  <si>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</si>
  <si>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</si>
  <si>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</si>
  <si>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</si>
  <si>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</si>
  <si>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</si>
  <si>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</si>
  <si>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</si>
  <si>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</si>
  <si>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</si>
  <si>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</si>
  <si>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</si>
  <si>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</si>
  <si>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</si>
  <si>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</si>
  <si>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</si>
  <si>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</si>
  <si>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</si>
  <si>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</si>
  <si>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</si>
  <si>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</si>
  <si>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</si>
  <si>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</si>
  <si>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</si>
  <si>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</si>
  <si>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</si>
  <si>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</si>
  <si>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</si>
  <si>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</si>
  <si>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</si>
  <si>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</si>
  <si>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</si>
  <si>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</si>
  <si>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</si>
  <si>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</si>
  <si>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</si>
  <si>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</si>
  <si>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</si>
  <si>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</si>
  <si>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</si>
  <si>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</si>
  <si>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</si>
  <si>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</si>
  <si>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</si>
  <si>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</si>
  <si>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</si>
  <si>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</si>
  <si>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</si>
  <si>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</si>
  <si>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</si>
  <si>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</si>
  <si>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</si>
  <si>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</si>
  <si>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</si>
  <si>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</si>
  <si>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</si>
  <si>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</si>
  <si>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</si>
  <si>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</si>
  <si>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</si>
  <si>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</si>
  <si>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</si>
  <si>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</si>
  <si>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</si>
  <si>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</si>
  <si>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</si>
  <si>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</si>
  <si>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</si>
  <si>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</si>
  <si>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</si>
  <si>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</si>
  <si>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</si>
  <si>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</si>
  <si>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</si>
  <si>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</si>
  <si>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</si>
  <si>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</si>
  <si>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</si>
  <si>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</si>
  <si>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</si>
  <si>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</si>
  <si>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</si>
  <si>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</si>
  <si>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</si>
  <si>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</si>
  <si>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</si>
  <si>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</si>
  <si>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</si>
  <si>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</si>
  <si>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</si>
  <si>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</si>
  <si>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</si>
  <si>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</si>
  <si>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</si>
  <si>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</si>
  <si>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</si>
  <si>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</si>
  <si>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</si>
  <si>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</si>
  <si>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</si>
  <si>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</si>
  <si>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</si>
  <si>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</si>
  <si>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</si>
  <si>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</si>
  <si>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</si>
  <si>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</si>
  <si>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</si>
  <si>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</si>
  <si>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</si>
  <si>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</si>
  <si>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</si>
  <si>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</si>
  <si>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</si>
  <si>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</si>
  <si>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</si>
  <si>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</si>
  <si>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</si>
  <si>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</si>
  <si>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</si>
  <si>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</si>
  <si>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</si>
  <si>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</si>
  <si>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</si>
  <si>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</si>
  <si>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</si>
  <si>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</si>
  <si>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</si>
  <si>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</si>
  <si>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</si>
  <si>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</si>
  <si>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</si>
  <si>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</si>
  <si>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</si>
  <si>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</si>
  <si>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</si>
  <si>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</si>
  <si>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</si>
  <si>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</si>
  <si>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</si>
  <si>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</si>
  <si>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</si>
  <si>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</si>
  <si>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</si>
  <si>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</si>
  <si>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</si>
  <si>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</si>
  <si>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</si>
  <si>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</si>
  <si>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</si>
  <si>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</si>
  <si>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</si>
  <si>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</si>
  <si>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</si>
  <si>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</si>
  <si>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</si>
  <si>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</si>
  <si>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</si>
  <si>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</si>
  <si>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</si>
  <si>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</si>
  <si>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</si>
  <si>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</si>
  <si>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</si>
  <si>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</si>
  <si>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</si>
  <si>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</si>
  <si>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</si>
  <si>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</si>
  <si>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</si>
  <si>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</si>
  <si>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</si>
  <si>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</si>
  <si>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</si>
  <si>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</si>
  <si>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</si>
  <si>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</si>
  <si>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</si>
  <si>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</si>
  <si>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</si>
  <si>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</si>
  <si>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</si>
  <si>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</si>
  <si>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</si>
  <si>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</si>
  <si>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</si>
  <si>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</si>
  <si>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</si>
  <si>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</si>
  <si>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</si>
  <si>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</si>
  <si>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</si>
  <si>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</si>
  <si>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</si>
  <si>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</si>
  <si>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</si>
  <si>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</si>
  <si>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</si>
  <si>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</si>
  <si>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</si>
  <si>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</si>
  <si>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</si>
  <si>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</si>
  <si>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</si>
  <si>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</si>
  <si>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</si>
  <si>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</si>
  <si>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</si>
  <si>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</si>
  <si>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</si>
  <si>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</si>
  <si>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</si>
  <si>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</si>
  <si>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</si>
  <si>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</si>
  <si>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</si>
  <si>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</si>
  <si>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</si>
  <si>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</si>
  <si>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</si>
  <si>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</si>
  <si>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</si>
  <si>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</si>
  <si>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</si>
  <si>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</si>
  <si>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</si>
  <si>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</si>
  <si>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</si>
  <si>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</si>
  <si>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</si>
  <si>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</si>
  <si>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</si>
  <si>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</si>
  <si>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</si>
  <si>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</si>
  <si>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</si>
  <si>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</si>
  <si>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</si>
  <si>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</si>
  <si>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</si>
  <si>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</si>
  <si>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</si>
  <si>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</si>
  <si>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</si>
  <si>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</si>
  <si>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</si>
  <si>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</si>
  <si>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</si>
  <si>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</si>
  <si>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</si>
  <si>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</si>
  <si>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</si>
  <si>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</si>
  <si>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</si>
  <si>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</si>
  <si>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</si>
  <si>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</si>
  <si>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</si>
  <si>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</si>
  <si>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</si>
  <si>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</si>
  <si>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</si>
  <si>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</si>
  <si>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</si>
  <si>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</si>
  <si>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</si>
  <si>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</si>
  <si>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</si>
  <si>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</si>
  <si>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</si>
  <si>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</si>
  <si>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</si>
  <si>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</si>
  <si>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</si>
  <si>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</si>
  <si>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</si>
  <si>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</si>
  <si>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</si>
  <si>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</si>
  <si>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</si>
  <si>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</si>
  <si>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</si>
  <si>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</si>
  <si>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</si>
  <si>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</si>
  <si>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</si>
  <si>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</si>
  <si>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</si>
  <si>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</si>
  <si>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</si>
  <si>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</si>
  <si>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</si>
  <si>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</si>
  <si>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</si>
  <si>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</si>
  <si>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</si>
  <si>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</si>
  <si>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</si>
  <si>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</si>
  <si>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</si>
  <si>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</si>
  <si>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</si>
  <si>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</si>
  <si>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</si>
  <si>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</si>
  <si>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</si>
  <si>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</si>
  <si>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</si>
  <si>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</si>
  <si>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</si>
  <si>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</si>
  <si>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</si>
  <si>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</si>
  <si>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</si>
  <si>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</si>
  <si>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</si>
  <si>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</si>
  <si>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</si>
  <si>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</si>
  <si>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</si>
  <si>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</si>
  <si>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</si>
  <si>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</si>
  <si>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</si>
  <si>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</si>
  <si>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</si>
  <si>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</si>
  <si>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</si>
  <si>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</si>
  <si>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</si>
  <si>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</si>
  <si>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</si>
  <si>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</si>
  <si>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</si>
  <si>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</si>
  <si>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</si>
  <si>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</si>
  <si>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</si>
  <si>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</si>
  <si>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</si>
  <si>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</si>
  <si>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</si>
  <si>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</si>
  <si>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</si>
  <si>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</si>
  <si>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</si>
  <si>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</si>
  <si>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</si>
  <si>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</si>
  <si>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</si>
  <si>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</si>
  <si>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</si>
  <si>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</si>
  <si>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</si>
  <si>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</si>
  <si>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</si>
  <si>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</si>
  <si>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</si>
  <si>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</si>
  <si>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</si>
  <si>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</si>
  <si>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</si>
  <si>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</si>
  <si>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</si>
  <si>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</si>
  <si>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</si>
  <si>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</si>
  <si>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</si>
  <si>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</si>
  <si>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</si>
  <si>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</si>
  <si>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</si>
  <si>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</si>
  <si>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</si>
  <si>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</si>
  <si>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</si>
  <si>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</si>
  <si>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</si>
  <si>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</si>
  <si>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</si>
  <si>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</si>
  <si>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</si>
  <si>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</si>
  <si>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</si>
  <si>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</si>
  <si>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</si>
  <si>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</si>
  <si>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</si>
  <si>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</si>
  <si>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</si>
  <si>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</si>
  <si>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</si>
  <si>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</si>
  <si>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</si>
  <si>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</si>
  <si>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</si>
  <si>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</si>
  <si>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</si>
  <si>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</si>
  <si>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</si>
  <si>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</si>
  <si>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</si>
  <si>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</si>
  <si>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</si>
  <si>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</si>
  <si>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</si>
  <si>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</si>
  <si>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</si>
  <si>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</si>
  <si>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</si>
  <si>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</si>
  <si>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</si>
  <si>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</si>
  <si>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</si>
  <si>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</si>
  <si>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</si>
  <si>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</si>
  <si>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</si>
  <si>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</si>
  <si>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</si>
  <si>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</si>
  <si>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</si>
  <si>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</si>
  <si>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</si>
  <si>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</si>
  <si>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</si>
  <si>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</si>
  <si>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</si>
  <si>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</si>
  <si>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</si>
  <si>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</si>
  <si>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</si>
  <si>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</si>
  <si>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</si>
  <si>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</si>
  <si>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</si>
  <si>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</si>
  <si>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</si>
  <si>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</si>
  <si>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</si>
  <si>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</si>
  <si>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</si>
  <si>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</si>
  <si>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</si>
  <si>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</si>
  <si>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</si>
  <si>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</si>
  <si>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</si>
  <si>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</si>
  <si>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</si>
  <si>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</si>
  <si>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</si>
  <si>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</si>
  <si>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</si>
  <si>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</si>
  <si>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</si>
  <si>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</si>
  <si>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</si>
  <si>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</si>
  <si>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</si>
  <si>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</si>
  <si>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</si>
  <si>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</si>
  <si>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</si>
  <si>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</si>
  <si>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</si>
  <si>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</si>
  <si>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</si>
  <si>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</si>
  <si>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</si>
  <si>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</si>
  <si>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</si>
  <si>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</si>
  <si>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</si>
  <si>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</si>
  <si>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</si>
  <si>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</si>
  <si>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</si>
  <si>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</si>
  <si>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</si>
  <si>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</si>
  <si>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</si>
  <si>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</si>
  <si>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</si>
  <si>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</si>
  <si>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</si>
  <si>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</si>
  <si>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</si>
  <si>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</si>
  <si>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</si>
  <si>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</si>
  <si>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</si>
  <si>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</si>
  <si>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</si>
  <si>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</si>
  <si>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</si>
  <si>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</si>
  <si>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</si>
  <si>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</si>
  <si>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</si>
  <si>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</si>
  <si>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</si>
  <si>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</si>
  <si>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</si>
  <si>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</si>
  <si>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</si>
  <si>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</si>
  <si>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</si>
  <si>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</si>
  <si>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</si>
  <si>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</si>
  <si>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</si>
  <si>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</si>
  <si>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</si>
  <si>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</si>
  <si>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</si>
  <si>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</si>
  <si>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</si>
  <si>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</si>
  <si>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</si>
  <si>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</si>
  <si>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</si>
  <si>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</si>
  <si>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</si>
  <si>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</si>
  <si>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</si>
  <si>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</si>
  <si>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</si>
  <si>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</si>
  <si>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</si>
  <si>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</si>
  <si>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</si>
  <si>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</si>
  <si>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</si>
  <si>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</si>
  <si>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</si>
  <si>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</si>
  <si>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</si>
  <si>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</si>
  <si>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</si>
  <si>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</si>
  <si>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</si>
  <si>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</si>
  <si>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</si>
  <si>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</si>
  <si>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</si>
  <si>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</si>
  <si>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</si>
  <si>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</si>
  <si>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</si>
  <si>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</si>
  <si>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</si>
  <si>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</si>
  <si>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</si>
  <si>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</si>
  <si>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</si>
  <si>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</si>
  <si>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</si>
  <si>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</si>
  <si>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</si>
  <si>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</si>
  <si>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</si>
  <si>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</si>
  <si>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</si>
  <si>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</si>
  <si>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</si>
  <si>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</si>
  <si>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</si>
  <si>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</si>
  <si>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</si>
  <si>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</si>
  <si>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</si>
  <si>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</si>
  <si>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</si>
  <si>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</si>
  <si>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</si>
  <si>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</si>
  <si>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</si>
  <si>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</si>
  <si>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</si>
  <si>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</si>
  <si>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</si>
  <si>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</si>
  <si>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</si>
  <si>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</si>
  <si>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</si>
  <si>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</si>
  <si>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</si>
  <si>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</si>
  <si>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</si>
  <si>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</si>
  <si>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</si>
  <si>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</si>
  <si>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</si>
  <si>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</si>
  <si>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</si>
  <si>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</si>
  <si>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</si>
  <si>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</si>
  <si>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</si>
  <si>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</si>
  <si>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</si>
  <si>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</si>
  <si>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</si>
  <si>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</si>
  <si>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</si>
  <si>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</si>
  <si>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</si>
  <si>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</si>
  <si>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</si>
  <si>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</si>
  <si>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</si>
  <si>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</si>
  <si>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</si>
  <si>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</si>
  <si>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</si>
  <si>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</si>
  <si>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</si>
  <si>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</si>
  <si>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</si>
  <si>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</si>
  <si>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</si>
  <si>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</si>
  <si>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</si>
  <si>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</si>
  <si>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</si>
  <si>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</si>
  <si>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</si>
  <si>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</si>
  <si>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</si>
  <si>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</si>
  <si>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</si>
  <si>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</si>
  <si>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</si>
  <si>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</si>
  <si>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</si>
  <si>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</si>
  <si>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</si>
  <si>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</si>
  <si>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</si>
  <si>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</si>
  <si>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</si>
  <si>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</si>
  <si>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</si>
  <si>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</si>
  <si>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</si>
  <si>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</si>
  <si>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</si>
  <si>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</si>
  <si>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</si>
  <si>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</si>
  <si>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</si>
  <si>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</si>
  <si>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</si>
  <si>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</si>
  <si>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</si>
  <si>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</si>
  <si>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</si>
  <si>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</si>
  <si>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</si>
  <si>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</si>
  <si>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</si>
  <si>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</si>
  <si>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</si>
  <si>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</si>
  <si>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</si>
  <si>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</si>
  <si>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</si>
  <si>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</si>
  <si>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</si>
  <si>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</si>
  <si>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</si>
  <si>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</si>
  <si>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</si>
  <si>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</si>
  <si>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</si>
  <si>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</si>
  <si>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</si>
  <si>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</si>
  <si>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</si>
  <si>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</si>
  <si>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</si>
  <si>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</si>
  <si>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</si>
  <si>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</si>
  <si>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</si>
  <si>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</si>
  <si>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</si>
  <si>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</si>
  <si>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</si>
  <si>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</si>
  <si>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</si>
  <si>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</si>
  <si>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</si>
  <si>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</si>
  <si>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</si>
  <si>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</si>
  <si>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</si>
  <si>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</si>
  <si>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</si>
  <si>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</si>
  <si>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</si>
  <si>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</si>
  <si>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</si>
  <si>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</si>
  <si>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</si>
  <si>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</si>
  <si>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</si>
  <si>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</si>
  <si>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</si>
  <si>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</si>
  <si>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</si>
  <si>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</si>
  <si>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</si>
  <si>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</si>
  <si>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</si>
  <si>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</si>
  <si>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</si>
  <si>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</si>
  <si>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</si>
  <si>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</si>
  <si>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</si>
  <si>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</si>
  <si>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</si>
  <si>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</si>
  <si>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</si>
  <si>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</si>
  <si>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</si>
  <si>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</si>
  <si>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</si>
  <si>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</si>
  <si>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</si>
  <si>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</si>
  <si>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</si>
  <si>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</si>
  <si>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</si>
  <si>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</si>
  <si>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</si>
  <si>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</si>
  <si>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</si>
  <si>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</si>
  <si>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</si>
  <si>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</si>
  <si>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</si>
  <si>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</si>
  <si>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</si>
  <si>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</si>
  <si>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</si>
  <si>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</si>
  <si>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</si>
  <si>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</si>
  <si>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</si>
  <si>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</si>
  <si>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</si>
  <si>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</si>
  <si>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</si>
  <si>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</si>
  <si>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</si>
  <si>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</si>
  <si>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</si>
  <si>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</si>
  <si>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</si>
  <si>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</si>
  <si>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</si>
  <si>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</si>
  <si>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</si>
  <si>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</si>
  <si>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</si>
  <si>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</si>
  <si>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</si>
  <si>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</si>
  <si>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</si>
  <si>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</si>
  <si>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</si>
  <si>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</si>
  <si>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</si>
  <si>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</si>
  <si>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</si>
  <si>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</si>
  <si>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</si>
  <si>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</si>
  <si>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</si>
  <si>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</si>
  <si>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</si>
  <si>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</si>
  <si>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</si>
  <si>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</si>
  <si>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</si>
  <si>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</si>
  <si>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</si>
  <si>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</si>
  <si>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</si>
  <si>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</si>
  <si>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</si>
  <si>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</si>
  <si>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</si>
  <si>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</si>
  <si>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</si>
  <si>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</si>
  <si>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</si>
  <si>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</si>
  <si>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</si>
  <si>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</si>
  <si>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</si>
  <si>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</si>
  <si>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</si>
  <si>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</si>
  <si>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</si>
  <si>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</si>
  <si>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</si>
  <si>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</si>
  <si>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</si>
  <si>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</si>
  <si>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</si>
  <si>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</si>
  <si>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</si>
  <si>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</si>
  <si>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</si>
  <si>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</si>
  <si>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</si>
  <si>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</si>
  <si>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</si>
  <si>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</si>
  <si>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</si>
  <si>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</si>
  <si>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</si>
  <si>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</si>
  <si>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</si>
  <si>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</si>
  <si>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</si>
  <si>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</si>
  <si>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</si>
  <si>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</si>
  <si>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</si>
  <si>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</si>
  <si>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</si>
  <si>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</si>
  <si>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</si>
  <si>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</si>
  <si>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</si>
  <si>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</si>
  <si>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</si>
  <si>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</si>
  <si>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</si>
  <si>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</si>
  <si>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</si>
  <si>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</si>
  <si>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</si>
  <si>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</si>
  <si>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</si>
  <si>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</si>
  <si>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</si>
  <si>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</si>
  <si>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</si>
  <si>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</si>
  <si>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</si>
  <si>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</si>
  <si>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</si>
  <si>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</si>
  <si>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</si>
  <si>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</si>
  <si>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</si>
  <si>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</si>
  <si>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</si>
  <si>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</si>
  <si>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</si>
  <si>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</si>
  <si>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</si>
  <si>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</si>
  <si>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</si>
  <si>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</si>
  <si>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</si>
  <si>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</si>
  <si>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</si>
  <si>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</si>
  <si>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</si>
  <si>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</si>
  <si>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</si>
  <si>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</si>
  <si>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</si>
  <si>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</si>
  <si>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</si>
  <si>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</si>
  <si>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</si>
  <si>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</si>
  <si>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</si>
  <si>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</si>
  <si>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</si>
  <si>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</si>
  <si>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</si>
  <si>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</si>
  <si>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</si>
  <si>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</si>
  <si>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</si>
  <si>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</si>
  <si>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</si>
  <si>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</si>
  <si>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</si>
  <si>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</si>
  <si>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</si>
  <si>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</si>
  <si>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</si>
  <si>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</si>
  <si>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</si>
  <si>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</si>
  <si>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</si>
  <si>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</si>
  <si>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</si>
  <si>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</si>
  <si>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</si>
  <si>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</si>
  <si>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</si>
  <si>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</si>
  <si>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</si>
  <si>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</si>
  <si>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</si>
  <si>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</si>
  <si>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</si>
  <si>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</si>
  <si>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</si>
  <si>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</si>
  <si>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</si>
  <si>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</si>
  <si>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</si>
  <si>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</si>
  <si>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</si>
  <si>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</si>
  <si>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</si>
  <si>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</si>
  <si>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</si>
  <si>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</si>
  <si>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</si>
  <si>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</si>
  <si>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</si>
  <si>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</si>
  <si>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</si>
  <si>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</si>
  <si>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</si>
  <si>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</si>
  <si>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</si>
  <si>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</si>
  <si>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</si>
  <si>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</si>
  <si>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</si>
  <si>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</si>
  <si>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</si>
  <si>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</si>
  <si>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</si>
  <si>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</si>
  <si>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</si>
  <si>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</si>
  <si>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</si>
  <si>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</si>
  <si>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</si>
  <si>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</si>
  <si>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</si>
  <si>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</si>
  <si>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</si>
  <si>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</si>
  <si>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</si>
  <si>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</si>
  <si>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</si>
  <si>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</si>
  <si>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</si>
  <si>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</si>
  <si>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</si>
  <si>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</si>
  <si>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</si>
  <si>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</si>
  <si>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</si>
  <si>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</si>
  <si>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</si>
  <si>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</si>
  <si>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</si>
  <si>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</si>
  <si>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</si>
  <si>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</si>
  <si>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</si>
  <si>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</si>
  <si>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</si>
  <si>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</si>
  <si>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</si>
  <si>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</si>
  <si>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</si>
  <si>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</si>
  <si>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</si>
  <si>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</si>
  <si>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</si>
  <si>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</si>
  <si>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</si>
  <si>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</si>
  <si>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</si>
  <si>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</si>
  <si>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</si>
  <si>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</si>
  <si>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</si>
  <si>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</si>
  <si>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</si>
  <si>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</si>
  <si>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</si>
  <si>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</si>
  <si>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</si>
  <si>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</si>
  <si>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</si>
  <si>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</si>
  <si>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</si>
  <si>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</si>
  <si>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</si>
  <si>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</si>
  <si>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</si>
  <si>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</si>
  <si>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</si>
  <si>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</si>
  <si>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</si>
  <si>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</si>
  <si>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</si>
  <si>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</si>
  <si>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</si>
  <si>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</si>
  <si>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</si>
  <si>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</si>
  <si>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</si>
  <si>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</si>
  <si>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</si>
  <si>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</si>
  <si>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</si>
  <si>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</si>
  <si>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</si>
  <si>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</si>
  <si>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</si>
  <si>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</si>
  <si>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</si>
  <si>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</si>
  <si>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</si>
  <si>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</si>
  <si>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</si>
  <si>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</si>
  <si>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</si>
  <si>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</si>
  <si>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</si>
  <si>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</si>
  <si>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</si>
  <si>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</si>
  <si>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</si>
  <si>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</si>
  <si>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</si>
  <si>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</si>
  <si>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</si>
  <si>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</si>
  <si>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</si>
  <si>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</si>
  <si>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</si>
  <si>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</si>
  <si>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</si>
  <si>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</si>
  <si>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</si>
  <si>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</si>
  <si>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</si>
  <si>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</si>
  <si>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</si>
  <si>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</si>
  <si>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</si>
  <si>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</si>
  <si>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</si>
  <si>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</si>
  <si>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</si>
  <si>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</si>
  <si>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</si>
  <si>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</si>
  <si>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</si>
  <si>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</si>
  <si>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</si>
  <si>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</si>
  <si>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</si>
  <si>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</si>
  <si>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</si>
  <si>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</si>
  <si>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</si>
  <si>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</si>
  <si>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</si>
  <si>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</si>
  <si>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</si>
  <si>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</si>
  <si>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</si>
  <si>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</si>
  <si>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</si>
  <si>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</si>
  <si>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</si>
  <si>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</si>
  <si>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</si>
  <si>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</si>
  <si>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</si>
  <si>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</si>
  <si>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</si>
  <si>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</si>
  <si>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</si>
  <si>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</si>
  <si>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</si>
  <si>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</si>
  <si>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</si>
  <si>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</si>
  <si>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</si>
  <si>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</si>
  <si>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</si>
  <si>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</si>
  <si>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</si>
  <si>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</si>
  <si>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</si>
  <si>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</si>
  <si>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</si>
  <si>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</si>
  <si>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</si>
  <si>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</si>
  <si>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</si>
  <si>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</si>
  <si>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</si>
  <si>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</si>
  <si>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</si>
  <si>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</si>
  <si>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</si>
  <si>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</si>
  <si>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</si>
  <si>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</si>
  <si>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</si>
  <si>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</si>
  <si>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</si>
  <si>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</si>
  <si>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</si>
  <si>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</si>
  <si>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</si>
  <si>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</si>
  <si>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</si>
  <si>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</si>
  <si>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</si>
  <si>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</si>
  <si>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</si>
  <si>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</si>
  <si>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</si>
  <si>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</si>
  <si>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</si>
  <si>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</si>
  <si>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</si>
  <si>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</si>
  <si>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</si>
  <si>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</si>
  <si>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</si>
  <si>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</si>
  <si>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</si>
  <si>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</si>
  <si>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</si>
  <si>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</si>
  <si>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</si>
  <si>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</si>
  <si>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</si>
  <si>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</si>
  <si>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</si>
  <si>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</si>
  <si>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</si>
  <si>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</si>
  <si>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</si>
  <si>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</si>
  <si>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</si>
  <si>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</si>
  <si>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</si>
  <si>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</si>
  <si>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</si>
  <si>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</si>
  <si>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</si>
  <si>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</si>
  <si>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</si>
  <si>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</si>
  <si>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</si>
  <si>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</si>
  <si>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</si>
  <si>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</si>
  <si>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</si>
  <si>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</si>
  <si>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</si>
  <si>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</si>
  <si>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</si>
  <si>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</si>
  <si>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</si>
  <si>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</si>
  <si>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</si>
  <si>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</si>
  <si>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</si>
  <si>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</si>
  <si>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</si>
  <si>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</si>
  <si>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</si>
  <si>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</si>
  <si>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</si>
  <si>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</si>
  <si>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</si>
  <si>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</si>
  <si>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</si>
  <si>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</si>
  <si>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</si>
  <si>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</si>
  <si>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</si>
  <si>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</si>
  <si>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</si>
  <si>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</si>
  <si>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</si>
  <si>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</si>
  <si>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</si>
  <si>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</si>
  <si>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</si>
  <si>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</si>
  <si>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</si>
  <si>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</si>
  <si>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</si>
  <si>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</si>
  <si>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</si>
  <si>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</si>
  <si>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</si>
  <si>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</si>
  <si>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</si>
  <si>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</si>
  <si>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</si>
  <si>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</si>
  <si>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</si>
  <si>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</si>
  <si>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</si>
  <si>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</si>
  <si>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</si>
  <si>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</si>
  <si>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</si>
  <si>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</si>
  <si>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</si>
  <si>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</si>
  <si>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</si>
  <si>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</si>
  <si>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</si>
  <si>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</si>
  <si>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</si>
  <si>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</si>
  <si>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</si>
  <si>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</si>
  <si>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</si>
  <si>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</si>
  <si>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</si>
  <si>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</si>
  <si>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</si>
  <si>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</si>
  <si>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</si>
  <si>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</si>
  <si>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</si>
  <si>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</si>
  <si>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</si>
  <si>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</si>
  <si>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</si>
  <si>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</si>
  <si>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</si>
  <si>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</si>
  <si>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</si>
  <si>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</si>
  <si>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</si>
  <si>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</si>
  <si>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</si>
  <si>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</si>
  <si>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</si>
  <si>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</si>
  <si>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</si>
  <si>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</si>
  <si>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</si>
  <si>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</si>
  <si>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</si>
  <si>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</si>
  <si>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</si>
  <si>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</si>
  <si>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</si>
  <si>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</si>
  <si>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</si>
  <si>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</si>
  <si>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</si>
  <si>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</si>
  <si>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</si>
  <si>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</si>
  <si>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</si>
  <si>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</si>
  <si>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</si>
  <si>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</si>
  <si>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</si>
  <si>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</si>
  <si>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</si>
  <si>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</si>
  <si>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</si>
  <si>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</si>
  <si>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</si>
  <si>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</si>
  <si>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</si>
  <si>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</si>
  <si>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</si>
  <si>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</si>
  <si>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</si>
  <si>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</si>
  <si>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</si>
  <si>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</si>
  <si>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</si>
  <si>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</si>
  <si>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</si>
  <si>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</si>
  <si>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</si>
  <si>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</si>
  <si>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</si>
  <si>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</si>
  <si>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</si>
  <si>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</si>
  <si>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</si>
  <si>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</si>
  <si>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</si>
  <si>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</si>
  <si>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</si>
  <si>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</si>
  <si>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</si>
  <si>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</si>
  <si>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</si>
  <si>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</si>
  <si>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</si>
  <si>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</si>
  <si>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</si>
  <si>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</si>
  <si>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</si>
  <si>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</si>
  <si>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</si>
  <si>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</si>
  <si>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</si>
  <si>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</si>
  <si>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</si>
  <si>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</si>
  <si>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</si>
  <si>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</si>
  <si>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</si>
  <si>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</si>
  <si>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</si>
  <si>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</si>
  <si>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</si>
  <si>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</si>
  <si>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</si>
  <si>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</si>
  <si>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</si>
  <si>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</si>
  <si>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</si>
  <si>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</si>
  <si>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</si>
  <si>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</si>
  <si>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</si>
  <si>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</si>
  <si>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</si>
  <si>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</si>
  <si>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</si>
  <si>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</si>
  <si>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</si>
  <si>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</si>
  <si>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</si>
  <si>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</si>
  <si>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</si>
  <si>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</si>
  <si>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</si>
  <si>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</si>
  <si>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</si>
  <si>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</si>
  <si>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</si>
  <si>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</si>
  <si>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</si>
  <si>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</si>
  <si>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</si>
  <si>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</si>
  <si>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</si>
  <si>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</si>
  <si>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</si>
  <si>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</si>
  <si>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</si>
  <si>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</si>
  <si>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</si>
  <si>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</si>
  <si>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</si>
  <si>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</si>
  <si>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</si>
  <si>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</si>
  <si>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</si>
  <si>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</si>
  <si>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</si>
  <si>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</si>
  <si>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</si>
  <si>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</si>
  <si>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</si>
  <si>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</si>
  <si>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</si>
  <si>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</si>
  <si>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</si>
  <si>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</si>
  <si>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</si>
  <si>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</si>
  <si>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</si>
  <si>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</si>
  <si>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</si>
  <si>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</si>
  <si>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</si>
  <si>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</si>
  <si>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</si>
  <si>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</si>
  <si>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</si>
  <si>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</si>
  <si>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</si>
  <si>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</si>
  <si>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</si>
  <si>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</si>
  <si>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</si>
  <si>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</si>
  <si>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</si>
  <si>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</si>
  <si>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</si>
  <si>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</si>
  <si>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</si>
  <si>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</si>
  <si>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</si>
  <si>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</si>
  <si>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</si>
  <si>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</si>
  <si>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</si>
  <si>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</si>
  <si>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</si>
  <si>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</si>
  <si>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</si>
  <si>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</si>
  <si>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</si>
  <si>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</si>
  <si>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</si>
  <si>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</si>
  <si>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</si>
  <si>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</si>
  <si>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</si>
  <si>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</si>
  <si>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</si>
  <si>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</si>
  <si>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</si>
  <si>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</si>
  <si>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</si>
  <si>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</si>
  <si>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</si>
  <si>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</si>
  <si>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</si>
  <si>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</si>
  <si>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</si>
  <si>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</si>
  <si>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</si>
  <si>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</si>
  <si>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</si>
  <si>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</si>
  <si>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</si>
  <si>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</si>
  <si>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</si>
  <si>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</si>
  <si>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</si>
  <si>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</si>
  <si>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</si>
  <si>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</si>
  <si>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</si>
  <si>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</si>
  <si>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</si>
  <si>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</si>
  <si>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</si>
  <si>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</si>
  <si>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</si>
  <si>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</si>
  <si>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</si>
  <si>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</si>
  <si>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</si>
  <si>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</si>
  <si>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</si>
  <si>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</si>
  <si>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</si>
  <si>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</si>
  <si>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</si>
  <si>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</si>
  <si>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</si>
  <si>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</si>
  <si>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</si>
  <si>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</si>
  <si>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</si>
  <si>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</si>
  <si>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</si>
  <si>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</si>
  <si>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</si>
  <si>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</si>
  <si>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</si>
  <si>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</si>
  <si>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</si>
  <si>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</si>
  <si>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</si>
  <si>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</si>
  <si>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</si>
  <si>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</si>
  <si>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</si>
  <si>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</si>
  <si>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</si>
  <si>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</si>
  <si>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</si>
  <si>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</si>
  <si>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</si>
  <si>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</si>
  <si>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</si>
  <si>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</si>
  <si>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</si>
  <si>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</si>
  <si>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</si>
  <si>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</si>
  <si>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</si>
  <si>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</si>
  <si>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</si>
  <si>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</si>
  <si>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</si>
  <si>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</si>
  <si>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</si>
  <si>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</si>
  <si>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</si>
  <si>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</si>
  <si>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</si>
  <si>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</si>
  <si>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</si>
  <si>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</si>
  <si>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</si>
  <si>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</si>
  <si>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</si>
  <si>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</si>
  <si>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</si>
  <si>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</si>
  <si>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</si>
  <si>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</si>
  <si>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</si>
  <si>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</si>
  <si>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</si>
  <si>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</si>
  <si>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</si>
  <si>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</si>
  <si>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</si>
  <si>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</si>
  <si>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</si>
  <si>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</si>
  <si>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</si>
  <si>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</si>
  <si>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</si>
  <si>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</si>
  <si>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</si>
  <si>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</si>
  <si>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</si>
  <si>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</si>
  <si>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</si>
  <si>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</si>
  <si>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</si>
  <si>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</si>
  <si>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</si>
  <si>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</si>
  <si>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</si>
  <si>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</si>
  <si>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</si>
  <si>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</si>
  <si>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</si>
  <si>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</si>
  <si>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</si>
  <si>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</si>
  <si>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</si>
  <si>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</si>
  <si>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</si>
  <si>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</si>
  <si>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</si>
  <si>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</si>
  <si>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</si>
  <si>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</si>
  <si>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</si>
  <si>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</si>
  <si>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</si>
  <si>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</si>
  <si>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</si>
  <si>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</si>
  <si>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</si>
  <si>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</si>
  <si>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</si>
  <si>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</si>
  <si>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</si>
  <si>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</si>
  <si>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</si>
  <si>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</si>
  <si>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</si>
  <si>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</si>
  <si>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</si>
  <si>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</si>
  <si>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</si>
  <si>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</si>
  <si>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</si>
  <si>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</si>
  <si>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</si>
  <si>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</si>
  <si>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</si>
  <si>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</si>
  <si>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</si>
  <si>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</si>
  <si>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</si>
  <si>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</si>
  <si>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</si>
  <si>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</si>
  <si>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</si>
  <si>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</si>
  <si>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</si>
  <si>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</si>
  <si>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</si>
  <si>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</si>
  <si>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</si>
  <si>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</si>
  <si>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</si>
  <si>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</si>
  <si>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</si>
  <si>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</si>
  <si>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</si>
  <si>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</si>
  <si>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</si>
  <si>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</si>
  <si>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</si>
  <si>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</si>
  <si>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</si>
  <si>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</si>
  <si>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</si>
  <si>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</si>
  <si>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</si>
  <si>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</si>
  <si>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</si>
  <si>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</si>
  <si>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</si>
  <si>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</si>
  <si>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</si>
  <si>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</si>
  <si>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</si>
  <si>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</si>
  <si>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</si>
  <si>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</si>
  <si>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</si>
  <si>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</si>
  <si>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</si>
  <si>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</si>
  <si>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</si>
  <si>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</si>
  <si>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</si>
  <si>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</si>
  <si>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</si>
  <si>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</si>
  <si>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</si>
  <si>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</si>
  <si>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</si>
  <si>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</si>
  <si>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</si>
  <si>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</si>
  <si>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</si>
  <si>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</si>
  <si>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</si>
  <si>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</si>
  <si>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</si>
  <si>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</si>
  <si>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</si>
  <si>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</si>
  <si>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</si>
  <si>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</si>
  <si>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</si>
  <si>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</si>
  <si>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</si>
  <si>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</si>
  <si>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</si>
  <si>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</si>
  <si>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</si>
  <si>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</si>
  <si>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</si>
  <si>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</si>
  <si>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</si>
  <si>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</si>
  <si>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</si>
  <si>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</si>
  <si>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</si>
  <si>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</si>
  <si>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</si>
  <si>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</si>
  <si>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</si>
  <si>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</si>
  <si>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</si>
  <si>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</si>
  <si>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</si>
  <si>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</si>
  <si>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</si>
  <si>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</si>
  <si>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</si>
  <si>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</si>
  <si>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</si>
  <si>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</si>
  <si>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</si>
  <si>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</si>
  <si>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</si>
  <si>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</si>
  <si>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</si>
  <si>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</si>
  <si>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</si>
  <si>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</si>
  <si>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</si>
  <si>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</si>
  <si>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</si>
  <si>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</si>
  <si>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</si>
  <si>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</si>
  <si>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</si>
  <si>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</si>
  <si>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</si>
  <si>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</si>
  <si>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</si>
  <si>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</si>
  <si>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</si>
  <si>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</si>
  <si>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</si>
  <si>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</si>
  <si>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</si>
  <si>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</si>
  <si>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</si>
  <si>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</si>
  <si>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</si>
  <si>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</si>
  <si>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</si>
  <si>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</si>
  <si>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</si>
  <si>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</si>
  <si>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</si>
  <si>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</si>
  <si>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</si>
  <si>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</si>
  <si>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</si>
  <si>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</si>
  <si>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</si>
  <si>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</si>
  <si>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</si>
  <si>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</si>
  <si>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</si>
  <si>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</si>
  <si>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</si>
  <si>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</si>
  <si>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</si>
  <si>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</si>
  <si>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</si>
  <si>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</si>
  <si>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</si>
  <si>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</si>
  <si>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</si>
  <si>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</si>
  <si>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</si>
  <si>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</si>
  <si>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</si>
  <si>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</si>
  <si>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</si>
  <si>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</si>
  <si>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</si>
  <si>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</si>
  <si>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</si>
  <si>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</si>
  <si>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</si>
  <si>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</si>
  <si>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</si>
  <si>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</si>
  <si>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</si>
  <si>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</si>
  <si>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</si>
  <si>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</si>
  <si>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</si>
  <si>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</si>
  <si>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</si>
  <si>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</si>
  <si>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</si>
  <si>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</si>
  <si>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</si>
  <si>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</si>
  <si>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</si>
  <si>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</si>
  <si>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</si>
  <si>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</si>
  <si>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</si>
  <si>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</si>
  <si>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</si>
  <si>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</si>
  <si>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</si>
  <si>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</si>
  <si>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</si>
  <si>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</si>
  <si>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</si>
  <si>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</si>
  <si>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</si>
  <si>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</si>
  <si>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</si>
  <si>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</si>
  <si>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</si>
  <si>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</si>
  <si>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</si>
  <si>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</si>
  <si>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</si>
  <si>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</si>
  <si>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</si>
  <si>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</si>
  <si>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</si>
  <si>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</si>
  <si>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</si>
  <si>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</si>
  <si>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</si>
  <si>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</si>
  <si>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</si>
  <si>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</si>
  <si>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</si>
  <si>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</si>
  <si>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</si>
  <si>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</si>
  <si>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</si>
  <si>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</si>
  <si>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</si>
  <si>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</si>
  <si>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</si>
  <si>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</si>
  <si>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</si>
  <si>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</si>
  <si>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</si>
  <si>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</si>
  <si>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</si>
  <si>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</si>
  <si>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</si>
  <si>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</si>
  <si>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</si>
  <si>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</si>
  <si>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</si>
  <si>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</si>
  <si>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</si>
  <si>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</si>
  <si>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</si>
  <si>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</si>
  <si>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</si>
  <si>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</si>
  <si>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</si>
  <si>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</si>
  <si>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</si>
  <si>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</si>
  <si>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</si>
  <si>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</si>
  <si>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</si>
  <si>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</si>
  <si>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</si>
  <si>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</si>
  <si>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</si>
  <si>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</si>
  <si>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</si>
  <si>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</si>
  <si>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</si>
  <si>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</si>
  <si>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</si>
  <si>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</si>
  <si>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</si>
  <si>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</si>
  <si>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</si>
  <si>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</si>
  <si>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</si>
  <si>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</si>
  <si>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</si>
  <si>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</si>
  <si>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</si>
  <si>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</si>
  <si>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</si>
  <si>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</si>
  <si>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</si>
  <si>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</si>
  <si>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</si>
  <si>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</si>
  <si>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</si>
  <si>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</si>
  <si>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</si>
  <si>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</si>
  <si>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</si>
  <si>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</si>
  <si>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</si>
  <si>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</si>
  <si>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</si>
  <si>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</si>
  <si>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</si>
  <si>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</si>
  <si>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</si>
  <si>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</si>
  <si>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</si>
  <si>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</si>
  <si>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</si>
  <si>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</si>
  <si>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</si>
  <si>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</si>
  <si>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</si>
  <si>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</si>
  <si>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</si>
  <si>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</si>
  <si>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</si>
  <si>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</si>
  <si>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</si>
  <si>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</si>
  <si>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</si>
  <si>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</si>
  <si>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</si>
  <si>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</si>
  <si>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</si>
  <si>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</si>
  <si>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</si>
  <si>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</si>
  <si>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</si>
  <si>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</si>
  <si>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</si>
  <si>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</si>
  <si>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</si>
  <si>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</si>
  <si>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</si>
  <si>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</si>
  <si>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</si>
  <si>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</si>
  <si>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</si>
  <si>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</si>
  <si>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</si>
  <si>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</si>
  <si>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</si>
  <si>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</si>
  <si>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</si>
  <si>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</si>
  <si>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</si>
  <si>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</si>
  <si>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</si>
  <si>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</si>
  <si>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</si>
  <si>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</si>
  <si>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</si>
  <si>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</si>
  <si>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</si>
  <si>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</si>
  <si>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</si>
  <si>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</si>
  <si>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</si>
  <si>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</si>
  <si>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</si>
  <si>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</si>
  <si>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</si>
  <si>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</si>
  <si>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</si>
  <si>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</si>
  <si>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</si>
  <si>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</si>
  <si>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</si>
  <si>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</si>
  <si>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</si>
  <si>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</si>
  <si>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</si>
  <si>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</si>
  <si>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</si>
  <si>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</si>
  <si>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</si>
  <si>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</si>
  <si>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</si>
  <si>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</si>
  <si>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</si>
  <si>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</si>
  <si>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</si>
  <si>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</si>
  <si>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</si>
  <si>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</si>
  <si>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</si>
  <si>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</si>
  <si>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</si>
  <si>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</si>
  <si>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</si>
  <si>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</si>
  <si>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</si>
  <si>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</si>
  <si>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</si>
  <si>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</si>
  <si>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</si>
  <si>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</si>
  <si>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</si>
  <si>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</si>
  <si>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</si>
  <si>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</si>
  <si>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</si>
  <si>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</si>
  <si>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</si>
  <si>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</si>
  <si>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</si>
  <si>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</si>
  <si>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</si>
  <si>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</si>
  <si>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</si>
  <si>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</si>
  <si>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</si>
  <si>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</si>
  <si>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</si>
  <si>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</si>
  <si>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</si>
  <si>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</si>
  <si>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</si>
  <si>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</si>
  <si>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</si>
  <si>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</si>
  <si>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</si>
  <si>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</si>
  <si>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</si>
  <si>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</si>
  <si>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</si>
  <si>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</si>
  <si>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</si>
  <si>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</si>
  <si>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</si>
  <si>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</si>
  <si>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</si>
  <si>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</si>
  <si>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</si>
  <si>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</si>
  <si>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</si>
  <si>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</si>
  <si>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</si>
  <si>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</si>
  <si>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</si>
  <si>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</si>
  <si>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</si>
  <si>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</si>
  <si>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</si>
  <si>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</si>
  <si>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</si>
  <si>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</si>
  <si>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</si>
  <si>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</si>
  <si>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</si>
  <si>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</si>
  <si>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</si>
  <si>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</si>
  <si>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</si>
  <si>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</si>
  <si>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</si>
  <si>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</si>
  <si>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</si>
  <si>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</si>
  <si>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</si>
  <si>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</si>
  <si>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</si>
  <si>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</si>
  <si>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</si>
  <si>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</si>
  <si>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</si>
  <si>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</si>
  <si>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</si>
  <si>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</si>
  <si>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</si>
  <si>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</si>
  <si>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</si>
  <si>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</si>
  <si>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</si>
  <si>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</si>
  <si>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</si>
  <si>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</si>
  <si>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</si>
  <si>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</si>
  <si>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</si>
  <si>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</si>
  <si>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</si>
  <si>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</si>
  <si>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</si>
  <si>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</si>
  <si>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</si>
  <si>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</si>
  <si>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</si>
  <si>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</si>
  <si>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</si>
  <si>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</si>
  <si>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</si>
  <si>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</si>
  <si>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</si>
  <si>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</si>
  <si>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</si>
  <si>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</si>
  <si>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</si>
  <si>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</si>
  <si>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</si>
  <si>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</si>
  <si>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</si>
  <si>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</si>
  <si>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</si>
  <si>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</si>
  <si>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</si>
  <si>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</si>
  <si>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</si>
  <si>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</si>
  <si>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</si>
  <si>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</si>
  <si>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</si>
  <si>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</si>
  <si>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</si>
  <si>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</si>
  <si>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</si>
  <si>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</si>
  <si>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</si>
  <si>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</si>
  <si>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</si>
  <si>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</si>
  <si>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</si>
  <si>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</si>
  <si>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</si>
  <si>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</si>
  <si>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</si>
  <si>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</si>
  <si>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</si>
  <si>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</si>
  <si>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</si>
  <si>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</si>
  <si>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</si>
  <si>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</si>
  <si>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</si>
  <si>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</si>
  <si>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</si>
  <si>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</si>
  <si>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</si>
  <si>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</si>
  <si>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</si>
  <si>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</si>
  <si>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</si>
  <si>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</si>
  <si>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</si>
  <si>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</si>
  <si>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</si>
  <si>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</si>
  <si>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</si>
  <si>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</si>
  <si>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</si>
  <si>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</si>
  <si>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</si>
  <si>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</si>
  <si>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</si>
  <si>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</si>
  <si>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</si>
  <si>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</si>
  <si>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</si>
  <si>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</si>
  <si>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</si>
  <si>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</si>
  <si>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</si>
  <si>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</si>
  <si>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</si>
  <si>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</si>
  <si>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</si>
  <si>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</si>
  <si>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</si>
  <si>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</si>
  <si>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</si>
  <si>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</si>
  <si>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</si>
  <si>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</si>
  <si>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</si>
  <si>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</si>
  <si>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</si>
  <si>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</si>
  <si>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</si>
  <si>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</si>
  <si>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</si>
  <si>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</si>
  <si>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</si>
  <si>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</si>
  <si>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</si>
  <si>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</si>
  <si>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</si>
  <si>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</si>
  <si>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</si>
  <si>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</si>
  <si>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</si>
  <si>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</si>
  <si>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</si>
  <si>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</si>
  <si>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</si>
  <si>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</si>
  <si>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</si>
  <si>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</si>
  <si>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</si>
  <si>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</si>
  <si>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</si>
  <si>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</si>
  <si>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</si>
  <si>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</si>
  <si>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</si>
  <si>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</si>
  <si>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</si>
  <si>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</si>
  <si>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</si>
  <si>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</si>
  <si>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</si>
  <si>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</si>
  <si>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</si>
  <si>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</si>
  <si>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</si>
  <si>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</si>
  <si>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</si>
  <si>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</si>
  <si>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</si>
  <si>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</si>
  <si>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</si>
  <si>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</si>
  <si>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</si>
  <si>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</si>
  <si>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</si>
  <si>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</si>
  <si>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</si>
  <si>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</si>
  <si>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</si>
  <si>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</si>
  <si>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</si>
  <si>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</si>
  <si>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</si>
  <si>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</si>
  <si>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</si>
  <si>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</si>
  <si>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</si>
  <si>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</si>
  <si>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</si>
  <si>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</si>
  <si>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</si>
  <si>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</si>
  <si>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</si>
  <si>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</si>
  <si>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</si>
  <si>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</si>
  <si>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</si>
  <si>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</si>
  <si>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</si>
  <si>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</si>
  <si>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</si>
  <si>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</si>
  <si>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</si>
  <si>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</si>
  <si>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</si>
  <si>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</si>
  <si>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</si>
  <si>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</si>
  <si>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</si>
  <si>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</si>
  <si>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</si>
  <si>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</si>
  <si>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</si>
  <si>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</si>
  <si>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</si>
  <si>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</si>
  <si>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</si>
  <si>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</si>
  <si>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</si>
  <si>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</si>
  <si>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</si>
  <si>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</si>
  <si>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</si>
  <si>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</si>
  <si>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</si>
  <si>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</si>
  <si>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</si>
  <si>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</si>
  <si>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</si>
  <si>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</si>
  <si>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</si>
  <si>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</si>
  <si>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</si>
  <si>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</si>
  <si>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</si>
  <si>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</si>
  <si>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</si>
  <si>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</si>
  <si>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</si>
  <si>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</si>
  <si>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</si>
  <si>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</si>
  <si>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</si>
  <si>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</si>
  <si>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</si>
  <si>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</si>
  <si>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</si>
  <si>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</si>
  <si>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</si>
  <si>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</si>
  <si>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</si>
  <si>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</si>
  <si>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</si>
  <si>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</si>
  <si>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</si>
  <si>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</si>
  <si>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</si>
  <si>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</si>
  <si>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</si>
  <si>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</si>
  <si>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</si>
  <si>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</si>
  <si>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</si>
  <si>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</si>
  <si>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</si>
  <si>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</si>
  <si>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</si>
  <si>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</si>
  <si>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</si>
  <si>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</si>
  <si>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</si>
  <si>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</si>
  <si>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</si>
  <si>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</si>
  <si>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</si>
  <si>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</si>
  <si>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</si>
  <si>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</si>
  <si>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</si>
  <si>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</si>
  <si>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</si>
  <si>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</si>
  <si>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</si>
  <si>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</si>
  <si>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</si>
  <si>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</si>
  <si>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</si>
  <si>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</si>
  <si>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</si>
  <si>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</si>
  <si>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</si>
  <si>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</si>
  <si>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</si>
  <si>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</si>
  <si>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</si>
  <si>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</si>
  <si>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</si>
  <si>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</si>
  <si>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</si>
  <si>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</si>
  <si>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</si>
  <si>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</si>
  <si>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</si>
  <si>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</si>
  <si>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</si>
  <si>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</si>
  <si>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</si>
  <si>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</si>
  <si>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</si>
  <si>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</si>
  <si>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</si>
  <si>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</si>
  <si>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</si>
  <si>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</si>
  <si>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</si>
  <si>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</si>
  <si>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</si>
  <si>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</si>
  <si>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</si>
  <si>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</si>
  <si>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</si>
  <si>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</si>
  <si>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</si>
  <si>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</si>
  <si>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</si>
  <si>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</si>
  <si>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</si>
  <si>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</si>
  <si>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</si>
  <si>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</si>
  <si>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</si>
  <si>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</si>
  <si>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</si>
  <si>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</si>
  <si>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</si>
  <si>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</si>
  <si>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</si>
  <si>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</si>
  <si>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</si>
  <si>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</si>
  <si>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</si>
  <si>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</si>
  <si>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</si>
  <si>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</si>
  <si>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</si>
  <si>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</si>
  <si>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</si>
  <si>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</si>
  <si>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</si>
  <si>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</si>
  <si>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</si>
  <si>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</si>
  <si>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</si>
  <si>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</si>
  <si>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</si>
  <si>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</si>
  <si>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</si>
  <si>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</si>
  <si>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</si>
  <si>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</si>
  <si>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</si>
  <si>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</si>
  <si>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</si>
  <si>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</si>
  <si>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</si>
  <si>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</si>
  <si>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</si>
  <si>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</si>
  <si>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</si>
  <si>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</si>
  <si>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</si>
  <si>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</si>
  <si>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</si>
  <si>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</si>
  <si>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</si>
  <si>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</si>
  <si>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</si>
  <si>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</si>
  <si>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</si>
  <si>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</si>
  <si>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</si>
  <si>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</si>
  <si>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</si>
  <si>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</si>
  <si>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</si>
  <si>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</si>
  <si>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</si>
  <si>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</si>
  <si>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</si>
  <si>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</si>
  <si>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</si>
  <si>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</si>
  <si>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</si>
  <si>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</si>
  <si>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</si>
  <si>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</si>
  <si>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</si>
  <si>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</si>
  <si>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</si>
  <si>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</si>
  <si>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</si>
  <si>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</si>
  <si>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</si>
  <si>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</si>
  <si>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</si>
  <si>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</si>
  <si>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</si>
  <si>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</si>
  <si>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</si>
  <si>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</si>
  <si>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</si>
  <si>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</si>
  <si>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</si>
  <si>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</si>
  <si>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</si>
  <si>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</si>
  <si>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</si>
  <si>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</si>
  <si>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</si>
  <si>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</si>
  <si>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</si>
  <si>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</si>
  <si>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</si>
  <si>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</si>
  <si>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</si>
  <si>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</si>
  <si>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</si>
  <si>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</si>
  <si>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</si>
  <si>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</si>
  <si>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</si>
  <si>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</si>
  <si>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</si>
  <si>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</si>
  <si>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</si>
  <si>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</si>
  <si>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</si>
  <si>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</si>
  <si>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</si>
  <si>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</si>
  <si>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</si>
  <si>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</si>
  <si>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</si>
  <si>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</si>
  <si>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</si>
  <si>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</si>
  <si>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</si>
  <si>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</si>
  <si>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</si>
  <si>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</si>
  <si>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</si>
  <si>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</si>
  <si>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</si>
  <si>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</si>
  <si>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</si>
  <si>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</si>
  <si>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</si>
  <si>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</si>
  <si>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</si>
  <si>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</si>
  <si>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</si>
  <si>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</si>
  <si>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</si>
  <si>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</si>
  <si>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</si>
  <si>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</si>
  <si>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</si>
  <si>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</si>
  <si>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</si>
  <si>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</si>
  <si>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</si>
  <si>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</si>
  <si>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</si>
  <si>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</si>
  <si>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</si>
  <si>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</si>
  <si>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</si>
  <si>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</si>
  <si>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</si>
  <si>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</si>
  <si>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</si>
  <si>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</si>
  <si>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</si>
  <si>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</si>
  <si>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</si>
  <si>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</si>
  <si>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</si>
  <si>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</si>
  <si>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</si>
  <si>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</si>
  <si>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</si>
  <si>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</si>
  <si>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</si>
  <si>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</si>
  <si>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</si>
  <si>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</si>
  <si>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</si>
  <si>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</si>
  <si>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</si>
  <si>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</si>
  <si>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</si>
  <si>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</si>
  <si>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</si>
  <si>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</si>
  <si>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</si>
  <si>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</si>
  <si>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</si>
  <si>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</si>
  <si>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</si>
  <si>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</si>
  <si>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</si>
  <si>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</si>
  <si>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</si>
  <si>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</si>
  <si>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</si>
  <si>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</si>
  <si>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</si>
  <si>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</si>
  <si>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</si>
  <si>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</si>
  <si>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</si>
  <si>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</si>
  <si>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</si>
  <si>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</si>
  <si>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</si>
  <si>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</si>
  <si>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</si>
  <si>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</si>
  <si>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</si>
  <si>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</si>
  <si>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</si>
  <si>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</si>
  <si>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</si>
  <si>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</si>
  <si>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</si>
  <si>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</si>
  <si>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</si>
  <si>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</si>
  <si>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</si>
  <si>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</si>
  <si>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</si>
  <si>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</si>
  <si>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</si>
  <si>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</si>
  <si>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</si>
  <si>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</si>
  <si>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</si>
  <si>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</si>
  <si>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</si>
  <si>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</si>
  <si>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</si>
  <si>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</si>
  <si>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</si>
  <si>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</si>
  <si>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</si>
  <si>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</si>
  <si>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</si>
  <si>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</si>
  <si>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</si>
  <si>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</si>
  <si>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</si>
  <si>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</si>
  <si>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</si>
  <si>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</si>
  <si>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</si>
  <si>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</si>
  <si>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</si>
  <si>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</si>
  <si>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</si>
  <si>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</si>
  <si>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</si>
  <si>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</si>
  <si>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</si>
  <si>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</si>
  <si>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</si>
  <si>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</si>
  <si>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</si>
  <si>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</si>
  <si>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</si>
  <si>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</si>
  <si>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</si>
  <si>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</si>
  <si>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</si>
  <si>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</si>
  <si>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</si>
  <si>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</si>
  <si>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</si>
  <si>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</si>
  <si>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</si>
  <si>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</si>
  <si>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</si>
  <si>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</si>
  <si>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</si>
  <si>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</si>
  <si>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</si>
  <si>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</si>
  <si>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</si>
  <si>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</si>
  <si>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</si>
  <si>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</si>
  <si>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</si>
  <si>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</si>
  <si>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</si>
  <si>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</si>
  <si>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</si>
  <si>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</si>
  <si>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</si>
  <si>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</si>
  <si>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</si>
  <si>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</si>
  <si>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</si>
  <si>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</si>
  <si>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</si>
  <si>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</si>
  <si>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</si>
  <si>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</si>
  <si>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</si>
  <si>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</si>
  <si>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</si>
  <si>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</si>
  <si>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</si>
  <si>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</si>
  <si>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</si>
  <si>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</si>
  <si>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</si>
  <si>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</si>
  <si>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</si>
  <si>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</si>
  <si>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</si>
  <si>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</si>
  <si>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</si>
  <si>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</si>
  <si>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</si>
  <si>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</si>
  <si>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</si>
  <si>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</si>
  <si>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</si>
  <si>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</si>
  <si>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</si>
  <si>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</si>
  <si>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</si>
  <si>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</si>
  <si>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</si>
  <si>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</si>
  <si>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</si>
  <si>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</si>
  <si>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</si>
  <si>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</si>
  <si>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</si>
  <si>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</si>
  <si>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</si>
  <si>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</si>
  <si>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</si>
  <si>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</si>
  <si>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</si>
  <si>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</si>
  <si>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</si>
  <si>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</si>
  <si>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</si>
  <si>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</si>
  <si>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</si>
  <si>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</si>
  <si>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</si>
  <si>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</si>
  <si>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</si>
  <si>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</si>
  <si>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</si>
  <si>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</si>
  <si>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</si>
  <si>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</si>
  <si>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</si>
  <si>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</si>
  <si>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</si>
  <si>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</si>
  <si>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</si>
  <si>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</si>
  <si>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</si>
  <si>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</si>
  <si>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</si>
  <si>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</si>
  <si>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</si>
  <si>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</si>
  <si>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</si>
  <si>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</si>
  <si>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</si>
  <si>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</si>
  <si>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</si>
  <si>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</si>
  <si>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</si>
  <si>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</si>
  <si>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</si>
  <si>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</si>
  <si>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</si>
  <si>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</si>
  <si>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</si>
  <si>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</si>
  <si>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</si>
  <si>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</si>
  <si>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</si>
  <si>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</si>
  <si>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</si>
  <si>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</si>
  <si>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</si>
  <si>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</si>
  <si>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</si>
  <si>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</si>
  <si>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</si>
  <si>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</si>
  <si>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</si>
  <si>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</si>
  <si>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</si>
  <si>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</si>
  <si>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</si>
  <si>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</si>
  <si>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</si>
  <si>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</si>
  <si>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</si>
  <si>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</si>
  <si>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</si>
  <si>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</si>
  <si>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</si>
  <si>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</si>
  <si>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</si>
  <si>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</si>
  <si>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</si>
  <si>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</si>
  <si>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</si>
  <si>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</si>
  <si>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</si>
  <si>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</si>
  <si>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</si>
  <si>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</si>
  <si>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</si>
  <si>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</si>
  <si>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</si>
  <si>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</si>
  <si>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</si>
  <si>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</si>
  <si>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</si>
  <si>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</si>
  <si>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</si>
  <si>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</si>
  <si>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</si>
  <si>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</si>
  <si>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</si>
  <si>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</si>
  <si>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</si>
  <si>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</si>
  <si>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</si>
  <si>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</si>
  <si>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</si>
  <si>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</si>
  <si>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</si>
  <si>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</si>
  <si>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</si>
  <si>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</si>
  <si>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</si>
  <si>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</si>
  <si>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</si>
  <si>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</si>
  <si>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</si>
  <si>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</si>
  <si>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</si>
  <si>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</si>
  <si>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</si>
  <si>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</si>
  <si>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</si>
  <si>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</si>
  <si>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</si>
  <si>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</si>
  <si>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</si>
  <si>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</si>
  <si>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</si>
  <si>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</si>
  <si>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</si>
  <si>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</si>
  <si>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</si>
  <si>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</si>
  <si>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</si>
  <si>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</si>
  <si>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</si>
  <si>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</si>
  <si>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</si>
  <si>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</si>
  <si>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</si>
  <si>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</si>
  <si>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</si>
  <si>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</si>
  <si>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</si>
  <si>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</si>
  <si>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</si>
  <si>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</si>
  <si>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</si>
  <si>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</si>
  <si>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</si>
  <si>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</si>
  <si>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</si>
  <si>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</si>
  <si>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</si>
  <si>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</si>
  <si>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</si>
  <si>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</si>
  <si>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</si>
  <si>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</si>
  <si>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</si>
  <si>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</si>
  <si>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</si>
  <si>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</si>
  <si>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</si>
  <si>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</si>
  <si>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</si>
  <si>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</si>
  <si>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</si>
  <si>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</si>
  <si>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</si>
  <si>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</si>
  <si>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</si>
  <si>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</si>
  <si>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</si>
  <si>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</si>
  <si>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</si>
  <si>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</si>
  <si>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</si>
  <si>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</si>
  <si>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</si>
  <si>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</si>
  <si>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</si>
  <si>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</si>
  <si>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</si>
  <si>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</si>
  <si>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</si>
  <si>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</si>
  <si>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</si>
  <si>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</si>
  <si>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</si>
  <si>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</si>
  <si>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</si>
  <si>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</si>
  <si>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</si>
  <si>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</si>
  <si>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</si>
  <si>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</si>
  <si>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</si>
  <si>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</si>
  <si>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</si>
  <si>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</si>
  <si>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</si>
  <si>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</si>
  <si>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</si>
  <si>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</si>
  <si>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</si>
  <si>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</si>
  <si>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</si>
  <si>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</si>
  <si>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</si>
  <si>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</si>
  <si>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</si>
  <si>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</si>
  <si>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</si>
  <si>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</si>
  <si>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</si>
  <si>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</si>
  <si>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</si>
  <si>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</si>
  <si>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</si>
  <si>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</si>
  <si>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</si>
  <si>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</si>
  <si>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</si>
  <si>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</si>
  <si>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</si>
  <si>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</si>
  <si>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</si>
  <si>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</si>
  <si>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</si>
  <si>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</si>
  <si>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</si>
  <si>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</si>
  <si>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</si>
  <si>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</si>
  <si>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</si>
  <si>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</si>
  <si>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</si>
  <si>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</si>
  <si>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</si>
  <si>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</si>
  <si>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</si>
  <si>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</si>
  <si>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</si>
  <si>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</si>
  <si>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</si>
  <si>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</si>
  <si>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</si>
  <si>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</si>
  <si>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</si>
  <si>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</si>
  <si>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</si>
  <si>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</si>
  <si>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</si>
  <si>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</si>
  <si>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</si>
  <si>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</si>
  <si>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</si>
  <si>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</si>
  <si>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</si>
  <si>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</si>
  <si>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</si>
  <si>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</si>
  <si>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</si>
  <si>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</si>
  <si>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</si>
  <si>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</si>
  <si>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</si>
  <si>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</si>
  <si>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</si>
  <si>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</si>
  <si>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</si>
  <si>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</si>
  <si>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</si>
  <si>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</si>
  <si>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</si>
  <si>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</si>
  <si>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</si>
  <si>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</si>
  <si>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</si>
  <si>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</si>
  <si>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</si>
  <si>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</si>
  <si>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</si>
  <si>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</si>
  <si>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</si>
  <si>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</si>
  <si>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</si>
  <si>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</si>
  <si>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</si>
  <si>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</si>
  <si>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</si>
  <si>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</si>
  <si>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</si>
  <si>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</si>
  <si>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</si>
  <si>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</si>
  <si>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</si>
  <si>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</si>
  <si>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</si>
  <si>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</si>
  <si>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</si>
  <si>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</si>
  <si>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</si>
  <si>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</si>
  <si>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</si>
  <si>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</si>
  <si>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</si>
  <si>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</si>
  <si>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</si>
  <si>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</si>
  <si>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</si>
  <si>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</si>
  <si>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</si>
  <si>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</si>
  <si>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</si>
  <si>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</si>
  <si>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</si>
  <si>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</si>
  <si>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</si>
  <si>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</si>
  <si>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</si>
  <si>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</si>
  <si>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</si>
  <si>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</si>
  <si>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</si>
  <si>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</si>
  <si>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</si>
  <si>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</si>
  <si>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</si>
  <si>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</si>
  <si>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</si>
  <si>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</si>
  <si>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</si>
  <si>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</si>
  <si>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</si>
  <si>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</si>
  <si>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</si>
  <si>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</si>
  <si>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</si>
  <si>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</si>
  <si>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</si>
  <si>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</si>
  <si>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</si>
  <si>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</si>
  <si>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</si>
  <si>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</si>
  <si>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</si>
  <si>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</si>
  <si>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</si>
  <si>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</si>
  <si>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</si>
  <si>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</si>
  <si>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</si>
  <si>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</si>
  <si>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</si>
  <si>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</si>
  <si>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</si>
  <si>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</si>
  <si>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</si>
  <si>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</si>
  <si>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</si>
  <si>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</si>
  <si>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</si>
  <si>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</si>
  <si>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</si>
  <si>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</si>
  <si>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</si>
  <si>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</si>
  <si>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</si>
  <si>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</si>
  <si>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</si>
  <si>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</si>
  <si>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</si>
  <si>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</si>
  <si>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</si>
  <si>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</si>
  <si>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</si>
  <si>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</si>
  <si>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</si>
  <si>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</si>
  <si>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</si>
  <si>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</si>
  <si>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</si>
  <si>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</si>
  <si>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</si>
  <si>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</si>
  <si>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</si>
  <si>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</si>
  <si>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</si>
  <si>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</si>
  <si>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</si>
  <si>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</si>
  <si>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</si>
  <si>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</si>
  <si>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</si>
  <si>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</si>
  <si>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</si>
  <si>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</si>
  <si>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</si>
  <si>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</si>
  <si>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</si>
  <si>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</si>
  <si>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</si>
  <si>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</si>
  <si>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</si>
  <si>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</si>
  <si>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</si>
  <si>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</si>
  <si>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</si>
  <si>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</si>
  <si>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</si>
  <si>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</si>
  <si>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</si>
  <si>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</si>
  <si>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</si>
  <si>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</si>
  <si>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</si>
  <si>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</si>
  <si>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</si>
  <si>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</si>
  <si>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</si>
  <si>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</si>
  <si>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</si>
  <si>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</si>
  <si>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</si>
  <si>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</si>
  <si>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</si>
  <si>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</si>
  <si>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</si>
  <si>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</si>
  <si>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</si>
  <si>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</si>
  <si>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</si>
  <si>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</si>
  <si>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</si>
  <si>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</si>
  <si>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</si>
  <si>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</si>
  <si>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</si>
  <si>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</si>
  <si>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</si>
  <si>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</si>
  <si>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</si>
  <si>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</si>
  <si>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</si>
  <si>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</si>
  <si>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</si>
  <si>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</si>
  <si>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</si>
  <si>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</si>
  <si>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</si>
  <si>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</si>
  <si>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</si>
  <si>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</si>
  <si>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</si>
  <si>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</si>
  <si>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</si>
  <si>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</si>
  <si>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</si>
  <si>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</si>
  <si>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</si>
  <si>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</si>
  <si>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</si>
  <si>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</si>
  <si>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</si>
  <si>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</si>
  <si>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</si>
  <si>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</si>
  <si>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</si>
  <si>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</si>
  <si>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</si>
  <si>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</si>
  <si>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</si>
  <si>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</si>
  <si>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</si>
  <si>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</si>
  <si>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</si>
  <si>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</si>
  <si>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</si>
  <si>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</si>
  <si>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</si>
  <si>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</si>
  <si>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</si>
  <si>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</si>
  <si>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</si>
  <si>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</si>
  <si>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</si>
  <si>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</si>
  <si>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</si>
  <si>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</si>
  <si>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</si>
  <si>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</si>
  <si>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</si>
  <si>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</si>
  <si>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</si>
  <si>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</si>
  <si>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</si>
  <si>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</si>
  <si>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</si>
  <si>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</si>
  <si>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</si>
  <si>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</si>
  <si>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</si>
  <si>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</si>
  <si>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</si>
  <si>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</si>
  <si>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</si>
  <si>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</si>
  <si>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</si>
  <si>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</si>
  <si>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</si>
  <si>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</si>
  <si>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</si>
  <si>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</si>
  <si>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</si>
  <si>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</si>
  <si>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</si>
  <si>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</si>
  <si>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</si>
  <si>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</si>
  <si>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</si>
  <si>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</si>
  <si>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</si>
  <si>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</si>
  <si>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</si>
  <si>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</si>
  <si>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</si>
  <si>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</si>
  <si>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</si>
  <si>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</si>
  <si>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</si>
  <si>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</si>
  <si>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</si>
  <si>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</si>
  <si>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</si>
  <si>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</si>
  <si>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</si>
  <si>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</si>
  <si>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</si>
  <si>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</si>
  <si>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</si>
  <si>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</si>
  <si>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</si>
  <si>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</si>
  <si>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</si>
  <si>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</si>
  <si>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</si>
  <si>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</si>
  <si>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</si>
  <si>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</si>
  <si>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</si>
  <si>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</si>
  <si>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</si>
  <si>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</si>
  <si>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</si>
  <si>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</si>
  <si>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</si>
  <si>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</si>
  <si>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</si>
  <si>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</si>
  <si>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</si>
  <si>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</si>
  <si>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</si>
  <si>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</si>
  <si>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</si>
  <si>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</si>
  <si>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</si>
  <si>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</si>
  <si>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</si>
  <si>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</si>
  <si>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</si>
  <si>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</si>
  <si>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</si>
  <si>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</si>
  <si>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</si>
  <si>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</si>
  <si>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</si>
  <si>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</si>
  <si>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</si>
  <si>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</si>
  <si>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</si>
  <si>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</si>
  <si>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</si>
  <si>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</si>
  <si>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</si>
  <si>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</si>
  <si>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</si>
  <si>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</si>
  <si>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</si>
  <si>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</si>
  <si>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</si>
  <si>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</si>
  <si>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</si>
  <si>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</si>
  <si>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</si>
  <si>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</si>
  <si>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</si>
  <si>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</si>
  <si>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</si>
  <si>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</si>
  <si>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</si>
  <si>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</si>
  <si>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</si>
  <si>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</si>
  <si>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</si>
  <si>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</si>
  <si>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</si>
  <si>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</si>
  <si>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</si>
  <si>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</si>
  <si>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</si>
  <si>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</si>
  <si>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</si>
  <si>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</si>
  <si>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</si>
  <si>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</si>
  <si>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</si>
  <si>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</si>
  <si>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</si>
  <si>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</si>
  <si>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</si>
  <si>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</si>
  <si>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</si>
  <si>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</si>
  <si>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</si>
  <si>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</si>
  <si>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</si>
  <si>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</si>
  <si>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</si>
  <si>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</si>
  <si>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</si>
  <si>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</si>
  <si>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</si>
  <si>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</si>
  <si>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</si>
  <si>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</si>
  <si>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</si>
  <si>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</si>
  <si>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</si>
  <si>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</si>
  <si>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</si>
  <si>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</si>
  <si>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</si>
  <si>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</si>
  <si>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</si>
  <si>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</si>
  <si>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</si>
  <si>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</si>
  <si>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</si>
  <si>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</si>
  <si>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</si>
  <si>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</si>
  <si>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</si>
  <si>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</si>
  <si>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</si>
  <si>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</si>
  <si>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</si>
  <si>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</si>
  <si>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</si>
  <si>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</si>
  <si>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</si>
  <si>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</si>
  <si>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</si>
  <si>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</si>
  <si>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</si>
  <si>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</si>
  <si>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</si>
  <si>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</si>
  <si>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</si>
  <si>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</si>
  <si>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</si>
  <si>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</si>
  <si>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</si>
  <si>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</si>
  <si>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</si>
  <si>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</si>
  <si>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</si>
  <si>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</si>
  <si>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</si>
  <si>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</si>
  <si>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</si>
  <si>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</si>
  <si>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</si>
  <si>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</si>
  <si>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</si>
  <si>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</si>
  <si>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</si>
  <si>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</si>
  <si>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</si>
  <si>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</si>
  <si>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</si>
  <si>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</si>
  <si>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</si>
  <si>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</si>
  <si>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</si>
  <si>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</si>
  <si>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</si>
  <si>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</si>
  <si>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</si>
  <si>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</si>
  <si>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</si>
  <si>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</si>
  <si>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</si>
  <si>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</si>
  <si>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</si>
  <si>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</si>
  <si>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</si>
  <si>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</si>
  <si>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</si>
  <si>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</si>
  <si>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</si>
  <si>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</si>
  <si>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</si>
  <si>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</si>
  <si>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</si>
  <si>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</si>
  <si>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</si>
  <si>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</si>
  <si>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</si>
  <si>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</si>
  <si>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</si>
  <si>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</si>
  <si>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</si>
  <si>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</si>
  <si>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</si>
  <si>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</si>
  <si>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</si>
  <si>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</si>
  <si>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</si>
  <si>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</si>
  <si>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</si>
  <si>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</si>
  <si>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</si>
  <si>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</si>
  <si>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</si>
  <si>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</si>
  <si>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</si>
  <si>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</si>
  <si>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</si>
  <si>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</si>
  <si>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</si>
  <si>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</si>
  <si>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</si>
  <si>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</si>
  <si>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</si>
  <si>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</si>
  <si>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</si>
  <si>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</si>
  <si>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</si>
  <si>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</si>
  <si>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</si>
  <si>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</si>
  <si>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</si>
  <si>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</si>
  <si>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</si>
  <si>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</si>
  <si>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</si>
  <si>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</si>
  <si>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</si>
  <si>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</si>
  <si>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</si>
  <si>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</si>
  <si>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</si>
  <si>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</si>
  <si>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</si>
  <si>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</si>
  <si>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</si>
  <si>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</si>
  <si>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</si>
  <si>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</si>
  <si>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</si>
  <si>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</si>
  <si>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</si>
  <si>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</si>
  <si>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</si>
  <si>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</si>
  <si>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</si>
  <si>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</si>
  <si>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</si>
  <si>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</si>
  <si>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</si>
  <si>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</si>
  <si>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</si>
  <si>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</si>
  <si>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</si>
  <si>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</si>
  <si>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</si>
  <si>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</si>
  <si>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</si>
  <si>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</si>
  <si>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</si>
  <si>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</si>
  <si>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</si>
  <si>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</si>
  <si>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</si>
  <si>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</si>
  <si>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</si>
  <si>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</si>
  <si>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</si>
  <si>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</si>
  <si>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</si>
  <si>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</si>
  <si>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</si>
  <si>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</si>
  <si>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</si>
  <si>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</si>
  <si>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</si>
  <si>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</si>
  <si>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</si>
  <si>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</si>
  <si>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</si>
  <si>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</si>
  <si>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</si>
  <si>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</si>
  <si>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</si>
  <si>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</si>
  <si>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</si>
  <si>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</si>
  <si>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</si>
  <si>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</si>
  <si>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</si>
  <si>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</si>
  <si>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</si>
  <si>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</si>
  <si>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</si>
  <si>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</si>
  <si>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</si>
  <si>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</si>
  <si>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</si>
  <si>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</si>
  <si>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</si>
  <si>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</si>
  <si>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</si>
  <si>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</si>
  <si>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</si>
  <si>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</si>
  <si>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</si>
  <si>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</si>
  <si>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</si>
  <si>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</si>
  <si>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</si>
  <si>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</si>
  <si>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</si>
  <si>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</si>
  <si>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</si>
  <si>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</si>
  <si>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</si>
  <si>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</si>
  <si>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</si>
  <si>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</si>
  <si>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</si>
  <si>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</si>
  <si>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</si>
  <si>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</si>
  <si>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</si>
  <si>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</si>
  <si>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</si>
  <si>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</si>
  <si>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</si>
  <si>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</si>
  <si>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</si>
  <si>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</si>
  <si>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</si>
  <si>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</si>
  <si>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</si>
  <si>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</si>
  <si>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</si>
  <si>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</si>
  <si>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</si>
  <si>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</si>
  <si>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</si>
  <si>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</si>
  <si>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</si>
  <si>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</si>
  <si>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</si>
  <si>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</si>
  <si>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</si>
  <si>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</si>
  <si>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</si>
  <si>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</si>
  <si>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</si>
  <si>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</si>
  <si>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</si>
  <si>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</si>
  <si>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</si>
  <si>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</si>
  <si>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</si>
  <si>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</si>
  <si>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</si>
  <si>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</si>
  <si>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</si>
  <si>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</si>
  <si>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</si>
  <si>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</si>
  <si>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</si>
  <si>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</si>
  <si>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</si>
  <si>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</si>
  <si>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</si>
  <si>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</si>
  <si>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</si>
  <si>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</si>
  <si>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</si>
  <si>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</si>
  <si>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</si>
  <si>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</si>
  <si>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</si>
  <si>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</si>
  <si>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</si>
  <si>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</si>
  <si>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</si>
  <si>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</si>
  <si>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</si>
  <si>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</si>
  <si>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</si>
  <si>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</si>
  <si>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</si>
  <si>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</si>
  <si>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</si>
  <si>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</si>
  <si>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</si>
  <si>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</si>
  <si>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</si>
  <si>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</si>
  <si>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</si>
  <si>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</si>
  <si>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</si>
  <si>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</si>
  <si>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</si>
  <si>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</si>
  <si>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</si>
  <si>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</si>
  <si>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</si>
  <si>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</si>
  <si>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</si>
  <si>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</si>
  <si>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</si>
  <si>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</si>
  <si>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</si>
  <si>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</si>
  <si>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</si>
  <si>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</si>
  <si>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</si>
  <si>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</si>
  <si>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</si>
  <si>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</si>
  <si>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</si>
  <si>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</si>
  <si>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</si>
  <si>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</si>
  <si>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</si>
  <si>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</si>
  <si>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</si>
  <si>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</si>
  <si>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</si>
  <si>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</si>
  <si>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</si>
  <si>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</si>
  <si>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</si>
  <si>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</si>
  <si>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</si>
  <si>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</si>
  <si>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</si>
  <si>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</si>
  <si>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</si>
  <si>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</si>
  <si>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</si>
  <si>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</si>
  <si>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</si>
  <si>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</si>
  <si>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</si>
  <si>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</si>
  <si>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</si>
  <si>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</si>
  <si>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</si>
  <si>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</si>
  <si>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</si>
  <si>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</si>
  <si>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</si>
  <si>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</si>
  <si>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</si>
  <si>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</si>
  <si>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</si>
  <si>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</si>
  <si>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</si>
  <si>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</si>
  <si>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</si>
  <si>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</si>
  <si>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</si>
  <si>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</si>
  <si>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</si>
  <si>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</si>
  <si>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</si>
  <si>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</si>
  <si>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</si>
  <si>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</si>
  <si>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</si>
  <si>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</si>
  <si>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</si>
  <si>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</si>
  <si>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</si>
  <si>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</si>
  <si>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</si>
  <si>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</si>
  <si>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</si>
  <si>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</si>
  <si>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</si>
  <si>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</si>
  <si>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</si>
  <si>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</si>
  <si>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</si>
  <si>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</si>
  <si>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</si>
  <si>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</si>
  <si>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</si>
  <si>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</si>
  <si>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</si>
  <si>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</si>
  <si>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</si>
  <si>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</si>
  <si>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</si>
  <si>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</si>
  <si>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</si>
  <si>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</si>
  <si>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</si>
  <si>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</si>
  <si>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</si>
  <si>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</si>
  <si>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</si>
  <si>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</si>
  <si>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</si>
  <si>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</si>
  <si>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</si>
  <si>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</si>
  <si>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</si>
  <si>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</si>
  <si>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</si>
  <si>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</si>
  <si>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</si>
  <si>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</si>
  <si>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</si>
  <si>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</si>
  <si>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</si>
  <si>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</si>
  <si>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</si>
  <si>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</si>
  <si>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</si>
  <si>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</si>
  <si>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</si>
  <si>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</si>
  <si>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</si>
  <si>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</si>
  <si>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</si>
  <si>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</si>
  <si>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</si>
  <si>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</si>
  <si>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</si>
  <si>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</si>
  <si>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</si>
  <si>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</si>
  <si>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</si>
  <si>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</si>
  <si>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</si>
  <si>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</si>
  <si>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</si>
  <si>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</si>
  <si>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</si>
  <si>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</si>
  <si>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</si>
  <si>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</si>
  <si>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</si>
  <si>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</si>
  <si>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</si>
  <si>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</si>
  <si>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</si>
  <si>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</si>
  <si>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</si>
  <si>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</si>
  <si>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</si>
  <si>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</si>
  <si>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</si>
  <si>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</si>
  <si>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</si>
  <si>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</si>
  <si>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</si>
  <si>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</si>
  <si>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</si>
  <si>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</si>
  <si>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</si>
  <si>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</si>
  <si>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</si>
  <si>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</si>
  <si>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</si>
  <si>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</si>
  <si>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</si>
  <si>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</si>
  <si>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</si>
  <si>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</si>
  <si>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</si>
  <si>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</si>
  <si>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</si>
  <si>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</si>
  <si>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</si>
  <si>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</si>
  <si>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</si>
  <si>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</si>
  <si>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</si>
  <si>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</si>
  <si>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</si>
  <si>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</si>
  <si>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</si>
  <si>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</si>
  <si>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</si>
  <si>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</si>
  <si>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</si>
  <si>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</si>
  <si>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</si>
  <si>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</si>
  <si>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</si>
  <si>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</si>
  <si>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</si>
  <si>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</si>
  <si>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</si>
  <si>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</si>
  <si>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</si>
  <si>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</si>
  <si>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</si>
  <si>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</si>
  <si>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</si>
  <si>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</si>
  <si>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</si>
  <si>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</si>
  <si>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</si>
  <si>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</si>
  <si>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</si>
  <si>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</si>
  <si>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</si>
  <si>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</si>
  <si>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</si>
  <si>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</si>
  <si>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</si>
  <si>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</si>
  <si>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</si>
  <si>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</si>
  <si>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</si>
  <si>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</si>
  <si>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</si>
  <si>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</si>
  <si>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</si>
  <si>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</si>
  <si>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</si>
  <si>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</si>
  <si>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</si>
  <si>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</si>
  <si>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</si>
  <si>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</si>
  <si>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</si>
  <si>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</si>
  <si>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</si>
  <si>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</si>
  <si>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</si>
  <si>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</si>
  <si>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</si>
  <si>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</si>
  <si>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</si>
  <si>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</si>
  <si>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</si>
  <si>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</si>
  <si>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</si>
  <si>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</si>
  <si>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</si>
  <si>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</si>
  <si>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</si>
  <si>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</si>
  <si>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</si>
  <si>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</si>
  <si>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</si>
  <si>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</si>
  <si>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</si>
  <si>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</si>
  <si>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</si>
  <si>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</si>
  <si>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</si>
  <si>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</si>
  <si>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</si>
  <si>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</si>
  <si>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</si>
  <si>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</si>
  <si>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</si>
  <si>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</si>
  <si>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</si>
  <si>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</si>
  <si>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</si>
  <si>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</si>
  <si>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</si>
  <si>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</si>
  <si>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</si>
  <si>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</si>
  <si>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</si>
  <si>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</si>
  <si>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</si>
  <si>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</si>
  <si>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</si>
  <si>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</si>
  <si>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</si>
  <si>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</si>
  <si>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</si>
  <si>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</si>
  <si>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</si>
  <si>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</si>
  <si>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</si>
  <si>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</si>
  <si>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</si>
  <si>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</si>
  <si>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</si>
  <si>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</si>
  <si>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</si>
  <si>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</si>
  <si>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</si>
  <si>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</si>
  <si>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</si>
  <si>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</si>
  <si>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</si>
  <si>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</si>
  <si>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</si>
  <si>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</si>
  <si>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</si>
  <si>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</si>
  <si>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</si>
  <si>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</si>
  <si>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</si>
  <si>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</si>
  <si>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</si>
  <si>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</si>
  <si>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</si>
  <si>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</si>
  <si>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</si>
  <si>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</si>
  <si>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</si>
  <si>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</si>
  <si>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</si>
  <si>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</si>
  <si>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</si>
  <si>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</si>
  <si>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</si>
  <si>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</si>
  <si>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</si>
  <si>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</si>
  <si>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</si>
  <si>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</si>
  <si>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</si>
  <si>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</si>
  <si>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</si>
  <si>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</si>
  <si>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</si>
  <si>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</si>
  <si>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</si>
  <si>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</si>
  <si>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</si>
  <si>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</si>
  <si>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</si>
  <si>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</si>
  <si>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</si>
  <si>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</si>
  <si>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</si>
  <si>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</si>
  <si>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</si>
  <si>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</si>
  <si>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</si>
  <si>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</si>
  <si>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</si>
  <si>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</si>
  <si>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</si>
  <si>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</si>
  <si>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</si>
  <si>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</si>
  <si>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</si>
  <si>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</si>
  <si>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</si>
  <si>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</si>
  <si>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</si>
  <si>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</si>
  <si>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</si>
  <si>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</si>
  <si>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</si>
  <si>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</si>
  <si>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</si>
  <si>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</si>
  <si>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</si>
  <si>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</si>
  <si>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</si>
  <si>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</si>
  <si>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</si>
  <si>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</si>
  <si>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</si>
  <si>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</si>
  <si>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</si>
  <si>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</si>
  <si>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</si>
  <si>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</si>
  <si>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</si>
  <si>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</si>
  <si>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</si>
  <si>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</si>
  <si>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</si>
  <si>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</si>
  <si>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</si>
  <si>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</si>
  <si>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</si>
  <si>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</si>
  <si>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</si>
  <si>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</si>
  <si>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</si>
  <si>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</si>
  <si>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</si>
  <si>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</si>
  <si>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</si>
  <si>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</si>
  <si>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</si>
  <si>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</si>
  <si>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</si>
  <si>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</si>
  <si>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</si>
  <si>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</si>
  <si>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</si>
  <si>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</si>
  <si>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</si>
  <si>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</si>
  <si>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</si>
  <si>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</si>
  <si>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</si>
  <si>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</si>
  <si>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</si>
  <si>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</si>
  <si>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</si>
  <si>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</si>
  <si>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</si>
  <si>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</si>
  <si>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</si>
  <si>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</si>
  <si>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</si>
  <si>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</si>
  <si>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</si>
  <si>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</si>
  <si>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</si>
  <si>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</si>
  <si>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</si>
  <si>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</si>
  <si>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</si>
  <si>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</si>
  <si>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</si>
  <si>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</si>
  <si>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</si>
  <si>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</si>
  <si>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</si>
  <si>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</si>
  <si>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</si>
  <si>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</si>
  <si>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</si>
  <si>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</si>
  <si>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</si>
  <si>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</si>
  <si>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</si>
  <si>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</si>
  <si>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</si>
  <si>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</si>
  <si>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</si>
  <si>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</si>
  <si>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</si>
  <si>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</si>
  <si>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</si>
  <si>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</si>
  <si>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</si>
  <si>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</si>
  <si>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</si>
  <si>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</si>
  <si>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</si>
  <si>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</si>
  <si>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</si>
  <si>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</si>
  <si>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</si>
  <si>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</si>
  <si>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</si>
  <si>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</si>
  <si>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</si>
  <si>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</si>
  <si>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</si>
  <si>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</si>
  <si>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</si>
  <si>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</si>
  <si>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</si>
  <si>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</si>
  <si>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</si>
  <si>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</si>
  <si>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</si>
  <si>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</si>
  <si>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</si>
  <si>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</si>
  <si>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</si>
  <si>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</si>
  <si>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</si>
  <si>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</si>
  <si>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</si>
  <si>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</si>
  <si>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</si>
  <si>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</si>
  <si>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</si>
  <si>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</si>
  <si>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</si>
  <si>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</si>
  <si>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</si>
  <si>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</si>
  <si>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</si>
  <si>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</si>
  <si>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</si>
  <si>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</si>
  <si>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</si>
  <si>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</si>
  <si>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</si>
  <si>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</si>
  <si>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</si>
  <si>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</si>
  <si>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</si>
  <si>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</si>
  <si>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</si>
  <si>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</si>
  <si>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</si>
  <si>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</si>
  <si>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</si>
  <si>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</si>
  <si>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</si>
  <si>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</si>
  <si>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</si>
  <si>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</si>
  <si>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</si>
  <si>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</si>
  <si>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</si>
  <si>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</si>
  <si>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</si>
  <si>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</si>
  <si>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</si>
  <si>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</si>
  <si>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</si>
  <si>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</si>
  <si>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</si>
  <si>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</si>
  <si>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</si>
  <si>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</si>
  <si>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</si>
  <si>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</si>
  <si>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</si>
  <si>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</si>
  <si>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</si>
  <si>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</si>
  <si>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</si>
  <si>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</si>
  <si>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</si>
  <si>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</si>
  <si>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</si>
  <si>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</si>
  <si>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</si>
  <si>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</si>
  <si>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</si>
  <si>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</si>
  <si>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</si>
  <si>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</si>
  <si>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</si>
  <si>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</si>
  <si>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</si>
  <si>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</si>
  <si>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</si>
  <si>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</si>
  <si>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</si>
  <si>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</si>
  <si>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</si>
  <si>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</si>
  <si>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</si>
  <si>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</si>
  <si>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</si>
  <si>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</si>
  <si>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</si>
  <si>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</si>
  <si>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</si>
  <si>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</si>
  <si>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</si>
  <si>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</si>
  <si>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</si>
  <si>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</si>
  <si>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</si>
  <si>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</si>
  <si>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</si>
  <si>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</si>
  <si>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</si>
  <si>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</si>
  <si>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</si>
  <si>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</si>
  <si>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</si>
  <si>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</si>
  <si>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</si>
  <si>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</si>
  <si>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</si>
  <si>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</si>
  <si>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</si>
  <si>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</si>
  <si>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</si>
  <si>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</si>
  <si>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</si>
  <si>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</si>
  <si>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</si>
  <si>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</si>
  <si>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</si>
  <si>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</si>
  <si>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</si>
  <si>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</si>
  <si>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</si>
  <si>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</si>
  <si>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</si>
  <si>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</si>
  <si>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</si>
  <si>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</si>
  <si>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</si>
  <si>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</si>
  <si>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</si>
  <si>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</si>
  <si>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</si>
  <si>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</si>
  <si>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</si>
  <si>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</si>
  <si>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</si>
  <si>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</si>
  <si>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</si>
  <si>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</si>
  <si>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</si>
  <si>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</si>
  <si>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</si>
  <si>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</si>
  <si>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</si>
  <si>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</si>
  <si>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</si>
  <si>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</si>
  <si>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</si>
  <si>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</si>
  <si>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</si>
  <si>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</si>
  <si>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</si>
  <si>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</si>
  <si>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</si>
  <si>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</si>
  <si>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</si>
  <si>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</si>
  <si>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</si>
  <si>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</si>
  <si>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</si>
  <si>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</si>
  <si>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</si>
  <si>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</si>
  <si>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</si>
  <si>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</si>
  <si>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</si>
  <si>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</si>
  <si>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</si>
  <si>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</si>
  <si>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</si>
  <si>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</si>
  <si>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</si>
  <si>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</si>
  <si>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</si>
  <si>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</si>
  <si>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</si>
  <si>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</si>
  <si>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</si>
  <si>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</si>
  <si>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</si>
  <si>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</si>
  <si>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</si>
  <si>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</si>
  <si>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</si>
  <si>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</si>
  <si>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</si>
  <si>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</si>
  <si>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</si>
  <si>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</si>
  <si>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</si>
  <si>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</si>
  <si>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</si>
  <si>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</si>
  <si>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</si>
  <si>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</si>
  <si>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</si>
  <si>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</si>
  <si>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</si>
  <si>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</si>
  <si>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</si>
  <si>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</si>
  <si>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</si>
  <si>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</si>
  <si>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</si>
  <si>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</si>
  <si>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</si>
  <si>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</si>
  <si>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</si>
  <si>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</si>
  <si>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</si>
  <si>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</si>
  <si>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</si>
  <si>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</si>
  <si>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</si>
  <si>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</si>
  <si>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</si>
  <si>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</si>
  <si>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</si>
  <si>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</si>
  <si>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</si>
  <si>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</si>
  <si>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</si>
  <si>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</si>
  <si>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</si>
  <si>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</si>
  <si>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</si>
  <si>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</si>
  <si>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</si>
  <si>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</si>
  <si>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</si>
  <si>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</si>
  <si>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</si>
  <si>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</si>
  <si>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</si>
  <si>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</si>
  <si>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</si>
  <si>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</si>
  <si>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</si>
  <si>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</si>
  <si>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</si>
  <si>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</si>
  <si>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</si>
  <si>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</si>
  <si>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</si>
  <si>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</si>
  <si>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</si>
  <si>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</si>
  <si>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</si>
  <si>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</si>
  <si>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</si>
  <si>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</si>
  <si>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</si>
  <si>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</si>
  <si>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</si>
  <si>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</si>
  <si>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</si>
  <si>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</si>
  <si>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</si>
  <si>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</si>
  <si>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</si>
  <si>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</si>
  <si>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</si>
  <si>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</si>
  <si>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</si>
  <si>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</si>
  <si>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</si>
  <si>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</si>
  <si>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</si>
  <si>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</si>
  <si>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</si>
  <si>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</si>
  <si>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</si>
  <si>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</si>
  <si>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</si>
  <si>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</si>
  <si>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</si>
  <si>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</si>
  <si>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</si>
  <si>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</si>
  <si>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</si>
  <si>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</si>
  <si>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</si>
  <si>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</si>
  <si>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</si>
  <si>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</si>
  <si>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</si>
  <si>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</si>
  <si>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</si>
  <si>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</si>
  <si>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</si>
  <si>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</si>
  <si>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</si>
  <si>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</si>
  <si>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</si>
  <si>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</si>
  <si>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</si>
  <si>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</si>
  <si>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</si>
  <si>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</si>
  <si>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</si>
  <si>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</si>
  <si>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</si>
  <si>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</si>
  <si>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</si>
  <si>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</si>
  <si>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</si>
  <si>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</si>
  <si>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</si>
  <si>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</si>
  <si>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</si>
  <si>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</si>
  <si>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</si>
  <si>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</si>
  <si>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</si>
  <si>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</si>
  <si>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</si>
  <si>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</si>
  <si>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</si>
  <si>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</si>
  <si>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</si>
  <si>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</si>
  <si>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</si>
  <si>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</si>
  <si>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</si>
  <si>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</si>
  <si>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</si>
  <si>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</si>
  <si>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</si>
  <si>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</si>
  <si>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</si>
  <si>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</si>
  <si>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</si>
  <si>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</si>
  <si>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</si>
  <si>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</si>
  <si>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</si>
  <si>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</si>
  <si>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</si>
  <si>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</si>
  <si>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</si>
  <si>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</si>
  <si>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</si>
  <si>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</si>
  <si>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</si>
  <si>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</si>
  <si>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</si>
  <si>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</si>
  <si>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</si>
  <si>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</si>
  <si>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</si>
  <si>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</si>
  <si>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</si>
  <si>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</si>
  <si>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</si>
  <si>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</si>
  <si>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</si>
  <si>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</si>
  <si>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</si>
  <si>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</si>
  <si>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</si>
  <si>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</si>
  <si>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</si>
  <si>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</si>
  <si>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</si>
  <si>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</si>
  <si>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</si>
  <si>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</si>
  <si>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</si>
  <si>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</si>
  <si>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</si>
  <si>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</si>
  <si>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</si>
  <si>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</si>
  <si>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</si>
  <si>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</si>
  <si>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</si>
  <si>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</si>
  <si>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</si>
  <si>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</si>
  <si>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</si>
  <si>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</si>
  <si>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</si>
  <si>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</si>
  <si>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</si>
  <si>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</si>
  <si>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</si>
  <si>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</si>
  <si>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</si>
  <si>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</si>
  <si>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</si>
  <si>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Parent Category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</si>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</sst>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5-43BD-97CB-69556FAE87B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55-43BD-97CB-69556FAE87B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2-4082-A549-F56537E0B4F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2-4082-A549-F56537E0B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7600"/>
        <c:axId val="1632487040"/>
      </c:barChart>
      <c:catAx>
        <c:axId val="15710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487040"/>
        <c:crosses val="autoZero"/>
        <c:auto val="1"/>
        <c:lblAlgn val="ctr"/>
        <c:lblOffset val="100"/>
        <c:noMultiLvlLbl val="0"/>
      </c:catAx>
      <c:valAx>
        <c:axId val="163248704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710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6-429F-9F32-C0297D59166C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6-429F-9F32-C0297D59166C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6-429F-9F32-C0297D59166C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6-429F-9F32-C0297D59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952224"/>
        <c:axId val="1518650944"/>
      </c:barChart>
      <c:catAx>
        <c:axId val="142195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8650944"/>
        <c:crosses val="autoZero"/>
        <c:auto val="1"/>
        <c:lblAlgn val="ctr"/>
        <c:lblOffset val="100"/>
        <c:noMultiLvlLbl val="0"/>
      </c:catAx>
      <c:valAx>
        <c:axId val="1518650944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19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53461979224433"/>
          <c:y val="0.17676339753305484"/>
          <c:w val="0.11844190602935196"/>
          <c:h val="0.17741254313765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[StarterBook.xlsx]DateConversion!PivotTable6</c:name>
    <c:fmtId val="8"/>
  </c:pivotSource>
  <c:chart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3-480C-A907-4E906B6ACBB9}"/>
            </c:ext>
          </c:extLst>
        </c:ser>
        <c:ser>
          <c:idx val="1"/>
          <c:order val="1"/>
          <c:tx>
            <c:strRef>
              <c:f>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3-480C-A907-4E906B6ACBB9}"/>
            </c:ext>
          </c:extLst>
        </c:ser>
        <c:ser>
          <c:idx val="2"/>
          <c:order val="2"/>
          <c:tx>
            <c:strRef>
              <c:f>DateConversion!$D$4:$D$5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3-480C-A907-4E906B6A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017104"/>
        <c:axId val="1563845936"/>
      </c:lineChart>
      <c:catAx>
        <c:axId val="163201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63845936"/>
        <c:crosses val="autoZero"/>
        <c:auto val="1"/>
        <c:lblAlgn val="ctr"/>
        <c:lblOffset val="100"/>
        <c:noMultiLvlLbl val="0"/>
      </c:catAx>
      <c:valAx>
        <c:axId val="156384593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01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26312335958002"/>
          <c:y val="0.27187919218431028"/>
          <c:w val="0.21673687664041993"/>
          <c:h val="0.2441417830872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States Based on Goal </a:t>
            </a:r>
          </a:p>
        </c:rich>
      </c:tx>
      <c:layout>
        <c:manualLayout>
          <c:xMode val="edge"/>
          <c:yMode val="edge"/>
          <c:x val="0.4480374489271316"/>
          <c:y val="3.0766180000695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207264899447712E-2"/>
          <c:y val="0.1105666156202144"/>
          <c:w val="0.89142408745298585"/>
          <c:h val="0.53442069741282339"/>
        </c:manualLayout>
      </c:layout>
      <c:lineChart>
        <c:grouping val="standard"/>
        <c:varyColors val="0"/>
        <c:ser>
          <c:idx val="0"/>
          <c:order val="0"/>
          <c:tx>
            <c:strRef>
              <c:f>GoalStates!$F$1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7-434D-8858-91D02D6CC643}"/>
            </c:ext>
          </c:extLst>
        </c:ser>
        <c:ser>
          <c:idx val="1"/>
          <c:order val="1"/>
          <c:tx>
            <c:strRef>
              <c:f>GoalStates!$G$1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7-434D-8858-91D02D6CC643}"/>
            </c:ext>
          </c:extLst>
        </c:ser>
        <c:ser>
          <c:idx val="2"/>
          <c:order val="2"/>
          <c:tx>
            <c:strRef>
              <c:f>GoalStates!$H$1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7-434D-8858-91D02D6CC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787872"/>
        <c:axId val="1651345952"/>
      </c:lineChart>
      <c:catAx>
        <c:axId val="16547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1345952"/>
        <c:crosses val="autoZero"/>
        <c:auto val="1"/>
        <c:lblAlgn val="ctr"/>
        <c:lblOffset val="100"/>
        <c:noMultiLvlLbl val="0"/>
      </c:catAx>
      <c:valAx>
        <c:axId val="165134595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Percentages</a:t>
                </a:r>
              </a:p>
            </c:rich>
          </c:tx>
          <c:layout>
            <c:manualLayout>
              <c:xMode val="edge"/>
              <c:yMode val="edge"/>
              <c:x val="1.7297580070532417E-2"/>
              <c:y val="0.2852136450486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787872"/>
        <c:crossesAt val="0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226416285593168"/>
          <c:y val="0.93178319204944737"/>
          <c:w val="0.65015847245898384"/>
          <c:h val="6.5862794971339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[StarterBook.xlsx]StaffPick!PivotTable2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StaffPick!$B$3:$B$4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StaffPick!$B$5:$B$7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F-4A79-8C18-2BCA58169022}"/>
            </c:ext>
          </c:extLst>
        </c:ser>
        <c:ser>
          <c:idx val="1"/>
          <c:order val="1"/>
          <c:tx>
            <c:strRef>
              <c:f>StaffPick!$C$3:$C$4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F-4A79-8C18-2BCA58169022}"/>
            </c:ext>
          </c:extLst>
        </c:ser>
        <c:ser>
          <c:idx val="2"/>
          <c:order val="2"/>
          <c:tx>
            <c:strRef>
              <c:f>StaffPick!$D$3:$D$4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StaffPick!$D$5:$D$7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9F-4A79-8C18-2BCA5816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778976"/>
        <c:axId val="1450351920"/>
      </c:barChart>
      <c:catAx>
        <c:axId val="15187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0351920"/>
        <c:crosses val="autoZero"/>
        <c:auto val="1"/>
        <c:lblAlgn val="ctr"/>
        <c:lblOffset val="100"/>
        <c:noMultiLvlLbl val="0"/>
      </c:catAx>
      <c:valAx>
        <c:axId val="14503519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877897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12700</xdr:rowOff>
    </xdr:from>
    <xdr:to>
      <xdr:col>13</xdr:col>
      <xdr:colOff>330200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28A79-1936-47B8-944C-C1F81653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38100</xdr:rowOff>
    </xdr:from>
    <xdr:to>
      <xdr:col>17</xdr:col>
      <xdr:colOff>82550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69F7E-3C88-44AF-95FA-83E256A5B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</xdr:colOff>
      <xdr:row>2</xdr:row>
      <xdr:rowOff>50806</xdr:rowOff>
    </xdr:from>
    <xdr:to>
      <xdr:col>12</xdr:col>
      <xdr:colOff>238125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3083E-A48E-4C74-915A-35B81E774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1495425</xdr:colOff>
      <xdr:row>13</xdr:row>
      <xdr:rowOff>63500</xdr:rowOff>
    </xdr:from>
    <xdr:to>
      <xdr:col>7</xdr:col>
      <xdr:colOff>171450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9484B-E114-47BC-A51F-E68098221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</xdr:row>
      <xdr:rowOff>57150</xdr:rowOff>
    </xdr:from>
    <xdr:to>
      <xdr:col>12</xdr:col>
      <xdr:colOff>234950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CCF78-B319-47B7-B2A8-0C0869BB4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da" refreshedDate="43505.773339120373" createdVersion="6" refreshedVersion="6" minRefreshableVersion="3" recordCount="4114" xr:uid="{7F2995C3-6763-4E2C-B44E-DE661B53B6A0}">
  <cacheSource type="worksheet">
    <worksheetSource ref="A1:R4115" sheet="Original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5452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da" refreshedDate="43505.799435185188" createdVersion="6" refreshedVersion="6" minRefreshableVersion="3" recordCount="4114" xr:uid="{F166064A-A3B5-4778-A4D6-B58E3F2D4FE9}">
  <cacheSource type="worksheet">
    <worksheetSource ref="A1:T4115" sheet="Original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5452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0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05/16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05/16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547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117.2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7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500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2496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879.5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4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513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42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57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7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481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78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246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96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84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54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0260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8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68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46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009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8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237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3000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852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51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12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.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25320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336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28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264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56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65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542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32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38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2366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263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5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78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35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76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044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3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309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20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5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2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739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392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035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750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6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8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5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44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28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288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99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2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4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78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8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7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90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6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4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64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4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7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53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564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1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2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3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25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02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6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1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36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38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15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5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3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73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3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92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58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3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22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90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63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32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35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517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0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3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8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405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9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9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9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21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95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202.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3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325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32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6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6480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5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70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336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77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40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871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25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76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4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54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525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9.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840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22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4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20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1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5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36.919999999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5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5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5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0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7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66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2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5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08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45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2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387900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36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82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96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6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4200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800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380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5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58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5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2055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368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2626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8200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9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48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15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1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2410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35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3110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69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4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0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536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504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3575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960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064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0650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88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440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6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4075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455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9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36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6252.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5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59600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40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861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95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590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5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640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48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1815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0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185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60425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434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8055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3636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3040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7882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2025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435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235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3480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756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64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6975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3406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25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3225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284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306936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2440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745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3263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08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46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25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41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80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672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2424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4284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6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300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68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3774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2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315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237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8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420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55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316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795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4650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13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697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36800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7265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3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735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67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90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7520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550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0640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69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68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2325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354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534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0465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92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7875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72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9547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2595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880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5160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9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8804.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5525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2776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86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58145.2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01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5775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2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4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335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730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04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239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8311.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2320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79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975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5092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9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987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085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075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59300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667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044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7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7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596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49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2235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96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6275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3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79.5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7660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25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7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1356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55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0268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4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386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3811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7550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35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84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294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28496.7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50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90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2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3650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86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35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9485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5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9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44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228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7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723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37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2188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3848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2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5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46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329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584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9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9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48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260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5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8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56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4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48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3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220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289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2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68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350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9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89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5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3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66.6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90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7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0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.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40.9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5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780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9350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4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20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728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25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600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30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220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80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744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249.9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34.4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4323.7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52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26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8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58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22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68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5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6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40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4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3298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45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8400.700000000000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70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3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420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455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44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34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58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21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987.4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4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730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34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2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8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28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8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30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0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44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700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2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2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2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10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5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851.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300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7999.9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47.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24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87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1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8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5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2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8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6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95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4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5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.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26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75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54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975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.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45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5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0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00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43480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3800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5525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74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1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34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945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05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72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625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84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83025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2156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192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435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85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79730.88000000000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3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90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56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4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48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2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8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40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75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5600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790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45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07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0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56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24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480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493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5358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67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0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05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4320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60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2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720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68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402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29600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050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420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570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290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570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65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483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555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05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2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31008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4760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3380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94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420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33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4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8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77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975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3825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001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280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87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521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975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8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530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5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.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42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484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0763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88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4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61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834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5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222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32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2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310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642.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897.3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5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88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00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621.9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6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25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6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98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7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5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7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495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.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308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08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75.1800000000000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4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5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399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9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9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7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0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8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52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4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22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20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4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23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5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96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5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4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2576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90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13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304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4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8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0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45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8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99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2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568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28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93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0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9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44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8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72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435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34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66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5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6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3635.9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207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86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37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6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49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8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7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3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231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246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41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8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30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22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48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900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470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97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38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477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85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51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4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60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532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17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3872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681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7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8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392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672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9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0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51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55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6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72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6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7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3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418.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58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63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302.3999999999999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2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4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4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8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2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72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02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060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56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76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6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9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5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9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28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7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7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72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58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300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81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9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5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406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4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4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85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5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7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26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550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2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36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480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60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75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2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2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6050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60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75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095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2790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850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84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322.0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8550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046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045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9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15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190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36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620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2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33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7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5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90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6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5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24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27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32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212653.4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36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10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555.5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86552.0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9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46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2050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2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4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372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20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9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40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374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00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5368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2199.780000000000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300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375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32200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2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2280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50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461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3875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25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6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5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3800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88750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40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800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6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434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48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2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220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4970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854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8326.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55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41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18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990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18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358.5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3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349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949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1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9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5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00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4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8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6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7.9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07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5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2200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2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62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3125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175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3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468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960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272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27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36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6615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735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.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486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47000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348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700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55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0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92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22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2220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80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525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550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7456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8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6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8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25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30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4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805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4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5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30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51.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975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4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36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7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5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5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24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2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70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2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25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2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96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85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8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3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4250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5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4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7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8250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387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922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6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774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733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8925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70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424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84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3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94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66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6775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46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41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806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2354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50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27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06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6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0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70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0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745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3108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4849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01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41365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2100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26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5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3781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27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9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00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2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452.0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64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7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.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56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9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34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2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7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47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405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524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444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49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71.0999999999999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2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0830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68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8040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4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44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4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8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61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22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31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5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3498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2184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3872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69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32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4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16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675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5835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04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6195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235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23655.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950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518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411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22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26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3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4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78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01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26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88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800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6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95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4760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6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72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58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78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4160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258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160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25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80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402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48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4880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980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480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380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540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52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0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234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4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6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450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6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00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96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5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75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850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36708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4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2240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7000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45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850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5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615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08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730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7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527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6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390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4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227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42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768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0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295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3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47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25.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21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584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6048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69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0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450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435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31381.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3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4899.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99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436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2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66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510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.2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365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84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04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72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5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12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56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7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53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6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60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20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27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87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438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58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86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656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00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8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64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72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425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36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6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6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9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91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3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9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.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4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5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5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799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902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3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6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6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63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54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50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37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05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5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510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600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5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7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806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3968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400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278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2042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21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0976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8400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70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28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615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5496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07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012100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175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3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4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0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9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55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8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55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2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6020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7238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662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748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552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64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3903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343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648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2884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72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720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4400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6650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97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9225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3540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305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3006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8812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966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4458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84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64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644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4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8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2679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30590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715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47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30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767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4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546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268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2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680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47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6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2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68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8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2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77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312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8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27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6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350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75.8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6.6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4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2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288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66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7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9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5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0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8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96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6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736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2050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27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6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24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1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385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088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57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06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4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34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7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85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448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3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5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80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864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6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352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492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04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330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88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8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4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74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391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7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7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4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6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3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85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28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6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30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07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307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4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4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315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840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7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7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6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5525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42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22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8.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97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96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2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25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45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78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928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0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3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54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8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2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65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26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252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73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5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5746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08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52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39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8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33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7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4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75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276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275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04.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58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0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22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45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7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2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42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338.6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7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2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2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.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2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49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04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7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2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6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2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8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40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85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623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605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431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9050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3165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625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610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08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525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765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66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7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7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45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510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416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429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87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95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75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880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254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05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0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570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32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403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2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750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418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4560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3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660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7400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65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59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55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240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2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3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495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3475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6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6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2268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634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40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9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4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2273.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29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63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312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806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2745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6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4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688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1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404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49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680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5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4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08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4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3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2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0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76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768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96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3390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4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7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90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75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8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8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8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4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34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3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9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3135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95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72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61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33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965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2610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6712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76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6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277.76950000000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68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42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288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312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425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8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17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260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6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32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20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40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713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9.6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26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803.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3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24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88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2952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20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3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20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263.8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58.6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620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21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7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2475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23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4950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2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330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422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21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248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3.3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2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7300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25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4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05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7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8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6.2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9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78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0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86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4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6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0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420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660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85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2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087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71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96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1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220750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570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24780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71560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68000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2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8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2450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47150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90048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41700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23870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205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2075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218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21900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9800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9492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424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31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633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060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3895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426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515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5130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810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550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37740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505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54520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59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406098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8040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4048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892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4105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940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6260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250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9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528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05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6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54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5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3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7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17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25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90035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68750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7700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573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5150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37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644.0239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9900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2110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855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915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729920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793710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66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790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065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29250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71200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8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475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2500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35300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42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58320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35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53900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37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35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20480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2540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3275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3950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39624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5152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5440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429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32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737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81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40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400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673.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270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288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2170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43414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6705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710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700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936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7050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605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735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606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7700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9990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49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5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410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75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20300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96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5225231.4399999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62240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30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0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3150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1250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560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5025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47000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1991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496261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940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96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607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50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92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57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8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38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498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4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37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25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28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4428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0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34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52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5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8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4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92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89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6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88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8943.549999999999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9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98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968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6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3056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6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76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78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749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735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54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4416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2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7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44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552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4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5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62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4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608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24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68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9900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8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0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32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700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2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680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500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26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85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33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1450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7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490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5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4648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4275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3300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6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5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6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456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4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12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0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6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88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3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378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52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8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55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95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1475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21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390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06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068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02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266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31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784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7124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239.1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05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0203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87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8856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3455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8780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29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3276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29900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04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22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26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0.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88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00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02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7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4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4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88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30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73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4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81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37.79999999999999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52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9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24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635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5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296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25284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778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3913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44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43184.6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233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8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494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977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911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904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7694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16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065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48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63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2525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0.35000000000000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4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92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42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7030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896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630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4275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080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2241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672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98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0704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4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42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451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206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10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10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597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50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67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91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808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5432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5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4175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6560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944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67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47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513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3441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759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04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2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470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9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44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54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37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21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77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5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37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92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29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560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0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015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9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8640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4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055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95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643.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78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3006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55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473.352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3070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42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22644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36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37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78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60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6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300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815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31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445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756.4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0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457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7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7425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5370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3125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5705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26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880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56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68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5525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3300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2148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845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760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6120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8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35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32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6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2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8.4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675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700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8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2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45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6044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6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55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45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96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52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4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00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52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726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3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5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9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95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6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25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073.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25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6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6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8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4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0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4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81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928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220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83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575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555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84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3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2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53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860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01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4550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00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852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40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8460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578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645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45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5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86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3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43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6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56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6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8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8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94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9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202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6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0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632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4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6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380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5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2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15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82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9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57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9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6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6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18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5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63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4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20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8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7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77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5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66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4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6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94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650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35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23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64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2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84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324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456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12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74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4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02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8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560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333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9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6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20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9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2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85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22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27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737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222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580.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75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5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54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9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1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70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53.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2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22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3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9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3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4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4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4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7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55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3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48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3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285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945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0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42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52.0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500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75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586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87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20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76200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4235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3184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43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23660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31354.0499999999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40293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294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10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440.7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5950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79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55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53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81315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6975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1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2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7744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2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6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76.1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2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720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449.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95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32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966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5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3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48.5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4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50100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5200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46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67500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7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375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3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4760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00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57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60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645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2280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77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392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30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60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82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6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206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27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28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8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3332.79999999999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10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47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64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5985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725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8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526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6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2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28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6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2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45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70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9440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3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5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5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228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96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6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99.9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56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260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80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33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32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920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3152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098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540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6528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854.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786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21300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7625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6612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870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8125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2664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414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4325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01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925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2112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5148.9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4520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40400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707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5880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72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8414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1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752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5950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.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542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64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368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75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10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2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5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52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92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57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2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67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6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7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30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3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2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8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6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2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38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6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60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52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756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82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35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8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1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48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71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5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8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4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72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9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6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48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730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4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6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752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695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65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1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6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7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41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3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28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4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310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5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2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08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415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68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96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507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20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20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4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5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564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3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3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46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21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0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3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5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37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94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6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3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9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78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08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08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3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292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05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04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3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4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8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7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6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7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38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90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30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2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5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6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2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348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5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8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42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93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2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6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6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9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38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6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59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42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4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5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3754.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29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8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00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3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367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8955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37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6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20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6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7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5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36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82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8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20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4040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4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325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45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2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900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6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2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3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58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45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4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2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980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98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58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280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5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64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7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54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37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34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65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43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904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.800000000000000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9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2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3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72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388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95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27020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545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1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4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6625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728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7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790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92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2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7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3735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372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5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165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27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4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2624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28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5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080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25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776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78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3200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2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7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07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392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36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06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3498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72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339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1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6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620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4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910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62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22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80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9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044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71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4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2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9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2600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7675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8225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6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7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472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26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78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5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92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872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56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458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235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4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22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54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65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32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67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9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540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525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6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404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4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96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5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3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50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44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8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360089.8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4000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5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43.5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25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4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9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5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025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5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210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68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.1999999999999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280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2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3155.7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56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44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11.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4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60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02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52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99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40413.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3.9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3500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2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425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755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4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49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8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2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54.3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3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4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8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0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60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4260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02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31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64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9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47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723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861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510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489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6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34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78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56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48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2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936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77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57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255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65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2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656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42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819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5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4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9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30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04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27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7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60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54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057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70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97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4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24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3660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045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5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36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8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4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9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6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25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96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98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410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2147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8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406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376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282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38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469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7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68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2208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238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85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452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1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29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48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78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2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6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259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4040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9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8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26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5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46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2715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200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9415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2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96.4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02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419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830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568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67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93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240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484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5325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3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230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2418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5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76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8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525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231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365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1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634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7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22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70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978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432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84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5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54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76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450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84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4433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21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85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5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235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7347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7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45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404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830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85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07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2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44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.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09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4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8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7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42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72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89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64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1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20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3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2625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8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81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2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99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08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02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4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356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4671.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8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4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95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7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75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49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6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56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6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6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03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325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498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88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780.6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315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2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5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68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76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4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93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468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6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8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27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44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434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4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78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35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2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5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26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40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620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92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648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34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01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16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7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9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3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39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7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2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1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52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616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5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76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84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92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61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2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84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3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8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5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67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0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33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9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66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48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9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2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6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5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85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91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2475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4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59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9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34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9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0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2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7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78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7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32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2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76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4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26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980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38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456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3120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326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3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2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44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2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84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67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680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9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85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08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35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21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41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07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6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2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4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9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6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0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4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4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690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48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64.0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8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6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42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4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465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13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41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7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6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5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46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61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78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7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84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9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950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4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45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0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9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68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2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87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6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7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33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36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34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759.9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6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7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42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63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4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95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97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87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72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9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3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28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7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2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3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7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52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9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6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42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74.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32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74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3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516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610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9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0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59.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4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020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92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25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8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66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8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46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20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76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27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2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6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3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54.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7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5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33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44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580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7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4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36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5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97.6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2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7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76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41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9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05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37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4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3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261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02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6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5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4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7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49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72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36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78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05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4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2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48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365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2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29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7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1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6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82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7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6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96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85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07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2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1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411.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1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27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85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77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8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377.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7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2068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1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7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3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92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8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008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55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35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2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6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8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92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4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57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95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3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4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3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39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5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08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0.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5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86.8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5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74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8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7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6.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4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71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56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39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2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2388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2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02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8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1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31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72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63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25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7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6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6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096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7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46.6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1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32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680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0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9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58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3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1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8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989.4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9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2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7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5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35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8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38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97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9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52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3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3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20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52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83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382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20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5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6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0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9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3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8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68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7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5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67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5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75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39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352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4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35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385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40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9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96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2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6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4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5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85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28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752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8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86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725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3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28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426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4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68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2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3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4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35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5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48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3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3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4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76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39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2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51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2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55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4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6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6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61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38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02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7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45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5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9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4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0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24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1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34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4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0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40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95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49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8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56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4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559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84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4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6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2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2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22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2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78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5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7.8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4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966.6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4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79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350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27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8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2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5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420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6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6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2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3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0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24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4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4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8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88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67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8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5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7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4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95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60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5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80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84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6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9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62.7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65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6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2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4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4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2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8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55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69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3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84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85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54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6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36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21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4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5124.399999999999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8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65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5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6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9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51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5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98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6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6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4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57.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73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4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2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4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3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3546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1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2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423.3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24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27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5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0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2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6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67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7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39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05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1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5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7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85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6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85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62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6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7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577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6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9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66.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5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4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2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6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7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3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2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98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65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8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8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4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n v="15470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n v="8117.2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7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n v="15000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n v="124960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n v="1879.5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n v="4640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n v="5130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n v="420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n v="100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n v="570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n v="3750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n v="248100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n v="178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n v="2460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n v="1960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n v="8400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n v="540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n v="102600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n v="187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n v="50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n v="18685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n v="28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n v="460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n v="200900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n v="8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n v="237.5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n v="30000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n v="8520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n v="3510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n v="2120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0.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n v="25320.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n v="3360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n v="176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n v="280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n v="2640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n v="55660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n v="1650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n v="54250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n v="320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380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n v="23660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n v="26300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300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3050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n v="3780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n v="3500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n v="760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0440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132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n v="13090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n v="5200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n v="3510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5200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n v="7396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n v="13920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n v="10350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n v="7500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n v="6600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n v="4860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n v="1150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n v="1440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n v="1280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n v="288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n v="3990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n v="520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n v="400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n v="216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n v="17800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n v="8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n v="576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n v="90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162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n v="145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n v="164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n v="45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n v="104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17.5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53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n v="5640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210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n v="4000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n v="26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35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n v="252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n v="1020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n v="625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n v="210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n v="3360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n v="80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1380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n v="2150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n v="150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30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n v="73.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n v="510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n v="32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n v="1920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n v="585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300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225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n v="3900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n v="637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5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n v="1320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n v="1350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n v="5175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n v="705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n v="470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n v="3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n v="1855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4050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3900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n v="1050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n v="99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n v="199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n v="1215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n v="1950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n v="1202.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n v="7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n v="3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n v="3300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n v="30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n v="3250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n v="32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n v="6000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n v="64800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n v="15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n v="87000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n v="3360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n v="3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n v="277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n v="40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n v="600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n v="1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n v="600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n v="87100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n v="125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n v="76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n v="500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n v="45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n v="54000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n v="525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n v="59.9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n v="5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n v="5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n v="28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n v="8400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5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n v="220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n v="240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n v="2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n v="100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n v="5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n v="5200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31.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2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n v="156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n v="136.91999999999999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n v="1500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n v="3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n v="4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25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n v="250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n v="12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150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n v="30000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n v="75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n v="665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n v="200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n v="1500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n v="1080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n v="45.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n v="200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n v="3879000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n v="1360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n v="1820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n v="3960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n v="600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n v="63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n v="5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n v="125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n v="44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n v="42000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n v="38000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5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n v="38000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n v="150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2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n v="58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n v="3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n v="280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n v="5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n v="1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n v="20550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n v="13686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n v="26260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n v="82000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n v="2940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n v="4800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n v="11150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n v="3100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n v="124100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n v="23500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n v="131100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n v="269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n v="5400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n v="105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n v="75360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n v="15040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n v="35750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n v="196000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n v="206400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n v="706500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n v="8800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n v="44000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362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n v="240750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n v="4550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n v="2900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n v="360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n v="16252.5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n v="5550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n v="1596000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n v="1403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n v="86100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n v="1950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n v="5900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4520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n v="66400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n v="2480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n v="618150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n v="112050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n v="51850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n v="1604250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n v="4345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n v="80550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n v="36360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n v="304000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n v="78820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n v="20250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n v="43500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n v="223500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n v="34800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n v="7560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n v="6400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n v="369750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n v="34060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25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n v="332500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n v="32250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n v="28400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n v="3069360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n v="24400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n v="74500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n v="32630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n v="10800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n v="2460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n v="2516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n v="14175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n v="800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n v="126720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n v="24240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n v="42840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n v="360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n v="30000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n v="11680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n v="37740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n v="1200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n v="31500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n v="23700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n v="94800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n v="14200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n v="2550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n v="31600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n v="117950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n v="46500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n v="313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n v="6970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n v="368000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n v="1726500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n v="1360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n v="373500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n v="16700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n v="119000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n v="175200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n v="555000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n v="106400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n v="6900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n v="6800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n v="123250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n v="930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n v="3540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n v="5340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n v="104650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n v="1925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n v="178750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n v="157200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n v="9547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n v="25955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n v="18800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n v="151600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11900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n v="18804.2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n v="55250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n v="327760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n v="28600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n v="358145.2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n v="101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n v="57750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n v="7275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45450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n v="133500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n v="7308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n v="10440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n v="123900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n v="8311.9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n v="2320.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n v="7910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n v="9750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n v="50920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n v="11900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n v="19875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n v="1085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n v="10750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n v="1593000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n v="27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n v="6675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n v="10440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70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n v="117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n v="15960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n v="2490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n v="22350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n v="1960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n v="62750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n v="132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n v="479.5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n v="76600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n v="59250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n v="78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n v="213560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n v="3550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n v="1026800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140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n v="38600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n v="38110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n v="175500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n v="2350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n v="18400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n v="29400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n v="28496.7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n v="5025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n v="19000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n v="6200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n v="36500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n v="860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n v="3500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n v="94850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n v="1551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n v="980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n v="440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n v="2280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n v="75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n v="70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n v="72300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n v="137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n v="21888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n v="38480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n v="29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n v="250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n v="5460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n v="23296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n v="5840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n v="99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n v="900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n v="4800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n v="2600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n v="150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n v="10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n v="800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n v="1560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n v="5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n v="240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n v="480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n v="330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n v="2200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n v="5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n v="2890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n v="2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1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n v="12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n v="1680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n v="3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n v="100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n v="1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n v="3500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9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n v="1897.5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n v="50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n v="130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n v="266.64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n v="4900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n v="39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n v="17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n v="6050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n v="10.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n v="40.96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n v="50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n v="7800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n v="10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n v="93500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n v="4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n v="4200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n v="33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n v="272800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n v="8250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n v="56000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n v="6300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n v="1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n v="22050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n v="8800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n v="47445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n v="55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n v="2249.9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n v="600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n v="6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n v="134.4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n v="14323.76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n v="5200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n v="260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n v="80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n v="585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n v="1225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n v="1680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n v="2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n v="20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n v="1500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n v="5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25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n v="16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n v="34000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n v="45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n v="32980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n v="450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n v="8400.700000000000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n v="1700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n v="2800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n v="930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n v="4200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n v="4550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44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n v="345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n v="15800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n v="345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n v="216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n v="987.4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40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n v="17300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n v="340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n v="7200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n v="1180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n v="128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n v="1180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n v="3000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n v="100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n v="15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n v="4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n v="25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n v="44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n v="1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n v="17000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n v="12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n v="1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n v="200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n v="200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n v="21000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n v="1500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n v="851.4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n v="8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n v="3000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n v="24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n v="3000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n v="30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n v="15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n v="18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n v="5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1225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n v="2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n v="85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n v="5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n v="7999.92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n v="447.2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n v="2400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n v="8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n v="5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n v="8750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n v="6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n v="3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n v="9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2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n v="4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n v="2100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n v="18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n v="75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n v="450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n v="200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n v="75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35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n v="5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n v="8000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n v="4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n v="15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75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n v="100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5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n v="600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n v="1950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n v="400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n v="5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n v="750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n v="7.8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n v="72600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6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n v="250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n v="750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n v="540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n v="9750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n v="45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n v="6000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n v="119.9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n v="4500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n v="250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n v="5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n v="25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n v="2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n v="12000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n v="100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n v="1.4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n v="126000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n v="434800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n v="38000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n v="255250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n v="4740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n v="216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n v="340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n v="9450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n v="2050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n v="720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n v="26250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n v="840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n v="830250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n v="121560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n v="21920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n v="4350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n v="14850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n v="79730.880000000005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n v="630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n v="9000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n v="900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n v="156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n v="140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n v="3480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n v="1200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n v="80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n v="14000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n v="3750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n v="56000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n v="279000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n v="4500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n v="107500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n v="3000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n v="100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n v="1560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n v="24000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n v="48000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n v="4930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n v="53580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n v="96750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n v="25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n v="2000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n v="1050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n v="432000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n v="20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n v="6000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n v="7200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n v="672000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n v="6800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n v="50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n v="40200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n v="296000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n v="10500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n v="4200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n v="175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n v="5700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n v="29000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n v="1157000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n v="4650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n v="4830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n v="5550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n v="1050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n v="2200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n v="500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n v="310080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n v="147600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n v="30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n v="338000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n v="1940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n v="25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n v="4200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n v="3300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n v="1120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n v="4000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n v="48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n v="150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n v="779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n v="9758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n v="38250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n v="5000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n v="10010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n v="28000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n v="875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n v="5215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n v="9750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n v="4800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n v="53000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3550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5.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n v="422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n v="4845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n v="107630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n v="3888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n v="5400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n v="615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n v="8340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n v="570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n v="12220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n v="322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82.5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n v="3100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n v="1642.8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n v="2897.3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n v="3850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n v="880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n v="11000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n v="2621.96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n v="1860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n v="5250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2600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n v="980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n v="1700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n v="154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4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47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n v="4950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n v="300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n v="42.9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n v="3080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n v="15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n v="2080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n v="38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n v="15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n v="75.180000000000007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n v="45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n v="5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n v="3990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n v="9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n v="5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n v="900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270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n v="200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98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n v="52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n v="10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n v="14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n v="2200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n v="204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n v="340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n v="238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n v="15600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n v="9600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n v="1500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n v="880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n v="4240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n v="25760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n v="9000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n v="2130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n v="3045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n v="1400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n v="840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n v="1020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n v="4500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n v="8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990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1620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n v="5680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n v="2280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93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n v="2080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405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120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n v="198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n v="1440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n v="280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1720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n v="14350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n v="345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n v="66.5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n v="56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n v="760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13635.96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n v="2070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n v="264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n v="864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n v="12375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n v="2695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n v="3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49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80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n v="57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n v="30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n v="23100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n v="2460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n v="4125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n v="800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n v="2300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n v="1550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n v="1220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n v="4800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n v="19000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n v="4700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n v="975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n v="3810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n v="4770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n v="8850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n v="517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0.1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48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n v="4600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n v="5320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n v="1400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n v="2170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n v="138722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n v="681.5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n v="70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288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n v="91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n v="3920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n v="6720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n v="9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n v="200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n v="1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n v="513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n v="44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n v="385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n v="550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n v="4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n v="264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n v="100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n v="720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n v="16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n v="175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n v="630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n v="1418.4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n v="580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n v="10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n v="630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n v="302.39999999999998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n v="37.5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n v="210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n v="1200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4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210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3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n v="4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n v="8000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n v="120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n v="720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n v="1020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1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n v="10600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n v="560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5760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n v="5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n v="60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n v="10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n v="9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n v="20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n v="1500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n v="390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n v="128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n v="27.5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n v="7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n v="7200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n v="585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n v="5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n v="39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n v="2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n v="3000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n v="8100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n v="9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n v="45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n v="3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n v="4060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n v="45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n v="140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n v="2850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4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n v="1500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n v="7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n v="7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n v="7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n v="5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n v="1260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n v="15500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n v="1200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n v="360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n v="48000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n v="1600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n v="75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32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n v="140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n v="1200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n v="60500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n v="96040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n v="75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n v="10950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n v="279000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n v="8500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n v="840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n v="1322.09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n v="85500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n v="104622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n v="104500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n v="92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n v="3150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n v="31900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n v="1500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n v="360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n v="16200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n v="32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n v="3300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n v="700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n v="500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n v="9000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n v="1600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n v="1500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n v="24000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n v="27000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n v="324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n v="212653.4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n v="33600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n v="3100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n v="3555.52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n v="525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n v="186552.01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n v="300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n v="6900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n v="4600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n v="20500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n v="3200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n v="5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n v="350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n v="4000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n v="137200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n v="22000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n v="900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n v="2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n v="400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n v="137400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n v="60000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n v="53682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2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n v="2199.7800000000002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n v="3000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n v="23750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n v="322000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n v="320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n v="22800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n v="935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n v="50500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n v="4610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n v="2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n v="38750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n v="22500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n v="1600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n v="5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n v="38000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n v="887500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n v="1400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n v="180000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n v="465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n v="14340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n v="1480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n v="2620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n v="12200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n v="749700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n v="8540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n v="8326.1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n v="25500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n v="14100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n v="3180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n v="9900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n v="5184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n v="358.5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n v="8300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n v="3496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n v="9495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n v="210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n v="91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n v="150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n v="8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n v="6.5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n v="292000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n v="14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n v="800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n v="2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n v="60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n v="7.96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n v="110700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n v="15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n v="222000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5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n v="1200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n v="462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n v="2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n v="3000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n v="7.5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n v="16200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n v="30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n v="731250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n v="41750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n v="3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n v="4680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n v="19600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n v="272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n v="300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n v="5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n v="2700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n v="36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n v="66150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n v="7350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n v="129.99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n v="4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n v="140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n v="12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n v="4860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n v="470000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n v="3480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n v="7000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n v="5500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n v="5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n v="4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n v="6000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n v="1920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n v="225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n v="22200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n v="180000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n v="28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n v="5250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n v="300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n v="5500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n v="25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n v="274560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n v="1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n v="180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n v="1600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n v="50000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n v="80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n v="135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n v="21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n v="1250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n v="150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n v="6300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n v="4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n v="8050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n v="1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n v="40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n v="150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n v="1300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n v="3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n v="25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1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n v="251.4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n v="9750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n v="1400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n v="8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n v="3600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n v="8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n v="720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n v="450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n v="100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n v="150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n v="2400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n v="8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n v="150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n v="2000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n v="300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n v="225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n v="5700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n v="120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n v="2500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n v="1200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n v="9600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n v="5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n v="300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n v="5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n v="25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n v="125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n v="2850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n v="1800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n v="175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n v="75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n v="3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n v="42500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n v="1500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n v="4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75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n v="82500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n v="13875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n v="9225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n v="612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n v="1700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n v="7740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65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n v="891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5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n v="57330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n v="89250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17000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n v="74240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n v="47100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n v="584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n v="239.22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n v="494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n v="6660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n v="67750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n v="16463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n v="7410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n v="8060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n v="288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n v="23547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n v="7500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2760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n v="20600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n v="60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n v="207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n v="7020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n v="500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n v="27450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n v="31080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n v="48495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n v="8010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n v="41365.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n v="21000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n v="2266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n v="5520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n v="3781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n v="2700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n v="9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n v="20000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n v="1200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n v="27.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n v="5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n v="60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n v="452.04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n v="30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n v="640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n v="1700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n v="9.11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n v="4560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n v="900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n v="340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620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n v="175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n v="147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n v="4050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n v="152400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n v="4440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n v="4935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n v="71.099999999999994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n v="9447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n v="3270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n v="108300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n v="9680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n v="80400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n v="2400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n v="2442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n v="1040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n v="682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615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n v="221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n v="2310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n v="475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n v="34980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n v="21840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n v="38728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n v="16900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n v="232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400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n v="2160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n v="116750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n v="58350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n v="2040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n v="61950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n v="12350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n v="23655.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n v="19500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n v="5180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n v="41100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n v="220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20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n v="1260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n v="300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62.5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n v="2440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n v="780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n v="3010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n v="1260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n v="884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n v="18000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110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n v="1600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n v="195.5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n v="47600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n v="660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120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720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n v="580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12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n v="3780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n v="41600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n v="25800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n v="391600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n v="22500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n v="3800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n v="4025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n v="4800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n v="25000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n v="46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n v="48800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n v="19800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n v="248000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n v="75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n v="38000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n v="54000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n v="522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n v="3000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n v="32340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n v="140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n v="6600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n v="45000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n v="1600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n v="11000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n v="19680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n v="11250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n v="4500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n v="17500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n v="85000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n v="367080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n v="4000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n v="224000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n v="70000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n v="4500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n v="18500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n v="11500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n v="5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n v="161500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n v="2085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21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n v="7301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n v="775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n v="1527.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n v="8600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n v="3900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n v="24000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n v="22700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n v="420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n v="768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n v="302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n v="2958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n v="1300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n v="1470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n v="125.4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n v="1215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n v="15840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n v="250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1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n v="60480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n v="6900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n v="11025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n v="4500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n v="4350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n v="131381.6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n v="300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n v="4899.3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80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n v="5200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n v="990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n v="4360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n v="6216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n v="403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n v="2660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n v="15100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1.2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n v="3650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n v="11840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n v="2046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n v="2205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n v="10720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n v="56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n v="3120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n v="5600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n v="170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n v="53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n v="65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n v="2600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n v="5200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n v="127.5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n v="2870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n v="4380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n v="15800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n v="2860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n v="16560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n v="119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n v="6000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n v="282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n v="2640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n v="725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n v="4250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n v="36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n v="6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n v="60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n v="6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n v="90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n v="910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2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n v="5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n v="39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n v="9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n v="3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n v="63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n v="3.3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n v="4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n v="5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n v="3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n v="1050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n v="200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n v="30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n v="25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n v="7990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n v="120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n v="9020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n v="30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n v="20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n v="660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16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n v="163.5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n v="13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n v="5400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n v="15000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n v="10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n v="379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n v="17.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n v="1050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n v="150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n v="51000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n v="6000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n v="150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n v="11700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n v="780600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n v="39680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n v="240000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n v="27835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n v="142042.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n v="1215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n v="109760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n v="84000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n v="705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n v="2280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n v="66150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n v="54960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n v="110700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n v="10121000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n v="113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n v="317500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n v="300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n v="5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n v="14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n v="201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n v="600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n v="9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n v="55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n v="12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n v="8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n v="550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n v="15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n v="9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n v="2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n v="420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n v="460200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n v="72380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n v="2662.5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n v="17485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n v="55200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n v="645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396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n v="39035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n v="34300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n v="64800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n v="28840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n v="11725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n v="17200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n v="44000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n v="1665000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n v="19720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n v="92250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n v="35400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n v="13050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n v="30060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n v="8812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n v="196620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n v="44585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n v="840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n v="3640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n v="64400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n v="2450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n v="4800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n v="26790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n v="305900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n v="1715.5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n v="14700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n v="333000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n v="2767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n v="4400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n v="54600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n v="26880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n v="3220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n v="56800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n v="14700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n v="36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5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n v="22.5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n v="3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n v="110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n v="7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30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n v="52.5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n v="688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n v="180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25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n v="22.5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n v="1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n v="100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n v="1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n v="12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n v="1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n v="4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n v="17700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n v="1105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n v="5500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n v="3120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n v="484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75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n v="270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n v="600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n v="3500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n v="20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n v="75.88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n v="66.66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n v="1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n v="30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n v="2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240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n v="75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n v="12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n v="12880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n v="660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n v="10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n v="700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n v="97.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n v="8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n v="450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n v="1400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n v="480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n v="600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n v="1960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n v="2640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n v="7360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n v="20500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n v="276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n v="60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n v="2240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n v="21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n v="55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n v="260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n v="3850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n v="10880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n v="15700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n v="11060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n v="40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n v="34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n v="170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n v="1850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n v="4485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n v="135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25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n v="7800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n v="8640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760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n v="3520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n v="4920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n v="5040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n v="13300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n v="1880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5800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n v="640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n v="740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n v="3915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n v="75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270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342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n v="68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n v="650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33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n v="1850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n v="12800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n v="5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n v="1660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n v="2300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n v="2070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n v="3078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n v="640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n v="400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n v="3150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n v="8400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n v="374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n v="720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n v="3600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n v="55250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n v="6420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n v="22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n v="28.8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n v="7979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n v="4960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20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n v="2225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n v="3255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n v="2450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n v="2788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n v="9280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n v="1040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n v="230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n v="1540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n v="833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n v="1239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n v="5650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n v="340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n v="1260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n v="2520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n v="73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1120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n v="25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n v="574600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n v="35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n v="8080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n v="52.5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n v="5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n v="3900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n v="280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336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n v="275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n v="11400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n v="750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n v="240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n v="1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n v="2760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n v="2750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n v="204.2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n v="15800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n v="101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n v="165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n v="10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n v="220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n v="450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n v="70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n v="5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n v="2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n v="3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n v="4250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n v="10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n v="6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n v="1338.65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n v="70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n v="120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n v="320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n v="28.8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n v="300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n v="240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n v="495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n v="1040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n v="3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n v="87.5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n v="45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2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n v="3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n v="600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n v="5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n v="1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n v="624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n v="680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n v="4020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n v="3850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n v="6230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n v="16050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n v="14310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n v="90500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n v="13165.5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n v="6250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n v="6100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n v="1080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5250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n v="7650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1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n v="6600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n v="700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n v="270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n v="2450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n v="5100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3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25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n v="14160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n v="4290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n v="12875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n v="1950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n v="750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n v="8800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n v="22540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n v="105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n v="1045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n v="5700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n v="325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n v="40300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n v="200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n v="48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n v="7500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n v="4180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n v="45600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n v="1320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n v="26600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n v="74000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n v="1650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n v="25920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n v="55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n v="2400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n v="22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n v="32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n v="4950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n v="120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n v="34750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n v="6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n v="1620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n v="22680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n v="16340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n v="14000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n v="5920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n v="240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n v="52273.8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n v="6290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n v="630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n v="13125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n v="8060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n v="27450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n v="1600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n v="400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n v="26880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n v="315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n v="9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n v="14040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n v="1495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n v="16800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n v="1500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n v="18000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n v="48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n v="2080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n v="142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3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n v="231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n v="1200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n v="1000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760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n v="7680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n v="9600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n v="49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n v="33900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140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n v="7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n v="100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n v="9000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55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n v="2750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n v="180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n v="280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n v="450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n v="11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n v="800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n v="420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n v="13400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n v="300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190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n v="31350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n v="950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n v="720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n v="24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n v="16110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n v="338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n v="19650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n v="112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n v="26100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n v="16712.5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n v="760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660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n v="8277.7695000000003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n v="1680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n v="142.5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n v="2880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n v="5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n v="3120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n v="22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n v="50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n v="2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n v="4250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n v="385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n v="617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n v="2600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n v="16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n v="32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n v="300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n v="1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n v="1200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n v="1400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n v="2713.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n v="319.68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n v="260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n v="4803.75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n v="348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n v="240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n v="22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n v="880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n v="29520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n v="12000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n v="130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1125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n v="200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n v="4263.8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n v="58.6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n v="11620.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n v="210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n v="378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n v="1350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n v="2475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n v="30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n v="1230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n v="10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n v="100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n v="49500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n v="1200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n v="1000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n v="13300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n v="242250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n v="425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n v="2100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n v="12480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n v="13.32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n v="20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n v="1200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n v="273000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n v="2250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n v="40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n v="10500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n v="570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n v="1280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n v="16.2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n v="990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n v="780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n v="1605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n v="6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n v="867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n v="2400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260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n v="1000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n v="4200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n v="6600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n v="3850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n v="125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n v="10875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n v="17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n v="17100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n v="9600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n v="201.5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n v="12207500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n v="5700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n v="247800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n v="715600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n v="680000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n v="5250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n v="184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n v="4245000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n v="471500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n v="900480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n v="417000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n v="238700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n v="22050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n v="207500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n v="121800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n v="219000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n v="198000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n v="94920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n v="42400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n v="23100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n v="163300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n v="30600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n v="38950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n v="1142652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n v="5150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n v="1513000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n v="81000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n v="255000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n v="377400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n v="35050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n v="15452000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n v="5950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n v="4060980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n v="80400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n v="40480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n v="18920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n v="410500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n v="194000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n v="1626000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n v="972500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n v="900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n v="5280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n v="1050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n v="64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n v="2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n v="1540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n v="6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n v="15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n v="60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n v="3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n v="30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n v="75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n v="2170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n v="125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n v="900350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n v="687500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85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n v="177000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n v="57300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n v="151500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n v="13700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n v="644.02390000000003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n v="199000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n v="521100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n v="485500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n v="9150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n v="7299200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n v="7937100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n v="11664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n v="47900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n v="106500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n v="292500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n v="712000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n v="1830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n v="4750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n v="325000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n v="353000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n v="4200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n v="583200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n v="113500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n v="539000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n v="2370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n v="2350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n v="204800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n v="254000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n v="132750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n v="39500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n v="396240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n v="515200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n v="254400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n v="42900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n v="16320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n v="473750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n v="8130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n v="11400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n v="14000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n v="2673.05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n v="27000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n v="12887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n v="21700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n v="434140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n v="1167050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n v="371000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n v="17000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n v="19360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n v="270500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n v="6050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n v="217350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n v="6060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n v="277000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n v="99900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n v="10496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n v="112500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n v="341000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n v="1750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n v="203000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n v="1960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n v="15225231.439999999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n v="622400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n v="1300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n v="49.5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n v="19000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n v="131500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n v="1912500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n v="55600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n v="250250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n v="470000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n v="18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n v="819918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n v="14962610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n v="94000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n v="9600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n v="60700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n v="500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n v="1925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n v="570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n v="187.5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n v="1380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n v="4980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n v="1400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n v="375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n v="2250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n v="1550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n v="12800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n v="44280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n v="3300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n v="34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n v="2520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550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n v="8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1140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n v="1920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n v="1890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n v="162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n v="880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80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n v="8943.5499999999993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n v="296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1980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n v="968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n v="1160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n v="30560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n v="1600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n v="760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n v="780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3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n v="7490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n v="7350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n v="540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n v="44160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n v="420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n v="170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n v="440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n v="5520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n v="500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n v="2400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25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n v="55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n v="16200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n v="4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n v="66080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n v="15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n v="240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n v="1680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15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n v="99000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n v="30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n v="180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n v="1100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n v="3200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n v="267000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n v="120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n v="16800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n v="55000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n v="1260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n v="1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n v="8520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n v="13350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n v="5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n v="214500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2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n v="2000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n v="2700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n v="120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n v="1490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n v="5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n v="25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n v="46480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n v="42750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n v="933000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n v="72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n v="1600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n v="52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n v="2610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n v="1100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n v="4565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n v="29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n v="640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12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n v="61200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10.71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n v="66.5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n v="1880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130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n v="3780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n v="2520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182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n v="3550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n v="950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n v="214750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n v="210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n v="3900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n v="1060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n v="10680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n v="5022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n v="26600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n v="31150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n v="78400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n v="712400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n v="28239.16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n v="1056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n v="102030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n v="187.5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n v="388560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n v="134550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n v="87800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n v="5290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n v="32760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n v="1299000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n v="260400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n v="22590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n v="5260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n v="30.8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n v="28840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n v="1000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n v="1095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202.5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n v="374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140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n v="240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n v="75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n v="2880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n v="3000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n v="7380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0.0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n v="144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n v="181.5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n v="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n v="37.79999999999999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n v="1520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n v="190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n v="241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n v="16350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n v="150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n v="19500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n v="29600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n v="252840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n v="57780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n v="39130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n v="1440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n v="43184.68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n v="42330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n v="27825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n v="49400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n v="9775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28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n v="19110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n v="19040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n v="176940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n v="3160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n v="106500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n v="4800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n v="1630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n v="252500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20.350000000000001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n v="14500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n v="79200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n v="1425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n v="70300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n v="8960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n v="6300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n v="142750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n v="40800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n v="22410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n v="6720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n v="985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n v="10704.5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n v="240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n v="422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n v="4510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n v="2060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n v="2100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n v="2100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n v="5973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n v="4500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n v="26700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n v="34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n v="2910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n v="80800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n v="54320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n v="22550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n v="417500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n v="265600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n v="9440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n v="3675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n v="2475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n v="513.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n v="3441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n v="1759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n v="2040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n v="320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n v="47040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3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n v="90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n v="1440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n v="3540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n v="2370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n v="210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n v="4770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n v="250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n v="375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n v="43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n v="1075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n v="920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n v="229.5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n v="5600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n v="408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n v="10150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n v="190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n v="86400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n v="4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n v="56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n v="10550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n v="1955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n v="6643.5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n v="6780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n v="30060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n v="2555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n v="1473.3525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n v="307000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n v="6420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n v="226440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n v="9360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n v="2370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n v="7850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n v="600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n v="1600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n v="30000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88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n v="8150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n v="2310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n v="4450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n v="6756.48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n v="108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1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n v="457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70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n v="15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n v="1174250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n v="53700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n v="31250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n v="57050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n v="22640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n v="88000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n v="56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n v="2680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n v="55250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n v="433000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n v="21480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n v="18450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n v="276000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n v="161200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1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n v="1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n v="18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n v="1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n v="35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n v="132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n v="35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n v="16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n v="225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n v="5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n v="8.4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n v="6750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n v="7000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n v="8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n v="100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n v="3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n v="85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n v="22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n v="120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n v="450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n v="6044.5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n v="6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n v="300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n v="8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n v="4550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n v="45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n v="2960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n v="16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n v="2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n v="1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n v="10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n v="5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n v="2520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n v="12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n v="144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n v="100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n v="520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n v="7260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n v="3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n v="1500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n v="750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n v="90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n v="1950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n v="3600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n v="2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n v="125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n v="6073.2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n v="6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n v="5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n v="6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n v="2250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n v="35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n v="5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n v="35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n v="5600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n v="6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n v="20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n v="28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n v="4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n v="100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n v="234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n v="1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n v="1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n v="8175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n v="89280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n v="62200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n v="1830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n v="5750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n v="5550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n v="842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n v="36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1200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n v="15300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n v="18600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n v="9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n v="2010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n v="45500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48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n v="100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n v="28520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n v="4000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n v="84600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n v="5780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n v="6450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n v="3450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n v="15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n v="860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n v="336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1300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n v="430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n v="1160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n v="564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n v="360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8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n v="7800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940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n v="1900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n v="2025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n v="1760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n v="307.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n v="6320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n v="48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16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n v="3800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n v="250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n v="20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n v="3150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n v="820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n v="90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n v="570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n v="1950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n v="262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n v="80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n v="5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162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n v="51800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n v="5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n v="630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n v="2240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n v="20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n v="6800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n v="17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n v="770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n v="550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n v="1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n v="26600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n v="100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n v="48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n v="600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n v="5940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n v="6000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n v="16500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350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n v="234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n v="3225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n v="6400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n v="1320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n v="2840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n v="3240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n v="4560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3120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n v="2745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n v="2400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n v="10200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28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n v="15600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n v="1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n v="11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n v="33300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n v="5900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n v="67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n v="220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n v="91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n v="32.5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n v="2850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n v="1220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n v="227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n v="7370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n v="2220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n v="580.9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n v="9750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n v="2058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n v="540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n v="900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n v="2010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n v="700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n v="253.3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n v="324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n v="225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n v="200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n v="630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n v="300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n v="9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n v="1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n v="13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n v="14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n v="400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n v="24000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n v="17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n v="550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n v="9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n v="5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n v="3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n v="3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n v="3000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n v="480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n v="5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n v="3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n v="3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n v="8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n v="2850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n v="9450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n v="105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420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n v="452.05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n v="15000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n v="755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n v="58680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n v="875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n v="64200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n v="1762000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n v="42350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n v="31840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n v="24320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n v="236600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n v="131354.04999999999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n v="402930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n v="29400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n v="2100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500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n v="1440.72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n v="59500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n v="79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n v="11550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n v="530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n v="813150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n v="69750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n v="1110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n v="1240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n v="277440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7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n v="12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n v="67.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n v="176.19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n v="5000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n v="1620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n v="57200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n v="449.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n v="9950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n v="232.5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9660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n v="500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n v="130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n v="48.58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47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n v="2070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n v="15010000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n v="52000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n v="4600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n v="2675000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n v="75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n v="720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n v="3750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n v="300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n v="47600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n v="11000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n v="35700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n v="6000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n v="6450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n v="228000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n v="17700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n v="3920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n v="490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n v="100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n v="3000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n v="1600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n v="11200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n v="18200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n v="1610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n v="20600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n v="270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n v="280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n v="88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n v="23332.799999999999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n v="21000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n v="4700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n v="26400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n v="59850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n v="7250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n v="189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n v="5265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n v="160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n v="1200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n v="128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n v="16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n v="120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n v="45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n v="28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n v="5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n v="7000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n v="35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n v="94400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n v="130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n v="3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n v="150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n v="3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n v="450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n v="22800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n v="11960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n v="160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n v="399.96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n v="156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n v="2600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n v="18000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n v="1330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n v="1320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n v="92050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n v="31520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n v="209800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n v="154000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n v="652800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n v="2854.3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n v="786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n v="2130000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n v="76250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n v="66120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n v="18700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n v="81250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n v="26640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n v="4140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n v="43250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2017.5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n v="9250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n v="21120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n v="25148.92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n v="45200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n v="404000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n v="70700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n v="58800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n v="1725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n v="184140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n v="11100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n v="17520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n v="59500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.6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n v="2542.5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n v="4640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n v="136800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n v="750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n v="2101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n v="51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n v="320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n v="450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n v="3520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n v="3920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n v="570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n v="20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n v="200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n v="2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n v="672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16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75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n v="3300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n v="3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n v="12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n v="2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n v="20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n v="32.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n v="1182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n v="160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0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n v="120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n v="2380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n v="16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n v="6600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n v="5.3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n v="520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1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n v="7560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n v="3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n v="825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n v="25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n v="350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180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n v="610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480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n v="7100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n v="1850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n v="380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n v="40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n v="720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n v="1980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n v="560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n v="480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n v="7300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1.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n v="140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n v="168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n v="7520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n v="6950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n v="6500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310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n v="6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n v="2700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n v="14100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n v="23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n v="72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n v="2280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4650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n v="3105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n v="52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n v="1425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n v="10800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n v="4150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n v="2688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n v="960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3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n v="5070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198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n v="10200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n v="5200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4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350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5640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14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n v="97.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n v="1530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n v="380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n v="460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n v="921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n v="1900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330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n v="1560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n v="2375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n v="945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168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n v="930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n v="49.5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178.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n v="1080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n v="108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3300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n v="5.5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n v="292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n v="1050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n v="1040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n v="300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n v="140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3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n v="180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n v="57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n v="2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n v="360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7.5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n v="381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n v="5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n v="75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n v="10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n v="25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n v="9000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n v="100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450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n v="1300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n v="200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n v="150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n v="600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n v="360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n v="120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n v="112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n v="3480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n v="30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n v="50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n v="1800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n v="2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2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n v="3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n v="420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n v="60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n v="100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n v="935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n v="10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n v="20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n v="360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n v="360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n v="900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n v="385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n v="15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n v="15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n v="200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60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n v="59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n v="420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n v="5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n v="48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n v="18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n v="3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n v="252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n v="3754.4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n v="2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n v="25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n v="30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n v="129.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n v="180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n v="100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n v="36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n v="325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30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n v="36750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n v="89550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15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n v="37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240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n v="2560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n v="6200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67.5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n v="117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n v="1350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92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n v="136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40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n v="825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n v="1280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n v="200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n v="82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n v="25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n v="404000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n v="4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n v="3250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n v="45000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n v="2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n v="29000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n v="1600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n v="12000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n v="132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n v="1580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n v="450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n v="5400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n v="20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n v="9800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n v="9800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n v="585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n v="12800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n v="3550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1645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n v="170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5460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n v="1376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n v="340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n v="1650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4350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n v="9040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n v="9.800000000000000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n v="900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n v="120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n v="2300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n v="720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n v="3880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n v="2950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n v="1270200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n v="54500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n v="11100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n v="134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n v="66250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280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n v="72800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2700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n v="790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n v="1920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n v="220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n v="177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n v="37350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n v="137200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n v="11500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n v="216500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n v="270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40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n v="12624.5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n v="7280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n v="510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n v="110800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n v="12508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n v="7760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12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n v="780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n v="32000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225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n v="75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n v="2200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n v="10700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n v="139250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n v="1360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n v="3060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n v="34980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n v="1722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n v="33900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n v="2100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n v="463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n v="6200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42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n v="9100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n v="3625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n v="225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n v="128000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n v="4950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n v="104400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n v="717.5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435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n v="250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n v="690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n v="1260000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n v="76750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n v="82250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n v="160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n v="270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n v="47200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n v="1260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n v="78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5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n v="19200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n v="18720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n v="2560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n v="4582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100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n v="2350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n v="2025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54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n v="1225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n v="100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n v="300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n v="2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n v="54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n v="1650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n v="13200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n v="6700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n v="690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n v="54000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n v="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n v="52500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n v="8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n v="500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n v="70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n v="1600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n v="14040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n v="24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n v="196000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n v="750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n v="300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n v="5000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n v="44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n v="1800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n v="360089.82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n v="140000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n v="5000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n v="600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n v="243.54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n v="2250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n v="600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n v="40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n v="1950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n v="11250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n v="2025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n v="450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n v="21000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n v="680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n v="10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n v="149.19999999999999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n v="2800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n v="4200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n v="13155.7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n v="10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n v="1560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300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n v="14400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n v="82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n v="2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n v="1811.95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n v="4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n v="11600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n v="10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n v="30210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n v="25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n v="15200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n v="990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n v="40413.25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1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n v="75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n v="1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n v="100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n v="1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n v="13000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n v="15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n v="3.9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n v="435000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n v="3200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n v="4250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n v="17550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n v="12.5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n v="400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n v="492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n v="3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80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n v="120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n v="54.39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n v="110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n v="15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n v="300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n v="4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n v="40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n v="82.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n v="3000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n v="6000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n v="42600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n v="1026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312.5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640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n v="1190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n v="1474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n v="7230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n v="8610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n v="15100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n v="4895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1640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n v="3450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n v="780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n v="2565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n v="1480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n v="2520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n v="9360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n v="1775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n v="157.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n v="325500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n v="1650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n v="1525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n v="6560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n v="1420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n v="8190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n v="580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7400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n v="690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n v="3000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n v="1045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n v="127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n v="1170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n v="260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n v="540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n v="75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n v="10570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n v="1700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n v="1978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240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n v="2240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n v="36600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8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n v="10450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n v="150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n v="800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n v="1200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n v="1365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n v="18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n v="400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n v="900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n v="2650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n v="5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n v="4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n v="1250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60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n v="960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n v="1980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n v="4100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n v="21470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n v="1800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n v="74060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n v="3760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n v="2820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n v="13800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n v="46900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n v="700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n v="4680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n v="22080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n v="23800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n v="8850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n v="4520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n v="2100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n v="2294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n v="64800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n v="780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n v="252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36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n v="2590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n v="40400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n v="96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280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n v="260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n v="3050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n v="4600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n v="27150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n v="22000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n v="94150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n v="221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n v="6096.48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n v="1020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n v="14195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n v="18300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n v="5680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n v="1104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n v="56700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n v="19300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n v="142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n v="24000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n v="4840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n v="53250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n v="300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n v="1125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n v="2300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n v="24180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54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n v="17600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n v="820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n v="525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n v="22310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n v="3650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n v="1617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n v="16348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n v="1700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122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1701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n v="9780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n v="43200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840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n v="5600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n v="54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76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n v="14500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n v="840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n v="44330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n v="21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n v="4500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n v="500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n v="850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n v="3654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00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n v="2350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n v="73470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n v="376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n v="45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n v="4049.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n v="18300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850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n v="20700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n v="125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n v="1440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n v="70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n v="15.15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n v="4095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n v="144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n v="189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n v="705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n v="2420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n v="7200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n v="1890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n v="2640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n v="2100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n v="4200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n v="630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n v="26250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n v="800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n v="810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n v="200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n v="1995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n v="108.5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n v="2015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n v="1125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n v="1025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n v="580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n v="464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n v="3560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n v="14671.25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n v="189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n v="640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80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950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n v="75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n v="759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n v="490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n v="1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n v="6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n v="4560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n v="264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n v="162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n v="260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n v="1035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n v="3250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4980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n v="388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n v="1780.66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n v="3150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2.5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n v="850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n v="16800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n v="3760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n v="1140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938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n v="4680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n v="161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n v="1800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65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n v="270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n v="440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n v="4345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n v="140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n v="1785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n v="2700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n v="3500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220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n v="1650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n v="262.5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n v="405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420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n v="16200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n v="920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n v="6480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n v="3400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n v="100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n v="2015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n v="2160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75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90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n v="225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n v="230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n v="2700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n v="390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n v="1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n v="270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n v="600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n v="1820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510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n v="152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n v="6160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n v="115.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n v="760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n v="840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n v="1920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n v="1610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n v="52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n v="3840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300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820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n v="1050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n v="675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n v="6200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n v="330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90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60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n v="660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n v="148.5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190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n v="420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n v="60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n v="2600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n v="552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n v="8500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n v="1914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n v="24750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340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15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n v="59.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n v="9100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n v="1340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90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n v="105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n v="1200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n v="11700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780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70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n v="1320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18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n v="1200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n v="765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n v="2240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n v="1265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3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n v="9800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n v="1380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2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n v="4560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n v="31200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n v="3262.5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435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n v="1020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8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n v="1440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420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n v="840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n v="674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n v="16800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n v="190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n v="1850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1080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n v="350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n v="21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n v="4100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n v="1075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20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n v="450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60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20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n v="250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n v="140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n v="945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n v="160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n v="104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n v="370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n v="42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n v="14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n v="6900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n v="480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n v="1100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n v="264.06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n v="180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95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60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42.5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n v="11400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n v="4650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720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n v="213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1410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n v="1700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n v="176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22.5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n v="150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n v="460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617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780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n v="51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18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n v="702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n v="1140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n v="840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n v="19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n v="9500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n v="2400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n v="4455.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n v="1100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n v="49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n v="1680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n v="1320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n v="870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n v="3600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n v="270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n v="5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n v="1330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435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52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n v="3600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n v="2340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n v="759.99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n v="693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n v="700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n v="420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n v="630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n v="1240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n v="950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80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n v="97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n v="870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n v="7200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5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n v="990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n v="135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n v="285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170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n v="1232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n v="5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n v="1380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75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520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n v="495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n v="560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n v="420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n v="45.5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74.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n v="3200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n v="7400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35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1122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n v="5160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n v="610.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90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60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260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n v="259.2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n v="40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n v="10200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n v="920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n v="25.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n v="189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n v="1660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n v="78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24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84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n v="4675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n v="435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600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n v="20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n v="209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n v="117600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n v="273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420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n v="1600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n v="375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154.6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n v="5720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n v="2650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336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n v="44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n v="558000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77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n v="240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n v="2368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n v="1350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n v="97.65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n v="125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n v="170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n v="108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n v="760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n v="410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n v="190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n v="2050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n v="520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n v="37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4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n v="2340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n v="2610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n v="10200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162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n v="55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70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n v="243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675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490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n v="720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n v="3360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n v="782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n v="4050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n v="140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n v="22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n v="2480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n v="3650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12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n v="700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n v="1290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n v="576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n v="1612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n v="165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n v="825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n v="270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8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0.4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n v="1060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n v="1960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n v="85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n v="2070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7.5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n v="1920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n v="11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16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n v="411.6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n v="310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1275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n v="2850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250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n v="177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n v="1800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n v="1125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n v="377.4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1120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n v="170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n v="20685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n v="2100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n v="210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50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n v="1170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n v="2340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n v="1920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580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n v="200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n v="3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n v="10089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5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n v="1550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n v="13500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n v="35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n v="420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n v="66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n v="25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n v="30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n v="14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n v="600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n v="1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n v="800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n v="29200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60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85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45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n v="51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n v="660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n v="570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n v="3950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n v="2300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n v="400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n v="300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n v="390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55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n v="1080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n v="3200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0.2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n v="152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n v="86.8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456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n v="1740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n v="280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n v="170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n v="26.4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n v="1400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n v="1710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n v="4560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395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1.5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n v="128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n v="23880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n v="620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n v="600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n v="1020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n v="180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n v="2010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n v="2310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n v="172.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n v="6300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n v="21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n v="1250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n v="1170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n v="1860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46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n v="109600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170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n v="46.6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n v="2100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n v="1320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1560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600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n v="6800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n v="100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n v="90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n v="585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n v="630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n v="31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n v="81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n v="989.45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n v="195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230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273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n v="350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n v="35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n v="105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n v="7800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n v="380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n v="9700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n v="94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n v="19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n v="52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n v="230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8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n v="1320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n v="2200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n v="525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n v="2835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n v="3827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45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n v="391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n v="660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n v="6200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n v="25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n v="660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n v="34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n v="105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n v="3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n v="15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n v="28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9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n v="320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n v="280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0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n v="85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n v="2600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3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n v="1680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n v="110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n v="75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n v="1500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67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n v="154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n v="765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n v="1750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n v="390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n v="3520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n v="4550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5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n v="350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3850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40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n v="7490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n v="9600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n v="1120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n v="2320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165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4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0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n v="1650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n v="2850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625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n v="280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n v="7520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n v="1180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n v="864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n v="17250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75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n v="2340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n v="540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n v="288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n v="1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n v="600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n v="4260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n v="3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n v="75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n v="142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n v="2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n v="168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n v="12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n v="225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n v="2220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n v="35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n v="40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n v="3520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n v="450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n v="4800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n v="300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n v="7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n v="135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240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n v="760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n v="390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7.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n v="220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n v="567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n v="510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n v="20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n v="555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n v="400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n v="25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n v="260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n v="60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n v="1610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n v="3800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102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17.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n v="2450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n v="156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n v="1950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400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n v="40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3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n v="45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n v="108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n v="24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n v="1710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16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n v="11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n v="340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n v="100000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n v="640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0.03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n v="3400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n v="1150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n v="950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n v="4900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n v="4800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n v="560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n v="945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n v="5590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n v="8400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n v="4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n v="600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n v="2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n v="20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n v="220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n v="1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n v="5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n v="20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5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n v="25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n v="780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2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n v="75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n v="15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n v="337.82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n v="4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n v="10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n v="5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n v="1966.65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n v="45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n v="1794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n v="3500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n v="18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n v="127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n v="4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n v="280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n v="720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n v="1200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n v="5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n v="42000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n v="1650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1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n v="64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n v="25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n v="400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n v="20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n v="125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n v="3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n v="930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n v="20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n v="10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n v="240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n v="40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n v="30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n v="2400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n v="180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n v="2880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n v="15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700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n v="67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n v="1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n v="35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n v="18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n v="15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n v="7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n v="4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n v="1955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n v="6000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4.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n v="5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n v="350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n v="2800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n v="12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n v="840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600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n v="690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n v="28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n v="162.75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n v="5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n v="10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n v="11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n v="650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n v="2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n v="3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n v="6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n v="3200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n v="4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n v="20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n v="26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n v="140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n v="28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n v="320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n v="144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n v="120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n v="10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n v="42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n v="60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n v="80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n v="1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n v="17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n v="550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n v="169.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n v="30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n v="840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n v="80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n v="1850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110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n v="13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n v="540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n v="160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n v="360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175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n v="2100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42.5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n v="5124.3999999999996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n v="1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n v="380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n v="650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n v="5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n v="60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n v="49.5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5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n v="900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n v="5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n v="2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8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n v="510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n v="150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n v="980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n v="8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n v="168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n v="50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n v="4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n v="5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n v="6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n v="3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n v="2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4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n v="57.9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n v="2736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n v="10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n v="4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n v="7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n v="35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n v="20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n v="60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n v="140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n v="18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n v="30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n v="35460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n v="8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20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n v="210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n v="220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150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n v="423.36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n v="22466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n v="27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n v="250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n v="1020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n v="14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n v="100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25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n v="16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n v="10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n v="300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n v="24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n v="5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n v="672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n v="20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n v="15470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n v="2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n v="15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n v="390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1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n v="1050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135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n v="210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n v="150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n v="700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n v="5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n v="600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n v="85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n v="120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n v="160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n v="15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n v="850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n v="162.5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n v="60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n v="2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n v="7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n v="577.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n v="260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n v="90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n v="3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n v="266.8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3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n v="210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n v="3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n v="35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n v="5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n v="60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n v="40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n v="30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n v="128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n v="11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n v="100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n v="160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n v="3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n v="175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n v="45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n v="30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60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n v="420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n v="1980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n v="1650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n v="8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n v="3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n v="18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n v="18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n v="25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n v="45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78893-515C-451D-A2D9-E5BF2790CE7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76962-B5F4-4BBB-92D5-725E8613122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E69AA-33AB-40FA-80B5-23EFDC159C38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F1A10-0442-4F43-88FC-E6D95C35377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8AEC-1727-4791-8C06-E29EED87DCC3}">
  <dimension ref="A1:F14"/>
  <sheetViews>
    <sheetView topLeftCell="B1" workbookViewId="0">
      <selection activeCell="F3" sqref="F3"/>
    </sheetView>
  </sheetViews>
  <sheetFormatPr defaultRowHeight="14.5" x14ac:dyDescent="0.35"/>
  <cols>
    <col min="1" max="1" width="16.26953125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8360</v>
      </c>
    </row>
    <row r="3" spans="1:6" x14ac:dyDescent="0.35">
      <c r="A3" s="6" t="s">
        <v>8363</v>
      </c>
      <c r="B3" s="6" t="s">
        <v>8364</v>
      </c>
    </row>
    <row r="4" spans="1:6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9F88-0B18-4792-86E6-15FA56F6A76C}">
  <dimension ref="A1:F47"/>
  <sheetViews>
    <sheetView topLeftCell="C1" workbookViewId="0">
      <selection activeCell="C4" sqref="C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8360</v>
      </c>
    </row>
    <row r="2" spans="1:6" x14ac:dyDescent="0.35">
      <c r="A2" s="6" t="s">
        <v>8400</v>
      </c>
      <c r="B2" t="s">
        <v>8360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AFBAC-8E25-4BA7-93E8-AB86E4A424A3}">
  <dimension ref="A1:E18"/>
  <sheetViews>
    <sheetView topLeftCell="A3" workbookViewId="0">
      <selection activeCell="A8" sqref="A8:XFD8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8401</v>
      </c>
      <c r="B1" t="s">
        <v>8360</v>
      </c>
    </row>
    <row r="2" spans="1:5" x14ac:dyDescent="0.35">
      <c r="A2" s="6" t="s">
        <v>8379</v>
      </c>
      <c r="B2" t="s">
        <v>8360</v>
      </c>
    </row>
    <row r="4" spans="1:5" x14ac:dyDescent="0.35">
      <c r="A4" s="6" t="s">
        <v>8363</v>
      </c>
      <c r="B4" s="6" t="s">
        <v>8364</v>
      </c>
    </row>
    <row r="5" spans="1:5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0" t="s">
        <v>8373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3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0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5">
      <c r="A9" s="10" t="s">
        <v>8376</v>
      </c>
      <c r="B9" s="8">
        <v>193</v>
      </c>
      <c r="C9" s="8">
        <v>102</v>
      </c>
      <c r="D9" s="8">
        <v>27</v>
      </c>
      <c r="E9" s="8">
        <v>322</v>
      </c>
    </row>
    <row r="10" spans="1:5" x14ac:dyDescent="0.35">
      <c r="A10" s="10" t="s">
        <v>8367</v>
      </c>
      <c r="B10" s="8">
        <v>232</v>
      </c>
      <c r="C10" s="8">
        <v>126</v>
      </c>
      <c r="D10" s="8">
        <v>26</v>
      </c>
      <c r="E10" s="8">
        <v>384</v>
      </c>
    </row>
    <row r="11" spans="1:5" x14ac:dyDescent="0.35">
      <c r="A11" s="10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5">
      <c r="A12" s="10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5">
      <c r="A13" s="10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5">
      <c r="A14" s="10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5">
      <c r="A15" s="10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5">
      <c r="A16" s="10" t="s">
        <v>8372</v>
      </c>
      <c r="B16" s="8">
        <v>180</v>
      </c>
      <c r="C16" s="8">
        <v>114</v>
      </c>
      <c r="D16" s="8">
        <v>37</v>
      </c>
      <c r="E16" s="8">
        <v>331</v>
      </c>
    </row>
    <row r="17" spans="1:5" x14ac:dyDescent="0.35">
      <c r="A17" s="10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5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F0D1-E826-470E-AAE0-5250A6403CC3}">
  <dimension ref="A1:H13"/>
  <sheetViews>
    <sheetView topLeftCell="B1" workbookViewId="0">
      <selection activeCell="H35" sqref="H35"/>
    </sheetView>
  </sheetViews>
  <sheetFormatPr defaultColWidth="18.6328125" defaultRowHeight="14.5" x14ac:dyDescent="0.35"/>
  <cols>
    <col min="1" max="1" width="26.1796875" customWidth="1"/>
    <col min="2" max="2" width="18.6328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COUNTIFS(OriginalSheet!$D$2:$D$4115, "&lt;1000", OriginalSheet!$F$2:$F$4115, "successful")</f>
        <v>322</v>
      </c>
      <c r="C2">
        <f>COUNTIFS(OriginalSheet!$D$2:$D$4115, "&lt;1000", OriginalSheet!$F$2:$F$4115, "failed")</f>
        <v>113</v>
      </c>
      <c r="D2">
        <f>COUNTIFS(OriginalSheet!$D$2:$D$4115, "&lt;1000", OriginalSheet!$F$2:$F$4115,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COUNTIFS(OriginalSheet!$D$2:$D$4115, "&gt;=1000", OriginalSheet!$D$2:$D$4115, "&lt;5000", OriginalSheet!$F$2:$F$4115, "successful")</f>
        <v>932</v>
      </c>
      <c r="C3">
        <f>COUNTIFS(OriginalSheet!$D$2:$D$4115, "&gt;=1000", OriginalSheet!$D$2:$D$4115, "&lt;5000", OriginalSheet!$F$2:$F$4115, "failed")</f>
        <v>420</v>
      </c>
      <c r="D3">
        <f>COUNTIFS(OriginalSheet!$D$2:$D$4115, "&gt;=1000", OriginalSheet!$D$2:$D$4115, "&lt;5000", OriginalSheet!$F$2:$F$4115, "canceled")</f>
        <v>60</v>
      </c>
      <c r="E3">
        <f>SUM(B3:D3)</f>
        <v>1412</v>
      </c>
      <c r="F3" s="11">
        <f t="shared" ref="F3:F13" si="0"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35">
      <c r="A4" t="s">
        <v>8390</v>
      </c>
      <c r="B4">
        <f>COUNTIFS(OriginalSheet!$D$2:$D$4115, "&gt;=5000", OriginalSheet!$D$2:$D$4115, "&lt;10000", OriginalSheet!$F$2:$F$4115, "successful")</f>
        <v>381</v>
      </c>
      <c r="C4">
        <f>COUNTIFS(OriginalSheet!$D$2:$D$4115, "&gt;=5000", OriginalSheet!$D$2:$D$4115, "&lt;10000", OriginalSheet!$F$2:$F$4115, "failed")</f>
        <v>283</v>
      </c>
      <c r="D4">
        <f>COUNTIFS(OriginalSheet!$D$2:$D$4115, "&gt;=5000", OriginalSheet!$D$2:$D$4115, "&lt;10000", OriginalSheet!$F$2:$F$4115, "canceled")</f>
        <v>52</v>
      </c>
      <c r="E4">
        <f t="shared" ref="E4:E13" si="3">SUM(B4:D4)</f>
        <v>716</v>
      </c>
      <c r="F4" s="11">
        <f t="shared" si="0"/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35">
      <c r="A5" t="s">
        <v>8391</v>
      </c>
      <c r="B5">
        <f>COUNTIFS(OriginalSheet!$D$2:$D$4115, "&gt;=10000", OriginalSheet!$D$2:$D$4115, "&lt;15000", OriginalSheet!$F$2:$F$4115, "successful")</f>
        <v>168</v>
      </c>
      <c r="C5">
        <f>COUNTIFS(OriginalSheet!$D$2:$D$4115, "&gt;=10000", OriginalSheet!$D$2:$D$4115, "&lt;15000", OriginalSheet!$F$2:$F$4115, "failed")</f>
        <v>144</v>
      </c>
      <c r="D5">
        <f>COUNTIFS(OriginalSheet!$D$2:$D$4115, "&gt;=10000", OriginalSheet!$D$2:$D$4115, "&lt;15000", OriginalSheet!$F$2:$F$4115, "canceled")</f>
        <v>40</v>
      </c>
      <c r="E5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5">
      <c r="A6" t="s">
        <v>8392</v>
      </c>
      <c r="B6">
        <f>COUNTIFS(OriginalSheet!$D$2:$D$4115, "&gt;=15000", OriginalSheet!$D$2:$D$4115, "&lt;20000", OriginalSheet!$F$2:$F$4115, "successful")</f>
        <v>94</v>
      </c>
      <c r="C6">
        <f>COUNTIFS(OriginalSheet!$D$2:$D$4115, "&gt;=15000", OriginalSheet!$D$2:$D$4115, "&lt;20000", OriginalSheet!$F$2:$F$4115, "failed")</f>
        <v>90</v>
      </c>
      <c r="D6">
        <f>COUNTIFS(OriginalSheet!$D$2:$D$4115, "&gt;=15000", OriginalSheet!$D$2:$D$4115, "&lt;20000", OriginalSheet!$F$2:$F$4115, "canceled")</f>
        <v>17</v>
      </c>
      <c r="E6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5">
      <c r="A7" t="s">
        <v>8393</v>
      </c>
      <c r="B7">
        <f>COUNTIFS(OriginalSheet!$D$2:$D$4115, "&gt;=20000", OriginalSheet!$D$2:$D$4115, "&lt;25000", OriginalSheet!$F$2:$F$4115, "successful")</f>
        <v>62</v>
      </c>
      <c r="C7">
        <f>COUNTIFS(OriginalSheet!$D$2:$D$4115, "&gt;=20000", OriginalSheet!$D$2:$D$4115, "&lt;25000", OriginalSheet!$F$2:$F$4115, "failed")</f>
        <v>72</v>
      </c>
      <c r="D7">
        <f>COUNTIFS(OriginalSheet!$D$2:$D$4115, "&gt;=20000", OriginalSheet!$D$2:$D$4115, "&lt;25000", OriginalSheet!$F$2:$F$4115, "canceled")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5">
      <c r="A8" t="s">
        <v>8394</v>
      </c>
      <c r="B8">
        <f>COUNTIFS(OriginalSheet!$D$2:$D$4115, "&gt;=25000", OriginalSheet!$D$2:$D$4115, "&lt;30000", OriginalSheet!$F$2:$F$4115, "successful")</f>
        <v>55</v>
      </c>
      <c r="C8">
        <f>COUNTIFS(OriginalSheet!$D$2:$D$4115, "&gt;=25000", OriginalSheet!$D$2:$D$4115, "&lt;30000", OriginalSheet!$F$2:$F$4115, "failed")</f>
        <v>64</v>
      </c>
      <c r="D8">
        <f>COUNTIFS(OriginalSheet!$D$2:$D$4115, "&gt;=25000", OriginalSheet!$D$2:$D$4115, "&lt;30000", OriginalSheet!$F$2:$F$4115, "canceled")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5">
      <c r="A9" t="s">
        <v>8395</v>
      </c>
      <c r="B9">
        <f>COUNTIFS(OriginalSheet!$D$2:$D$4115, "&gt;=30000", OriginalSheet!$D$2:$D$4115, "&lt;35000", OriginalSheet!$F$2:$F$4115, "successful")</f>
        <v>32</v>
      </c>
      <c r="C9">
        <f>COUNTIFS(OriginalSheet!$D$2:$D$4115, "&gt;=30000", OriginalSheet!$D$2:$D$4115, "&lt;35000", OriginalSheet!$F$2:$F$4115, "failed")</f>
        <v>37</v>
      </c>
      <c r="D9">
        <f>COUNTIFS(OriginalSheet!$D$2:$D$4115, "&gt;=30000", OriginalSheet!$D$2:$D$4115, "&lt;35000", OriginalSheet!$F$2:$F$4115, "canceled")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5">
      <c r="A10" t="s">
        <v>8396</v>
      </c>
      <c r="B10">
        <f>COUNTIFS(OriginalSheet!$D$2:$D$4115, "&gt;=35000", OriginalSheet!$D$2:$D$4115, "&lt;40000", OriginalSheet!$F$2:$F$4115, "successful")</f>
        <v>26</v>
      </c>
      <c r="C10">
        <f>COUNTIFS(OriginalSheet!$D$2:$D$4115, "&gt;=35000", OriginalSheet!$D$2:$D$4115, "&lt;40000", OriginalSheet!$F$2:$F$4115, "failed")</f>
        <v>22</v>
      </c>
      <c r="D10">
        <f>COUNTIFS(OriginalSheet!$D$2:$D$4115, "&gt;=35000", OriginalSheet!$D$2:$D$4115, "&lt;40000", OriginalSheet!$F$2:$F$4115, "canceled")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5">
      <c r="A11" t="s">
        <v>8397</v>
      </c>
      <c r="B11">
        <f>COUNTIFS(OriginalSheet!$D$2:$D$4115, "&gt;=40000", OriginalSheet!$D$2:$D$4115, "&lt;45000", OriginalSheet!$F$2:$F$4115, "successful")</f>
        <v>21</v>
      </c>
      <c r="C11">
        <f>COUNTIFS(OriginalSheet!$D$2:$D$4115, "&gt;=40000", OriginalSheet!$D$2:$D$4115, "&lt;45000", OriginalSheet!$F$2:$F$4115, "failed")</f>
        <v>16</v>
      </c>
      <c r="D11">
        <f>COUNTIFS(OriginalSheet!$D$2:$D$4115, "&gt;=40000", OriginalSheet!$D$2:$D$4115, "&lt;45000", OriginalSheet!$F$2:$F$4115, "canceled")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5">
      <c r="A12" t="s">
        <v>8398</v>
      </c>
      <c r="B12">
        <f>COUNTIFS(OriginalSheet!$D$2:$D$4115, "&gt;=45000", OriginalSheet!$D$2:$D$4115, "&lt;50000", OriginalSheet!$F$2:$F$4115, "successful")</f>
        <v>6</v>
      </c>
      <c r="C12">
        <f>COUNTIFS(OriginalSheet!$D$2:$D$4115, "&gt;=45000", OriginalSheet!$D$2:$D$4115, "&lt;50000", OriginalSheet!$F$2:$F$4115, "failed")</f>
        <v>11</v>
      </c>
      <c r="D12">
        <f>COUNTIFS(OriginalSheet!$D$2:$D$4115, "&gt;=45000", OriginalSheet!$D$2:$D$4115, "&lt;50000", OriginalSheet!$F$2:$F$4115, "canceled")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5">
      <c r="A13" t="s">
        <v>8399</v>
      </c>
      <c r="B13">
        <f>COUNTIFS(OriginalSheet!$D$2:$D$4115, "&gt;=50000", OriginalSheet!$F$2:$F$4115, "successful")</f>
        <v>86</v>
      </c>
      <c r="C13">
        <f>COUNTIFS(OriginalSheet!$D$2:$D$4115, "&gt;=50000", OriginalSheet!$F$2:$F$4115, "failed")</f>
        <v>258</v>
      </c>
      <c r="D13">
        <f>COUNTIFS(OriginalSheet!$D$2:$D$4115, "&gt;=50000", OriginalSheet!$F$2:$F$4115, "canceled")</f>
        <v>100</v>
      </c>
      <c r="E13">
        <f t="shared" si="3"/>
        <v>444</v>
      </c>
      <c r="F13" s="11">
        <f t="shared" si="0"/>
        <v>0.19369369369369369</v>
      </c>
      <c r="G13" s="11">
        <f t="shared" si="1"/>
        <v>0.58108108108108103</v>
      </c>
      <c r="H13" s="11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87A97-5541-4235-AF22-2B83D14F01F9}">
  <dimension ref="A3:E7"/>
  <sheetViews>
    <sheetView topLeftCell="B1" workbookViewId="0">
      <selection activeCell="N5" sqref="N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3" spans="1:5" x14ac:dyDescent="0.35">
      <c r="A3" s="6" t="s">
        <v>8363</v>
      </c>
      <c r="B3" s="6" t="s">
        <v>8364</v>
      </c>
    </row>
    <row r="4" spans="1:5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35">
      <c r="A5" s="7" t="s">
        <v>8402</v>
      </c>
      <c r="B5" s="8">
        <v>1699</v>
      </c>
      <c r="C5" s="8">
        <v>1464</v>
      </c>
      <c r="D5" s="8">
        <v>345</v>
      </c>
      <c r="E5" s="8">
        <v>3508</v>
      </c>
    </row>
    <row r="6" spans="1:5" x14ac:dyDescent="0.35">
      <c r="A6" s="7" t="s">
        <v>8403</v>
      </c>
      <c r="B6" s="8">
        <v>486</v>
      </c>
      <c r="C6" s="8">
        <v>66</v>
      </c>
      <c r="D6" s="8">
        <v>4</v>
      </c>
      <c r="E6" s="8">
        <v>556</v>
      </c>
    </row>
    <row r="7" spans="1:5" x14ac:dyDescent="0.35">
      <c r="A7" s="7" t="s">
        <v>8362</v>
      </c>
      <c r="B7" s="8">
        <v>2185</v>
      </c>
      <c r="C7" s="8">
        <v>1530</v>
      </c>
      <c r="D7" s="8">
        <v>349</v>
      </c>
      <c r="E7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292" zoomScale="55" zoomScaleNormal="55" workbookViewId="0">
      <selection activeCell="S294" sqref="S29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" customWidth="1"/>
    <col min="16" max="16" width="20.6328125" customWidth="1"/>
    <col min="17" max="17" width="15.36328125" customWidth="1"/>
    <col min="18" max="18" width="18.6328125" customWidth="1"/>
    <col min="19" max="19" width="25" customWidth="1"/>
    <col min="20" max="20" width="23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IF(L2=0, "N/A", E2/L2)</f>
        <v>63.917582417582416</v>
      </c>
      <c r="Q2" t="str">
        <f>LEFT(N2, SEARCH("/", N2, 1)-1)</f>
        <v>film &amp; video</v>
      </c>
      <c r="R2" t="str">
        <f>RIGHT(N2, LEN(N2)-SEARCH("/", N2, 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5" si="0">E3/D3*100</f>
        <v>142.60827250608273</v>
      </c>
      <c r="P3" s="5">
        <f t="shared" ref="P3:P66" si="1">IF(L3=0, "N/A", E3/L3)</f>
        <v>185.48101265822785</v>
      </c>
      <c r="Q3" t="str">
        <f t="shared" ref="Q3:Q66" si="2">LEFT(N3, SEARCH("/", N3, 1)-1)</f>
        <v>film &amp; video</v>
      </c>
      <c r="R3" t="str">
        <f t="shared" ref="R3:R66" si="3">RIGHT(N3, LEN(N3)-SEARCH("/", N3, 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E66/D66*100</f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5">
        <f t="shared" ref="P67:P130" si="7">IF(L67=0, "N/A", E67/L67)</f>
        <v>132.05263157894737</v>
      </c>
      <c r="Q67" t="str">
        <f t="shared" ref="Q67:Q130" si="8">LEFT(N67, SEARCH("/", N67, 1)-1)</f>
        <v>film &amp; video</v>
      </c>
      <c r="R67" t="str">
        <f t="shared" ref="R67:R130" si="9">RIGHT(N67, LEN(N67)-SEARCH("/", N67, 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E130/D130*100</f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5" t="str">
        <f t="shared" ref="P131:P194" si="13">IF(L131=0, "N/A", E131/L131)</f>
        <v>N/A</v>
      </c>
      <c r="Q131" t="str">
        <f t="shared" ref="Q131:Q194" si="14">LEFT(N131, SEARCH("/", N131, 1)-1)</f>
        <v>film &amp; video</v>
      </c>
      <c r="R131" t="str">
        <f t="shared" ref="R131:R194" si="15">RIGHT(N131, LEN(N131)-SEARCH("/", N131, 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E194/D194*100</f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5" t="str">
        <f t="shared" ref="P195:P258" si="19">IF(L195=0, "N/A", E195/L195)</f>
        <v>N/A</v>
      </c>
      <c r="Q195" t="str">
        <f t="shared" ref="Q195:Q258" si="20">LEFT(N195, SEARCH("/", N195, 1)-1)</f>
        <v>film &amp; video</v>
      </c>
      <c r="R195" t="str">
        <f t="shared" ref="R195:R258" si="21">RIGHT(N195, LEN(N195)-SEARCH("/", N195, 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E258/D258*100</f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5">
        <f t="shared" ref="P259:P322" si="25">IF(L259=0, "N/A", E259/L259)</f>
        <v>66.70405357142856</v>
      </c>
      <c r="Q259" t="str">
        <f t="shared" ref="Q259:Q322" si="26">LEFT(N259, SEARCH("/", N259, 1)-1)</f>
        <v>film &amp; video</v>
      </c>
      <c r="R259" t="str">
        <f t="shared" ref="R259:R322" si="27">RIGHT(N259, LEN(N259)-SEARCH("/", N259, 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E322/D322*100</f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5">
        <f t="shared" ref="P323:P386" si="31">IF(L323=0, "N/A", E323/L323)</f>
        <v>106.62314540059347</v>
      </c>
      <c r="Q323" t="str">
        <f t="shared" ref="Q323:Q386" si="32">LEFT(N323, SEARCH("/", N323, 1)-1)</f>
        <v>film &amp; video</v>
      </c>
      <c r="R323" t="str">
        <f t="shared" ref="R323:R386" si="33">RIGHT(N323, LEN(N323)-SEARCH("/", N323, 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E386/D386*100</f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5">
        <f t="shared" ref="P387:P450" si="37">IF(L387=0, "N/A", E387/L387)</f>
        <v>111.79535864978902</v>
      </c>
      <c r="Q387" t="str">
        <f t="shared" ref="Q387:Q450" si="38">LEFT(N387, SEARCH("/", N387, 1)-1)</f>
        <v>film &amp; video</v>
      </c>
      <c r="R387" t="str">
        <f t="shared" ref="R387:R450" si="39">RIGHT(N387, LEN(N387)-SEARCH("/", N387, 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E450/D450*100</f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5">
        <f t="shared" ref="P451:P514" si="43">IF(L451=0, "N/A", E451/L451)</f>
        <v>9</v>
      </c>
      <c r="Q451" t="str">
        <f t="shared" ref="Q451:Q514" si="44">LEFT(N451, SEARCH("/", N451, 1)-1)</f>
        <v>film &amp; video</v>
      </c>
      <c r="R451" t="str">
        <f t="shared" ref="R451:R514" si="45">RIGHT(N451, LEN(N451)-SEARCH("/", N451, 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E514/D514*100</f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5">
        <f t="shared" ref="P515:P578" si="49">IF(L515=0, "N/A", E515/L515)</f>
        <v>102.38235294117646</v>
      </c>
      <c r="Q515" t="str">
        <f t="shared" ref="Q515:Q578" si="50">LEFT(N515, SEARCH("/", N515, 1)-1)</f>
        <v>film &amp; video</v>
      </c>
      <c r="R515" t="str">
        <f t="shared" ref="R515:R578" si="51">RIGHT(N515, LEN(N515)-SEARCH("/", N515, 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str">
        <f t="shared" si="49"/>
        <v>N/A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str">
        <f t="shared" si="49"/>
        <v>N/A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str">
        <f t="shared" si="49"/>
        <v>N/A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str">
        <f t="shared" si="49"/>
        <v>N/A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str">
        <f t="shared" si="49"/>
        <v>N/A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str">
        <f t="shared" si="49"/>
        <v>N/A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str">
        <f t="shared" si="49"/>
        <v>N/A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str">
        <f t="shared" si="49"/>
        <v>N/A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E578/D578*100</f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5">
        <f t="shared" ref="P579:P642" si="55">IF(L579=0, "N/A", E579/L579)</f>
        <v>10</v>
      </c>
      <c r="Q579" t="str">
        <f t="shared" ref="Q579:Q642" si="56">LEFT(N579, SEARCH("/", N579, 1)-1)</f>
        <v>technology</v>
      </c>
      <c r="R579" t="str">
        <f t="shared" ref="R579:R642" si="57">RIGHT(N579, LEN(N579)-SEARCH("/", N579, 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str">
        <f t="shared" si="55"/>
        <v>N/A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str">
        <f t="shared" si="55"/>
        <v>N/A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str">
        <f t="shared" si="55"/>
        <v>N/A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str">
        <f t="shared" si="55"/>
        <v>N/A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str">
        <f t="shared" si="55"/>
        <v>N/A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str">
        <f t="shared" si="55"/>
        <v>N/A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str">
        <f t="shared" si="55"/>
        <v>N/A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str">
        <f t="shared" si="55"/>
        <v>N/A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str">
        <f t="shared" si="55"/>
        <v>N/A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str">
        <f t="shared" si="55"/>
        <v>N/A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str">
        <f t="shared" si="55"/>
        <v>N/A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str">
        <f t="shared" si="55"/>
        <v>N/A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str">
        <f t="shared" si="55"/>
        <v>N/A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str">
        <f t="shared" si="55"/>
        <v>N/A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str">
        <f t="shared" si="55"/>
        <v>N/A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str">
        <f t="shared" si="55"/>
        <v>N/A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str">
        <f t="shared" si="55"/>
        <v>N/A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str">
        <f t="shared" si="55"/>
        <v>N/A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str">
        <f t="shared" si="55"/>
        <v>N/A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E642/D642*100</f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5">
        <f t="shared" ref="P643:P706" si="61">IF(L643=0, "N/A", E643/L643)</f>
        <v>151.31746031746033</v>
      </c>
      <c r="Q643" t="str">
        <f t="shared" ref="Q643:Q706" si="62">LEFT(N643, SEARCH("/", N643, 1)-1)</f>
        <v>technology</v>
      </c>
      <c r="R643" t="str">
        <f t="shared" ref="R643:R706" si="63">RIGHT(N643, LEN(N643)-SEARCH("/", N643, 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E706/D706*100</f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5">
        <f t="shared" ref="P707:P770" si="67">IF(L707=0, "N/A", E707/L707)</f>
        <v>195.4</v>
      </c>
      <c r="Q707" t="str">
        <f t="shared" ref="Q707:Q770" si="68">LEFT(N707, SEARCH("/", N707, 1)-1)</f>
        <v>technology</v>
      </c>
      <c r="R707" t="str">
        <f t="shared" ref="R707:R770" si="69">RIGHT(N707, LEN(N707)-SEARCH("/", N707, 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E770/D770*100</f>
        <v>0</v>
      </c>
      <c r="P770" s="5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5">
        <f t="shared" ref="P771:P834" si="73">IF(L771=0, "N/A", E771/L771)</f>
        <v>31.846153846153847</v>
      </c>
      <c r="Q771" t="str">
        <f t="shared" ref="Q771:Q834" si="74">LEFT(N771, SEARCH("/", N771, 1)-1)</f>
        <v>publishing</v>
      </c>
      <c r="R771" t="str">
        <f t="shared" ref="R771:R834" si="75">RIGHT(N771, LEN(N771)-SEARCH("/", N771, 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E834/D834*100</f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5">
        <f t="shared" ref="P835:P898" si="79">IF(L835=0, "N/A", E835/L835)</f>
        <v>148.78048780487805</v>
      </c>
      <c r="Q835" t="str">
        <f t="shared" ref="Q835:Q898" si="80">LEFT(N835, SEARCH("/", N835, 1)-1)</f>
        <v>music</v>
      </c>
      <c r="R835" t="str">
        <f t="shared" ref="R835:R898" si="81">RIGHT(N835, LEN(N835)-SEARCH("/", N835, 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str">
        <f t="shared" si="79"/>
        <v>N/A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E898/D898*100</f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5" t="str">
        <f t="shared" ref="P899:P962" si="85">IF(L899=0, "N/A", E899/L899)</f>
        <v>N/A</v>
      </c>
      <c r="Q899" t="str">
        <f t="shared" ref="Q899:Q962" si="86">LEFT(N899, SEARCH("/", N899, 1)-1)</f>
        <v>music</v>
      </c>
      <c r="R899" t="str">
        <f t="shared" ref="R899:R962" si="87">RIGHT(N899, LEN(N899)-SEARCH("/", N899, 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str">
        <f t="shared" si="85"/>
        <v>N/A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str">
        <f t="shared" si="85"/>
        <v>N/A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str">
        <f t="shared" si="85"/>
        <v>N/A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str">
        <f t="shared" si="85"/>
        <v>N/A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str">
        <f t="shared" si="85"/>
        <v>N/A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str">
        <f t="shared" si="85"/>
        <v>N/A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str">
        <f t="shared" si="85"/>
        <v>N/A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str">
        <f t="shared" si="85"/>
        <v>N/A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str">
        <f t="shared" si="85"/>
        <v>N/A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str">
        <f t="shared" si="85"/>
        <v>N/A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str">
        <f t="shared" si="85"/>
        <v>N/A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str">
        <f t="shared" si="85"/>
        <v>N/A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E962/D962*100</f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5">
        <f t="shared" ref="P963:P1026" si="91">IF(L963=0, "N/A", E963/L963)</f>
        <v>364.35454545454547</v>
      </c>
      <c r="Q963" t="str">
        <f t="shared" ref="Q963:Q1026" si="92">LEFT(N963, SEARCH("/", N963, 1)-1)</f>
        <v>technology</v>
      </c>
      <c r="R963" t="str">
        <f t="shared" ref="R963:R1026" si="93">RIGHT(N963, LEN(N963)-SEARCH("/", N963, 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E1026/D1026*100</f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5">
        <f t="shared" ref="P1027:P1090" si="97">IF(L1027=0, "N/A", E1027/L1027)</f>
        <v>71.848571428571432</v>
      </c>
      <c r="Q1027" t="str">
        <f t="shared" ref="Q1027:Q1090" si="98">LEFT(N1027, SEARCH("/", N1027, 1)-1)</f>
        <v>music</v>
      </c>
      <c r="R1027" t="str">
        <f t="shared" ref="R1027:R1090" si="99">RIGHT(N1027, LEN(N1027)-SEARCH("/", N1027, 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E1090/D1090*100</f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5">
        <f t="shared" ref="P1091:P1154" si="103">IF(L1091=0, "N/A", E1091/L1091)</f>
        <v>23.959183673469386</v>
      </c>
      <c r="Q1091" t="str">
        <f t="shared" ref="Q1091:Q1154" si="104">LEFT(N1091, SEARCH("/", N1091, 1)-1)</f>
        <v>games</v>
      </c>
      <c r="R1091" t="str">
        <f t="shared" ref="R1091:R1154" si="105">RIGHT(N1091, LEN(N1091)-SEARCH("/", N1091, 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E1154/D1154*100</f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5">
        <f t="shared" ref="P1155:P1218" si="109">IF(L1155=0, "N/A", E1155/L1155)</f>
        <v>50</v>
      </c>
      <c r="Q1155" t="str">
        <f t="shared" ref="Q1155:Q1218" si="110">LEFT(N1155, SEARCH("/", N1155, 1)-1)</f>
        <v>food</v>
      </c>
      <c r="R1155" t="str">
        <f t="shared" ref="R1155:R1218" si="111">RIGHT(N1155, LEN(N1155)-SEARCH("/", N1155, 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E1218/D1218*100</f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5">
        <f t="shared" ref="P1219:P1282" si="115">IF(L1219=0, "N/A", E1219/L1219)</f>
        <v>148.57377049180329</v>
      </c>
      <c r="Q1219" t="str">
        <f t="shared" ref="Q1219:Q1282" si="116">LEFT(N1219, SEARCH("/", N1219, 1)-1)</f>
        <v>photography</v>
      </c>
      <c r="R1219" t="str">
        <f t="shared" ref="R1219:R1282" si="117">RIGHT(N1219, LEN(N1219)-SEARCH("/", N1219, 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E1282/D1282*100</f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5">
        <f t="shared" ref="P1283:P1346" si="121">IF(L1283=0, "N/A", E1283/L1283)</f>
        <v>104.72972972972973</v>
      </c>
      <c r="Q1283" t="str">
        <f t="shared" ref="Q1283:Q1346" si="122">LEFT(N1283, SEARCH("/", N1283, 1)-1)</f>
        <v>music</v>
      </c>
      <c r="R1283" t="str">
        <f t="shared" ref="R1283:R1346" si="123">RIGHT(N1283, LEN(N1283)-SEARCH("/", N1283, 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E1346/D1346*100</f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5">
        <f t="shared" ref="P1347:P1410" si="127">IF(L1347=0, "N/A", E1347/L1347)</f>
        <v>53.571428571428569</v>
      </c>
      <c r="Q1347" t="str">
        <f t="shared" ref="Q1347:Q1410" si="128">LEFT(N1347, SEARCH("/", N1347, 1)-1)</f>
        <v>publishing</v>
      </c>
      <c r="R1347" t="str">
        <f t="shared" ref="R1347:R1410" si="129">RIGHT(N1347, LEN(N1347)-SEARCH("/", N1347, 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E1410/D1410*100</f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5" t="str">
        <f t="shared" ref="P1411:P1474" si="133">IF(L1411=0, "N/A", E1411/L1411)</f>
        <v>N/A</v>
      </c>
      <c r="Q1411" t="str">
        <f t="shared" ref="Q1411:Q1474" si="134">LEFT(N1411, SEARCH("/", N1411, 1)-1)</f>
        <v>publishing</v>
      </c>
      <c r="R1411" t="str">
        <f t="shared" ref="R1411:R1474" si="135">RIGHT(N1411, LEN(N1411)-SEARCH("/", N1411, 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E1474/D1474*100</f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5">
        <f t="shared" ref="P1475:P1538" si="139">IF(L1475=0, "N/A", E1475/L1475)</f>
        <v>38.462553191489363</v>
      </c>
      <c r="Q1475" t="str">
        <f t="shared" ref="Q1475:Q1538" si="140">LEFT(N1475, SEARCH("/", N1475, 1)-1)</f>
        <v>publishing</v>
      </c>
      <c r="R1475" t="str">
        <f t="shared" ref="R1475:R1538" si="141">RIGHT(N1475, LEN(N1475)-SEARCH("/", N1475, 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E1538/D1538*100</f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5">
        <f t="shared" ref="P1539:P1602" si="145">IF(L1539=0, "N/A", E1539/L1539)</f>
        <v>96.375</v>
      </c>
      <c r="Q1539" t="str">
        <f t="shared" ref="Q1539:Q1602" si="146">LEFT(N1539, SEARCH("/", N1539, 1)-1)</f>
        <v>photography</v>
      </c>
      <c r="R1539" t="str">
        <f t="shared" ref="R1539:R1602" si="147">RIGHT(N1539, LEN(N1539)-SEARCH("/", N1539, 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E1602/D1602*100</f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5">
        <f t="shared" ref="P1603:P1666" si="151">IF(L1603=0, "N/A", E1603/L1603)</f>
        <v>48.325535714285714</v>
      </c>
      <c r="Q1603" t="str">
        <f t="shared" ref="Q1603:Q1666" si="152">LEFT(N1603, SEARCH("/", N1603, 1)-1)</f>
        <v>music</v>
      </c>
      <c r="R1603" t="str">
        <f t="shared" ref="R1603:R1666" si="153">RIGHT(N1603, LEN(N1603)-SEARCH("/", N1603, 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E1666/D1666*100</f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5">
        <f t="shared" ref="P1667:P1730" si="157">IF(L1667=0, "N/A", E1667/L1667)</f>
        <v>44.956989247311824</v>
      </c>
      <c r="Q1667" t="str">
        <f t="shared" ref="Q1667:Q1730" si="158">LEFT(N1667, SEARCH("/", N1667, 1)-1)</f>
        <v>music</v>
      </c>
      <c r="R1667" t="str">
        <f t="shared" ref="R1667:R1730" si="159">RIGHT(N1667, LEN(N1667)-SEARCH("/", N1667, 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E1730/D1730*100</f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5" t="str">
        <f t="shared" ref="P1731:P1794" si="163">IF(L1731=0, "N/A", E1731/L1731)</f>
        <v>N/A</v>
      </c>
      <c r="Q1731" t="str">
        <f t="shared" ref="Q1731:Q1794" si="164">LEFT(N1731, SEARCH("/", N1731, 1)-1)</f>
        <v>music</v>
      </c>
      <c r="R1731" t="str">
        <f t="shared" ref="R1731:R1794" si="165">RIGHT(N1731, LEN(N1731)-SEARCH("/", N1731, 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E1794/D1794*100</f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5">
        <f t="shared" ref="P1795:P1858" si="169">IF(L1795=0, "N/A", E1795/L1795)</f>
        <v>20</v>
      </c>
      <c r="Q1795" t="str">
        <f t="shared" ref="Q1795:Q1858" si="170">LEFT(N1795, SEARCH("/", N1795, 1)-1)</f>
        <v>photography</v>
      </c>
      <c r="R1795" t="str">
        <f t="shared" ref="R1795:R1858" si="171">RIGHT(N1795, LEN(N1795)-SEARCH("/", N1795, 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E1858/D1858*100</f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5">
        <f t="shared" ref="P1859:P1922" si="175">IF(L1859=0, "N/A", E1859/L1859)</f>
        <v>136.36363636363637</v>
      </c>
      <c r="Q1859" t="str">
        <f t="shared" ref="Q1859:Q1922" si="176">LEFT(N1859, SEARCH("/", N1859, 1)-1)</f>
        <v>music</v>
      </c>
      <c r="R1859" t="str">
        <f t="shared" ref="R1859:R1922" si="177">RIGHT(N1859, LEN(N1859)-SEARCH("/", N1859, 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E1922/D1922*100</f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5">
        <f t="shared" ref="P1923:P1986" si="181">IF(L1923=0, "N/A", E1923/L1923)</f>
        <v>54</v>
      </c>
      <c r="Q1923" t="str">
        <f t="shared" ref="Q1923:Q1986" si="182">LEFT(N1923, SEARCH("/", N1923, 1)-1)</f>
        <v>music</v>
      </c>
      <c r="R1923" t="str">
        <f t="shared" ref="R1923:R1986" si="183">RIGHT(N1923, LEN(N1923)-SEARCH("/", N1923, 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E1986/D1986*100</f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5">
        <f t="shared" ref="P1987:P2050" si="187">IF(L1987=0, "N/A", E1987/L1987)</f>
        <v>12.75</v>
      </c>
      <c r="Q1987" t="str">
        <f t="shared" ref="Q1987:Q2050" si="188">LEFT(N1987, SEARCH("/", N1987, 1)-1)</f>
        <v>photography</v>
      </c>
      <c r="R1987" t="str">
        <f t="shared" ref="R1987:R2050" si="189">RIGHT(N1987, LEN(N1987)-SEARCH("/", N1987, 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E2050/D2050*100</f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5">
        <f t="shared" ref="P2051:P2114" si="193">IF(L2051=0, "N/A", E2051/L2051)</f>
        <v>80.991037735849048</v>
      </c>
      <c r="Q2051" t="str">
        <f t="shared" ref="Q2051:Q2114" si="194">LEFT(N2051, SEARCH("/", N2051, 1)-1)</f>
        <v>technology</v>
      </c>
      <c r="R2051" t="str">
        <f t="shared" ref="R2051:R2114" si="195">RIGHT(N2051, LEN(N2051)-SEARCH("/", N2051, 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E2114/D2114*100</f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5">
        <f t="shared" ref="P2115:P2178" si="199">IF(L2115=0, "N/A", E2115/L2115)</f>
        <v>68.598130841121488</v>
      </c>
      <c r="Q2115" t="str">
        <f t="shared" ref="Q2115:Q2178" si="200">LEFT(N2115, SEARCH("/", N2115, 1)-1)</f>
        <v>music</v>
      </c>
      <c r="R2115" t="str">
        <f t="shared" ref="R2115:R2178" si="201">RIGHT(N2115, LEN(N2115)-SEARCH("/", N2115, 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E2178/D2178*100</f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5">
        <f t="shared" ref="P2179:P2242" si="205">IF(L2179=0, "N/A", E2179/L2179)</f>
        <v>65.868421052631575</v>
      </c>
      <c r="Q2179" t="str">
        <f t="shared" ref="Q2179:Q2242" si="206">LEFT(N2179, SEARCH("/", N2179, 1)-1)</f>
        <v>music</v>
      </c>
      <c r="R2179" t="str">
        <f t="shared" ref="R2179:R2242" si="207">RIGHT(N2179, LEN(N2179)-SEARCH("/", N2179, 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E2242/D2242*100</f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5">
        <f t="shared" ref="P2243:P2306" si="211">IF(L2243=0, "N/A", E2243/L2243)</f>
        <v>49.472392638036808</v>
      </c>
      <c r="Q2243" t="str">
        <f t="shared" ref="Q2243:Q2306" si="212">LEFT(N2243, SEARCH("/", N2243, 1)-1)</f>
        <v>games</v>
      </c>
      <c r="R2243" t="str">
        <f t="shared" ref="R2243:R2306" si="213">RIGHT(N2243, LEN(N2243)-SEARCH("/", N2243, 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E2306/D2306*100</f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5">
        <f t="shared" ref="P2307:P2370" si="217">IF(L2307=0, "N/A", E2307/L2307)</f>
        <v>109.10778443113773</v>
      </c>
      <c r="Q2307" t="str">
        <f t="shared" ref="Q2307:Q2370" si="218">LEFT(N2307, SEARCH("/", N2307, 1)-1)</f>
        <v>music</v>
      </c>
      <c r="R2307" t="str">
        <f t="shared" ref="R2307:R2370" si="219">RIGHT(N2307, LEN(N2307)-SEARCH("/", N2307, 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E2370/D2370*100</f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5" t="str">
        <f t="shared" ref="P2371:P2434" si="223">IF(L2371=0, "N/A", E2371/L2371)</f>
        <v>N/A</v>
      </c>
      <c r="Q2371" t="str">
        <f t="shared" ref="Q2371:Q2434" si="224">LEFT(N2371, SEARCH("/", N2371, 1)-1)</f>
        <v>technology</v>
      </c>
      <c r="R2371" t="str">
        <f t="shared" ref="R2371:R2434" si="225">RIGHT(N2371, LEN(N2371)-SEARCH("/", N2371, 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E2434/D2434*100</f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5" t="str">
        <f t="shared" ref="P2435:P2498" si="229">IF(L2435=0, "N/A", E2435/L2435)</f>
        <v>N/A</v>
      </c>
      <c r="Q2435" t="str">
        <f t="shared" ref="Q2435:Q2498" si="230">LEFT(N2435, SEARCH("/", N2435, 1)-1)</f>
        <v>food</v>
      </c>
      <c r="R2435" t="str">
        <f t="shared" ref="R2435:R2498" si="231">RIGHT(N2435, LEN(N2435)-SEARCH("/", N2435, 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E2498/D2498*100</f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5">
        <f t="shared" ref="P2499:P2562" si="235">IF(L2499=0, "N/A", E2499/L2499)</f>
        <v>80.551071428571419</v>
      </c>
      <c r="Q2499" t="str">
        <f t="shared" ref="Q2499:Q2562" si="236">LEFT(N2499, SEARCH("/", N2499, 1)-1)</f>
        <v>music</v>
      </c>
      <c r="R2499" t="str">
        <f t="shared" ref="R2499:R2562" si="237">RIGHT(N2499, LEN(N2499)-SEARCH("/", N2499, 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E2562/D2562*100</f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5" t="str">
        <f t="shared" ref="P2563:P2626" si="241">IF(L2563=0, "N/A", E2563/L2563)</f>
        <v>N/A</v>
      </c>
      <c r="Q2563" t="str">
        <f t="shared" ref="Q2563:Q2626" si="242">LEFT(N2563, SEARCH("/", N2563, 1)-1)</f>
        <v>food</v>
      </c>
      <c r="R2563" t="str">
        <f t="shared" ref="R2563:R2626" si="243">RIGHT(N2563, LEN(N2563)-SEARCH("/", N2563, 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E2626/D2626*100</f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5">
        <f t="shared" ref="P2627:P2690" si="247">IF(L2627=0, "N/A", E2627/L2627)</f>
        <v>27.576923076923077</v>
      </c>
      <c r="Q2627" t="str">
        <f t="shared" ref="Q2627:Q2690" si="248">LEFT(N2627, SEARCH("/", N2627, 1)-1)</f>
        <v>technology</v>
      </c>
      <c r="R2627" t="str">
        <f t="shared" ref="R2627:R2690" si="249">RIGHT(N2627, LEN(N2627)-SEARCH("/", N2627, 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E2690/D2690*100</f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5">
        <f t="shared" ref="P2691:P2754" si="253">IF(L2691=0, "N/A", E2691/L2691)</f>
        <v>1</v>
      </c>
      <c r="Q2691" t="str">
        <f t="shared" ref="Q2691:Q2754" si="254">LEFT(N2691, SEARCH("/", N2691, 1)-1)</f>
        <v>food</v>
      </c>
      <c r="R2691" t="str">
        <f t="shared" ref="R2691:R2754" si="255">RIGHT(N2691, LEN(N2691)-SEARCH("/", N2691, 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E2754/D2754*100</f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5">
        <f t="shared" ref="P2755:P2818" si="259">IF(L2755=0, "N/A", E2755/L2755)</f>
        <v>47.5</v>
      </c>
      <c r="Q2755" t="str">
        <f t="shared" ref="Q2755:Q2818" si="260">LEFT(N2755, SEARCH("/", N2755, 1)-1)</f>
        <v>publishing</v>
      </c>
      <c r="R2755" t="str">
        <f t="shared" ref="R2755:R2818" si="261">RIGHT(N2755, LEN(N2755)-SEARCH("/", N2755, 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E2818/D2818*100</f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5">
        <f t="shared" ref="P2819:P2882" si="265">IF(L2819=0, "N/A", E2819/L2819)</f>
        <v>23.636363636363637</v>
      </c>
      <c r="Q2819" t="str">
        <f t="shared" ref="Q2819:Q2882" si="266">LEFT(N2819, SEARCH("/", N2819, 1)-1)</f>
        <v>theater</v>
      </c>
      <c r="R2819" t="str">
        <f t="shared" ref="R2819:R2882" si="267">RIGHT(N2819, LEN(N2819)-SEARCH("/", N2819, 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E2882/D2882*100</f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5" t="str">
        <f t="shared" ref="P2883:P2946" si="271">IF(L2883=0, "N/A", E2883/L2883)</f>
        <v>N/A</v>
      </c>
      <c r="Q2883" t="str">
        <f t="shared" ref="Q2883:Q2946" si="272">LEFT(N2883, SEARCH("/", N2883, 1)-1)</f>
        <v>theater</v>
      </c>
      <c r="R2883" t="str">
        <f t="shared" ref="R2883:R2946" si="273">RIGHT(N2883, LEN(N2883)-SEARCH("/", N2883, 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E2946/D2946*100</f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5" t="str">
        <f t="shared" ref="P2947:P3010" si="277">IF(L2947=0, "N/A", E2947/L2947)</f>
        <v>N/A</v>
      </c>
      <c r="Q2947" t="str">
        <f t="shared" ref="Q2947:Q3010" si="278">LEFT(N2947, SEARCH("/", N2947, 1)-1)</f>
        <v>theater</v>
      </c>
      <c r="R2947" t="str">
        <f t="shared" ref="R2947:R3010" si="279">RIGHT(N2947, LEN(N2947)-SEARCH("/", N2947, 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E3010/D3010*100</f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5">
        <f t="shared" ref="P3011:P3074" si="283">IF(L3011=0, "N/A", E3011/L3011)</f>
        <v>233.8984375</v>
      </c>
      <c r="Q3011" t="str">
        <f t="shared" ref="Q3011:Q3074" si="284">LEFT(N3011, SEARCH("/", N3011, 1)-1)</f>
        <v>theater</v>
      </c>
      <c r="R3011" t="str">
        <f t="shared" ref="R3011:R3074" si="285">RIGHT(N3011, LEN(N3011)-SEARCH("/", N3011, 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E3074/D3074*100</f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5">
        <f t="shared" ref="P3075:P3138" si="289">IF(L3075=0, "N/A", E3075/L3075)</f>
        <v>92.142857142857139</v>
      </c>
      <c r="Q3075" t="str">
        <f t="shared" ref="Q3075:Q3138" si="290">LEFT(N3075, SEARCH("/", N3075, 1)-1)</f>
        <v>theater</v>
      </c>
      <c r="R3075" t="str">
        <f t="shared" ref="R3075:R3138" si="291">RIGHT(N3075, LEN(N3075)-SEARCH("/", N3075, 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E3138/D3138*100</f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5">
        <f t="shared" ref="P3139:P3202" si="295">IF(L3139=0, "N/A", E3139/L3139)</f>
        <v>50</v>
      </c>
      <c r="Q3139" t="str">
        <f t="shared" ref="Q3139:Q3202" si="296">LEFT(N3139, SEARCH("/", N3139, 1)-1)</f>
        <v>theater</v>
      </c>
      <c r="R3139" t="str">
        <f t="shared" ref="R3139:R3202" si="297">RIGHT(N3139, LEN(N3139)-SEARCH("/", N3139, 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E3202/D3202*100</f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5">
        <f t="shared" ref="P3203:P3266" si="301">IF(L3203=0, "N/A", E3203/L3203)</f>
        <v>12.5</v>
      </c>
      <c r="Q3203" t="str">
        <f t="shared" ref="Q3203:Q3266" si="302">LEFT(N3203, SEARCH("/", N3203, 1)-1)</f>
        <v>theater</v>
      </c>
      <c r="R3203" t="str">
        <f t="shared" ref="R3203:R3266" si="303">RIGHT(N3203, LEN(N3203)-SEARCH("/", N3203, 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E3266/D3266*100</f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5">
        <f t="shared" ref="P3267:P3330" si="307">IF(L3267=0, "N/A", E3267/L3267)</f>
        <v>70.285714285714292</v>
      </c>
      <c r="Q3267" t="str">
        <f t="shared" ref="Q3267:Q3330" si="308">LEFT(N3267, SEARCH("/", N3267, 1)-1)</f>
        <v>theater</v>
      </c>
      <c r="R3267" t="str">
        <f t="shared" ref="R3267:R3330" si="309">RIGHT(N3267, LEN(N3267)-SEARCH("/", N3267, 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E3330/D3330*100</f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5">
        <f t="shared" ref="P3331:P3394" si="313">IF(L3331=0, "N/A", E3331/L3331)</f>
        <v>44.92307692307692</v>
      </c>
      <c r="Q3331" t="str">
        <f t="shared" ref="Q3331:Q3394" si="314">LEFT(N3331, SEARCH("/", N3331, 1)-1)</f>
        <v>theater</v>
      </c>
      <c r="R3331" t="str">
        <f t="shared" ref="R3331:R3394" si="315">RIGHT(N3331, LEN(N3331)-SEARCH("/", N3331, 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E3394/D3394*100</f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5">
        <f t="shared" ref="P3395:P3458" si="319">IF(L3395=0, "N/A", E3395/L3395)</f>
        <v>36.06818181818182</v>
      </c>
      <c r="Q3395" t="str">
        <f t="shared" ref="Q3395:Q3458" si="320">LEFT(N3395, SEARCH("/", N3395, 1)-1)</f>
        <v>theater</v>
      </c>
      <c r="R3395" t="str">
        <f t="shared" ref="R3395:R3458" si="321">RIGHT(N3395, LEN(N3395)-SEARCH("/", N3395, 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E3458/D3458*100</f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5">
        <f t="shared" ref="P3459:P3522" si="325">IF(L3459=0, "N/A", E3459/L3459)</f>
        <v>50.981818181818184</v>
      </c>
      <c r="Q3459" t="str">
        <f t="shared" ref="Q3459:Q3522" si="326">LEFT(N3459, SEARCH("/", N3459, 1)-1)</f>
        <v>theater</v>
      </c>
      <c r="R3459" t="str">
        <f t="shared" ref="R3459:R3522" si="327">RIGHT(N3459, LEN(N3459)-SEARCH("/", N3459, 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E3522/D3522*100</f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5">
        <f t="shared" ref="P3523:P3586" si="331">IF(L3523=0, "N/A", E3523/L3523)</f>
        <v>45.615384615384613</v>
      </c>
      <c r="Q3523" t="str">
        <f t="shared" ref="Q3523:Q3586" si="332">LEFT(N3523, SEARCH("/", N3523, 1)-1)</f>
        <v>theater</v>
      </c>
      <c r="R3523" t="str">
        <f t="shared" ref="R3523:R3586" si="333">RIGHT(N3523, LEN(N3523)-SEARCH("/", N3523, 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E3586/D3586*100</f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5">
        <f t="shared" ref="P3587:P3650" si="337">IF(L3587=0, "N/A", E3587/L3587)</f>
        <v>176.08695652173913</v>
      </c>
      <c r="Q3587" t="str">
        <f t="shared" ref="Q3587:Q3650" si="338">LEFT(N3587, SEARCH("/", N3587, 1)-1)</f>
        <v>theater</v>
      </c>
      <c r="R3587" t="str">
        <f t="shared" ref="R3587:R3650" si="339">RIGHT(N3587, LEN(N3587)-SEARCH("/", N3587, 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E3650/D3650*100</f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5">
        <f t="shared" ref="P3651:P3714" si="343">IF(L3651=0, "N/A", E3651/L3651)</f>
        <v>97.5</v>
      </c>
      <c r="Q3651" t="str">
        <f t="shared" ref="Q3651:Q3714" si="344">LEFT(N3651, SEARCH("/", N3651, 1)-1)</f>
        <v>theater</v>
      </c>
      <c r="R3651" t="str">
        <f t="shared" ref="R3651:R3714" si="345">RIGHT(N3651, LEN(N3651)-SEARCH("/", N3651, 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E3714/D3714*100</f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5">
        <f t="shared" ref="P3715:P3778" si="349">IF(L3715=0, "N/A", E3715/L3715)</f>
        <v>106.84210526315789</v>
      </c>
      <c r="Q3715" t="str">
        <f t="shared" ref="Q3715:Q3778" si="350">LEFT(N3715, SEARCH("/", N3715, 1)-1)</f>
        <v>theater</v>
      </c>
      <c r="R3715" t="str">
        <f t="shared" ref="R3715:R3778" si="351">RIGHT(N3715, LEN(N3715)-SEARCH("/", N3715, 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E3778/D3778*100</f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5">
        <f t="shared" ref="P3779:P3842" si="355">IF(L3779=0, "N/A", E3779/L3779)</f>
        <v>48.542372881355931</v>
      </c>
      <c r="Q3779" t="str">
        <f t="shared" ref="Q3779:Q3842" si="356">LEFT(N3779, SEARCH("/", N3779, 1)-1)</f>
        <v>theater</v>
      </c>
      <c r="R3779" t="str">
        <f t="shared" ref="R3779:R3842" si="357">RIGHT(N3779, LEN(N3779)-SEARCH("/", N3779, 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E3842/D3842*100</f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5">
        <f t="shared" ref="P3843:P3906" si="361">IF(L3843=0, "N/A", E3843/L3843)</f>
        <v>25.647058823529413</v>
      </c>
      <c r="Q3843" t="str">
        <f t="shared" ref="Q3843:Q3906" si="362">LEFT(N3843, SEARCH("/", N3843, 1)-1)</f>
        <v>theater</v>
      </c>
      <c r="R3843" t="str">
        <f t="shared" ref="R3843:R3906" si="363">RIGHT(N3843, LEN(N3843)-SEARCH("/", N3843, 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E3906/D3906*100</f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5">
        <f t="shared" ref="P3907:P3970" si="367">IF(L3907=0, "N/A", E3907/L3907)</f>
        <v>24.714285714285715</v>
      </c>
      <c r="Q3907" t="str">
        <f t="shared" ref="Q3907:Q3970" si="368">LEFT(N3907, SEARCH("/", N3907, 1)-1)</f>
        <v>theater</v>
      </c>
      <c r="R3907" t="str">
        <f t="shared" ref="R3907:R3970" si="369">RIGHT(N3907, LEN(N3907)-SEARCH("/", N3907, 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E3970/D3970*100</f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5">
        <f t="shared" ref="P3971:P4034" si="373">IF(L3971=0, "N/A", E3971/L3971)</f>
        <v>35.166666666666664</v>
      </c>
      <c r="Q3971" t="str">
        <f t="shared" ref="Q3971:Q4034" si="374">LEFT(N3971, SEARCH("/", N3971, 1)-1)</f>
        <v>theater</v>
      </c>
      <c r="R3971" t="str">
        <f t="shared" ref="R3971:R4034" si="375">RIGHT(N3971, LEN(N3971)-SEARCH("/", N3971, 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5">
        <f t="shared" ref="P4035:P4098" si="379">IF(L4035=0, "N/A", E4035/L4035)</f>
        <v>65.340319148936175</v>
      </c>
      <c r="Q4035" t="str">
        <f t="shared" ref="Q4035:Q4098" si="380">LEFT(N4035, SEARCH("/", N4035, 1)-1)</f>
        <v>theater</v>
      </c>
      <c r="R4035" t="str">
        <f t="shared" ref="R4035:R4098" si="381">RIGHT(N4035, LEN(N4035)-SEARCH("/", N4035, 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E4098/D4098*100</f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5" t="str">
        <f t="shared" ref="P4099:P4115" si="385">IF(L4099=0, "N/A", E4099/L4099)</f>
        <v>N/A</v>
      </c>
      <c r="Q4099" t="str">
        <f t="shared" ref="Q4099:Q4115" si="386">LEFT(N4099, SEARCH("/", N4099, 1)-1)</f>
        <v>theater</v>
      </c>
      <c r="R4099" t="str">
        <f t="shared" ref="R4099:R4115" si="387">RIGHT(N4099, LEN(N4099)-SEARCH("/", N4099, 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CategoryStats</vt:lpstr>
      <vt:lpstr>SubcategoryStats</vt:lpstr>
      <vt:lpstr>DateConversion</vt:lpstr>
      <vt:lpstr>GoalStates</vt:lpstr>
      <vt:lpstr>StaffPick</vt:lpstr>
      <vt:lpstr>OriginalSheet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kouda</cp:lastModifiedBy>
  <dcterms:created xsi:type="dcterms:W3CDTF">2017-04-20T15:17:24Z</dcterms:created>
  <dcterms:modified xsi:type="dcterms:W3CDTF">2019-09-23T21:07:27Z</dcterms:modified>
</cp:coreProperties>
</file>