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6" i="1"/>
  <c r="H7" i="1"/>
  <c r="H8" i="1"/>
  <c r="H9" i="1"/>
  <c r="H10" i="1"/>
  <c r="H11" i="1"/>
  <c r="H12" i="1"/>
  <c r="H13" i="1"/>
  <c r="H6" i="1"/>
  <c r="C15" i="1"/>
  <c r="D15" i="1"/>
  <c r="E15" i="1"/>
  <c r="F15" i="1"/>
  <c r="C16" i="1"/>
  <c r="D16" i="1"/>
  <c r="E16" i="1"/>
  <c r="F16" i="1"/>
  <c r="B16" i="1"/>
  <c r="B15" i="1"/>
  <c r="C14" i="1"/>
  <c r="D14" i="1"/>
  <c r="E14" i="1"/>
  <c r="F14" i="1"/>
  <c r="B14" i="1"/>
  <c r="G7" i="1"/>
  <c r="G8" i="1"/>
  <c r="G9" i="1"/>
  <c r="G10" i="1"/>
  <c r="G11" i="1"/>
  <c r="G12" i="1"/>
  <c r="G13" i="1"/>
  <c r="G6" i="1"/>
  <c r="F7" i="1"/>
  <c r="F8" i="1"/>
  <c r="F9" i="1"/>
  <c r="F10" i="1"/>
  <c r="F11" i="1"/>
  <c r="F12" i="1"/>
  <c r="F13" i="1"/>
  <c r="F6" i="1"/>
  <c r="E7" i="1"/>
  <c r="E8" i="1"/>
  <c r="E9" i="1"/>
  <c r="E10" i="1"/>
  <c r="E11" i="1"/>
  <c r="E12" i="1"/>
  <c r="E13" i="1"/>
  <c r="E6" i="1"/>
  <c r="B13" i="1"/>
  <c r="C13" i="1"/>
  <c r="D13" i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<sst xmlns="http://schemas.openxmlformats.org/spreadsheetml/2006/main" count="25" uniqueCount="23">
  <si>
    <t>営業別売上比較表</t>
    <rPh sb="0" eb="2">
      <t>エイギョウ</t>
    </rPh>
    <rPh sb="2" eb="3">
      <t>ベツ</t>
    </rPh>
    <rPh sb="3" eb="8">
      <t>ウリアゲヒカクヒョウ</t>
    </rPh>
    <phoneticPr fontId="1"/>
  </si>
  <si>
    <t>A機種</t>
    <rPh sb="1" eb="3">
      <t>キシュ</t>
    </rPh>
    <phoneticPr fontId="1"/>
  </si>
  <si>
    <t>B機種</t>
    <rPh sb="1" eb="3">
      <t>キシュ</t>
    </rPh>
    <phoneticPr fontId="1"/>
  </si>
  <si>
    <t>営業所</t>
    <rPh sb="0" eb="3">
      <t>エイギョウショ</t>
    </rPh>
    <phoneticPr fontId="1"/>
  </si>
  <si>
    <t>単価</t>
    <rPh sb="0" eb="2">
      <t>タンカ</t>
    </rPh>
    <phoneticPr fontId="1"/>
  </si>
  <si>
    <t>総売上高</t>
    <rPh sb="0" eb="4">
      <t>ソウウリアゲダカ</t>
    </rPh>
    <phoneticPr fontId="1"/>
  </si>
  <si>
    <t>構成比</t>
    <rPh sb="0" eb="3">
      <t>コウセイヒ</t>
    </rPh>
    <phoneticPr fontId="1"/>
  </si>
  <si>
    <t>販売数</t>
    <rPh sb="0" eb="2">
      <t>ハンバイ</t>
    </rPh>
    <rPh sb="2" eb="3">
      <t>スウ</t>
    </rPh>
    <phoneticPr fontId="1"/>
  </si>
  <si>
    <t>売上高</t>
    <rPh sb="0" eb="2">
      <t>ウリアゲ</t>
    </rPh>
    <rPh sb="2" eb="3">
      <t>ダカ</t>
    </rPh>
    <phoneticPr fontId="1"/>
  </si>
  <si>
    <t>売上高</t>
    <rPh sb="0" eb="3">
      <t>ウリアゲダカ</t>
    </rPh>
    <phoneticPr fontId="1"/>
  </si>
  <si>
    <t>渋谷</t>
    <rPh sb="0" eb="2">
      <t>シブヤ</t>
    </rPh>
    <phoneticPr fontId="1"/>
  </si>
  <si>
    <t>新宿</t>
    <rPh sb="0" eb="2">
      <t>シンジュク</t>
    </rPh>
    <phoneticPr fontId="1"/>
  </si>
  <si>
    <t>八王子</t>
    <rPh sb="0" eb="3">
      <t>ハチオウジ</t>
    </rPh>
    <phoneticPr fontId="1"/>
  </si>
  <si>
    <t>横浜</t>
    <rPh sb="0" eb="2">
      <t>ヨコハマ</t>
    </rPh>
    <phoneticPr fontId="1"/>
  </si>
  <si>
    <t>川崎</t>
    <rPh sb="0" eb="2">
      <t>カワサキ</t>
    </rPh>
    <phoneticPr fontId="1"/>
  </si>
  <si>
    <t>千葉</t>
    <rPh sb="0" eb="2">
      <t>チバ</t>
    </rPh>
    <phoneticPr fontId="1"/>
  </si>
  <si>
    <t>大宮</t>
    <rPh sb="0" eb="2">
      <t>オオミヤ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</si>
  <si>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</si>
  <si>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</si>
  <si>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</si>
  <si>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</si>
  <si>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次年度売上目標</t>
    <rPh sb="0" eb="3">
      <t>ジネンド</t>
    </rPh>
    <rPh sb="3" eb="5">
      <t>ウリアゲ</t>
    </rPh>
    <rPh sb="5" eb="7">
      <t>モクヒョウ</t>
    </rPh>
    <phoneticPr fontId="1"/>
  </si>
  <si>
    <t>評価1</t>
    <rPh sb="0" eb="2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</si>
</sst>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1" applyNumberFormat="1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8" sqref="J8"/>
    </sheetView>
  </sheetViews>
  <sheetFormatPr defaultRowHeight="18" x14ac:dyDescent="0.45"/>
  <cols>
    <col min="5" max="5" width="10.3984375" bestFit="1" customWidth="1"/>
  </cols>
  <sheetData>
    <row r="1" spans="1:9" x14ac:dyDescent="0.45">
      <c r="A1" t="s">
        <v>0</v>
      </c>
    </row>
    <row r="3" spans="1:9" x14ac:dyDescent="0.45">
      <c r="B3" t="s">
        <v>1</v>
      </c>
      <c r="D3" t="s">
        <v>2</v>
      </c>
    </row>
    <row r="4" spans="1:9" ht="36" x14ac:dyDescent="0.45">
      <c r="A4" t="s">
        <v>3</v>
      </c>
      <c r="B4" t="s">
        <v>4</v>
      </c>
      <c r="C4">
        <v>29800</v>
      </c>
      <c r="D4" t="s">
        <v>4</v>
      </c>
      <c r="E4">
        <v>49800</v>
      </c>
      <c r="F4" s="3" t="s">
        <v>5</v>
      </c>
      <c r="G4" s="3" t="s">
        <v>6</v>
      </c>
      <c r="H4" s="2" t="s">
        <v>21</v>
      </c>
      <c r="I4" s="3" t="s">
        <v>22</v>
      </c>
    </row>
    <row r="5" spans="1:9" x14ac:dyDescent="0.45">
      <c r="B5" t="s">
        <v>7</v>
      </c>
      <c r="C5" t="s">
        <v>8</v>
      </c>
      <c r="D5" t="s">
        <v>7</v>
      </c>
      <c r="E5" t="s">
        <v>9</v>
      </c>
    </row>
    <row r="6" spans="1:9" x14ac:dyDescent="0.45">
      <c r="A6" t="s">
        <v>10</v>
      </c>
      <c r="B6">
        <v>50</v>
      </c>
      <c r="C6">
        <f>B6*$C$4</f>
        <v>1490000</v>
      </c>
      <c r="D6">
        <v>120</v>
      </c>
      <c r="E6">
        <f>D6*$E$4</f>
        <v>5976000</v>
      </c>
      <c r="F6">
        <f>SUM(C6:E6)</f>
        <v>7466120</v>
      </c>
      <c r="G6" s="1">
        <f>F6/$F$13</f>
        <v>0.17353918198858667</v>
      </c>
      <c r="H6">
        <f>ROUND(F6*115%,-3)</f>
        <v>8586000</v>
      </c>
      <c r="I6" t="str">
        <f>IF(B6&gt;=50,"*","-")</f>
        <v>*</v>
      </c>
    </row>
    <row r="7" spans="1:9" x14ac:dyDescent="0.45">
      <c r="A7" t="s">
        <v>11</v>
      </c>
      <c r="B7">
        <v>51</v>
      </c>
      <c r="C7">
        <f t="shared" ref="C7:C12" si="0">B7*$C$4</f>
        <v>1519800</v>
      </c>
      <c r="D7">
        <v>115</v>
      </c>
      <c r="E7">
        <f t="shared" ref="E7:E14" si="1">D7*$E$4</f>
        <v>5727000</v>
      </c>
      <c r="F7">
        <f t="shared" ref="F7:F13" si="2">SUM(C7:E7)</f>
        <v>7246915</v>
      </c>
      <c r="G7" s="1">
        <f t="shared" ref="G7:G13" si="3">F7/$F$13</f>
        <v>0.16844407818797696</v>
      </c>
      <c r="H7">
        <f t="shared" ref="H7:H13" si="4">ROUND(F7*115%,-3)</f>
        <v>8334000</v>
      </c>
      <c r="I7" t="str">
        <f t="shared" ref="I7:I12" si="5">IF(B7&gt;=50,"*","-")</f>
        <v>*</v>
      </c>
    </row>
    <row r="8" spans="1:9" x14ac:dyDescent="0.45">
      <c r="A8" t="s">
        <v>12</v>
      </c>
      <c r="B8">
        <v>38</v>
      </c>
      <c r="C8">
        <f t="shared" si="0"/>
        <v>1132400</v>
      </c>
      <c r="D8">
        <v>78</v>
      </c>
      <c r="E8">
        <f t="shared" si="1"/>
        <v>3884400</v>
      </c>
      <c r="F8">
        <f t="shared" si="2"/>
        <v>5016878</v>
      </c>
      <c r="G8" s="1">
        <f t="shared" si="3"/>
        <v>0.11661008720145627</v>
      </c>
      <c r="H8">
        <f t="shared" si="4"/>
        <v>5769000</v>
      </c>
      <c r="I8" t="str">
        <f t="shared" si="5"/>
        <v>-</v>
      </c>
    </row>
    <row r="9" spans="1:9" x14ac:dyDescent="0.45">
      <c r="A9" t="s">
        <v>13</v>
      </c>
      <c r="B9">
        <v>52</v>
      </c>
      <c r="C9">
        <f t="shared" si="0"/>
        <v>1549600</v>
      </c>
      <c r="D9">
        <v>105</v>
      </c>
      <c r="E9">
        <f t="shared" si="1"/>
        <v>5229000</v>
      </c>
      <c r="F9">
        <f t="shared" si="2"/>
        <v>6778705</v>
      </c>
      <c r="G9" s="1">
        <f t="shared" si="3"/>
        <v>0.15756121260332576</v>
      </c>
      <c r="H9">
        <f t="shared" si="4"/>
        <v>7796000</v>
      </c>
      <c r="I9" t="str">
        <f t="shared" si="5"/>
        <v>*</v>
      </c>
    </row>
    <row r="10" spans="1:9" x14ac:dyDescent="0.45">
      <c r="A10" t="s">
        <v>14</v>
      </c>
      <c r="B10">
        <v>48</v>
      </c>
      <c r="C10">
        <f t="shared" si="0"/>
        <v>1430400</v>
      </c>
      <c r="D10">
        <v>90</v>
      </c>
      <c r="E10">
        <f t="shared" si="1"/>
        <v>4482000</v>
      </c>
      <c r="F10">
        <f t="shared" si="2"/>
        <v>5912490</v>
      </c>
      <c r="G10" s="1">
        <f t="shared" si="3"/>
        <v>0.13742729531747397</v>
      </c>
      <c r="H10">
        <f t="shared" si="4"/>
        <v>6799000</v>
      </c>
      <c r="I10" t="str">
        <f t="shared" si="5"/>
        <v>-</v>
      </c>
    </row>
    <row r="11" spans="1:9" x14ac:dyDescent="0.45">
      <c r="A11" t="s">
        <v>15</v>
      </c>
      <c r="B11">
        <v>35</v>
      </c>
      <c r="C11">
        <f t="shared" si="0"/>
        <v>1043000</v>
      </c>
      <c r="D11">
        <v>98</v>
      </c>
      <c r="E11">
        <f t="shared" si="1"/>
        <v>4880400</v>
      </c>
      <c r="F11">
        <f t="shared" si="2"/>
        <v>5923498</v>
      </c>
      <c r="G11" s="1">
        <f t="shared" si="3"/>
        <v>0.13768316038732692</v>
      </c>
      <c r="H11">
        <f t="shared" si="4"/>
        <v>6812000</v>
      </c>
      <c r="I11" t="str">
        <f t="shared" si="5"/>
        <v>-</v>
      </c>
    </row>
    <row r="12" spans="1:9" x14ac:dyDescent="0.45">
      <c r="A12" t="s">
        <v>16</v>
      </c>
      <c r="B12">
        <v>40</v>
      </c>
      <c r="C12">
        <f t="shared" si="0"/>
        <v>1192000</v>
      </c>
      <c r="D12">
        <v>70</v>
      </c>
      <c r="E12">
        <f t="shared" si="1"/>
        <v>3486000</v>
      </c>
      <c r="F12">
        <f t="shared" si="2"/>
        <v>4678070</v>
      </c>
      <c r="G12" s="1">
        <f t="shared" si="3"/>
        <v>0.10873498431385346</v>
      </c>
      <c r="H12">
        <f t="shared" si="4"/>
        <v>5380000</v>
      </c>
      <c r="I12" t="str">
        <f t="shared" si="5"/>
        <v>-</v>
      </c>
    </row>
    <row r="13" spans="1:9" x14ac:dyDescent="0.45">
      <c r="A13" t="s">
        <v>17</v>
      </c>
      <c r="B13">
        <f>SUM(B6:B12)</f>
        <v>314</v>
      </c>
      <c r="C13">
        <f>SUM(C6:C12)</f>
        <v>9357200</v>
      </c>
      <c r="D13">
        <f>SUM(D6:D12)</f>
        <v>676</v>
      </c>
      <c r="E13">
        <f t="shared" si="1"/>
        <v>33664800</v>
      </c>
      <c r="F13">
        <f t="shared" si="2"/>
        <v>43022676</v>
      </c>
      <c r="G13" s="1">
        <f t="shared" si="3"/>
        <v>1</v>
      </c>
      <c r="H13">
        <f t="shared" si="4"/>
        <v>49476000</v>
      </c>
    </row>
    <row r="14" spans="1:9" x14ac:dyDescent="0.45">
      <c r="A14" t="s">
        <v>18</v>
      </c>
      <c r="B14">
        <f>AVERAGE(B6:B12)</f>
        <v>44.857142857142854</v>
      </c>
      <c r="C14">
        <f t="shared" ref="C14:G14" si="6">AVERAGE(C6:C12)</f>
        <v>1336742.857142857</v>
      </c>
      <c r="D14">
        <f t="shared" si="6"/>
        <v>96.571428571428569</v>
      </c>
      <c r="E14">
        <f t="shared" si="6"/>
        <v>4809257.1428571427</v>
      </c>
      <c r="F14">
        <f t="shared" si="6"/>
        <v>6146096.5714285718</v>
      </c>
    </row>
    <row r="15" spans="1:9" x14ac:dyDescent="0.45">
      <c r="A15" t="s">
        <v>19</v>
      </c>
      <c r="B15">
        <f>MAX(B6:B12)</f>
        <v>52</v>
      </c>
      <c r="C15">
        <f t="shared" ref="C15:F15" si="7">MAX(C6:C12)</f>
        <v>1549600</v>
      </c>
      <c r="D15">
        <f t="shared" si="7"/>
        <v>120</v>
      </c>
      <c r="E15">
        <f t="shared" si="7"/>
        <v>5976000</v>
      </c>
      <c r="F15">
        <f t="shared" si="7"/>
        <v>7466120</v>
      </c>
    </row>
    <row r="16" spans="1:9" x14ac:dyDescent="0.45">
      <c r="A16" t="s">
        <v>20</v>
      </c>
      <c r="B16">
        <f>MIN(B6:B12)</f>
        <v>35</v>
      </c>
      <c r="C16">
        <f t="shared" ref="C16:F16" si="8">MIN(C6:C12)</f>
        <v>1043000</v>
      </c>
      <c r="D16">
        <f t="shared" si="8"/>
        <v>70</v>
      </c>
      <c r="E16">
        <f t="shared" si="8"/>
        <v>3486000</v>
      </c>
      <c r="F16">
        <f t="shared" si="8"/>
        <v>4678070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2020-06-19T05:06:52Z</dcterms:modified>
</cp:coreProperties>
</file>