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" yWindow="180" windowWidth="18315" windowHeight="89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" i="1"/>
  <c r="B17"/>
  <c r="B16"/>
  <c r="B15"/>
  <c r="B14"/>
  <c r="B13"/>
  <c r="B12"/>
  <c r="B11"/>
  <c r="B10"/>
  <c r="B9"/>
  <c r="B8"/>
  <c r="B7"/>
  <c r="B6"/>
  <c r="B5"/>
  <c r="B21"/>
  <c r="B20"/>
  <c r="B19"/>
  <c r="B18"/>
  <c r="B2"/>
  <c r="H1"/>
  <c r="F1"/>
  <c r="D1"/>
  <c r="D2" l="1"/>
  <c r="H2"/>
  <c r="C16" s="1"/>
  <c r="C20" l="1"/>
  <c r="C6"/>
  <c r="C9"/>
  <c r="C19"/>
  <c r="C17"/>
  <c r="C14"/>
  <c r="C12"/>
  <c r="C10"/>
  <c r="C7"/>
  <c r="C21"/>
  <c r="C18"/>
  <c r="C15"/>
  <c r="C13"/>
  <c r="C11"/>
  <c r="C8"/>
  <c r="E6"/>
  <c r="E8"/>
  <c r="E10"/>
  <c r="E21"/>
  <c r="E7"/>
  <c r="E9"/>
  <c r="E12"/>
  <c r="E11"/>
  <c r="E14"/>
  <c r="E13"/>
  <c r="E16"/>
  <c r="E15"/>
  <c r="E18"/>
  <c r="E17"/>
  <c r="E20"/>
  <c r="E19"/>
  <c r="E5"/>
</calcChain>
</file>

<file path=xl/comments1.xml><?xml version="1.0" encoding="utf-8"?>
<comments xmlns="http://schemas.openxmlformats.org/spreadsheetml/2006/main">
  <authors>
    <author>kei</author>
  </authors>
  <commentList>
    <comment ref="H1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自分で入れてね
</t>
        </r>
      </text>
    </comment>
  </commentList>
</comments>
</file>

<file path=xl/sharedStrings.xml><?xml version="1.0" encoding="utf-8"?>
<sst xmlns="http://schemas.openxmlformats.org/spreadsheetml/2006/main" count="10" uniqueCount="10">
  <si>
    <t>t[s]</t>
    <phoneticPr fontId="1"/>
  </si>
  <si>
    <t>f(FREQ)=</t>
    <phoneticPr fontId="1"/>
  </si>
  <si>
    <t xml:space="preserve">ω= </t>
    <phoneticPr fontId="1"/>
  </si>
  <si>
    <t>R=</t>
    <phoneticPr fontId="1"/>
  </si>
  <si>
    <t>C=</t>
    <phoneticPr fontId="1"/>
  </si>
  <si>
    <t>θ(位相差）=</t>
    <rPh sb="2" eb="5">
      <t>イソウサ</t>
    </rPh>
    <phoneticPr fontId="1"/>
  </si>
  <si>
    <t>Ve=</t>
    <phoneticPr fontId="1"/>
  </si>
  <si>
    <t>Ie=</t>
    <phoneticPr fontId="1"/>
  </si>
  <si>
    <t>I[mA]</t>
    <phoneticPr fontId="1"/>
  </si>
  <si>
    <t>I[A]</t>
    <phoneticPr fontId="1"/>
  </si>
</sst>
</file>

<file path=xl/styles.xml><?xml version="1.0" encoding="utf-8"?>
<styleSheet xmlns="http://schemas.openxmlformats.org/spreadsheetml/2006/main">
  <numFmts count="1">
    <numFmt numFmtId="176" formatCode="0.0000_ 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F9" sqref="F9"/>
    </sheetView>
  </sheetViews>
  <sheetFormatPr defaultRowHeight="13.5"/>
  <cols>
    <col min="2" max="2" width="13" customWidth="1"/>
    <col min="3" max="3" width="11" customWidth="1"/>
    <col min="6" max="6" width="10.5" bestFit="1" customWidth="1"/>
    <col min="7" max="7" width="10" customWidth="1"/>
    <col min="8" max="8" width="11.75" customWidth="1"/>
  </cols>
  <sheetData>
    <row r="1" spans="1:8">
      <c r="A1" s="3" t="s">
        <v>1</v>
      </c>
      <c r="B1" s="3">
        <v>400</v>
      </c>
      <c r="C1" s="3" t="s">
        <v>3</v>
      </c>
      <c r="D1" s="3">
        <f>10^3</f>
        <v>1000</v>
      </c>
      <c r="E1" s="3" t="s">
        <v>4</v>
      </c>
      <c r="F1" s="3">
        <f>10^-6</f>
        <v>9.9999999999999995E-7</v>
      </c>
      <c r="G1" s="3" t="s">
        <v>6</v>
      </c>
      <c r="H1" s="3">
        <f>1/SQRT(2)</f>
        <v>0.70710678118654746</v>
      </c>
    </row>
    <row r="2" spans="1:8">
      <c r="A2" t="s">
        <v>2</v>
      </c>
      <c r="B2">
        <f>(B1*2*PI())</f>
        <v>2513.2741228718346</v>
      </c>
      <c r="C2" t="s">
        <v>5</v>
      </c>
      <c r="D2">
        <f>ATAN(1/(B2*D1*F1))</f>
        <v>0.37868380805580965</v>
      </c>
      <c r="G2" t="s">
        <v>7</v>
      </c>
      <c r="H2">
        <f>((H1/D1)*1/(SQRT(1+(1/(B2^2*D1^2*F1^2)))))</f>
        <v>6.5700970369637272E-4</v>
      </c>
    </row>
    <row r="4" spans="1:8">
      <c r="B4" s="1" t="s">
        <v>0</v>
      </c>
      <c r="C4" s="1" t="s">
        <v>9</v>
      </c>
      <c r="D4" s="1"/>
      <c r="E4" s="1" t="s">
        <v>8</v>
      </c>
    </row>
    <row r="5" spans="1:8">
      <c r="B5" s="2">
        <f>(12*POWER(10,-3))</f>
        <v>1.2E-2</v>
      </c>
      <c r="C5" s="1">
        <f>(SQRT(2)*H2*SIN(B2*B5+D2))</f>
        <v>-7.1492040248767445E-4</v>
      </c>
      <c r="D5" s="1"/>
      <c r="E5" s="1">
        <f t="shared" ref="E5:E21" si="0">(C5*POWER(10,3))</f>
        <v>-0.71492040248767441</v>
      </c>
    </row>
    <row r="6" spans="1:8">
      <c r="B6" s="2">
        <f>(12.2*POWER(10,-3))</f>
        <v>1.2199999999999999E-2</v>
      </c>
      <c r="C6" s="1">
        <f>(SQRT(2)*H2*SIN(B2*B6+D2))</f>
        <v>-3.4058086657256793E-4</v>
      </c>
      <c r="D6" s="1"/>
      <c r="E6" s="1">
        <f t="shared" si="0"/>
        <v>-0.34058086657256792</v>
      </c>
    </row>
    <row r="7" spans="1:8">
      <c r="B7" s="2">
        <f>(12.4*POWER(10,-3))</f>
        <v>1.2400000000000001E-2</v>
      </c>
      <c r="C7" s="1">
        <f>(SQRT(2)*H2*SIN(B2*B7+D2))</f>
        <v>1.1801382554234189E-4</v>
      </c>
      <c r="D7" s="1"/>
      <c r="E7" s="1">
        <f t="shared" si="0"/>
        <v>0.1180138255423419</v>
      </c>
    </row>
    <row r="8" spans="1:8">
      <c r="B8" s="2">
        <f>(12.6*POWER(10,-3))</f>
        <v>1.26E-2</v>
      </c>
      <c r="C8" s="1">
        <f>(SQRT(2)*H2*SIN(B2*B8+D2))</f>
        <v>5.474134738931301E-4</v>
      </c>
      <c r="D8" s="1"/>
      <c r="E8" s="1">
        <f t="shared" si="0"/>
        <v>0.54741347389313011</v>
      </c>
    </row>
    <row r="9" spans="1:8">
      <c r="B9" s="2">
        <f>(12.8*POWER(10,-3))</f>
        <v>1.2800000000000001E-2</v>
      </c>
      <c r="C9" s="1">
        <f>(SQRT(2)*H2*SIN(B2*B9+D2))</f>
        <v>8.4139034229479973E-4</v>
      </c>
      <c r="D9" s="1"/>
      <c r="E9" s="1">
        <f t="shared" si="0"/>
        <v>0.8413903422947997</v>
      </c>
    </row>
    <row r="10" spans="1:8">
      <c r="B10" s="2">
        <f>(13*POWER(10,-3))</f>
        <v>1.3000000000000001E-2</v>
      </c>
      <c r="C10" s="1">
        <f>(SQRT(2)*H2*SIN(B2*B10+D2))</f>
        <v>9.2721848106151836E-4</v>
      </c>
      <c r="D10" s="1"/>
      <c r="E10" s="1">
        <f t="shared" si="0"/>
        <v>0.92721848106151838</v>
      </c>
    </row>
    <row r="11" spans="1:8">
      <c r="B11" s="2">
        <f>(13.2*POWER(10,-3))</f>
        <v>1.32E-2</v>
      </c>
      <c r="C11" s="1">
        <f>(SQRT(2)*H2*SIN(B2*B11+D2))</f>
        <v>7.8366515533386633E-4</v>
      </c>
      <c r="D11" s="1"/>
      <c r="E11" s="1">
        <f t="shared" si="0"/>
        <v>0.78366515533386638</v>
      </c>
    </row>
    <row r="12" spans="1:8">
      <c r="B12" s="2">
        <f>(13.4*POWER(10,-3))</f>
        <v>1.34E-2</v>
      </c>
      <c r="C12" s="1">
        <f>(SQRT(2)*H2*SIN(B2*B12+D2))</f>
        <v>4.4624354001184191E-4</v>
      </c>
      <c r="D12" s="1"/>
      <c r="E12" s="1">
        <f t="shared" si="0"/>
        <v>0.44624354001184191</v>
      </c>
    </row>
    <row r="13" spans="1:8">
      <c r="B13" s="2">
        <f>(13.6*POWER(10,-3))</f>
        <v>1.3599999999999999E-2</v>
      </c>
      <c r="C13" s="1">
        <f>(SQRT(2)*H2*SIN(B2*B13+D2))</f>
        <v>-1.572765256268714E-6</v>
      </c>
      <c r="D13" s="1"/>
      <c r="E13" s="1">
        <f t="shared" si="0"/>
        <v>-1.572765256268714E-3</v>
      </c>
    </row>
    <row r="14" spans="1:8">
      <c r="B14" s="2">
        <f>(13.8*POWER(10,-3))</f>
        <v>1.3800000000000002E-2</v>
      </c>
      <c r="C14" s="1">
        <f>(SQRT(2)*H2*SIN(B2*B14+D2))</f>
        <v>-4.4899998941226604E-4</v>
      </c>
      <c r="D14" s="1"/>
      <c r="E14" s="1">
        <f t="shared" si="0"/>
        <v>-0.44899998941226604</v>
      </c>
    </row>
    <row r="15" spans="1:8">
      <c r="B15" s="2">
        <f>(14*POWER(10,-3))</f>
        <v>1.4E-2</v>
      </c>
      <c r="C15" s="1">
        <f>(SQRT(2)*H2*SIN(B2*B15+D2))</f>
        <v>-7.8535061486691149E-4</v>
      </c>
      <c r="D15" s="1"/>
      <c r="E15" s="1">
        <f t="shared" si="0"/>
        <v>-0.78535061486691149</v>
      </c>
    </row>
    <row r="16" spans="1:8">
      <c r="B16" s="2">
        <f>(14.2*POWER(10,-3))</f>
        <v>1.4199999999999999E-2</v>
      </c>
      <c r="C16" s="1">
        <f>(SQRT(2)*H2*SIN(B2*B16+D2))</f>
        <v>-9.2741599055659628E-4</v>
      </c>
      <c r="D16" s="1"/>
      <c r="E16" s="1">
        <f t="shared" si="0"/>
        <v>-0.92741599055659629</v>
      </c>
    </row>
    <row r="17" spans="2:5">
      <c r="B17" s="2">
        <f>(14.4*POWER(10,-3))</f>
        <v>1.4400000000000001E-2</v>
      </c>
      <c r="C17" s="1">
        <f>(SQRT(2)*H2*SIN(B2*B17+D2))</f>
        <v>-8.4005104054156964E-4</v>
      </c>
      <c r="D17" s="1"/>
      <c r="E17" s="1">
        <f t="shared" si="0"/>
        <v>-0.84005104054156965</v>
      </c>
    </row>
    <row r="18" spans="2:5">
      <c r="B18" s="2">
        <f>(13.8*POWER(10,-3))</f>
        <v>1.3800000000000002E-2</v>
      </c>
      <c r="C18" s="1">
        <f>(SQRT(2)*H2*SIN(B2*B18+D2))</f>
        <v>-4.4899998941226604E-4</v>
      </c>
      <c r="D18" s="1"/>
      <c r="E18" s="1">
        <f t="shared" si="0"/>
        <v>-0.44899998941226604</v>
      </c>
    </row>
    <row r="19" spans="2:5">
      <c r="B19" s="2">
        <f>(14*POWER(10,-3))</f>
        <v>1.4E-2</v>
      </c>
      <c r="C19" s="1">
        <f>(SQRT(2)*H2*SIN(B2*B19+D2))</f>
        <v>-7.8535061486691149E-4</v>
      </c>
      <c r="D19" s="1"/>
      <c r="E19" s="1">
        <f t="shared" si="0"/>
        <v>-0.78535061486691149</v>
      </c>
    </row>
    <row r="20" spans="2:5">
      <c r="B20" s="2">
        <f>(14.2*POWER(10,-3))</f>
        <v>1.4199999999999999E-2</v>
      </c>
      <c r="C20" s="1">
        <f>(SQRT(2)*H2*SIN(B2*B20+D2))</f>
        <v>-9.2741599055659628E-4</v>
      </c>
      <c r="D20" s="1"/>
      <c r="E20" s="1">
        <f t="shared" si="0"/>
        <v>-0.92741599055659629</v>
      </c>
    </row>
    <row r="21" spans="2:5">
      <c r="B21" s="2">
        <f>(14.4*POWER(10,-3))</f>
        <v>1.4400000000000001E-2</v>
      </c>
      <c r="C21" s="1">
        <f>(SQRT(2)*H2*SIN(B2*B21+D2))</f>
        <v>-8.4005104054156964E-4</v>
      </c>
      <c r="D21" s="1"/>
      <c r="E21" s="1">
        <f t="shared" si="0"/>
        <v>-0.84005104054156965</v>
      </c>
    </row>
  </sheetData>
  <phoneticPr fontId="1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cp:lastPrinted>2011-05-05T13:30:10Z</cp:lastPrinted>
  <dcterms:created xsi:type="dcterms:W3CDTF">2011-05-04T18:03:57Z</dcterms:created>
  <dcterms:modified xsi:type="dcterms:W3CDTF">2011-05-05T16:21:39Z</dcterms:modified>
</cp:coreProperties>
</file>