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10" windowWidth="17400" windowHeight="8895"/>
  </bookViews>
  <sheets>
    <sheet name="Payslip" sheetId="1" r:id="rId1"/>
    <sheet name="TAx" sheetId="2" r:id="rId2"/>
    <sheet name="Details" sheetId="3" r:id="rId3"/>
  </sheets>
  <definedNames>
    <definedName name="_xlnm.Print_Area" localSheetId="0">Payslip!$A$1:$L$31</definedName>
  </definedNames>
  <calcPr calcId="145621" concurrentCalc="0"/>
</workbook>
</file>

<file path=xl/calcChain.xml><?xml version="1.0" encoding="utf-8"?>
<calcChain xmlns="http://schemas.openxmlformats.org/spreadsheetml/2006/main">
  <c r="C31" i="1" l="1"/>
  <c r="L7" i="1"/>
  <c r="L6" i="1"/>
  <c r="G31" i="1"/>
  <c r="D31" i="1"/>
  <c r="K31" i="1"/>
  <c r="Q5" i="2"/>
  <c r="R5" i="2"/>
  <c r="S5" i="2"/>
  <c r="E31" i="1"/>
  <c r="F5" i="2"/>
  <c r="E38" i="1"/>
  <c r="B36" i="1"/>
  <c r="B40" i="1"/>
  <c r="N30" i="1"/>
  <c r="D7" i="2"/>
  <c r="D8" i="2"/>
  <c r="J31" i="1"/>
  <c r="I31" i="1"/>
  <c r="H31" i="1"/>
  <c r="F31" i="1"/>
  <c r="B31" i="1"/>
  <c r="E5" i="2"/>
  <c r="L30" i="1"/>
  <c r="L25" i="1"/>
  <c r="N6" i="2"/>
  <c r="M6" i="2"/>
  <c r="N5" i="2"/>
  <c r="L24" i="1"/>
  <c r="L23" i="1"/>
  <c r="L22" i="1"/>
  <c r="L21" i="1"/>
  <c r="L20" i="1"/>
  <c r="L19" i="1"/>
  <c r="L18" i="1"/>
  <c r="L17" i="1"/>
  <c r="L16" i="1"/>
  <c r="L15" i="1"/>
  <c r="L13" i="1"/>
  <c r="L11" i="1"/>
  <c r="L9" i="1"/>
  <c r="L12" i="1"/>
  <c r="L10" i="1"/>
  <c r="L8" i="1"/>
  <c r="L29" i="1"/>
  <c r="L26" i="1"/>
  <c r="L28" i="1"/>
  <c r="L27" i="1"/>
  <c r="L14" i="1"/>
  <c r="J32" i="1"/>
  <c r="H5" i="2"/>
  <c r="O5" i="2"/>
  <c r="L32" i="1"/>
  <c r="L31" i="1"/>
  <c r="O6" i="2"/>
</calcChain>
</file>

<file path=xl/sharedStrings.xml><?xml version="1.0" encoding="utf-8"?>
<sst xmlns="http://schemas.openxmlformats.org/spreadsheetml/2006/main" count="73" uniqueCount="48">
  <si>
    <t xml:space="preserve"> </t>
  </si>
  <si>
    <t>EMPLOYEE</t>
  </si>
  <si>
    <t>TAX STATUS</t>
  </si>
  <si>
    <t>MR</t>
  </si>
  <si>
    <t>13th Mo</t>
  </si>
  <si>
    <t>Total Income</t>
  </si>
  <si>
    <t>Personal Exemption</t>
  </si>
  <si>
    <t>SSS</t>
  </si>
  <si>
    <t>HMDF</t>
  </si>
  <si>
    <t>Philhealth</t>
  </si>
  <si>
    <t>Total exemption</t>
  </si>
  <si>
    <t>Taxable Income</t>
  </si>
  <si>
    <t>Basic</t>
  </si>
  <si>
    <t>HDMF</t>
  </si>
  <si>
    <t>Net Pay</t>
  </si>
  <si>
    <t>Total</t>
  </si>
  <si>
    <t>13th Month</t>
  </si>
  <si>
    <t>Annualization</t>
  </si>
  <si>
    <t>Tax Due</t>
  </si>
  <si>
    <t>Tax</t>
  </si>
  <si>
    <t>Remarks</t>
  </si>
  <si>
    <t>DR</t>
  </si>
  <si>
    <t>Name: John Christian S.A Ledda</t>
  </si>
  <si>
    <t>&gt; Starting Date: 1 July 2013</t>
  </si>
  <si>
    <t>&gt; Position: Junior .Net Developer</t>
  </si>
  <si>
    <t>&gt; Email Add: johnchristian.ledda@summatg.us</t>
  </si>
  <si>
    <t>&gt; TIN: 437-698-777</t>
  </si>
  <si>
    <t>&gt; Tax Status : S</t>
  </si>
  <si>
    <t>&gt; Monthly Compensation: Basic salary of Eighteen Thousand Pesos only (PHP 18,000) No other allowances</t>
  </si>
  <si>
    <t>S</t>
  </si>
  <si>
    <t>John Christian S.A Ledda</t>
  </si>
  <si>
    <t>Ledda, John Christian S.A.</t>
  </si>
  <si>
    <t>Ded</t>
  </si>
  <si>
    <t>Diff</t>
  </si>
  <si>
    <t>per pay day</t>
  </si>
  <si>
    <t>HR</t>
  </si>
  <si>
    <t>Appterra Phillipines, Inc</t>
  </si>
  <si>
    <t>old</t>
  </si>
  <si>
    <t>increase</t>
  </si>
  <si>
    <t>total</t>
  </si>
  <si>
    <t>13th-Non tax</t>
  </si>
  <si>
    <t>Adj-Basic</t>
  </si>
  <si>
    <t>new</t>
  </si>
  <si>
    <t>adj-basic</t>
  </si>
  <si>
    <t>Jan to Dec</t>
  </si>
  <si>
    <t>Adj-Allow</t>
  </si>
  <si>
    <t>Allow-NT</t>
  </si>
  <si>
    <t>Increase - Tax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</si>
</sst>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43" fontId="2" fillId="0" borderId="0" xfId="1" applyFont="1"/>
    <xf numFmtId="43" fontId="2" fillId="0" borderId="0" xfId="1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39" fontId="2" fillId="0" borderId="0" xfId="1" applyNumberFormat="1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Border="1" applyAlignment="1">
      <alignment horizontal="right"/>
    </xf>
    <xf numFmtId="43" fontId="2" fillId="0" borderId="0" xfId="0" applyNumberFormat="1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Fill="1"/>
    <xf numFmtId="16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  <xf numFmtId="0" fontId="0" fillId="0" borderId="1" xfId="0" applyBorder="1" applyAlignment="1">
      <alignment horizontal="right"/>
    </xf>
    <xf numFmtId="0" fontId="4" fillId="0" borderId="0" xfId="2" applyAlignment="1" applyProtection="1"/>
    <xf numFmtId="0" fontId="1" fillId="0" borderId="0" xfId="0" applyFont="1" applyFill="1" applyBorder="1" applyAlignment="1">
      <alignment horizontal="center" vertical="center" wrapText="1"/>
    </xf>
    <xf numFmtId="43" fontId="0" fillId="0" borderId="1" xfId="1" applyFont="1" applyFill="1" applyBorder="1"/>
    <xf numFmtId="43" fontId="1" fillId="0" borderId="0" xfId="1" applyFont="1"/>
    <xf numFmtId="43" fontId="0" fillId="0" borderId="0" xfId="0" applyNumberFormat="1" applyBorder="1"/>
    <xf numFmtId="43" fontId="0" fillId="0" borderId="0" xfId="0" applyNumberFormat="1"/>
    <xf numFmtId="0" fontId="1" fillId="0" borderId="0" xfId="0" applyFont="1" applyFill="1" applyBorder="1" applyAlignment="1">
      <alignment horizontal="left"/>
    </xf>
    <xf numFmtId="43" fontId="2" fillId="0" borderId="0" xfId="1" applyFont="1" applyFill="1"/>
    <xf numFmtId="43" fontId="7" fillId="0" borderId="0" xfId="1" applyFont="1" applyFill="1" applyAlignment="1">
      <alignment wrapText="1"/>
    </xf>
    <xf numFmtId="43" fontId="7" fillId="0" borderId="0" xfId="1" applyFont="1" applyFill="1"/>
    <xf numFmtId="43" fontId="7" fillId="0" borderId="0" xfId="1" applyFont="1" applyFill="1" applyBorder="1" applyAlignment="1">
      <alignment horizontal="center" wrapText="1"/>
    </xf>
    <xf numFmtId="39" fontId="7" fillId="0" borderId="0" xfId="1" applyNumberFormat="1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43" fontId="8" fillId="0" borderId="0" xfId="0" applyNumberFormat="1" applyFont="1" applyFill="1" applyBorder="1"/>
    <xf numFmtId="43" fontId="1" fillId="0" borderId="0" xfId="0" applyNumberFormat="1" applyFont="1" applyBorder="1"/>
    <xf numFmtId="0" fontId="1" fillId="0" borderId="0" xfId="0" applyFont="1" applyFill="1" applyBorder="1"/>
    <xf numFmtId="0" fontId="1" fillId="0" borderId="0" xfId="0" applyFont="1"/>
    <xf numFmtId="0" fontId="9" fillId="0" borderId="0" xfId="0" applyFont="1" applyAlignment="1">
      <alignment horizontal="left" indent="6"/>
    </xf>
    <xf numFmtId="0" fontId="9" fillId="0" borderId="0" xfId="0" applyFont="1" applyAlignment="1">
      <alignment horizontal="left" indent="8"/>
    </xf>
    <xf numFmtId="43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43" fontId="1" fillId="0" borderId="0" xfId="1" applyFont="1" applyFill="1" applyBorder="1"/>
    <xf numFmtId="43" fontId="1" fillId="0" borderId="0" xfId="0" applyNumberFormat="1" applyFont="1"/>
    <xf numFmtId="43" fontId="1" fillId="0" borderId="1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0" fillId="3" borderId="1" xfId="0" applyNumberFormat="1" applyFill="1" applyBorder="1"/>
    <xf numFmtId="0" fontId="1" fillId="0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43" fontId="0" fillId="0" borderId="0" xfId="1" applyFont="1"/>
    <xf numFmtId="43" fontId="0" fillId="2" borderId="1" xfId="1" applyFont="1" applyFill="1" applyBorder="1"/>
    <xf numFmtId="43" fontId="6" fillId="0" borderId="0" xfId="0" applyNumberFormat="1" applyFont="1"/>
    <xf numFmtId="43" fontId="0" fillId="4" borderId="1" xfId="0" applyNumberForma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ohnchristian.ledda@summatg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14" sqref="S14"/>
    </sheetView>
  </sheetViews>
  <sheetFormatPr defaultRowHeight="12.75" x14ac:dyDescent="0.2"/>
  <cols>
    <col min="1" max="1" width="18.140625" customWidth="1"/>
    <col min="2" max="2" width="13.42578125" customWidth="1"/>
    <col min="3" max="3" width="17.28515625" bestFit="1" customWidth="1"/>
    <col min="4" max="4" width="9.28515625" bestFit="1" customWidth="1"/>
    <col min="5" max="5" width="9" bestFit="1" customWidth="1"/>
    <col min="6" max="6" width="15" bestFit="1" customWidth="1"/>
    <col min="7" max="7" width="8.7109375" bestFit="1" customWidth="1"/>
    <col min="8" max="9" width="9.85546875" bestFit="1" customWidth="1"/>
    <col min="10" max="11" width="10.85546875" bestFit="1" customWidth="1"/>
    <col min="12" max="12" width="11.28515625" bestFit="1" customWidth="1"/>
    <col min="14" max="14" width="10.85546875" bestFit="1" customWidth="1"/>
    <col min="15" max="15" width="9.140625" style="48"/>
  </cols>
  <sheetData>
    <row r="1" spans="1:15" s="14" customFormat="1" ht="15" x14ac:dyDescent="0.25">
      <c r="A1" s="13" t="s">
        <v>36</v>
      </c>
      <c r="G1" s="58" t="s">
        <v>0</v>
      </c>
      <c r="K1" t="s">
        <v>0</v>
      </c>
      <c r="O1" s="46"/>
    </row>
    <row r="2" spans="1:15" s="14" customFormat="1" ht="15" x14ac:dyDescent="0.25">
      <c r="A2" s="9" t="s">
        <v>31</v>
      </c>
      <c r="B2" s="9"/>
      <c r="C2" s="9"/>
      <c r="D2" s="9"/>
      <c r="E2" s="9"/>
      <c r="F2"/>
      <c r="G2"/>
      <c r="H2"/>
      <c r="I2" s="13"/>
      <c r="J2" s="13"/>
      <c r="K2" s="13" t="s">
        <v>0</v>
      </c>
      <c r="M2" s="14" t="s">
        <v>0</v>
      </c>
      <c r="O2" s="46"/>
    </row>
    <row r="3" spans="1:15" s="14" customFormat="1" ht="15" x14ac:dyDescent="0.25">
      <c r="A3" s="45" t="s">
        <v>29</v>
      </c>
      <c r="B3" s="45"/>
      <c r="C3" s="45"/>
      <c r="D3" s="45"/>
      <c r="E3" s="45"/>
      <c r="F3" s="13"/>
      <c r="G3" s="13"/>
      <c r="H3" s="13"/>
      <c r="I3" s="13"/>
      <c r="J3" s="13"/>
      <c r="K3" s="13"/>
      <c r="O3" s="46"/>
    </row>
    <row r="5" spans="1:15" s="15" customFormat="1" x14ac:dyDescent="0.2">
      <c r="A5" s="49">
        <v>2017</v>
      </c>
      <c r="B5" s="52" t="s">
        <v>12</v>
      </c>
      <c r="C5" s="50" t="s">
        <v>47</v>
      </c>
      <c r="D5" s="50" t="s">
        <v>46</v>
      </c>
      <c r="E5" s="55" t="s">
        <v>41</v>
      </c>
      <c r="F5" s="54" t="s">
        <v>40</v>
      </c>
      <c r="G5" s="54" t="s">
        <v>45</v>
      </c>
      <c r="H5" s="49" t="s">
        <v>7</v>
      </c>
      <c r="I5" s="49" t="s">
        <v>13</v>
      </c>
      <c r="J5" s="49" t="s">
        <v>9</v>
      </c>
      <c r="K5" s="49" t="s">
        <v>19</v>
      </c>
      <c r="L5" s="49" t="s">
        <v>14</v>
      </c>
      <c r="M5" s="51" t="s">
        <v>20</v>
      </c>
      <c r="O5" s="47"/>
    </row>
    <row r="6" spans="1:15" x14ac:dyDescent="0.2">
      <c r="A6" s="16">
        <v>40193</v>
      </c>
      <c r="B6" s="57">
        <v>10080</v>
      </c>
      <c r="C6" s="22">
        <v>504.00333333333037</v>
      </c>
      <c r="D6" s="22"/>
      <c r="E6" s="22"/>
      <c r="F6" s="22"/>
      <c r="G6" s="22"/>
      <c r="H6" s="17"/>
      <c r="I6" s="17"/>
      <c r="J6" s="17"/>
      <c r="K6" s="17">
        <v>-1338.4833333333299</v>
      </c>
      <c r="L6" s="59">
        <f t="shared" ref="L6:L30" si="0">SUM(B6:K6)</f>
        <v>9245.52</v>
      </c>
      <c r="M6" s="37"/>
    </row>
    <row r="7" spans="1:15" x14ac:dyDescent="0.2">
      <c r="A7" s="16">
        <v>40209</v>
      </c>
      <c r="B7" s="57">
        <v>10080</v>
      </c>
      <c r="C7" s="22">
        <v>504.00333333332946</v>
      </c>
      <c r="D7" s="22"/>
      <c r="E7" s="22"/>
      <c r="F7" s="22"/>
      <c r="G7" s="22"/>
      <c r="H7" s="17">
        <v>-581.29999999999995</v>
      </c>
      <c r="I7" s="17">
        <v>-100</v>
      </c>
      <c r="J7" s="17">
        <v>-437.5</v>
      </c>
      <c r="K7" s="17">
        <v>-1338.4833333333299</v>
      </c>
      <c r="L7" s="59">
        <f t="shared" si="0"/>
        <v>8126.7200000000012</v>
      </c>
      <c r="M7" s="37"/>
    </row>
    <row r="8" spans="1:15" x14ac:dyDescent="0.2">
      <c r="A8" s="16">
        <v>40224</v>
      </c>
      <c r="B8" s="22">
        <v>10455.1</v>
      </c>
      <c r="C8" s="22"/>
      <c r="D8" s="22">
        <v>379</v>
      </c>
      <c r="E8" s="22">
        <v>750.2</v>
      </c>
      <c r="F8" s="22"/>
      <c r="G8" s="22">
        <v>758</v>
      </c>
      <c r="H8" s="17"/>
      <c r="I8" s="17"/>
      <c r="J8" s="17"/>
      <c r="K8" s="17">
        <v>-1440.7833333333299</v>
      </c>
      <c r="L8" s="59">
        <f t="shared" si="0"/>
        <v>10901.516666666672</v>
      </c>
      <c r="M8" s="37"/>
    </row>
    <row r="9" spans="1:15" x14ac:dyDescent="0.2">
      <c r="A9" s="16">
        <v>40237</v>
      </c>
      <c r="B9" s="22">
        <v>10455.1</v>
      </c>
      <c r="C9" s="22"/>
      <c r="D9" s="22">
        <v>379</v>
      </c>
      <c r="E9" s="22"/>
      <c r="F9" s="22"/>
      <c r="G9" s="22"/>
      <c r="H9" s="17">
        <v>-581.29999999999995</v>
      </c>
      <c r="I9" s="17">
        <v>-100</v>
      </c>
      <c r="J9" s="17">
        <v>-437.5</v>
      </c>
      <c r="K9" s="17">
        <v>-1440.7833333333299</v>
      </c>
      <c r="L9" s="18">
        <f t="shared" si="0"/>
        <v>8274.5166666666719</v>
      </c>
      <c r="M9" s="37"/>
    </row>
    <row r="10" spans="1:15" x14ac:dyDescent="0.2">
      <c r="A10" s="16">
        <v>40252</v>
      </c>
      <c r="B10" s="22">
        <v>10455.1</v>
      </c>
      <c r="C10" s="22"/>
      <c r="D10" s="22">
        <v>379</v>
      </c>
      <c r="E10" s="22"/>
      <c r="F10" s="22"/>
      <c r="G10" s="22"/>
      <c r="H10" s="17"/>
      <c r="I10" s="17"/>
      <c r="J10" s="17"/>
      <c r="K10" s="17">
        <v>-1440.7833333333299</v>
      </c>
      <c r="L10" s="18">
        <f t="shared" si="0"/>
        <v>9393.3166666666712</v>
      </c>
      <c r="M10" s="37"/>
    </row>
    <row r="11" spans="1:15" x14ac:dyDescent="0.2">
      <c r="A11" s="16">
        <v>40268</v>
      </c>
      <c r="B11" s="22">
        <v>10455.1</v>
      </c>
      <c r="C11" s="22"/>
      <c r="D11" s="22">
        <v>379</v>
      </c>
      <c r="E11" s="22"/>
      <c r="F11" s="22"/>
      <c r="G11" s="22"/>
      <c r="H11" s="17">
        <v>-581.29999999999995</v>
      </c>
      <c r="I11" s="17">
        <v>-100</v>
      </c>
      <c r="J11" s="17">
        <v>-437.5</v>
      </c>
      <c r="K11" s="17">
        <v>-1440.7833333333299</v>
      </c>
      <c r="L11" s="18">
        <f t="shared" si="0"/>
        <v>8274.5166666666719</v>
      </c>
      <c r="M11" s="37"/>
      <c r="N11" s="25"/>
    </row>
    <row r="12" spans="1:15" x14ac:dyDescent="0.2">
      <c r="A12" s="16">
        <v>40283</v>
      </c>
      <c r="B12" s="22">
        <v>10455.1</v>
      </c>
      <c r="C12" s="22"/>
      <c r="D12" s="22">
        <v>379</v>
      </c>
      <c r="E12" s="22"/>
      <c r="F12" s="44"/>
      <c r="G12" s="44"/>
      <c r="H12" s="17"/>
      <c r="I12" s="17"/>
      <c r="J12" s="17"/>
      <c r="K12" s="17">
        <v>-1440.7833333333299</v>
      </c>
      <c r="L12" s="18">
        <f t="shared" si="0"/>
        <v>9393.3166666666712</v>
      </c>
      <c r="M12" s="37"/>
      <c r="N12" s="43"/>
    </row>
    <row r="13" spans="1:15" x14ac:dyDescent="0.2">
      <c r="A13" s="16">
        <v>40298</v>
      </c>
      <c r="B13" s="22">
        <v>10455.1</v>
      </c>
      <c r="C13" s="22"/>
      <c r="D13" s="22">
        <v>379</v>
      </c>
      <c r="E13" s="22"/>
      <c r="F13" s="22"/>
      <c r="G13" s="22"/>
      <c r="H13" s="17">
        <v>-581.29999999999995</v>
      </c>
      <c r="I13" s="17">
        <v>-100</v>
      </c>
      <c r="J13" s="17">
        <v>-437.5</v>
      </c>
      <c r="K13" s="17">
        <v>-1440.7833333333299</v>
      </c>
      <c r="L13" s="18">
        <f t="shared" si="0"/>
        <v>8274.5166666666719</v>
      </c>
      <c r="M13" s="37"/>
    </row>
    <row r="14" spans="1:15" x14ac:dyDescent="0.2">
      <c r="A14" s="16">
        <v>40313</v>
      </c>
      <c r="B14" s="22">
        <v>10455.1</v>
      </c>
      <c r="C14" s="22"/>
      <c r="D14" s="22">
        <v>379</v>
      </c>
      <c r="E14" s="22"/>
      <c r="F14" s="22"/>
      <c r="G14" s="22"/>
      <c r="H14" s="17"/>
      <c r="I14" s="17"/>
      <c r="J14" s="17"/>
      <c r="K14" s="17">
        <v>-1440.7833333333299</v>
      </c>
      <c r="L14" s="18">
        <f t="shared" si="0"/>
        <v>9393.3166666666712</v>
      </c>
      <c r="M14" s="37"/>
    </row>
    <row r="15" spans="1:15" x14ac:dyDescent="0.2">
      <c r="A15" s="16">
        <v>40329</v>
      </c>
      <c r="B15" s="22">
        <v>10455.1</v>
      </c>
      <c r="C15" s="22"/>
      <c r="D15" s="22">
        <v>379</v>
      </c>
      <c r="E15" s="22"/>
      <c r="F15" s="22"/>
      <c r="G15" s="22"/>
      <c r="H15" s="17">
        <v>-581.29999999999995</v>
      </c>
      <c r="I15" s="17">
        <v>-100</v>
      </c>
      <c r="J15" s="17">
        <v>-437.5</v>
      </c>
      <c r="K15" s="17">
        <v>-1440.7833333333299</v>
      </c>
      <c r="L15" s="18">
        <f t="shared" si="0"/>
        <v>8274.5166666666719</v>
      </c>
      <c r="M15" s="37"/>
      <c r="N15" s="37"/>
    </row>
    <row r="16" spans="1:15" x14ac:dyDescent="0.2">
      <c r="A16" s="16">
        <v>40344</v>
      </c>
      <c r="B16" s="22">
        <v>10455.1</v>
      </c>
      <c r="C16" s="22"/>
      <c r="D16" s="22">
        <v>379</v>
      </c>
      <c r="E16" s="22"/>
      <c r="F16" s="22"/>
      <c r="G16" s="22"/>
      <c r="H16" s="17" t="s">
        <v>0</v>
      </c>
      <c r="I16" s="17"/>
      <c r="J16" s="17"/>
      <c r="K16" s="17">
        <v>-1440.7833333333299</v>
      </c>
      <c r="L16" s="18">
        <f t="shared" si="0"/>
        <v>9393.3166666666712</v>
      </c>
      <c r="M16" s="37"/>
    </row>
    <row r="17" spans="1:14" x14ac:dyDescent="0.2">
      <c r="A17" s="16">
        <v>40359</v>
      </c>
      <c r="B17" s="22">
        <v>10455.1</v>
      </c>
      <c r="C17" s="22"/>
      <c r="D17" s="22">
        <v>379</v>
      </c>
      <c r="E17" s="22"/>
      <c r="F17" s="22"/>
      <c r="G17" s="22"/>
      <c r="H17" s="17">
        <v>-581.29999999999995</v>
      </c>
      <c r="I17" s="17">
        <v>-100</v>
      </c>
      <c r="J17" s="17">
        <v>-437.5</v>
      </c>
      <c r="K17" s="17">
        <v>-1440.7833333333299</v>
      </c>
      <c r="L17" s="18">
        <f t="shared" si="0"/>
        <v>8274.5166666666719</v>
      </c>
      <c r="M17" s="37"/>
    </row>
    <row r="18" spans="1:14" x14ac:dyDescent="0.2">
      <c r="A18" s="16">
        <v>40374</v>
      </c>
      <c r="B18" s="22">
        <v>10455.1</v>
      </c>
      <c r="C18" s="22"/>
      <c r="D18" s="22">
        <v>379</v>
      </c>
      <c r="E18" s="22"/>
      <c r="F18" s="22"/>
      <c r="G18" s="22"/>
      <c r="H18" s="17" t="s">
        <v>0</v>
      </c>
      <c r="I18" s="17"/>
      <c r="J18" s="17"/>
      <c r="K18" s="17">
        <v>-1440.7833333333299</v>
      </c>
      <c r="L18" s="18">
        <f t="shared" si="0"/>
        <v>9393.3166666666712</v>
      </c>
      <c r="M18" s="37"/>
    </row>
    <row r="19" spans="1:14" x14ac:dyDescent="0.2">
      <c r="A19" s="16">
        <v>40389</v>
      </c>
      <c r="B19" s="22">
        <v>10455.1</v>
      </c>
      <c r="C19" s="22"/>
      <c r="D19" s="22">
        <v>379</v>
      </c>
      <c r="E19" s="22"/>
      <c r="F19" s="22"/>
      <c r="G19" s="22"/>
      <c r="H19" s="17">
        <v>-581.29999999999995</v>
      </c>
      <c r="I19" s="17">
        <v>-100</v>
      </c>
      <c r="J19" s="17">
        <v>-437.5</v>
      </c>
      <c r="K19" s="17">
        <v>-1440.7833333333299</v>
      </c>
      <c r="L19" s="18">
        <f t="shared" si="0"/>
        <v>8274.5166666666719</v>
      </c>
      <c r="M19" s="37"/>
    </row>
    <row r="20" spans="1:14" x14ac:dyDescent="0.2">
      <c r="A20" s="16">
        <v>40405</v>
      </c>
      <c r="B20" s="22">
        <v>10455.1</v>
      </c>
      <c r="C20" s="22"/>
      <c r="D20" s="22">
        <v>379</v>
      </c>
      <c r="E20" s="22"/>
      <c r="F20" s="22"/>
      <c r="G20" s="22"/>
      <c r="H20" s="17" t="s">
        <v>0</v>
      </c>
      <c r="I20" s="17"/>
      <c r="J20" s="17"/>
      <c r="K20" s="17">
        <v>-1440.7833333333299</v>
      </c>
      <c r="L20" s="18">
        <f t="shared" si="0"/>
        <v>9393.3166666666712</v>
      </c>
      <c r="M20" s="37"/>
    </row>
    <row r="21" spans="1:14" x14ac:dyDescent="0.2">
      <c r="A21" s="16">
        <v>40421</v>
      </c>
      <c r="B21" s="22">
        <v>10455.1</v>
      </c>
      <c r="C21" s="22"/>
      <c r="D21" s="22">
        <v>379</v>
      </c>
      <c r="E21" s="22"/>
      <c r="F21" s="22"/>
      <c r="G21" s="22"/>
      <c r="H21" s="17">
        <v>-581.29999999999995</v>
      </c>
      <c r="I21" s="17">
        <v>-100</v>
      </c>
      <c r="J21" s="17">
        <v>-437.5</v>
      </c>
      <c r="K21" s="17">
        <v>-1440.7833333333299</v>
      </c>
      <c r="L21" s="18">
        <f t="shared" si="0"/>
        <v>8274.5166666666719</v>
      </c>
      <c r="M21" s="37"/>
    </row>
    <row r="22" spans="1:14" x14ac:dyDescent="0.2">
      <c r="A22" s="16">
        <v>40436</v>
      </c>
      <c r="B22" s="22">
        <v>10455.1</v>
      </c>
      <c r="C22" s="22"/>
      <c r="D22" s="22">
        <v>379</v>
      </c>
      <c r="E22" s="22"/>
      <c r="F22" s="22"/>
      <c r="G22" s="22"/>
      <c r="H22" s="17" t="s">
        <v>0</v>
      </c>
      <c r="I22" s="17"/>
      <c r="J22" s="17"/>
      <c r="K22" s="17">
        <v>-1440.7833333333299</v>
      </c>
      <c r="L22" s="18">
        <f t="shared" si="0"/>
        <v>9393.3166666666712</v>
      </c>
      <c r="M22" s="37"/>
    </row>
    <row r="23" spans="1:14" x14ac:dyDescent="0.2">
      <c r="A23" s="16">
        <v>40451</v>
      </c>
      <c r="B23" s="22">
        <v>10455.1</v>
      </c>
      <c r="C23" s="22"/>
      <c r="D23" s="22">
        <v>379</v>
      </c>
      <c r="E23" s="22"/>
      <c r="F23" s="22"/>
      <c r="G23" s="22"/>
      <c r="H23" s="17">
        <v>-581.29999999999995</v>
      </c>
      <c r="I23" s="17">
        <v>-100</v>
      </c>
      <c r="J23" s="17">
        <v>-437.5</v>
      </c>
      <c r="K23" s="17">
        <v>-1440.7833333333299</v>
      </c>
      <c r="L23" s="18">
        <f t="shared" si="0"/>
        <v>8274.5166666666719</v>
      </c>
      <c r="M23" s="37"/>
    </row>
    <row r="24" spans="1:14" x14ac:dyDescent="0.2">
      <c r="A24" s="16">
        <v>40466</v>
      </c>
      <c r="B24" s="22">
        <v>10455.1</v>
      </c>
      <c r="C24" s="22"/>
      <c r="D24" s="22">
        <v>379</v>
      </c>
      <c r="E24" s="22"/>
      <c r="F24" s="22"/>
      <c r="G24" s="22"/>
      <c r="H24" s="17" t="s">
        <v>0</v>
      </c>
      <c r="I24" s="17"/>
      <c r="J24" s="17"/>
      <c r="K24" s="17">
        <v>-1440.7833333333299</v>
      </c>
      <c r="L24" s="18">
        <f t="shared" si="0"/>
        <v>9393.3166666666712</v>
      </c>
      <c r="M24" s="37"/>
    </row>
    <row r="25" spans="1:14" x14ac:dyDescent="0.2">
      <c r="A25" s="16">
        <v>40482</v>
      </c>
      <c r="B25" s="22">
        <v>10455.1</v>
      </c>
      <c r="C25" s="22"/>
      <c r="D25" s="22">
        <v>379</v>
      </c>
      <c r="E25" s="22"/>
      <c r="F25" s="22"/>
      <c r="G25" s="22"/>
      <c r="H25" s="17">
        <v>-581.29999999999995</v>
      </c>
      <c r="I25" s="17">
        <v>-100</v>
      </c>
      <c r="J25" s="17">
        <v>-437.5</v>
      </c>
      <c r="K25" s="17">
        <v>-1440.7833333333299</v>
      </c>
      <c r="L25" s="18">
        <f t="shared" si="0"/>
        <v>8274.5166666666719</v>
      </c>
      <c r="M25" s="37"/>
    </row>
    <row r="26" spans="1:14" x14ac:dyDescent="0.2">
      <c r="A26" s="16">
        <v>40497</v>
      </c>
      <c r="B26" s="22">
        <v>10455.1</v>
      </c>
      <c r="C26" s="22"/>
      <c r="D26" s="22">
        <v>379</v>
      </c>
      <c r="E26" s="22"/>
      <c r="F26" s="17"/>
      <c r="G26" s="17"/>
      <c r="H26" s="17" t="s">
        <v>0</v>
      </c>
      <c r="I26" s="17"/>
      <c r="J26" s="17"/>
      <c r="K26" s="17">
        <v>-1440.7833333333299</v>
      </c>
      <c r="L26" s="18">
        <f t="shared" si="0"/>
        <v>9393.3166666666712</v>
      </c>
      <c r="M26" s="37"/>
    </row>
    <row r="27" spans="1:14" x14ac:dyDescent="0.2">
      <c r="A27" s="16">
        <v>40512</v>
      </c>
      <c r="B27" s="22">
        <v>10455.1</v>
      </c>
      <c r="C27" s="22"/>
      <c r="D27" s="22">
        <v>379</v>
      </c>
      <c r="E27" s="22"/>
      <c r="F27" s="17"/>
      <c r="G27" s="17"/>
      <c r="H27" s="17">
        <v>-581.29999999999995</v>
      </c>
      <c r="I27" s="17">
        <v>-100</v>
      </c>
      <c r="J27" s="17">
        <v>-437.5</v>
      </c>
      <c r="K27" s="17">
        <v>-1440.7833333333299</v>
      </c>
      <c r="L27" s="18">
        <f t="shared" si="0"/>
        <v>8274.5166666666719</v>
      </c>
      <c r="M27" s="37"/>
    </row>
    <row r="28" spans="1:14" x14ac:dyDescent="0.2">
      <c r="A28" s="16">
        <v>40892</v>
      </c>
      <c r="B28" s="22">
        <v>10455.1</v>
      </c>
      <c r="C28" s="22"/>
      <c r="D28" s="22">
        <v>379</v>
      </c>
      <c r="E28" s="22"/>
      <c r="F28" s="17"/>
      <c r="G28" s="17"/>
      <c r="H28" s="17" t="s">
        <v>0</v>
      </c>
      <c r="I28" s="17"/>
      <c r="J28" s="17"/>
      <c r="K28" s="17">
        <v>-1440.7833333333299</v>
      </c>
      <c r="L28" s="18">
        <f t="shared" si="0"/>
        <v>9393.3166666666712</v>
      </c>
      <c r="M28" s="37"/>
    </row>
    <row r="29" spans="1:14" x14ac:dyDescent="0.2">
      <c r="A29" s="16">
        <v>40908</v>
      </c>
      <c r="B29" s="22">
        <v>10455.1</v>
      </c>
      <c r="C29" s="22"/>
      <c r="D29" s="22">
        <v>379</v>
      </c>
      <c r="E29" s="22"/>
      <c r="F29" s="17"/>
      <c r="G29" s="17"/>
      <c r="H29" s="17">
        <v>-581.29999999999995</v>
      </c>
      <c r="I29" s="17">
        <v>-100</v>
      </c>
      <c r="J29" s="17">
        <v>-437.5</v>
      </c>
      <c r="K29" s="17">
        <v>-1440.7833333333299</v>
      </c>
      <c r="L29" s="18">
        <f t="shared" si="0"/>
        <v>8274.5166666666719</v>
      </c>
      <c r="M29" s="37"/>
    </row>
    <row r="30" spans="1:14" x14ac:dyDescent="0.2">
      <c r="A30" s="32" t="s">
        <v>16</v>
      </c>
      <c r="B30" s="17"/>
      <c r="C30" s="22"/>
      <c r="D30" s="17"/>
      <c r="E30" s="17"/>
      <c r="F30" s="17">
        <v>20910.2</v>
      </c>
      <c r="G30" s="17"/>
      <c r="H30" s="17"/>
      <c r="I30" s="17"/>
      <c r="J30" s="17"/>
      <c r="K30" s="17"/>
      <c r="L30" s="18">
        <f t="shared" si="0"/>
        <v>20910.2</v>
      </c>
      <c r="M30" s="37"/>
      <c r="N30" s="25">
        <f>SUM(B28:B29)</f>
        <v>20910.2</v>
      </c>
    </row>
    <row r="31" spans="1:14" x14ac:dyDescent="0.2">
      <c r="A31" s="19" t="s">
        <v>15</v>
      </c>
      <c r="B31" s="53">
        <f>SUM(B6:B30)</f>
        <v>250172.2000000001</v>
      </c>
      <c r="C31" s="18">
        <f>SUM(C6:C30)</f>
        <v>1008.0066666666598</v>
      </c>
      <c r="D31" s="18">
        <f>SUM(D6:D30)</f>
        <v>8338</v>
      </c>
      <c r="E31" s="53">
        <f>SUM(E6:E30)</f>
        <v>750.2</v>
      </c>
      <c r="F31" s="18">
        <f t="shared" ref="F31:L31" si="1">SUM(F6:F30)</f>
        <v>20910.2</v>
      </c>
      <c r="G31" s="18">
        <f t="shared" si="1"/>
        <v>758</v>
      </c>
      <c r="H31" s="18">
        <f t="shared" si="1"/>
        <v>-6975.6000000000013</v>
      </c>
      <c r="I31" s="18">
        <f t="shared" si="1"/>
        <v>-1200</v>
      </c>
      <c r="J31" s="18">
        <f t="shared" si="1"/>
        <v>-5250</v>
      </c>
      <c r="K31" s="18">
        <f t="shared" si="1"/>
        <v>-34374.19999999991</v>
      </c>
      <c r="L31" s="18">
        <f t="shared" si="1"/>
        <v>234136.80666666679</v>
      </c>
    </row>
    <row r="32" spans="1:14" x14ac:dyDescent="0.2">
      <c r="C32" s="15"/>
      <c r="F32" s="24"/>
      <c r="G32" s="24"/>
      <c r="H32" s="24"/>
      <c r="I32" s="24"/>
      <c r="J32" s="35">
        <f>SUM(H31:J31)</f>
        <v>-13425.600000000002</v>
      </c>
      <c r="K32" s="24"/>
      <c r="L32" s="24">
        <f>SUM(B31:K31)</f>
        <v>234136.80666666687</v>
      </c>
    </row>
    <row r="33" spans="1:11" x14ac:dyDescent="0.2">
      <c r="B33" s="25" t="s">
        <v>0</v>
      </c>
      <c r="C33" s="25"/>
      <c r="D33" s="25"/>
      <c r="E33" s="25"/>
      <c r="F33" s="25" t="s">
        <v>0</v>
      </c>
      <c r="G33" s="25"/>
    </row>
    <row r="34" spans="1:11" x14ac:dyDescent="0.2">
      <c r="A34" s="37" t="s">
        <v>37</v>
      </c>
      <c r="B34" s="56">
        <v>20160</v>
      </c>
      <c r="C34" s="56"/>
      <c r="D34" s="56"/>
      <c r="K34" s="25"/>
    </row>
    <row r="35" spans="1:11" x14ac:dyDescent="0.2">
      <c r="A35" s="36" t="s">
        <v>38</v>
      </c>
      <c r="B35" s="56">
        <v>1008</v>
      </c>
      <c r="C35" s="56"/>
      <c r="D35" s="56"/>
      <c r="K35" s="25"/>
    </row>
    <row r="36" spans="1:11" x14ac:dyDescent="0.2">
      <c r="A36" s="36" t="s">
        <v>39</v>
      </c>
      <c r="B36" s="56">
        <f>SUM(B34:B35)</f>
        <v>21168</v>
      </c>
      <c r="C36" s="56"/>
      <c r="D36" s="56"/>
    </row>
    <row r="37" spans="1:11" x14ac:dyDescent="0.2">
      <c r="B37" s="56"/>
      <c r="C37" s="56"/>
      <c r="D37" s="56"/>
    </row>
    <row r="38" spans="1:11" x14ac:dyDescent="0.2">
      <c r="A38" s="37" t="s">
        <v>42</v>
      </c>
      <c r="B38" s="56">
        <v>20910.2</v>
      </c>
      <c r="C38" s="56"/>
      <c r="D38" s="56"/>
      <c r="E38" s="25">
        <f>B38-B34</f>
        <v>750.20000000000073</v>
      </c>
    </row>
    <row r="39" spans="1:11" x14ac:dyDescent="0.2">
      <c r="A39" s="36" t="s">
        <v>38</v>
      </c>
      <c r="B39" s="56">
        <v>0</v>
      </c>
      <c r="C39" s="56"/>
      <c r="D39" s="56"/>
    </row>
    <row r="40" spans="1:11" x14ac:dyDescent="0.2">
      <c r="A40" s="36" t="s">
        <v>39</v>
      </c>
      <c r="B40" s="56">
        <f>SUM(B38:B39)</f>
        <v>20910.2</v>
      </c>
      <c r="C40" s="56"/>
      <c r="D40" s="56"/>
    </row>
  </sheetData>
  <phoneticPr fontId="0" type="noConversion"/>
  <pageMargins left="0.75" right="0.75" top="1" bottom="1" header="0.5" footer="0.5"/>
  <pageSetup paperSize="5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D6" sqref="D6"/>
    </sheetView>
  </sheetViews>
  <sheetFormatPr defaultColWidth="9.140625" defaultRowHeight="12.75" x14ac:dyDescent="0.2"/>
  <cols>
    <col min="1" max="1" width="4.7109375" style="10" customWidth="1"/>
    <col min="2" max="2" width="30.140625" style="1" customWidth="1"/>
    <col min="3" max="3" width="8.5703125" style="1" customWidth="1"/>
    <col min="4" max="4" width="11.28515625" style="1" bestFit="1" customWidth="1"/>
    <col min="5" max="5" width="12.85546875" style="1" bestFit="1" customWidth="1"/>
    <col min="6" max="6" width="12.85546875" style="1" customWidth="1"/>
    <col min="7" max="7" width="11.28515625" style="1" customWidth="1"/>
    <col min="8" max="8" width="14.28515625" style="1" customWidth="1"/>
    <col min="9" max="9" width="2.140625" style="1" customWidth="1"/>
    <col min="10" max="10" width="13.28515625" style="1" customWidth="1"/>
    <col min="11" max="12" width="10.28515625" style="4" bestFit="1" customWidth="1"/>
    <col min="13" max="14" width="12.85546875" style="4" bestFit="1" customWidth="1"/>
    <col min="15" max="15" width="16.7109375" style="4" customWidth="1"/>
    <col min="16" max="16" width="14" style="5" customWidth="1"/>
    <col min="17" max="17" width="10.85546875" style="1" bestFit="1" customWidth="1"/>
    <col min="18" max="18" width="10.28515625" style="1" bestFit="1" customWidth="1"/>
    <col min="19" max="19" width="10.7109375" style="1" bestFit="1" customWidth="1"/>
    <col min="20" max="16384" width="9.140625" style="1"/>
  </cols>
  <sheetData>
    <row r="1" spans="1:19" x14ac:dyDescent="0.2">
      <c r="B1" s="26" t="s">
        <v>17</v>
      </c>
      <c r="C1" s="3"/>
      <c r="D1" s="3"/>
      <c r="E1" s="3"/>
      <c r="F1" s="3"/>
      <c r="G1" s="3"/>
      <c r="H1" s="3"/>
      <c r="I1" s="3"/>
      <c r="J1" s="3"/>
    </row>
    <row r="2" spans="1:19" x14ac:dyDescent="0.2">
      <c r="B2" s="2"/>
      <c r="C2" s="3"/>
      <c r="D2" s="3"/>
      <c r="E2" s="3" t="s">
        <v>0</v>
      </c>
      <c r="F2" s="3"/>
      <c r="G2" s="3"/>
      <c r="H2" s="3"/>
      <c r="I2" s="3"/>
      <c r="J2" s="3"/>
    </row>
    <row r="3" spans="1:19" x14ac:dyDescent="0.2">
      <c r="H3" s="6" t="s">
        <v>0</v>
      </c>
    </row>
    <row r="4" spans="1:19" ht="25.5" x14ac:dyDescent="0.2">
      <c r="B4" s="7" t="s">
        <v>1</v>
      </c>
      <c r="C4" s="7" t="s">
        <v>2</v>
      </c>
      <c r="D4" s="7" t="s">
        <v>3</v>
      </c>
      <c r="E4" s="21" t="s">
        <v>44</v>
      </c>
      <c r="F4" s="21" t="s">
        <v>43</v>
      </c>
      <c r="G4" s="7" t="s">
        <v>4</v>
      </c>
      <c r="H4" s="31" t="s">
        <v>5</v>
      </c>
      <c r="I4" s="8"/>
      <c r="J4" s="8" t="s">
        <v>6</v>
      </c>
      <c r="K4" s="4" t="s">
        <v>7</v>
      </c>
      <c r="L4" s="4" t="s">
        <v>8</v>
      </c>
      <c r="M4" s="4" t="s">
        <v>9</v>
      </c>
      <c r="N4" s="28" t="s">
        <v>10</v>
      </c>
      <c r="O4" s="29" t="s">
        <v>11</v>
      </c>
      <c r="P4" s="30" t="s">
        <v>18</v>
      </c>
      <c r="Q4" s="33" t="s">
        <v>32</v>
      </c>
      <c r="R4" s="36" t="s">
        <v>33</v>
      </c>
      <c r="S4" s="36" t="s">
        <v>34</v>
      </c>
    </row>
    <row r="5" spans="1:19" x14ac:dyDescent="0.2">
      <c r="A5" s="10">
        <v>1</v>
      </c>
      <c r="B5" t="s">
        <v>30</v>
      </c>
      <c r="C5" s="41" t="s">
        <v>29</v>
      </c>
      <c r="D5" s="11">
        <v>20910.2</v>
      </c>
      <c r="E5" s="24">
        <f>Payslip!B31</f>
        <v>250172.2000000001</v>
      </c>
      <c r="F5" s="11">
        <f>Payslip!E31</f>
        <v>750.2</v>
      </c>
      <c r="G5" s="11">
        <v>0</v>
      </c>
      <c r="H5" s="5">
        <f>SUM(E5:G5)</f>
        <v>250922.40000000011</v>
      </c>
      <c r="I5" s="5"/>
      <c r="J5" s="5">
        <v>50000</v>
      </c>
      <c r="K5" s="4">
        <v>6975.6</v>
      </c>
      <c r="L5" s="4">
        <v>1200</v>
      </c>
      <c r="M5" s="4">
        <v>5250</v>
      </c>
      <c r="N5" s="27">
        <f>SUM(J5:M5)</f>
        <v>63425.599999999999</v>
      </c>
      <c r="O5" s="27">
        <f>H5-N5</f>
        <v>187496.8000000001</v>
      </c>
      <c r="P5" s="42">
        <v>34374.200000000026</v>
      </c>
      <c r="Q5" s="34">
        <f>Payslip!K31</f>
        <v>-34374.19999999991</v>
      </c>
      <c r="R5" s="12">
        <f>SUM(P5:Q5)</f>
        <v>1.1641532182693481E-10</v>
      </c>
      <c r="S5" s="12">
        <f>R5/22</f>
        <v>5.2916055375879463E-12</v>
      </c>
    </row>
    <row r="6" spans="1:19" x14ac:dyDescent="0.2">
      <c r="M6" s="4">
        <f>SUM(K5:M5)</f>
        <v>13425.6</v>
      </c>
      <c r="N6" s="4">
        <f>SUM(J5:M5)</f>
        <v>63425.599999999999</v>
      </c>
      <c r="O6" s="4">
        <f>H5-N5</f>
        <v>187496.8000000001</v>
      </c>
    </row>
    <row r="7" spans="1:19" x14ac:dyDescent="0.2">
      <c r="C7" s="36" t="s">
        <v>21</v>
      </c>
      <c r="D7" s="23">
        <f>D5*12/261</f>
        <v>961.38850574712649</v>
      </c>
      <c r="E7" s="5" t="s">
        <v>0</v>
      </c>
      <c r="F7" s="5"/>
      <c r="G7" s="12"/>
      <c r="M7" s="23" t="s">
        <v>0</v>
      </c>
      <c r="N7" s="4" t="s">
        <v>0</v>
      </c>
      <c r="O7" s="23" t="s">
        <v>0</v>
      </c>
    </row>
    <row r="8" spans="1:19" x14ac:dyDescent="0.2">
      <c r="C8" s="36" t="s">
        <v>35</v>
      </c>
      <c r="D8" s="23">
        <f>D7/8</f>
        <v>120.17356321839081</v>
      </c>
      <c r="G8" s="12"/>
      <c r="N8" s="4" t="s">
        <v>0</v>
      </c>
    </row>
    <row r="9" spans="1:19" x14ac:dyDescent="0.2">
      <c r="D9" s="40" t="s">
        <v>0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6" sqref="A6"/>
    </sheetView>
  </sheetViews>
  <sheetFormatPr defaultRowHeight="12.75" x14ac:dyDescent="0.2"/>
  <cols>
    <col min="1" max="1" width="34.42578125" bestFit="1" customWidth="1"/>
  </cols>
  <sheetData>
    <row r="1" spans="1:1" x14ac:dyDescent="0.2">
      <c r="A1" t="s">
        <v>22</v>
      </c>
    </row>
    <row r="2" spans="1:1" x14ac:dyDescent="0.2">
      <c r="A2" t="s">
        <v>23</v>
      </c>
    </row>
    <row r="3" spans="1:1" x14ac:dyDescent="0.2">
      <c r="A3" t="s">
        <v>24</v>
      </c>
    </row>
    <row r="4" spans="1:1" x14ac:dyDescent="0.2">
      <c r="A4" s="20" t="s">
        <v>25</v>
      </c>
    </row>
    <row r="5" spans="1:1" x14ac:dyDescent="0.2">
      <c r="A5" t="s">
        <v>26</v>
      </c>
    </row>
    <row r="6" spans="1:1" x14ac:dyDescent="0.2">
      <c r="A6" t="s">
        <v>27</v>
      </c>
    </row>
    <row r="7" spans="1:1" x14ac:dyDescent="0.2">
      <c r="A7" t="s">
        <v>28</v>
      </c>
    </row>
    <row r="8" spans="1:1" x14ac:dyDescent="0.2">
      <c r="A8" s="38"/>
    </row>
    <row r="9" spans="1:1" x14ac:dyDescent="0.2">
      <c r="A9" s="39"/>
    </row>
    <row r="10" spans="1:1" x14ac:dyDescent="0.2">
      <c r="A10" s="39"/>
    </row>
    <row r="11" spans="1:1" x14ac:dyDescent="0.2">
      <c r="A11" s="39"/>
    </row>
    <row r="12" spans="1:1" x14ac:dyDescent="0.2">
      <c r="A12" s="39"/>
    </row>
    <row r="13" spans="1:1" x14ac:dyDescent="0.2">
      <c r="A13" s="39"/>
    </row>
    <row r="14" spans="1:1" x14ac:dyDescent="0.2">
      <c r="A14" s="39"/>
    </row>
  </sheetData>
  <phoneticPr fontId="0" type="noConversion"/>
  <hyperlinks>
    <hyperlink ref="A4" r:id="rId1" display="mailto:johnchristian.ledda@summatg.us"/>
  </hyperlinks>
  <pageMargins left="0.75" right="0.75" top="1" bottom="1" header="0.5" footer="0.5"/>
  <pageSetup orientation="portrait" horizontalDpi="0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Payslip</vt:lpstr>
      <vt:lpstr>TAx</vt:lpstr>
      <vt:lpstr>Details</vt:lpstr>
      <vt:lpstr>Payslip!Print_Area</vt:lpstr>
    </vt:vector>
  </TitlesOfParts>
  <Company>Motorola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vkt683</dc:creator>
  <cp:lastModifiedBy>Windows User</cp:lastModifiedBy>
  <cp:lastPrinted>2015-12-27T11:36:34Z</cp:lastPrinted>
  <dcterms:created xsi:type="dcterms:W3CDTF">2011-08-17T05:01:54Z</dcterms:created>
  <dcterms:modified xsi:type="dcterms:W3CDTF">2017-02-18T09:17:45Z</dcterms:modified>
</cp:coreProperties>
</file>