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ne\Desktop\מעבדה\experiment oct-nov 2017\"/>
    </mc:Choice>
  </mc:AlternateContent>
  <bookViews>
    <workbookView xWindow="0" yWindow="0" windowWidth="20490" windowHeight="7530" firstSheet="4" activeTab="7" xr2:uid="{65D89709-2E5E-47BB-91DF-31D9D9EA027B}"/>
  </bookViews>
  <sheets>
    <sheet name="Rat 1" sheetId="1" r:id="rId1"/>
    <sheet name="Rat 2" sheetId="2" r:id="rId2"/>
    <sheet name="Average" sheetId="3" r:id="rId3"/>
    <sheet name="Average 7 animals" sheetId="4" r:id="rId4"/>
    <sheet name="stats learning" sheetId="5" r:id="rId5"/>
    <sheet name="Sheet3" sheetId="7" r:id="rId6"/>
    <sheet name="stats preference" sheetId="6" r:id="rId7"/>
    <sheet name="graphs preference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6" l="1"/>
  <c r="Q24" i="6"/>
  <c r="Q25" i="6"/>
  <c r="Q26" i="6"/>
  <c r="Q27" i="6"/>
  <c r="Q28" i="6"/>
  <c r="Q29" i="6"/>
  <c r="Q30" i="6"/>
  <c r="Q31" i="6"/>
  <c r="Q32" i="6"/>
  <c r="Q22" i="6"/>
  <c r="P23" i="6"/>
  <c r="P24" i="6"/>
  <c r="P25" i="6"/>
  <c r="P26" i="6"/>
  <c r="P27" i="6"/>
  <c r="P28" i="6"/>
  <c r="P29" i="6"/>
  <c r="P30" i="6"/>
  <c r="P31" i="6"/>
  <c r="P32" i="6"/>
  <c r="P22" i="6"/>
  <c r="O23" i="6"/>
  <c r="O24" i="6"/>
  <c r="O25" i="6"/>
  <c r="O26" i="6"/>
  <c r="O27" i="6"/>
  <c r="O28" i="6"/>
  <c r="O29" i="6"/>
  <c r="O30" i="6"/>
  <c r="O31" i="6"/>
  <c r="O32" i="6"/>
  <c r="O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2" i="6"/>
  <c r="K34" i="6"/>
  <c r="K35" i="6"/>
  <c r="K36" i="6"/>
  <c r="K37" i="6"/>
  <c r="K33" i="6"/>
  <c r="K32" i="6"/>
  <c r="K23" i="6"/>
  <c r="K24" i="6"/>
  <c r="K25" i="6"/>
  <c r="K26" i="6"/>
  <c r="K27" i="6"/>
  <c r="K28" i="6"/>
  <c r="K29" i="6"/>
  <c r="K30" i="6"/>
  <c r="K31" i="6"/>
  <c r="K22" i="6"/>
  <c r="J34" i="6"/>
  <c r="J35" i="6"/>
  <c r="J36" i="6"/>
  <c r="J37" i="6"/>
  <c r="J33" i="6"/>
  <c r="J23" i="6"/>
  <c r="J24" i="6"/>
  <c r="J25" i="6"/>
  <c r="J26" i="6"/>
  <c r="J27" i="6"/>
  <c r="J28" i="6"/>
  <c r="J29" i="6"/>
  <c r="J30" i="6"/>
  <c r="J31" i="6"/>
  <c r="J32" i="6"/>
  <c r="J22" i="6"/>
  <c r="I34" i="6"/>
  <c r="I35" i="6"/>
  <c r="I36" i="6"/>
  <c r="I37" i="6"/>
  <c r="I33" i="6"/>
  <c r="I23" i="6"/>
  <c r="I24" i="6"/>
  <c r="I25" i="6"/>
  <c r="I26" i="6"/>
  <c r="I27" i="6"/>
  <c r="I28" i="6"/>
  <c r="I29" i="6"/>
  <c r="I30" i="6"/>
  <c r="I31" i="6"/>
  <c r="I32" i="6"/>
  <c r="I22" i="6"/>
  <c r="Q5" i="6"/>
  <c r="Q6" i="6"/>
  <c r="Q7" i="6"/>
  <c r="Q8" i="6"/>
  <c r="Q9" i="6"/>
  <c r="Q10" i="6"/>
  <c r="Q11" i="6"/>
  <c r="Q12" i="6"/>
  <c r="Q13" i="6"/>
  <c r="Q14" i="6"/>
  <c r="Q4" i="6"/>
  <c r="P5" i="6"/>
  <c r="P6" i="6"/>
  <c r="P7" i="6"/>
  <c r="P8" i="6"/>
  <c r="P9" i="6"/>
  <c r="P10" i="6"/>
  <c r="P11" i="6"/>
  <c r="P12" i="6"/>
  <c r="P13" i="6"/>
  <c r="P14" i="6"/>
  <c r="P4" i="6"/>
  <c r="O5" i="6"/>
  <c r="O6" i="6"/>
  <c r="O7" i="6"/>
  <c r="O8" i="6"/>
  <c r="O9" i="6"/>
  <c r="O10" i="6"/>
  <c r="O11" i="6"/>
  <c r="O12" i="6"/>
  <c r="O13" i="6"/>
  <c r="O14" i="6"/>
  <c r="O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4" i="6"/>
  <c r="L19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4" i="6"/>
  <c r="K16" i="6"/>
  <c r="K17" i="6"/>
  <c r="K18" i="6"/>
  <c r="K19" i="6"/>
  <c r="K15" i="6"/>
  <c r="K5" i="6"/>
  <c r="K6" i="6"/>
  <c r="K7" i="6"/>
  <c r="K8" i="6"/>
  <c r="K9" i="6"/>
  <c r="K10" i="6"/>
  <c r="K11" i="6"/>
  <c r="K12" i="6"/>
  <c r="K13" i="6"/>
  <c r="K14" i="6"/>
  <c r="K4" i="6"/>
  <c r="J16" i="6"/>
  <c r="J17" i="6"/>
  <c r="J18" i="6"/>
  <c r="J19" i="6"/>
  <c r="J15" i="6"/>
  <c r="J5" i="6"/>
  <c r="J6" i="6"/>
  <c r="J7" i="6"/>
  <c r="J8" i="6"/>
  <c r="J9" i="6"/>
  <c r="J10" i="6"/>
  <c r="J11" i="6"/>
  <c r="J12" i="6"/>
  <c r="J13" i="6"/>
  <c r="J14" i="6"/>
  <c r="J4" i="6"/>
  <c r="I16" i="6"/>
  <c r="I17" i="6"/>
  <c r="I18" i="6"/>
  <c r="I19" i="6"/>
  <c r="I15" i="6"/>
  <c r="I5" i="6"/>
  <c r="I6" i="6"/>
  <c r="I7" i="6"/>
  <c r="I8" i="6"/>
  <c r="I9" i="6"/>
  <c r="I10" i="6"/>
  <c r="I11" i="6"/>
  <c r="I12" i="6"/>
  <c r="I13" i="6"/>
  <c r="I14" i="6"/>
  <c r="I4" i="6"/>
  <c r="F23" i="6"/>
  <c r="F24" i="6"/>
  <c r="F25" i="6"/>
  <c r="F26" i="6"/>
  <c r="F27" i="6"/>
  <c r="F28" i="6"/>
  <c r="F29" i="6"/>
  <c r="F30" i="6"/>
  <c r="F31" i="6"/>
  <c r="F32" i="6"/>
  <c r="E23" i="6"/>
  <c r="E24" i="6"/>
  <c r="E25" i="6"/>
  <c r="E26" i="6"/>
  <c r="E27" i="6"/>
  <c r="E28" i="6"/>
  <c r="E29" i="6"/>
  <c r="E30" i="6"/>
  <c r="E31" i="6"/>
  <c r="E32" i="6"/>
  <c r="D23" i="6"/>
  <c r="D24" i="6"/>
  <c r="D25" i="6"/>
  <c r="D26" i="6"/>
  <c r="D27" i="6"/>
  <c r="D28" i="6"/>
  <c r="D29" i="6"/>
  <c r="D30" i="6"/>
  <c r="D31" i="6"/>
  <c r="D32" i="6"/>
  <c r="C23" i="6"/>
  <c r="C24" i="6"/>
  <c r="C25" i="6"/>
  <c r="C26" i="6"/>
  <c r="C27" i="6"/>
  <c r="C28" i="6"/>
  <c r="C29" i="6"/>
  <c r="C30" i="6"/>
  <c r="C31" i="6"/>
  <c r="C32" i="6"/>
  <c r="B23" i="6"/>
  <c r="B24" i="6"/>
  <c r="B25" i="6"/>
  <c r="B26" i="6"/>
  <c r="B27" i="6"/>
  <c r="B28" i="6"/>
  <c r="B29" i="6"/>
  <c r="B30" i="6"/>
  <c r="B31" i="6"/>
  <c r="B32" i="6"/>
  <c r="F22" i="6"/>
  <c r="C22" i="6"/>
  <c r="D22" i="6"/>
  <c r="E22" i="6"/>
  <c r="B22" i="6"/>
  <c r="Q4" i="5" l="1"/>
  <c r="Q5" i="5"/>
  <c r="Q6" i="5"/>
  <c r="Q7" i="5"/>
  <c r="Q8" i="5"/>
  <c r="Q9" i="5"/>
  <c r="Q10" i="5"/>
  <c r="Q11" i="5"/>
  <c r="Q12" i="5"/>
  <c r="Q13" i="5"/>
  <c r="Q3" i="5"/>
  <c r="P4" i="5"/>
  <c r="P5" i="5"/>
  <c r="P6" i="5"/>
  <c r="P7" i="5"/>
  <c r="P8" i="5"/>
  <c r="P9" i="5"/>
  <c r="P10" i="5"/>
  <c r="P11" i="5"/>
  <c r="P12" i="5"/>
  <c r="P13" i="5"/>
  <c r="P3" i="5"/>
  <c r="O4" i="5"/>
  <c r="O5" i="5"/>
  <c r="O6" i="5"/>
  <c r="O7" i="5"/>
  <c r="O8" i="5"/>
  <c r="O9" i="5"/>
  <c r="O10" i="5"/>
  <c r="O11" i="5"/>
  <c r="O12" i="5"/>
  <c r="O13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3" i="5"/>
  <c r="M1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3" i="5"/>
  <c r="K15" i="5"/>
  <c r="K16" i="5"/>
  <c r="K17" i="5"/>
  <c r="K18" i="5"/>
  <c r="K14" i="5"/>
  <c r="K4" i="5"/>
  <c r="K5" i="5"/>
  <c r="K6" i="5"/>
  <c r="K7" i="5"/>
  <c r="K8" i="5"/>
  <c r="K9" i="5"/>
  <c r="K10" i="5"/>
  <c r="K11" i="5"/>
  <c r="K12" i="5"/>
  <c r="K13" i="5"/>
  <c r="K3" i="5"/>
  <c r="J15" i="5"/>
  <c r="J16" i="5"/>
  <c r="J17" i="5"/>
  <c r="J18" i="5"/>
  <c r="J14" i="5"/>
  <c r="J4" i="5"/>
  <c r="J5" i="5"/>
  <c r="J6" i="5"/>
  <c r="J7" i="5"/>
  <c r="J8" i="5"/>
  <c r="J9" i="5"/>
  <c r="J10" i="5"/>
  <c r="J11" i="5"/>
  <c r="J12" i="5"/>
  <c r="J13" i="5"/>
  <c r="J3" i="5"/>
  <c r="I15" i="5"/>
  <c r="I16" i="5"/>
  <c r="I17" i="5"/>
  <c r="I18" i="5"/>
  <c r="I14" i="5"/>
  <c r="I4" i="5"/>
  <c r="I5" i="5"/>
  <c r="I6" i="5"/>
  <c r="I7" i="5"/>
  <c r="I8" i="5"/>
  <c r="I9" i="5"/>
  <c r="I10" i="5"/>
  <c r="I11" i="5"/>
  <c r="I12" i="5"/>
  <c r="I13" i="5"/>
  <c r="I3" i="5"/>
</calcChain>
</file>

<file path=xl/sharedStrings.xml><?xml version="1.0" encoding="utf-8"?>
<sst xmlns="http://schemas.openxmlformats.org/spreadsheetml/2006/main" count="171" uniqueCount="60">
  <si>
    <t>water relevant</t>
  </si>
  <si>
    <t>date</t>
  </si>
  <si>
    <t>day</t>
  </si>
  <si>
    <t>% correct</t>
  </si>
  <si>
    <t>% water</t>
  </si>
  <si>
    <t>% food</t>
  </si>
  <si>
    <t>Odor set 1</t>
  </si>
  <si>
    <t>Odor set 2</t>
  </si>
  <si>
    <t>food relevant</t>
  </si>
  <si>
    <t>31.10.17</t>
  </si>
  <si>
    <t>1.11.17</t>
  </si>
  <si>
    <t>2.11.17</t>
  </si>
  <si>
    <t>3.11.17</t>
  </si>
  <si>
    <t>5.11.17</t>
  </si>
  <si>
    <t>6.11.17</t>
  </si>
  <si>
    <t>9.11.17</t>
  </si>
  <si>
    <t>12.11.17</t>
  </si>
  <si>
    <t>13.11.17</t>
  </si>
  <si>
    <t>15.11.17</t>
  </si>
  <si>
    <t>7.11.17</t>
  </si>
  <si>
    <t>16.11.17</t>
  </si>
  <si>
    <t>Odor set 3</t>
  </si>
  <si>
    <t>20.11.17</t>
  </si>
  <si>
    <t>21.11.17</t>
  </si>
  <si>
    <t>22.11.17</t>
  </si>
  <si>
    <t>water relevenat</t>
  </si>
  <si>
    <t>Spatial task</t>
  </si>
  <si>
    <t>23.11.17</t>
  </si>
  <si>
    <t>24.11.17</t>
  </si>
  <si>
    <t>rat 1</t>
  </si>
  <si>
    <t>rat 2</t>
  </si>
  <si>
    <t>rat 3</t>
  </si>
  <si>
    <t>rat 4</t>
  </si>
  <si>
    <t>rat 5</t>
  </si>
  <si>
    <t>rat 6</t>
  </si>
  <si>
    <t>rat 7</t>
  </si>
  <si>
    <t>average</t>
  </si>
  <si>
    <t>SEM</t>
  </si>
  <si>
    <t>STDEV</t>
  </si>
  <si>
    <t>7 animals</t>
  </si>
  <si>
    <t>rats 6-7</t>
  </si>
  <si>
    <t>rats 1-5</t>
  </si>
  <si>
    <t>water chosen</t>
  </si>
  <si>
    <t>food chosen</t>
  </si>
  <si>
    <t>all rats</t>
  </si>
  <si>
    <t>rats  6-7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</si>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</sst>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2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0" fontId="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Correct Rat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Odor set 1 water deprivation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1'!$D$4:$D$11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'Rat 1'!$E$4:$E$11</c:f>
              <c:numCache>
                <c:formatCode>General</c:formatCode>
                <c:ptCount val="8"/>
                <c:pt idx="0">
                  <c:v>62</c:v>
                </c:pt>
                <c:pt idx="1">
                  <c:v>70</c:v>
                </c:pt>
                <c:pt idx="2">
                  <c:v>69</c:v>
                </c:pt>
                <c:pt idx="3">
                  <c:v>74</c:v>
                </c:pt>
                <c:pt idx="4">
                  <c:v>76</c:v>
                </c:pt>
                <c:pt idx="5">
                  <c:v>73</c:v>
                </c:pt>
                <c:pt idx="6">
                  <c:v>86</c:v>
                </c:pt>
                <c:pt idx="7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C-4CFD-92D6-2679154935D3}"/>
            </c:ext>
          </c:extLst>
        </c:ser>
        <c:ser>
          <c:idx val="2"/>
          <c:order val="1"/>
          <c:tx>
            <c:v>Odor set 2 water deprivation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'Rat 1'!$D$12:$D$13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'Rat 1'!$E$12:$E$13</c:f>
              <c:numCache>
                <c:formatCode>General</c:formatCode>
                <c:ptCount val="2"/>
                <c:pt idx="0">
                  <c:v>76</c:v>
                </c:pt>
                <c:pt idx="1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EC-4CFD-92D6-2679154935D3}"/>
            </c:ext>
          </c:extLst>
        </c:ser>
        <c:ser>
          <c:idx val="0"/>
          <c:order val="2"/>
          <c:tx>
            <c:v>Odor set 2 food deprivation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('Rat 1'!$D$15,'Rat 1'!$D$16)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xVal>
          <c:yVal>
            <c:numRef>
              <c:f>('Rat 1'!$E$15,'Rat 1'!$E$16)</c:f>
              <c:numCache>
                <c:formatCode>General</c:formatCode>
                <c:ptCount val="2"/>
                <c:pt idx="0">
                  <c:v>80</c:v>
                </c:pt>
                <c:pt idx="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EC-4CFD-92D6-2679154935D3}"/>
            </c:ext>
          </c:extLst>
        </c:ser>
        <c:ser>
          <c:idx val="3"/>
          <c:order val="3"/>
          <c:tx>
            <c:v>Odor set 3 water deprivation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('Rat 1'!$D$18,'Rat 1'!$D$19,'Rat 1'!$D$20)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('Rat 1'!$E$18,'Rat 1'!$E$19,'Rat 1'!$E$20)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AAB-B946-A3AE2DF50B20}"/>
            </c:ext>
          </c:extLst>
        </c:ser>
        <c:ser>
          <c:idx val="4"/>
          <c:order val="4"/>
          <c:tx>
            <c:v>Spatial task water relevant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('Rat 1'!$D$21,'Rat 1'!$D$22)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('Rat 1'!$E$21,'Rat 1'!$E$22)</c:f>
              <c:numCache>
                <c:formatCode>General</c:formatCode>
                <c:ptCount val="2"/>
                <c:pt idx="0">
                  <c:v>72</c:v>
                </c:pt>
                <c:pt idx="1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6-48F9-B073-BD6B662A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28104"/>
        <c:axId val="386426464"/>
      </c:scatterChart>
      <c:valAx>
        <c:axId val="38642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26464"/>
        <c:crosses val="autoZero"/>
        <c:crossBetween val="midCat"/>
        <c:majorUnit val="1"/>
      </c:valAx>
      <c:valAx>
        <c:axId val="3864264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2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latin typeface="Cambria" panose="02040503050406030204" pitchFamily="18" charset="0"/>
              </a:rPr>
              <a:t>Averaged % Performance of  rats 6-7</a:t>
            </a:r>
            <a:endParaRPr lang="en-US" sz="1200">
              <a:effectLst/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Odor set 1 WR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BF-45BE-A04D-22E18965A9A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BF-45BE-A04D-22E18965A9A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BF-45BE-A04D-22E18965A9A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BF-45BE-A04D-22E18965A9A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BF-45BE-A04D-22E18965A9A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BF-45BE-A04D-22E18965A9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BF-45BE-A04D-22E18965A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learning'!$N$3:$N$9</c:f>
                <c:numCache>
                  <c:formatCode>General</c:formatCode>
                  <c:ptCount val="7"/>
                  <c:pt idx="0">
                    <c:v>5</c:v>
                  </c:pt>
                  <c:pt idx="1">
                    <c:v>4.5</c:v>
                  </c:pt>
                  <c:pt idx="2">
                    <c:v>4.5</c:v>
                  </c:pt>
                  <c:pt idx="3">
                    <c:v>10.499999999999998</c:v>
                  </c:pt>
                  <c:pt idx="4">
                    <c:v>4</c:v>
                  </c:pt>
                  <c:pt idx="5">
                    <c:v>5</c:v>
                  </c:pt>
                  <c:pt idx="6">
                    <c:v>2.9999999999999996</c:v>
                  </c:pt>
                </c:numCache>
              </c:numRef>
            </c:plus>
            <c:minus>
              <c:numRef>
                <c:f>'stats learning'!$N$3:$N$9</c:f>
                <c:numCache>
                  <c:formatCode>General</c:formatCode>
                  <c:ptCount val="7"/>
                  <c:pt idx="0">
                    <c:v>5</c:v>
                  </c:pt>
                  <c:pt idx="1">
                    <c:v>4.5</c:v>
                  </c:pt>
                  <c:pt idx="2">
                    <c:v>4.5</c:v>
                  </c:pt>
                  <c:pt idx="3">
                    <c:v>10.499999999999998</c:v>
                  </c:pt>
                  <c:pt idx="4">
                    <c:v>4</c:v>
                  </c:pt>
                  <c:pt idx="5">
                    <c:v>5</c:v>
                  </c:pt>
                  <c:pt idx="6">
                    <c:v>2.9999999999999996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'stats learning'!$A$3:$A$9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'stats learning'!$L$3:$L$9</c:f>
              <c:numCache>
                <c:formatCode>General</c:formatCode>
                <c:ptCount val="7"/>
                <c:pt idx="0">
                  <c:v>57</c:v>
                </c:pt>
                <c:pt idx="1">
                  <c:v>65.5</c:v>
                </c:pt>
                <c:pt idx="2">
                  <c:v>64.5</c:v>
                </c:pt>
                <c:pt idx="3">
                  <c:v>63.5</c:v>
                </c:pt>
                <c:pt idx="4">
                  <c:v>72</c:v>
                </c:pt>
                <c:pt idx="5">
                  <c:v>74.5</c:v>
                </c:pt>
                <c:pt idx="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BF-45BE-A04D-22E18965A9A3}"/>
            </c:ext>
          </c:extLst>
        </c:ser>
        <c:ser>
          <c:idx val="1"/>
          <c:order val="1"/>
          <c:tx>
            <c:v>Odor set 2 WR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9050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BF-45BE-A04D-22E18965A9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BF-45BE-A04D-22E18965A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learning'!$N$10:$N$11</c:f>
                <c:numCache>
                  <c:formatCode>General</c:formatCode>
                  <c:ptCount val="2"/>
                  <c:pt idx="0">
                    <c:v>9</c:v>
                  </c:pt>
                  <c:pt idx="1">
                    <c:v>3.4999999999999996</c:v>
                  </c:pt>
                </c:numCache>
              </c:numRef>
            </c:plus>
            <c:minus>
              <c:numRef>
                <c:f>'stats learning'!$N$10:$N$11</c:f>
                <c:numCache>
                  <c:formatCode>General</c:formatCode>
                  <c:ptCount val="2"/>
                  <c:pt idx="0">
                    <c:v>9</c:v>
                  </c:pt>
                  <c:pt idx="1">
                    <c:v>3.4999999999999996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'stats learning'!$A$10:$A$11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'stats learning'!$L$10:$L$11</c:f>
              <c:numCache>
                <c:formatCode>General</c:formatCode>
                <c:ptCount val="2"/>
                <c:pt idx="0">
                  <c:v>67</c:v>
                </c:pt>
                <c:pt idx="1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BF-45BE-A04D-22E18965A9A3}"/>
            </c:ext>
          </c:extLst>
        </c:ser>
        <c:ser>
          <c:idx val="2"/>
          <c:order val="2"/>
          <c:tx>
            <c:v>Odor set 2 FR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905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BF-45BE-A04D-22E18965A9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BF-45BE-A04D-22E18965A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learning'!$N$12:$N$13</c:f>
                <c:numCache>
                  <c:formatCode>General</c:formatCode>
                  <c:ptCount val="2"/>
                  <c:pt idx="0">
                    <c:v>2.5</c:v>
                  </c:pt>
                  <c:pt idx="1">
                    <c:v>1</c:v>
                  </c:pt>
                </c:numCache>
              </c:numRef>
            </c:plus>
            <c:minus>
              <c:numRef>
                <c:f>'stats learning'!$N$12:$N$13</c:f>
                <c:numCache>
                  <c:formatCode>General</c:formatCode>
                  <c:ptCount val="2"/>
                  <c:pt idx="0">
                    <c:v>2.5</c:v>
                  </c:pt>
                  <c:pt idx="1">
                    <c:v>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'stats learning'!$A$12:$A$13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'stats learning'!$L$12:$L$13</c:f>
              <c:numCache>
                <c:formatCode>General</c:formatCode>
                <c:ptCount val="2"/>
                <c:pt idx="0">
                  <c:v>77.5</c:v>
                </c:pt>
                <c:pt idx="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BF-45BE-A04D-22E18965A9A3}"/>
            </c:ext>
          </c:extLst>
        </c:ser>
        <c:ser>
          <c:idx val="3"/>
          <c:order val="3"/>
          <c:tx>
            <c:v>Odor set 3 WR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BF-45BE-A04D-22E18965A9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BF-45BE-A04D-22E18965A9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BF-45BE-A04D-22E18965A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learning'!$K$14:$K$16</c:f>
                <c:numCache>
                  <c:formatCode>General</c:formatCode>
                  <c:ptCount val="3"/>
                  <c:pt idx="0">
                    <c:v>2.9999999999999996</c:v>
                  </c:pt>
                  <c:pt idx="1">
                    <c:v>0</c:v>
                  </c:pt>
                  <c:pt idx="2">
                    <c:v>0.5</c:v>
                  </c:pt>
                </c:numCache>
              </c:numRef>
            </c:plus>
            <c:minus>
              <c:numRef>
                <c:f>'stats learning'!$K$14:$K$16</c:f>
                <c:numCache>
                  <c:formatCode>General</c:formatCode>
                  <c:ptCount val="3"/>
                  <c:pt idx="0">
                    <c:v>2.9999999999999996</c:v>
                  </c:pt>
                  <c:pt idx="1">
                    <c:v>0</c:v>
                  </c:pt>
                  <c:pt idx="2">
                    <c:v>0.5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'stats learning'!$A$14:$A$16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</c:numCache>
            </c:numRef>
          </c:xVal>
          <c:yVal>
            <c:numRef>
              <c:f>'stats learning'!$I$14:$I$16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BF-45BE-A04D-22E18965A9A3}"/>
            </c:ext>
          </c:extLst>
        </c:ser>
        <c:ser>
          <c:idx val="4"/>
          <c:order val="4"/>
          <c:tx>
            <c:v>Spatial 1 WR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BF-45BE-A04D-22E18965A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learning'!$K$16:$K$18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0.5</c:v>
                  </c:pt>
                  <c:pt idx="2">
                    <c:v>1.4999999999999998</c:v>
                  </c:pt>
                </c:numCache>
              </c:numRef>
            </c:plus>
            <c:minus>
              <c:numRef>
                <c:f>'stats learning'!$K$16:$K$18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0.5</c:v>
                  </c:pt>
                  <c:pt idx="2">
                    <c:v>1.4999999999999998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'stats learning'!$A$17:$A$18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'stats learning'!$I$17:$I$18</c:f>
              <c:numCache>
                <c:formatCode>General</c:formatCode>
                <c:ptCount val="2"/>
                <c:pt idx="0">
                  <c:v>72.5</c:v>
                </c:pt>
                <c:pt idx="1">
                  <c:v>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BF-45BE-A04D-22E18965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42960"/>
        <c:axId val="540646896"/>
      </c:scatterChart>
      <c:valAx>
        <c:axId val="540642960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mbria" panose="02040503050406030204" pitchFamily="18" charset="0"/>
                  </a:rPr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40646896"/>
        <c:crosses val="autoZero"/>
        <c:crossBetween val="midCat"/>
        <c:majorUnit val="1"/>
      </c:valAx>
      <c:valAx>
        <c:axId val="540646896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mbria" panose="02040503050406030204" pitchFamily="18" charset="0"/>
                  </a:rPr>
                  <a:t>% correct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406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latin typeface="Cambria" panose="02040503050406030204" pitchFamily="18" charset="0"/>
              </a:rPr>
              <a:t>Averaged % Performance of rats 1-5</a:t>
            </a:r>
            <a:endParaRPr lang="en-US" sz="1200">
              <a:effectLst/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Odor set 1 WR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63-493A-B97B-F4816E79BA2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63-493A-B97B-F4816E79BA2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63-493A-B97B-F4816E79BA2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163-493A-B97B-F4816E79BA24}"/>
                </c:ext>
              </c:extLst>
            </c:dLbl>
            <c:dLbl>
              <c:idx val="4"/>
              <c:layout>
                <c:manualLayout>
                  <c:x val="-3.221963364341307E-2"/>
                  <c:y val="-0.103124817731116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63-493A-B97B-F4816E79BA24}"/>
                </c:ext>
              </c:extLst>
            </c:dLbl>
            <c:dLbl>
              <c:idx val="5"/>
              <c:layout>
                <c:manualLayout>
                  <c:x val="-3.5116887343315493E-2"/>
                  <c:y val="-0.103124817731116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63-493A-B97B-F4816E79BA24}"/>
                </c:ext>
              </c:extLst>
            </c:dLbl>
            <c:dLbl>
              <c:idx val="6"/>
              <c:layout>
                <c:manualLayout>
                  <c:x val="-3.5116887343315549E-2"/>
                  <c:y val="-9.3865558471857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63-493A-B97B-F4816E79BA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learning'!$Q$3:$Q$9</c:f>
                <c:numCache>
                  <c:formatCode>General</c:formatCode>
                  <c:ptCount val="7"/>
                  <c:pt idx="0">
                    <c:v>2.9393876913398076</c:v>
                  </c:pt>
                  <c:pt idx="1">
                    <c:v>2.9223278392404852</c:v>
                  </c:pt>
                  <c:pt idx="2">
                    <c:v>1.9899748742132399</c:v>
                  </c:pt>
                  <c:pt idx="3">
                    <c:v>6.3608175575157029</c:v>
                  </c:pt>
                  <c:pt idx="4">
                    <c:v>5.3609700614720799</c:v>
                  </c:pt>
                  <c:pt idx="5">
                    <c:v>6.4078077374403204</c:v>
                  </c:pt>
                  <c:pt idx="6">
                    <c:v>5.0695167422546303</c:v>
                  </c:pt>
                </c:numCache>
              </c:numRef>
            </c:plus>
            <c:minus>
              <c:numRef>
                <c:f>'stats learning'!$Q$3:$Q$9</c:f>
                <c:numCache>
                  <c:formatCode>General</c:formatCode>
                  <c:ptCount val="7"/>
                  <c:pt idx="0">
                    <c:v>2.9393876913398076</c:v>
                  </c:pt>
                  <c:pt idx="1">
                    <c:v>2.9223278392404852</c:v>
                  </c:pt>
                  <c:pt idx="2">
                    <c:v>1.9899748742132399</c:v>
                  </c:pt>
                  <c:pt idx="3">
                    <c:v>6.3608175575157029</c:v>
                  </c:pt>
                  <c:pt idx="4">
                    <c:v>5.3609700614720799</c:v>
                  </c:pt>
                  <c:pt idx="5">
                    <c:v>6.4078077374403204</c:v>
                  </c:pt>
                  <c:pt idx="6">
                    <c:v>5.0695167422546303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'stats learning'!$A$3:$A$9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'stats learning'!$O$3:$O$9</c:f>
              <c:numCache>
                <c:formatCode>General</c:formatCode>
                <c:ptCount val="7"/>
                <c:pt idx="0">
                  <c:v>46.8</c:v>
                </c:pt>
                <c:pt idx="1">
                  <c:v>48.2</c:v>
                </c:pt>
                <c:pt idx="2">
                  <c:v>55.4</c:v>
                </c:pt>
                <c:pt idx="3">
                  <c:v>54.4</c:v>
                </c:pt>
                <c:pt idx="4">
                  <c:v>60.8</c:v>
                </c:pt>
                <c:pt idx="5">
                  <c:v>70.400000000000006</c:v>
                </c:pt>
                <c:pt idx="6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3-493A-B97B-F4816E79BA24}"/>
            </c:ext>
          </c:extLst>
        </c:ser>
        <c:ser>
          <c:idx val="1"/>
          <c:order val="1"/>
          <c:tx>
            <c:v>Odor set 2 WR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9050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63-493A-B97B-F4816E79BA2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mbria" panose="02040503050406030204" pitchFamily="18" charset="0"/>
                        <a:ea typeface="+mn-ea"/>
                        <a:cs typeface="+mn-cs"/>
                      </a:defRPr>
                    </a:pPr>
                    <a:r>
                      <a:rPr lang="en-US"/>
                      <a:t>***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63-493A-B97B-F4816E79BA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learning'!$Q$10:$Q$11</c:f>
                <c:numCache>
                  <c:formatCode>General</c:formatCode>
                  <c:ptCount val="2"/>
                  <c:pt idx="0">
                    <c:v>0.87177978870813466</c:v>
                  </c:pt>
                  <c:pt idx="1">
                    <c:v>0.87177978870813466</c:v>
                  </c:pt>
                </c:numCache>
              </c:numRef>
            </c:plus>
            <c:minus>
              <c:numRef>
                <c:f>'stats learning'!$Q$10:$Q$11</c:f>
                <c:numCache>
                  <c:formatCode>General</c:formatCode>
                  <c:ptCount val="2"/>
                  <c:pt idx="0">
                    <c:v>0.87177978870813466</c:v>
                  </c:pt>
                  <c:pt idx="1">
                    <c:v>0.87177978870813466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'stats learning'!$A$10:$A$11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'stats learning'!$O$10:$O$11</c:f>
              <c:numCache>
                <c:formatCode>General</c:formatCode>
                <c:ptCount val="2"/>
                <c:pt idx="0">
                  <c:v>59.9</c:v>
                </c:pt>
                <c:pt idx="1">
                  <c:v>79.400000000000006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63-493A-B97B-F4816E79BA24}"/>
            </c:ext>
          </c:extLst>
        </c:ser>
        <c:ser>
          <c:idx val="2"/>
          <c:order val="2"/>
          <c:tx>
            <c:v>Odor set 2 FR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63-493A-B97B-F4816E79BA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63-493A-B97B-F4816E79BA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learning'!$Q$12:$Q$13</c:f>
                <c:numCache>
                  <c:formatCode>General</c:formatCode>
                  <c:ptCount val="2"/>
                  <c:pt idx="0">
                    <c:v>2.7856776554368237</c:v>
                  </c:pt>
                  <c:pt idx="1">
                    <c:v>2.7313000567495322</c:v>
                  </c:pt>
                </c:numCache>
              </c:numRef>
            </c:plus>
            <c:minus>
              <c:numRef>
                <c:f>'stats learning'!$Q$12:$Q$13</c:f>
                <c:numCache>
                  <c:formatCode>General</c:formatCode>
                  <c:ptCount val="2"/>
                  <c:pt idx="0">
                    <c:v>2.7856776554368237</c:v>
                  </c:pt>
                  <c:pt idx="1">
                    <c:v>2.7313000567495322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'stats learning'!$A$12:$A$13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'stats learning'!$O$12:$O$13</c:f>
              <c:numCache>
                <c:formatCode>General</c:formatCode>
                <c:ptCount val="2"/>
                <c:pt idx="0">
                  <c:v>62.4</c:v>
                </c:pt>
                <c:pt idx="1">
                  <c:v>71.400000000000006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63-493A-B97B-F4816E79BA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0642960"/>
        <c:axId val="540646896"/>
      </c:scatterChart>
      <c:valAx>
        <c:axId val="540642960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mbria" panose="02040503050406030204" pitchFamily="18" charset="0"/>
                  </a:rPr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40646896"/>
        <c:crosses val="autoZero"/>
        <c:crossBetween val="midCat"/>
        <c:majorUnit val="1"/>
      </c:valAx>
      <c:valAx>
        <c:axId val="540646896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mbria" panose="02040503050406030204" pitchFamily="18" charset="0"/>
                  </a:rPr>
                  <a:t>% correct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406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% Water/Food chosen averaged all rats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water chosen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73-4EA6-89B8-23F7BCCE95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73-4EA6-89B8-23F7BCCE95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73-4EA6-89B8-23F7BCCE95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73-4EA6-89B8-23F7BCCE95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73-4EA6-89B8-23F7BCCE95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73-4EA6-89B8-23F7BCCE95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73-4EA6-89B8-23F7BCCE95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73-4EA6-89B8-23F7BCCE95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73-4EA6-89B8-23F7BCCE956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73-4EA6-89B8-23F7BCCE956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73-4EA6-89B8-23F7BCCE956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73-4EA6-89B8-23F7BCCE956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73-4EA6-89B8-23F7BCCE956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73-4EA6-89B8-23F7BCCE956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B73-4EA6-89B8-23F7BCCE956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B73-4EA6-89B8-23F7BCCE9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'stats preference'!$K$4:$K$19</c:f>
                <c:numCache>
                  <c:formatCode>General</c:formatCode>
                  <c:ptCount val="16"/>
                  <c:pt idx="0">
                    <c:v>5.7439705151499147</c:v>
                  </c:pt>
                  <c:pt idx="1">
                    <c:v>2.1696734761703844</c:v>
                  </c:pt>
                  <c:pt idx="2">
                    <c:v>5.2960002877283765</c:v>
                  </c:pt>
                  <c:pt idx="3">
                    <c:v>5.0176559017432973</c:v>
                  </c:pt>
                  <c:pt idx="4">
                    <c:v>4.0050987911074722</c:v>
                  </c:pt>
                  <c:pt idx="5">
                    <c:v>1.6988391394622115</c:v>
                  </c:pt>
                  <c:pt idx="6">
                    <c:v>2.2961073240459418</c:v>
                  </c:pt>
                  <c:pt idx="7">
                    <c:v>3.4653287580488796</c:v>
                  </c:pt>
                  <c:pt idx="8">
                    <c:v>2.4494897427831779</c:v>
                  </c:pt>
                  <c:pt idx="9">
                    <c:v>4.7495076723015917</c:v>
                  </c:pt>
                  <c:pt idx="10">
                    <c:v>4.2241611492657318</c:v>
                  </c:pt>
                  <c:pt idx="11">
                    <c:v>9</c:v>
                  </c:pt>
                  <c:pt idx="12">
                    <c:v>5.9999999999999991</c:v>
                  </c:pt>
                  <c:pt idx="13">
                    <c:v>10.999999999999998</c:v>
                  </c:pt>
                  <c:pt idx="14">
                    <c:v>0.5</c:v>
                  </c:pt>
                  <c:pt idx="15">
                    <c:v>1</c:v>
                  </c:pt>
                </c:numCache>
              </c:numRef>
            </c:plus>
            <c:minus>
              <c:numRef>
                <c:f>'stats preference'!$K$4:$K$19</c:f>
                <c:numCache>
                  <c:formatCode>General</c:formatCode>
                  <c:ptCount val="16"/>
                  <c:pt idx="0">
                    <c:v>5.7439705151499147</c:v>
                  </c:pt>
                  <c:pt idx="1">
                    <c:v>2.1696734761703844</c:v>
                  </c:pt>
                  <c:pt idx="2">
                    <c:v>5.2960002877283765</c:v>
                  </c:pt>
                  <c:pt idx="3">
                    <c:v>5.0176559017432973</c:v>
                  </c:pt>
                  <c:pt idx="4">
                    <c:v>4.0050987911074722</c:v>
                  </c:pt>
                  <c:pt idx="5">
                    <c:v>1.6988391394622115</c:v>
                  </c:pt>
                  <c:pt idx="6">
                    <c:v>2.2961073240459418</c:v>
                  </c:pt>
                  <c:pt idx="7">
                    <c:v>3.4653287580488796</c:v>
                  </c:pt>
                  <c:pt idx="8">
                    <c:v>2.4494897427831779</c:v>
                  </c:pt>
                  <c:pt idx="9">
                    <c:v>4.7495076723015917</c:v>
                  </c:pt>
                  <c:pt idx="10">
                    <c:v>4.2241611492657318</c:v>
                  </c:pt>
                  <c:pt idx="11">
                    <c:v>9</c:v>
                  </c:pt>
                  <c:pt idx="12">
                    <c:v>5.9999999999999991</c:v>
                  </c:pt>
                  <c:pt idx="13">
                    <c:v>10.999999999999998</c:v>
                  </c:pt>
                  <c:pt idx="14">
                    <c:v>0.5</c:v>
                  </c:pt>
                  <c:pt idx="15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'stats preference'!$I$4:$I$19</c:f>
              <c:numCache>
                <c:formatCode>General</c:formatCode>
                <c:ptCount val="16"/>
                <c:pt idx="0">
                  <c:v>53.571428571428569</c:v>
                </c:pt>
                <c:pt idx="1">
                  <c:v>65.428571428571431</c:v>
                </c:pt>
                <c:pt idx="2">
                  <c:v>67</c:v>
                </c:pt>
                <c:pt idx="3">
                  <c:v>71.285714285714292</c:v>
                </c:pt>
                <c:pt idx="4">
                  <c:v>78.571428571428569</c:v>
                </c:pt>
                <c:pt idx="5">
                  <c:v>81.071428571428569</c:v>
                </c:pt>
                <c:pt idx="6">
                  <c:v>75.714285714285708</c:v>
                </c:pt>
                <c:pt idx="7">
                  <c:v>79.357142857142861</c:v>
                </c:pt>
                <c:pt idx="8">
                  <c:v>87</c:v>
                </c:pt>
                <c:pt idx="9">
                  <c:v>40.285714285714285</c:v>
                </c:pt>
                <c:pt idx="10">
                  <c:v>19.714285714285715</c:v>
                </c:pt>
                <c:pt idx="11">
                  <c:v>53</c:v>
                </c:pt>
                <c:pt idx="12">
                  <c:v>56</c:v>
                </c:pt>
                <c:pt idx="13">
                  <c:v>62</c:v>
                </c:pt>
                <c:pt idx="14">
                  <c:v>53.5</c:v>
                </c:pt>
                <c:pt idx="1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3-4EA6-89B8-23F7BCCE9567}"/>
            </c:ext>
          </c:extLst>
        </c:ser>
        <c:ser>
          <c:idx val="1"/>
          <c:order val="1"/>
          <c:tx>
            <c:v>% food chosen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0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73-4EA6-89B8-23F7BCCE9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'stats preference'!$K$22:$K$37</c:f>
                <c:numCache>
                  <c:formatCode>General</c:formatCode>
                  <c:ptCount val="16"/>
                  <c:pt idx="0">
                    <c:v>5.7439705151499147</c:v>
                  </c:pt>
                  <c:pt idx="1">
                    <c:v>2.1696734761703871</c:v>
                  </c:pt>
                  <c:pt idx="2">
                    <c:v>5.2960002877283765</c:v>
                  </c:pt>
                  <c:pt idx="3">
                    <c:v>5.0176559017432956</c:v>
                  </c:pt>
                  <c:pt idx="4">
                    <c:v>4.005098791107482</c:v>
                  </c:pt>
                  <c:pt idx="5">
                    <c:v>1.698839139462212</c:v>
                  </c:pt>
                  <c:pt idx="6">
                    <c:v>2.2961073240459422</c:v>
                  </c:pt>
                  <c:pt idx="7">
                    <c:v>3.4653287580488721</c:v>
                  </c:pt>
                  <c:pt idx="8">
                    <c:v>2.4494897427831779</c:v>
                  </c:pt>
                  <c:pt idx="9">
                    <c:v>4.7495076723015952</c:v>
                  </c:pt>
                  <c:pt idx="10">
                    <c:v>4.2241611492657345</c:v>
                  </c:pt>
                  <c:pt idx="11">
                    <c:v>9</c:v>
                  </c:pt>
                  <c:pt idx="12">
                    <c:v>5.9999999999999991</c:v>
                  </c:pt>
                  <c:pt idx="13">
                    <c:v>10.999999999999998</c:v>
                  </c:pt>
                  <c:pt idx="14">
                    <c:v>0.5</c:v>
                  </c:pt>
                  <c:pt idx="15">
                    <c:v>1</c:v>
                  </c:pt>
                </c:numCache>
              </c:numRef>
            </c:plus>
            <c:minus>
              <c:numRef>
                <c:f>'stats preference'!$K$22:$K$37</c:f>
                <c:numCache>
                  <c:formatCode>General</c:formatCode>
                  <c:ptCount val="16"/>
                  <c:pt idx="0">
                    <c:v>5.7439705151499147</c:v>
                  </c:pt>
                  <c:pt idx="1">
                    <c:v>2.1696734761703871</c:v>
                  </c:pt>
                  <c:pt idx="2">
                    <c:v>5.2960002877283765</c:v>
                  </c:pt>
                  <c:pt idx="3">
                    <c:v>5.0176559017432956</c:v>
                  </c:pt>
                  <c:pt idx="4">
                    <c:v>4.005098791107482</c:v>
                  </c:pt>
                  <c:pt idx="5">
                    <c:v>1.698839139462212</c:v>
                  </c:pt>
                  <c:pt idx="6">
                    <c:v>2.2961073240459422</c:v>
                  </c:pt>
                  <c:pt idx="7">
                    <c:v>3.4653287580488721</c:v>
                  </c:pt>
                  <c:pt idx="8">
                    <c:v>2.4494897427831779</c:v>
                  </c:pt>
                  <c:pt idx="9">
                    <c:v>4.7495076723015952</c:v>
                  </c:pt>
                  <c:pt idx="10">
                    <c:v>4.2241611492657345</c:v>
                  </c:pt>
                  <c:pt idx="11">
                    <c:v>9</c:v>
                  </c:pt>
                  <c:pt idx="12">
                    <c:v>5.9999999999999991</c:v>
                  </c:pt>
                  <c:pt idx="13">
                    <c:v>10.999999999999998</c:v>
                  </c:pt>
                  <c:pt idx="14">
                    <c:v>0.5</c:v>
                  </c:pt>
                  <c:pt idx="15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'stats preference'!$I$22:$I$37</c:f>
              <c:numCache>
                <c:formatCode>General</c:formatCode>
                <c:ptCount val="16"/>
                <c:pt idx="0">
                  <c:v>46.428571428571431</c:v>
                </c:pt>
                <c:pt idx="1">
                  <c:v>34.571428571428569</c:v>
                </c:pt>
                <c:pt idx="2">
                  <c:v>33</c:v>
                </c:pt>
                <c:pt idx="3">
                  <c:v>28.714285714285715</c:v>
                </c:pt>
                <c:pt idx="4">
                  <c:v>21.428571428571427</c:v>
                </c:pt>
                <c:pt idx="5">
                  <c:v>18.928571428571427</c:v>
                </c:pt>
                <c:pt idx="6">
                  <c:v>24.285714285714285</c:v>
                </c:pt>
                <c:pt idx="7">
                  <c:v>20.642857142857142</c:v>
                </c:pt>
                <c:pt idx="8">
                  <c:v>13</c:v>
                </c:pt>
                <c:pt idx="9">
                  <c:v>59.714285714285715</c:v>
                </c:pt>
                <c:pt idx="10">
                  <c:v>80.285714285714292</c:v>
                </c:pt>
                <c:pt idx="11">
                  <c:v>47</c:v>
                </c:pt>
                <c:pt idx="12">
                  <c:v>44</c:v>
                </c:pt>
                <c:pt idx="13">
                  <c:v>38</c:v>
                </c:pt>
                <c:pt idx="14">
                  <c:v>46.5</c:v>
                </c:pt>
                <c:pt idx="1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3-4EA6-89B8-23F7BCCE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7306776"/>
        <c:axId val="397309728"/>
      </c:barChart>
      <c:catAx>
        <c:axId val="39730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7309728"/>
        <c:crosses val="autoZero"/>
        <c:auto val="1"/>
        <c:lblAlgn val="ctr"/>
        <c:lblOffset val="100"/>
        <c:noMultiLvlLbl val="0"/>
      </c:catAx>
      <c:valAx>
        <c:axId val="39730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% chosen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73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water/food chosen</a:t>
            </a:r>
            <a:r>
              <a:rPr lang="en-US" baseline="0"/>
              <a:t> Rat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water chosen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('Rat 1'!$F$4:$F$13,'Rat 1'!$F$15,'Rat 1'!$F$16,'Rat 1'!$F$18,'Rat 1'!$F$19,'Rat 1'!$F$20,'Rat 1'!$F$21,'Rat 1'!$F$22)</c:f>
              <c:numCache>
                <c:formatCode>General</c:formatCode>
                <c:ptCount val="17"/>
                <c:pt idx="0">
                  <c:v>58</c:v>
                </c:pt>
                <c:pt idx="1">
                  <c:v>77</c:v>
                </c:pt>
                <c:pt idx="2">
                  <c:v>67</c:v>
                </c:pt>
                <c:pt idx="3">
                  <c:v>77</c:v>
                </c:pt>
                <c:pt idx="4">
                  <c:v>61</c:v>
                </c:pt>
                <c:pt idx="5">
                  <c:v>74</c:v>
                </c:pt>
                <c:pt idx="6">
                  <c:v>83</c:v>
                </c:pt>
                <c:pt idx="7">
                  <c:v>76</c:v>
                </c:pt>
                <c:pt idx="8">
                  <c:v>75</c:v>
                </c:pt>
                <c:pt idx="9">
                  <c:v>79</c:v>
                </c:pt>
                <c:pt idx="10">
                  <c:v>40</c:v>
                </c:pt>
                <c:pt idx="11">
                  <c:v>20</c:v>
                </c:pt>
                <c:pt idx="12">
                  <c:v>62</c:v>
                </c:pt>
                <c:pt idx="13">
                  <c:v>62</c:v>
                </c:pt>
                <c:pt idx="14">
                  <c:v>73</c:v>
                </c:pt>
                <c:pt idx="15">
                  <c:v>54</c:v>
                </c:pt>
                <c:pt idx="1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5-44E1-B488-3DF320776A4F}"/>
            </c:ext>
          </c:extLst>
        </c:ser>
        <c:ser>
          <c:idx val="1"/>
          <c:order val="1"/>
          <c:tx>
            <c:v>% food chosen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('Rat 1'!$G$4:$G$13,'Rat 1'!$G$15,'Rat 1'!$G$16,'Rat 1'!$G$18,'Rat 1'!$G$19,'Rat 1'!$G$20,'Rat 1'!$G$21,'Rat 1'!$G$22)</c:f>
              <c:numCache>
                <c:formatCode>General</c:formatCode>
                <c:ptCount val="17"/>
                <c:pt idx="0">
                  <c:v>42</c:v>
                </c:pt>
                <c:pt idx="1">
                  <c:v>23</c:v>
                </c:pt>
                <c:pt idx="2">
                  <c:v>33</c:v>
                </c:pt>
                <c:pt idx="3">
                  <c:v>23</c:v>
                </c:pt>
                <c:pt idx="4">
                  <c:v>39</c:v>
                </c:pt>
                <c:pt idx="5">
                  <c:v>26</c:v>
                </c:pt>
                <c:pt idx="6">
                  <c:v>17</c:v>
                </c:pt>
                <c:pt idx="7">
                  <c:v>24</c:v>
                </c:pt>
                <c:pt idx="8">
                  <c:v>25</c:v>
                </c:pt>
                <c:pt idx="9">
                  <c:v>21</c:v>
                </c:pt>
                <c:pt idx="10">
                  <c:v>60</c:v>
                </c:pt>
                <c:pt idx="11">
                  <c:v>80</c:v>
                </c:pt>
                <c:pt idx="12">
                  <c:v>38</c:v>
                </c:pt>
                <c:pt idx="13">
                  <c:v>38</c:v>
                </c:pt>
                <c:pt idx="14">
                  <c:v>27</c:v>
                </c:pt>
                <c:pt idx="15">
                  <c:v>46</c:v>
                </c:pt>
                <c:pt idx="1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5-44E1-B488-3DF32077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094704"/>
        <c:axId val="387087488"/>
      </c:barChart>
      <c:catAx>
        <c:axId val="38709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87488"/>
        <c:crosses val="autoZero"/>
        <c:auto val="1"/>
        <c:lblAlgn val="ctr"/>
        <c:lblOffset val="100"/>
        <c:noMultiLvlLbl val="0"/>
      </c:catAx>
      <c:valAx>
        <c:axId val="3870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correct</a:t>
            </a:r>
            <a:r>
              <a:rPr lang="en-US" baseline="0"/>
              <a:t> Rat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Odor set 1 water deprivation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 2'!$D$4:$D$11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'Rat 2'!$E$4:$E$11</c:f>
              <c:numCache>
                <c:formatCode>General</c:formatCode>
                <c:ptCount val="8"/>
                <c:pt idx="0">
                  <c:v>52</c:v>
                </c:pt>
                <c:pt idx="1">
                  <c:v>61</c:v>
                </c:pt>
                <c:pt idx="2">
                  <c:v>60</c:v>
                </c:pt>
                <c:pt idx="3">
                  <c:v>53</c:v>
                </c:pt>
                <c:pt idx="4">
                  <c:v>68</c:v>
                </c:pt>
                <c:pt idx="5">
                  <c:v>59</c:v>
                </c:pt>
                <c:pt idx="6">
                  <c:v>80</c:v>
                </c:pt>
                <c:pt idx="7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D-4838-B9C4-224980CC870B}"/>
            </c:ext>
          </c:extLst>
        </c:ser>
        <c:ser>
          <c:idx val="2"/>
          <c:order val="1"/>
          <c:tx>
            <c:v>Odor set 2 water deprivation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'Rat 2'!$D$12:$D$13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'Rat 2'!$E$12:$E$13</c:f>
              <c:numCache>
                <c:formatCode>General</c:formatCode>
                <c:ptCount val="2"/>
                <c:pt idx="0">
                  <c:v>58</c:v>
                </c:pt>
                <c:pt idx="1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D-4838-B9C4-224980CC870B}"/>
            </c:ext>
          </c:extLst>
        </c:ser>
        <c:ser>
          <c:idx val="0"/>
          <c:order val="2"/>
          <c:tx>
            <c:v>Odor set 2 food deprivation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('Rat 2'!$D$15,'Rat 2'!$D$16)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xVal>
          <c:yVal>
            <c:numRef>
              <c:f>('Rat 2'!$E$15,'Rat 2'!$E$16)</c:f>
              <c:numCache>
                <c:formatCode>General</c:formatCode>
                <c:ptCount val="2"/>
                <c:pt idx="0">
                  <c:v>75</c:v>
                </c:pt>
                <c:pt idx="1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D-4838-B9C4-224980CC870B}"/>
            </c:ext>
          </c:extLst>
        </c:ser>
        <c:ser>
          <c:idx val="3"/>
          <c:order val="3"/>
          <c:tx>
            <c:v>Odor set 3 water relevant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('Rat 2'!$D$18,'Rat 2'!$D$19,'Rat 2'!$D$20)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('Rat 2'!$E$18,'Rat 2'!$E$19,'Rat 2'!$E$20)</c:f>
              <c:numCache>
                <c:formatCode>General</c:formatCode>
                <c:ptCount val="3"/>
                <c:pt idx="0">
                  <c:v>86</c:v>
                </c:pt>
                <c:pt idx="1">
                  <c:v>92</c:v>
                </c:pt>
                <c:pt idx="2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3-4299-882A-E69B9425830D}"/>
            </c:ext>
          </c:extLst>
        </c:ser>
        <c:ser>
          <c:idx val="4"/>
          <c:order val="4"/>
          <c:tx>
            <c:v>Spatial task water deprivation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('Rat 2'!$D$21,'Rat 2'!$D$22)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('Rat 2'!$E$21,'Rat 2'!$E$22)</c:f>
              <c:numCache>
                <c:formatCode>General</c:formatCode>
                <c:ptCount val="2"/>
                <c:pt idx="0">
                  <c:v>73</c:v>
                </c:pt>
                <c:pt idx="1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6-4BCF-971E-ECBDF61E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5728"/>
        <c:axId val="374141136"/>
      </c:scatterChart>
      <c:valAx>
        <c:axId val="3741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1136"/>
        <c:crosses val="autoZero"/>
        <c:crossBetween val="midCat"/>
        <c:majorUnit val="1"/>
      </c:valAx>
      <c:valAx>
        <c:axId val="37414113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water/food chosen Rat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water chosen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('Rat 2'!$F$4:$F$13,'Rat 2'!$F$15,'Rat 2'!$F$16,'Rat 2'!$F$18,'Rat 2'!$F$19,'Rat 2'!$F$20,'Rat 2'!$F$21,'Rat 2'!$F$22)</c:f>
              <c:numCache>
                <c:formatCode>General</c:formatCode>
                <c:ptCount val="17"/>
                <c:pt idx="0">
                  <c:v>23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71</c:v>
                </c:pt>
                <c:pt idx="5">
                  <c:v>73</c:v>
                </c:pt>
                <c:pt idx="6">
                  <c:v>81</c:v>
                </c:pt>
                <c:pt idx="7">
                  <c:v>74</c:v>
                </c:pt>
                <c:pt idx="8">
                  <c:v>61</c:v>
                </c:pt>
                <c:pt idx="9">
                  <c:v>78</c:v>
                </c:pt>
                <c:pt idx="10">
                  <c:v>27</c:v>
                </c:pt>
                <c:pt idx="11">
                  <c:v>12</c:v>
                </c:pt>
                <c:pt idx="12">
                  <c:v>44</c:v>
                </c:pt>
                <c:pt idx="13">
                  <c:v>50</c:v>
                </c:pt>
                <c:pt idx="14">
                  <c:v>51</c:v>
                </c:pt>
                <c:pt idx="15">
                  <c:v>53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3-466E-AB12-D74CFA96DB65}"/>
            </c:ext>
          </c:extLst>
        </c:ser>
        <c:ser>
          <c:idx val="1"/>
          <c:order val="1"/>
          <c:tx>
            <c:v>% food chosen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('Rat 2'!$G$4:$G$13,'Rat 2'!$G$15,'Rat 2'!$G$16,'Rat 2'!$G$18,'Rat 2'!$G$19,'Rat 2'!$G$20,'Rat 2'!$G$21,'Rat 2'!$G$22)</c:f>
              <c:numCache>
                <c:formatCode>General</c:formatCode>
                <c:ptCount val="17"/>
                <c:pt idx="0">
                  <c:v>77</c:v>
                </c:pt>
                <c:pt idx="1">
                  <c:v>39</c:v>
                </c:pt>
                <c:pt idx="2">
                  <c:v>49</c:v>
                </c:pt>
                <c:pt idx="3">
                  <c:v>40</c:v>
                </c:pt>
                <c:pt idx="4">
                  <c:v>29</c:v>
                </c:pt>
                <c:pt idx="5">
                  <c:v>27</c:v>
                </c:pt>
                <c:pt idx="6">
                  <c:v>19</c:v>
                </c:pt>
                <c:pt idx="7">
                  <c:v>26</c:v>
                </c:pt>
                <c:pt idx="8">
                  <c:v>39</c:v>
                </c:pt>
                <c:pt idx="9">
                  <c:v>22</c:v>
                </c:pt>
                <c:pt idx="10">
                  <c:v>73</c:v>
                </c:pt>
                <c:pt idx="11">
                  <c:v>88</c:v>
                </c:pt>
                <c:pt idx="12">
                  <c:v>56</c:v>
                </c:pt>
                <c:pt idx="13">
                  <c:v>50</c:v>
                </c:pt>
                <c:pt idx="14">
                  <c:v>49</c:v>
                </c:pt>
                <c:pt idx="15">
                  <c:v>47</c:v>
                </c:pt>
                <c:pt idx="1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3-466E-AB12-D74CFA96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115344"/>
        <c:axId val="497115672"/>
      </c:barChart>
      <c:catAx>
        <c:axId val="4971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5672"/>
        <c:crosses val="autoZero"/>
        <c:auto val="1"/>
        <c:lblAlgn val="ctr"/>
        <c:lblOffset val="100"/>
        <c:noMultiLvlLbl val="0"/>
      </c:catAx>
      <c:valAx>
        <c:axId val="4971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correct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Odor set 1 water deprivation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Average!$D$4:$D$11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Average!$E$4:$E$11</c:f>
              <c:numCache>
                <c:formatCode>General</c:formatCode>
                <c:ptCount val="8"/>
                <c:pt idx="0">
                  <c:v>57</c:v>
                </c:pt>
                <c:pt idx="1">
                  <c:v>65.5</c:v>
                </c:pt>
                <c:pt idx="2">
                  <c:v>64.5</c:v>
                </c:pt>
                <c:pt idx="3">
                  <c:v>63.5</c:v>
                </c:pt>
                <c:pt idx="4">
                  <c:v>72</c:v>
                </c:pt>
                <c:pt idx="5">
                  <c:v>66</c:v>
                </c:pt>
                <c:pt idx="6">
                  <c:v>83</c:v>
                </c:pt>
                <c:pt idx="7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B4-437D-8E81-56908075CC0C}"/>
            </c:ext>
          </c:extLst>
        </c:ser>
        <c:ser>
          <c:idx val="2"/>
          <c:order val="1"/>
          <c:tx>
            <c:v>Odor set 2 water deprivation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Average!$D$12:$D$13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Average!$E$12:$E$13</c:f>
              <c:numCache>
                <c:formatCode>General</c:formatCode>
                <c:ptCount val="2"/>
                <c:pt idx="0">
                  <c:v>67</c:v>
                </c:pt>
                <c:pt idx="1">
                  <c:v>80.5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B4-437D-8E81-56908075CC0C}"/>
            </c:ext>
          </c:extLst>
        </c:ser>
        <c:ser>
          <c:idx val="0"/>
          <c:order val="2"/>
          <c:tx>
            <c:v>Odor set 2 food deprivation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Average!$D$15:$D$16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xVal>
          <c:yVal>
            <c:numRef>
              <c:f>Average!$E$15:$E$16</c:f>
              <c:numCache>
                <c:formatCode>General</c:formatCode>
                <c:ptCount val="2"/>
                <c:pt idx="0">
                  <c:v>77.5</c:v>
                </c:pt>
                <c:pt idx="1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B4-437D-8E81-56908075CC0C}"/>
            </c:ext>
          </c:extLst>
        </c:ser>
        <c:ser>
          <c:idx val="3"/>
          <c:order val="3"/>
          <c:tx>
            <c:v>Odor set 3 water relevant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(Average!$D$18,Average!$D$19,Average!$D$20)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(Average!$E$18,Average!$E$19,Average!$E$20)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F-49D1-BECC-3667AE4B66E1}"/>
            </c:ext>
          </c:extLst>
        </c:ser>
        <c:ser>
          <c:idx val="4"/>
          <c:order val="4"/>
          <c:tx>
            <c:v>Spatial task water relevant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(Average!$D$21,Average!$D$22)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(Average!$E$21,Average!$E$22)</c:f>
              <c:numCache>
                <c:formatCode>General</c:formatCode>
                <c:ptCount val="2"/>
                <c:pt idx="0">
                  <c:v>72.5</c:v>
                </c:pt>
                <c:pt idx="1">
                  <c:v>89.5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A-4995-8C25-D94A399AA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9968"/>
        <c:axId val="503055216"/>
      </c:scatterChart>
      <c:valAx>
        <c:axId val="5030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5216"/>
        <c:crosses val="autoZero"/>
        <c:crossBetween val="midCat"/>
        <c:majorUnit val="1"/>
      </c:valAx>
      <c:valAx>
        <c:axId val="5030552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4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water/food chosen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water chosen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(Average!$F$4:$F$13,Average!$F$15,Average!$F$16,Average!$F$18,Average!$F$19,Average!$F$20,Average!$F$21,Average!$F$22)</c:f>
              <c:numCache>
                <c:formatCode>General</c:formatCode>
                <c:ptCount val="17"/>
                <c:pt idx="0">
                  <c:v>40.5</c:v>
                </c:pt>
                <c:pt idx="1">
                  <c:v>69</c:v>
                </c:pt>
                <c:pt idx="2">
                  <c:v>59</c:v>
                </c:pt>
                <c:pt idx="3">
                  <c:v>68.5</c:v>
                </c:pt>
                <c:pt idx="4">
                  <c:v>66</c:v>
                </c:pt>
                <c:pt idx="5">
                  <c:v>73.5</c:v>
                </c:pt>
                <c:pt idx="6">
                  <c:v>82</c:v>
                </c:pt>
                <c:pt idx="7">
                  <c:v>75</c:v>
                </c:pt>
                <c:pt idx="8">
                  <c:v>68</c:v>
                </c:pt>
                <c:pt idx="9">
                  <c:v>78.5</c:v>
                </c:pt>
                <c:pt idx="10">
                  <c:v>33.5</c:v>
                </c:pt>
                <c:pt idx="11">
                  <c:v>16</c:v>
                </c:pt>
                <c:pt idx="12">
                  <c:v>53</c:v>
                </c:pt>
                <c:pt idx="13">
                  <c:v>56</c:v>
                </c:pt>
                <c:pt idx="14">
                  <c:v>62</c:v>
                </c:pt>
                <c:pt idx="15">
                  <c:v>53.5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A-47A0-8CFD-49ED8C3BF5E8}"/>
            </c:ext>
          </c:extLst>
        </c:ser>
        <c:ser>
          <c:idx val="1"/>
          <c:order val="1"/>
          <c:tx>
            <c:v>% food chosen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(Average!$G$4:$G$13,Average!$G$15,Average!$G$16,Average!$G$18,Average!$G$19,Average!$G$20,Average!$G$21,Average!$G$22)</c:f>
              <c:numCache>
                <c:formatCode>General</c:formatCode>
                <c:ptCount val="17"/>
                <c:pt idx="0">
                  <c:v>59.5</c:v>
                </c:pt>
                <c:pt idx="1">
                  <c:v>31</c:v>
                </c:pt>
                <c:pt idx="2">
                  <c:v>41</c:v>
                </c:pt>
                <c:pt idx="3">
                  <c:v>31.5</c:v>
                </c:pt>
                <c:pt idx="4">
                  <c:v>34</c:v>
                </c:pt>
                <c:pt idx="5">
                  <c:v>26.5</c:v>
                </c:pt>
                <c:pt idx="6">
                  <c:v>18</c:v>
                </c:pt>
                <c:pt idx="7">
                  <c:v>25</c:v>
                </c:pt>
                <c:pt idx="8">
                  <c:v>32</c:v>
                </c:pt>
                <c:pt idx="9">
                  <c:v>21.5</c:v>
                </c:pt>
                <c:pt idx="10">
                  <c:v>66.5</c:v>
                </c:pt>
                <c:pt idx="11">
                  <c:v>84</c:v>
                </c:pt>
                <c:pt idx="12">
                  <c:v>47</c:v>
                </c:pt>
                <c:pt idx="13">
                  <c:v>44</c:v>
                </c:pt>
                <c:pt idx="14">
                  <c:v>38</c:v>
                </c:pt>
                <c:pt idx="15">
                  <c:v>46.5</c:v>
                </c:pt>
                <c:pt idx="1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A-47A0-8CFD-49ED8C3B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20800"/>
        <c:axId val="503022768"/>
      </c:barChart>
      <c:catAx>
        <c:axId val="5030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2768"/>
        <c:crosses val="autoZero"/>
        <c:auto val="1"/>
        <c:lblAlgn val="ctr"/>
        <c:lblOffset val="100"/>
        <c:noMultiLvlLbl val="0"/>
      </c:catAx>
      <c:valAx>
        <c:axId val="5030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Correct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Odor set 1 water relevant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7 animals'!$C$4:$C$10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'Average 7 animals'!$D$4:$D$10</c:f>
              <c:numCache>
                <c:formatCode>General</c:formatCode>
                <c:ptCount val="7"/>
                <c:pt idx="0">
                  <c:v>51.9</c:v>
                </c:pt>
                <c:pt idx="1">
                  <c:v>56.85</c:v>
                </c:pt>
                <c:pt idx="2">
                  <c:v>59.95</c:v>
                </c:pt>
                <c:pt idx="3">
                  <c:v>58.95</c:v>
                </c:pt>
                <c:pt idx="4">
                  <c:v>66.400000000000006</c:v>
                </c:pt>
                <c:pt idx="5">
                  <c:v>68.2</c:v>
                </c:pt>
                <c:pt idx="6">
                  <c:v>78.5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D-4CA6-8EEC-40D3217CB12F}"/>
            </c:ext>
          </c:extLst>
        </c:ser>
        <c:ser>
          <c:idx val="1"/>
          <c:order val="1"/>
          <c:tx>
            <c:v>Odor set 2 water relevant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'Average 7 animals'!$C$11:$C$12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'Average 7 animals'!$D$11:$D$12</c:f>
              <c:numCache>
                <c:formatCode>General</c:formatCode>
                <c:ptCount val="2"/>
                <c:pt idx="0">
                  <c:v>63.45</c:v>
                </c:pt>
                <c:pt idx="1">
                  <c:v>79.95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D-4CA6-8EEC-40D3217CB12F}"/>
            </c:ext>
          </c:extLst>
        </c:ser>
        <c:ser>
          <c:idx val="2"/>
          <c:order val="2"/>
          <c:tx>
            <c:v>Odor set 2 food relevant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7 animals'!$C$14:$C$15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'Average 7 animals'!$D$14:$D$15</c:f>
              <c:numCache>
                <c:formatCode>General</c:formatCode>
                <c:ptCount val="2"/>
                <c:pt idx="0">
                  <c:v>69.95</c:v>
                </c:pt>
                <c:pt idx="1">
                  <c:v>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D-4CA6-8EEC-40D3217CB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52400"/>
        <c:axId val="433551088"/>
      </c:scatterChart>
      <c:valAx>
        <c:axId val="433552400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51088"/>
        <c:crosses val="autoZero"/>
        <c:crossBetween val="midCat"/>
        <c:majorUnit val="1"/>
      </c:valAx>
      <c:valAx>
        <c:axId val="4335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5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1520459457986"/>
          <c:y val="0.29042723826188399"/>
          <c:w val="0.17935403014815141"/>
          <c:h val="0.35011738116068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water/food chosen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water chosen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('Average 7 animals'!$E$4:$E$12,'Average 7 animals'!$E$14,'Average 7 animals'!$E$15)</c:f>
              <c:numCache>
                <c:formatCode>General</c:formatCode>
                <c:ptCount val="11"/>
                <c:pt idx="0">
                  <c:v>49.65</c:v>
                </c:pt>
                <c:pt idx="1">
                  <c:v>66.5</c:v>
                </c:pt>
                <c:pt idx="2">
                  <c:v>64.599999999999994</c:v>
                </c:pt>
                <c:pt idx="3">
                  <c:v>70.45</c:v>
                </c:pt>
                <c:pt idx="4">
                  <c:v>74.8</c:v>
                </c:pt>
                <c:pt idx="5">
                  <c:v>77.95</c:v>
                </c:pt>
                <c:pt idx="6">
                  <c:v>77.25</c:v>
                </c:pt>
                <c:pt idx="7">
                  <c:v>75.95</c:v>
                </c:pt>
                <c:pt idx="8">
                  <c:v>84.45</c:v>
                </c:pt>
                <c:pt idx="9">
                  <c:v>38.25</c:v>
                </c:pt>
                <c:pt idx="10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9-4E07-97AF-A9F524FB18EB}"/>
            </c:ext>
          </c:extLst>
        </c:ser>
        <c:ser>
          <c:idx val="1"/>
          <c:order val="1"/>
          <c:tx>
            <c:v>% food chosen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('Average 7 animals'!$F$4:$F$12,'Average 7 animals'!$F$14:$F$15)</c:f>
              <c:numCache>
                <c:formatCode>General</c:formatCode>
                <c:ptCount val="11"/>
                <c:pt idx="0">
                  <c:v>50.35</c:v>
                </c:pt>
                <c:pt idx="1">
                  <c:v>33.5</c:v>
                </c:pt>
                <c:pt idx="2">
                  <c:v>35.4</c:v>
                </c:pt>
                <c:pt idx="3">
                  <c:v>29.55</c:v>
                </c:pt>
                <c:pt idx="4">
                  <c:v>25.2</c:v>
                </c:pt>
                <c:pt idx="5">
                  <c:v>22.05</c:v>
                </c:pt>
                <c:pt idx="6">
                  <c:v>22.75</c:v>
                </c:pt>
                <c:pt idx="7">
                  <c:v>24.05</c:v>
                </c:pt>
                <c:pt idx="8">
                  <c:v>15.55</c:v>
                </c:pt>
                <c:pt idx="9">
                  <c:v>61.75</c:v>
                </c:pt>
                <c:pt idx="10">
                  <c:v>81.400000000000006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9-4E07-97AF-A9F524FB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45440"/>
        <c:axId val="631345768"/>
      </c:barChart>
      <c:catAx>
        <c:axId val="6313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45768"/>
        <c:crosses val="autoZero"/>
        <c:auto val="1"/>
        <c:lblAlgn val="ctr"/>
        <c:lblOffset val="100"/>
        <c:noMultiLvlLbl val="0"/>
      </c:catAx>
      <c:valAx>
        <c:axId val="6313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latin typeface="Cambria" panose="02040503050406030204" pitchFamily="18" charset="0"/>
              </a:rPr>
              <a:t>Averaged % Performance of all rats</a:t>
            </a:r>
            <a:endParaRPr lang="en-US" sz="1200">
              <a:effectLst/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Odor set 1 WR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05C-44B6-97D2-F3DE294D65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5C-44B6-97D2-F3DE294D656B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mbria" panose="02040503050406030204" pitchFamily="18" charset="0"/>
                        <a:ea typeface="+mn-ea"/>
                        <a:cs typeface="+mn-cs"/>
                      </a:defRPr>
                    </a:pPr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05C-44B6-97D2-F3DE294D6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learning'!$K$3:$K$9</c:f>
                <c:numCache>
                  <c:formatCode>General</c:formatCode>
                  <c:ptCount val="7"/>
                  <c:pt idx="0">
                    <c:v>2.9738085706659079</c:v>
                  </c:pt>
                  <c:pt idx="1">
                    <c:v>3.9001133770368082</c:v>
                  </c:pt>
                  <c:pt idx="2">
                    <c:v>2.3804761428476162</c:v>
                  </c:pt>
                  <c:pt idx="3">
                    <c:v>5.2281290471193742</c:v>
                  </c:pt>
                  <c:pt idx="4">
                    <c:v>4.3260011227790631</c:v>
                  </c:pt>
                  <c:pt idx="5">
                    <c:v>4.6167765649141028</c:v>
                  </c:pt>
                  <c:pt idx="6">
                    <c:v>4.5077408855386185</c:v>
                  </c:pt>
                </c:numCache>
              </c:numRef>
            </c:plus>
            <c:minus>
              <c:numRef>
                <c:f>'stats learning'!$K$3:$K$9</c:f>
                <c:numCache>
                  <c:formatCode>General</c:formatCode>
                  <c:ptCount val="7"/>
                  <c:pt idx="0">
                    <c:v>2.9738085706659079</c:v>
                  </c:pt>
                  <c:pt idx="1">
                    <c:v>3.9001133770368082</c:v>
                  </c:pt>
                  <c:pt idx="2">
                    <c:v>2.3804761428476162</c:v>
                  </c:pt>
                  <c:pt idx="3">
                    <c:v>5.2281290471193742</c:v>
                  </c:pt>
                  <c:pt idx="4">
                    <c:v>4.3260011227790631</c:v>
                  </c:pt>
                  <c:pt idx="5">
                    <c:v>4.6167765649141028</c:v>
                  </c:pt>
                  <c:pt idx="6">
                    <c:v>4.5077408855386185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'stats learning'!$A$3:$A$9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'stats learning'!$I$3:$I$9</c:f>
              <c:numCache>
                <c:formatCode>General</c:formatCode>
                <c:ptCount val="7"/>
                <c:pt idx="0">
                  <c:v>49.714285714285715</c:v>
                </c:pt>
                <c:pt idx="1">
                  <c:v>53.142857142857146</c:v>
                </c:pt>
                <c:pt idx="2">
                  <c:v>58</c:v>
                </c:pt>
                <c:pt idx="3">
                  <c:v>57</c:v>
                </c:pt>
                <c:pt idx="4">
                  <c:v>64</c:v>
                </c:pt>
                <c:pt idx="5">
                  <c:v>71.571428571428569</c:v>
                </c:pt>
                <c:pt idx="6">
                  <c:v>76.285714285714292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C-44B6-97D2-F3DE294D656B}"/>
            </c:ext>
          </c:extLst>
        </c:ser>
        <c:ser>
          <c:idx val="1"/>
          <c:order val="1"/>
          <c:tx>
            <c:v>Odor set 2 WR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9050">
                <a:solidFill>
                  <a:srgbClr val="002060"/>
                </a:solidFill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05C-44B6-97D2-F3DE294D6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learning'!$K$10:$K$11</c:f>
                <c:numCache>
                  <c:formatCode>General</c:formatCode>
                  <c:ptCount val="2"/>
                  <c:pt idx="0">
                    <c:v>2.4359132721399903</c:v>
                  </c:pt>
                  <c:pt idx="1">
                    <c:v>0.99317398164829573</c:v>
                  </c:pt>
                </c:numCache>
              </c:numRef>
            </c:plus>
            <c:minus>
              <c:numRef>
                <c:f>'stats learning'!$K$10:$K$11</c:f>
                <c:numCache>
                  <c:formatCode>General</c:formatCode>
                  <c:ptCount val="2"/>
                  <c:pt idx="0">
                    <c:v>2.4359132721399903</c:v>
                  </c:pt>
                  <c:pt idx="1">
                    <c:v>0.99317398164829573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'stats learning'!$A$10:$A$11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'stats learning'!$I$10:$I$11</c:f>
              <c:numCache>
                <c:formatCode>General</c:formatCode>
                <c:ptCount val="2"/>
                <c:pt idx="0">
                  <c:v>61.928571428571431</c:v>
                </c:pt>
                <c:pt idx="1">
                  <c:v>79.714285714285708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C-44B6-97D2-F3DE294D656B}"/>
            </c:ext>
          </c:extLst>
        </c:ser>
        <c:ser>
          <c:idx val="2"/>
          <c:order val="2"/>
          <c:tx>
            <c:v>Odor set 2 FR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05C-44B6-97D2-F3DE294D65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/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05C-44B6-97D2-F3DE294D6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learning'!$K$12:$K$13</c:f>
                <c:numCache>
                  <c:formatCode>General</c:formatCode>
                  <c:ptCount val="2"/>
                  <c:pt idx="0">
                    <c:v>3.4275792215101188</c:v>
                  </c:pt>
                  <c:pt idx="1">
                    <c:v>3.6017758280668031</c:v>
                  </c:pt>
                </c:numCache>
              </c:numRef>
            </c:plus>
            <c:minus>
              <c:numRef>
                <c:f>'stats learning'!$K$12:$K$13</c:f>
                <c:numCache>
                  <c:formatCode>General</c:formatCode>
                  <c:ptCount val="2"/>
                  <c:pt idx="0">
                    <c:v>3.4275792215101188</c:v>
                  </c:pt>
                  <c:pt idx="1">
                    <c:v>3.6017758280668031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'stats learning'!$A$12:$A$13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'stats learning'!$I$12:$I$13</c:f>
              <c:numCache>
                <c:formatCode>General</c:formatCode>
                <c:ptCount val="2"/>
                <c:pt idx="0">
                  <c:v>66.714285714285708</c:v>
                </c:pt>
                <c:pt idx="1">
                  <c:v>76.142857142857139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C-44B6-97D2-F3DE294D656B}"/>
            </c:ext>
          </c:extLst>
        </c:ser>
        <c:ser>
          <c:idx val="3"/>
          <c:order val="3"/>
          <c:tx>
            <c:v>Odor set 3 WR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05C-44B6-97D2-F3DE294D65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05C-44B6-97D2-F3DE294D65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5C-44B6-97D2-F3DE294D6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learning'!$K$14:$K$16</c:f>
                <c:numCache>
                  <c:formatCode>General</c:formatCode>
                  <c:ptCount val="3"/>
                  <c:pt idx="0">
                    <c:v>2.9999999999999996</c:v>
                  </c:pt>
                  <c:pt idx="1">
                    <c:v>0</c:v>
                  </c:pt>
                  <c:pt idx="2">
                    <c:v>0.5</c:v>
                  </c:pt>
                </c:numCache>
              </c:numRef>
            </c:plus>
            <c:minus>
              <c:numRef>
                <c:f>'stats learning'!$K$14:$K$16</c:f>
                <c:numCache>
                  <c:formatCode>General</c:formatCode>
                  <c:ptCount val="3"/>
                  <c:pt idx="0">
                    <c:v>2.9999999999999996</c:v>
                  </c:pt>
                  <c:pt idx="1">
                    <c:v>0</c:v>
                  </c:pt>
                  <c:pt idx="2">
                    <c:v>0.5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'stats learning'!$A$14:$A$16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</c:numCache>
            </c:numRef>
          </c:xVal>
          <c:yVal>
            <c:numRef>
              <c:f>'stats learning'!$I$14:$I$16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C-44B6-97D2-F3DE294D656B}"/>
            </c:ext>
          </c:extLst>
        </c:ser>
        <c:ser>
          <c:idx val="4"/>
          <c:order val="4"/>
          <c:tx>
            <c:v>Spatial 1 WR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05C-44B6-97D2-F3DE294D65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latin typeface="Cambria" panose="02040503050406030204" pitchFamily="18" charset="0"/>
                      </a:rPr>
                      <a:t>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5C-44B6-97D2-F3DE294D6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'stats learning'!$K$16:$K$18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0.5</c:v>
                  </c:pt>
                  <c:pt idx="2">
                    <c:v>1.4999999999999998</c:v>
                  </c:pt>
                </c:numCache>
              </c:numRef>
            </c:plus>
            <c:minus>
              <c:numRef>
                <c:f>'stats learning'!$K$16:$K$18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0.5</c:v>
                  </c:pt>
                  <c:pt idx="2">
                    <c:v>1.4999999999999998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'stats learning'!$A$17:$A$18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'stats learning'!$I$17:$I$18</c:f>
              <c:numCache>
                <c:formatCode>General</c:formatCode>
                <c:ptCount val="2"/>
                <c:pt idx="0">
                  <c:v>72.5</c:v>
                </c:pt>
                <c:pt idx="1">
                  <c:v>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5C-44B6-97D2-F3DE294D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42960"/>
        <c:axId val="540646896"/>
      </c:scatterChart>
      <c:valAx>
        <c:axId val="540642960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mbria" panose="02040503050406030204" pitchFamily="18" charset="0"/>
                  </a:rPr>
                  <a:t>Day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40646896"/>
        <c:crosses val="autoZero"/>
        <c:crossBetween val="midCat"/>
        <c:majorUnit val="1"/>
      </c:valAx>
      <c:valAx>
        <c:axId val="540646896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mbria" panose="02040503050406030204" pitchFamily="18" charset="0"/>
                  </a:rPr>
                  <a:t>% correct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406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0</xdr:row>
      <xdr:rowOff>180975</xdr:rowOff>
    </xdr:from>
    <xdr:to>
      <xdr:col>17</xdr:col>
      <xdr:colOff>114300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FAC8D-BDD7-40E0-AA55-AF9EC85ED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385762</xdr:colOff>
      <xdr:row>16</xdr:row>
      <xdr:rowOff>85725</xdr:rowOff>
    </xdr:from>
    <xdr:to>
      <xdr:col>15</xdr:col>
      <xdr:colOff>80962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F629E-BC13-47C4-910F-E13320A37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0</xdr:row>
      <xdr:rowOff>142875</xdr:rowOff>
    </xdr:from>
    <xdr:to>
      <xdr:col>16</xdr:col>
      <xdr:colOff>409575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2A867-240B-46F9-9725-D034D7D02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15</xdr:row>
      <xdr:rowOff>76200</xdr:rowOff>
    </xdr:from>
    <xdr:to>
      <xdr:col>14</xdr:col>
      <xdr:colOff>585787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92D5B-4940-42B1-BCDA-AE4390552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1</xdr:row>
      <xdr:rowOff>0</xdr:rowOff>
    </xdr:from>
    <xdr:to>
      <xdr:col>17</xdr:col>
      <xdr:colOff>180975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30597-97A5-491A-BECC-10A60C74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16</xdr:row>
      <xdr:rowOff>38100</xdr:rowOff>
    </xdr:from>
    <xdr:to>
      <xdr:col>14</xdr:col>
      <xdr:colOff>538162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A11BF-87A3-4217-8CC6-2282FA607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</xdr:rowOff>
    </xdr:from>
    <xdr:to>
      <xdr:col>16</xdr:col>
      <xdr:colOff>266701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11966-84BC-4145-96AF-329B3DB6C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15</xdr:row>
      <xdr:rowOff>133350</xdr:rowOff>
    </xdr:from>
    <xdr:to>
      <xdr:col>13</xdr:col>
      <xdr:colOff>600075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56CDE-859F-4C1A-A812-89B63076E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512618</xdr:colOff>
      <xdr:row>34</xdr:row>
      <xdr:rowOff>25112</xdr:rowOff>
    </xdr:from>
    <xdr:to>
      <xdr:col>15</xdr:col>
      <xdr:colOff>211283</xdr:colOff>
      <xdr:row>48</xdr:row>
      <xdr:rowOff>101312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79A7F-CCC5-419C-A5B7-A534C9E6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476251</xdr:colOff>
      <xdr:row>18</xdr:row>
      <xdr:rowOff>25978</xdr:rowOff>
    </xdr:from>
    <xdr:to>
      <xdr:col>22</xdr:col>
      <xdr:colOff>174915</xdr:colOff>
      <xdr:row>32</xdr:row>
      <xdr:rowOff>102178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87739-BA1B-4848-8DBF-BE4C20BBC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43296</xdr:colOff>
      <xdr:row>18</xdr:row>
      <xdr:rowOff>8658</xdr:rowOff>
    </xdr:from>
    <xdr:to>
      <xdr:col>14</xdr:col>
      <xdr:colOff>348097</xdr:colOff>
      <xdr:row>32</xdr:row>
      <xdr:rowOff>84858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823CE-727F-4215-9889-29A19360F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104775</xdr:rowOff>
    </xdr:from>
    <xdr:to>
      <xdr:col>14</xdr:col>
      <xdr:colOff>485775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6D23F-00E3-4DD0-BCEF-6522292B8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A98F-50F4-4B14-B60D-140684047246}">
  <dimension ref="B2:G24"/>
  <sheetViews>
    <sheetView topLeftCell="A2" workbookViewId="0">
      <selection activeCell="G18" activeCellId="2" sqref="G11:G13 G15:G16 G18:G22"/>
    </sheetView>
  </sheetViews>
  <sheetFormatPr defaultRowHeight="15" x14ac:dyDescent="0.25"/>
  <sheetData>
    <row r="2" spans="2:7" x14ac:dyDescent="0.25">
      <c r="B2" s="8"/>
      <c r="C2" s="7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22" t="s">
        <v>6</v>
      </c>
      <c r="C3" s="19" t="s">
        <v>0</v>
      </c>
      <c r="D3" s="20"/>
      <c r="E3" s="20"/>
      <c r="F3" s="20"/>
      <c r="G3" s="21"/>
    </row>
    <row r="4" spans="2:7" ht="15" customHeight="1" x14ac:dyDescent="0.25">
      <c r="B4" s="22"/>
      <c r="C4" s="3" t="s">
        <v>9</v>
      </c>
      <c r="D4" s="1">
        <v>1</v>
      </c>
      <c r="E4" s="1">
        <v>62</v>
      </c>
      <c r="F4" s="1">
        <v>58</v>
      </c>
      <c r="G4" s="1">
        <v>42</v>
      </c>
    </row>
    <row r="5" spans="2:7" x14ac:dyDescent="0.25">
      <c r="B5" s="22"/>
      <c r="C5" s="3" t="s">
        <v>10</v>
      </c>
      <c r="D5" s="1">
        <v>2</v>
      </c>
      <c r="E5" s="1">
        <v>70</v>
      </c>
      <c r="F5" s="1">
        <v>77</v>
      </c>
      <c r="G5" s="1">
        <v>23</v>
      </c>
    </row>
    <row r="6" spans="2:7" x14ac:dyDescent="0.25">
      <c r="B6" s="22"/>
      <c r="C6" s="3" t="s">
        <v>11</v>
      </c>
      <c r="D6" s="1">
        <v>3</v>
      </c>
      <c r="E6" s="1">
        <v>69</v>
      </c>
      <c r="F6" s="1">
        <v>67</v>
      </c>
      <c r="G6" s="1">
        <v>33</v>
      </c>
    </row>
    <row r="7" spans="2:7" x14ac:dyDescent="0.25">
      <c r="B7" s="22"/>
      <c r="C7" s="3" t="s">
        <v>12</v>
      </c>
      <c r="D7" s="1">
        <v>4</v>
      </c>
      <c r="E7" s="1">
        <v>74</v>
      </c>
      <c r="F7" s="1">
        <v>77</v>
      </c>
      <c r="G7" s="1">
        <v>23</v>
      </c>
    </row>
    <row r="8" spans="2:7" x14ac:dyDescent="0.25">
      <c r="B8" s="22"/>
      <c r="C8" s="3" t="s">
        <v>13</v>
      </c>
      <c r="D8" s="1">
        <v>5</v>
      </c>
      <c r="E8" s="1">
        <v>76</v>
      </c>
      <c r="F8" s="1">
        <v>61</v>
      </c>
      <c r="G8" s="1">
        <v>39</v>
      </c>
    </row>
    <row r="9" spans="2:7" x14ac:dyDescent="0.25">
      <c r="B9" s="22"/>
      <c r="C9" s="4" t="s">
        <v>14</v>
      </c>
      <c r="D9" s="2">
        <v>6</v>
      </c>
      <c r="E9" s="1">
        <v>73</v>
      </c>
      <c r="F9" s="1">
        <v>74</v>
      </c>
      <c r="G9" s="1">
        <v>26</v>
      </c>
    </row>
    <row r="10" spans="2:7" x14ac:dyDescent="0.25">
      <c r="B10" s="22"/>
      <c r="C10" s="3" t="s">
        <v>19</v>
      </c>
      <c r="D10" s="1">
        <v>7</v>
      </c>
      <c r="E10" s="1">
        <v>86</v>
      </c>
      <c r="F10" s="1">
        <v>83</v>
      </c>
      <c r="G10" s="1">
        <v>17</v>
      </c>
    </row>
    <row r="11" spans="2:7" x14ac:dyDescent="0.25">
      <c r="B11" s="23"/>
      <c r="C11" s="3" t="s">
        <v>15</v>
      </c>
      <c r="D11" s="1">
        <v>8</v>
      </c>
      <c r="E11" s="1">
        <v>90</v>
      </c>
      <c r="F11" s="1">
        <v>76</v>
      </c>
      <c r="G11" s="1">
        <v>24</v>
      </c>
    </row>
    <row r="12" spans="2:7" ht="15" customHeight="1" x14ac:dyDescent="0.25">
      <c r="B12" s="26" t="s">
        <v>7</v>
      </c>
      <c r="C12" s="4" t="s">
        <v>16</v>
      </c>
      <c r="D12" s="2">
        <v>9</v>
      </c>
      <c r="E12" s="2">
        <v>76</v>
      </c>
      <c r="F12" s="1">
        <v>75</v>
      </c>
      <c r="G12" s="1">
        <v>25</v>
      </c>
    </row>
    <row r="13" spans="2:7" x14ac:dyDescent="0.25">
      <c r="B13" s="26"/>
      <c r="C13" s="4" t="s">
        <v>17</v>
      </c>
      <c r="D13" s="2">
        <v>10</v>
      </c>
      <c r="E13" s="2">
        <v>84</v>
      </c>
      <c r="F13" s="1">
        <v>79</v>
      </c>
      <c r="G13" s="1">
        <v>21</v>
      </c>
    </row>
    <row r="14" spans="2:7" x14ac:dyDescent="0.25">
      <c r="B14" s="26"/>
      <c r="C14" s="26" t="s">
        <v>8</v>
      </c>
      <c r="D14" s="26"/>
      <c r="E14" s="26"/>
      <c r="F14" s="26"/>
      <c r="G14" s="26"/>
    </row>
    <row r="15" spans="2:7" x14ac:dyDescent="0.25">
      <c r="B15" s="26"/>
      <c r="C15" s="4" t="s">
        <v>18</v>
      </c>
      <c r="D15" s="1">
        <v>11</v>
      </c>
      <c r="E15" s="1">
        <v>80</v>
      </c>
      <c r="F15" s="1">
        <v>40</v>
      </c>
      <c r="G15" s="1">
        <v>60</v>
      </c>
    </row>
    <row r="16" spans="2:7" x14ac:dyDescent="0.25">
      <c r="B16" s="26"/>
      <c r="C16" s="4" t="s">
        <v>20</v>
      </c>
      <c r="D16" s="2">
        <v>12</v>
      </c>
      <c r="E16" s="1">
        <v>87</v>
      </c>
      <c r="F16" s="1">
        <v>20</v>
      </c>
      <c r="G16" s="1">
        <v>80</v>
      </c>
    </row>
    <row r="17" spans="2:7" x14ac:dyDescent="0.25">
      <c r="B17" s="25" t="s">
        <v>21</v>
      </c>
      <c r="C17" s="24" t="s">
        <v>0</v>
      </c>
      <c r="D17" s="24"/>
      <c r="E17" s="24"/>
      <c r="F17" s="24"/>
      <c r="G17" s="24"/>
    </row>
    <row r="18" spans="2:7" x14ac:dyDescent="0.25">
      <c r="B18" s="26"/>
      <c r="C18" s="6" t="s">
        <v>22</v>
      </c>
      <c r="D18" s="6">
        <v>13</v>
      </c>
      <c r="E18" s="6">
        <v>92</v>
      </c>
      <c r="F18" s="6">
        <v>62</v>
      </c>
      <c r="G18" s="6">
        <v>38</v>
      </c>
    </row>
    <row r="19" spans="2:7" x14ac:dyDescent="0.25">
      <c r="B19" s="26"/>
      <c r="C19" s="6" t="s">
        <v>23</v>
      </c>
      <c r="D19" s="6">
        <v>14</v>
      </c>
      <c r="E19" s="6">
        <v>92</v>
      </c>
      <c r="F19" s="6">
        <v>62</v>
      </c>
      <c r="G19" s="6">
        <v>38</v>
      </c>
    </row>
    <row r="20" spans="2:7" x14ac:dyDescent="0.25">
      <c r="B20" s="26"/>
      <c r="C20" s="6" t="s">
        <v>24</v>
      </c>
      <c r="D20" s="6">
        <v>15</v>
      </c>
      <c r="E20" s="6">
        <v>93</v>
      </c>
      <c r="F20" s="6">
        <v>73</v>
      </c>
      <c r="G20" s="6">
        <v>27</v>
      </c>
    </row>
    <row r="21" spans="2:7" x14ac:dyDescent="0.25">
      <c r="B21" s="24" t="s">
        <v>26</v>
      </c>
      <c r="C21" s="6" t="s">
        <v>27</v>
      </c>
      <c r="D21" s="6">
        <v>16</v>
      </c>
      <c r="E21" s="6">
        <v>72</v>
      </c>
      <c r="F21" s="6">
        <v>54</v>
      </c>
      <c r="G21" s="6">
        <v>46</v>
      </c>
    </row>
    <row r="22" spans="2:7" x14ac:dyDescent="0.25">
      <c r="B22" s="24"/>
      <c r="C22" s="6" t="s">
        <v>28</v>
      </c>
      <c r="D22" s="6">
        <v>17</v>
      </c>
      <c r="E22" s="6">
        <v>88</v>
      </c>
      <c r="F22" s="6">
        <v>58</v>
      </c>
      <c r="G22" s="6">
        <v>42</v>
      </c>
    </row>
    <row r="23" spans="2:7" x14ac:dyDescent="0.25">
      <c r="B23" s="24"/>
      <c r="C23" s="6"/>
      <c r="D23" s="6"/>
      <c r="E23" s="6"/>
      <c r="F23" s="6"/>
      <c r="G23" s="6"/>
    </row>
    <row r="24" spans="2:7" x14ac:dyDescent="0.25">
      <c r="B24" s="24"/>
      <c r="C24" s="6"/>
      <c r="D24" s="6"/>
      <c r="E24" s="6"/>
      <c r="F24" s="6"/>
      <c r="G24" s="6"/>
    </row>
  </sheetData>
  <mergeCells count="7">
    <mergeCell ref="C3:G3"/>
    <mergeCell ref="B3:B11"/>
    <mergeCell ref="B21:B24"/>
    <mergeCell ref="C17:G17"/>
    <mergeCell ref="B17:B20"/>
    <mergeCell ref="C14:G14"/>
    <mergeCell ref="B12:B1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189D-0ED5-46A1-8BA8-1EDF0A4C7D0C}">
  <dimension ref="B2:G24"/>
  <sheetViews>
    <sheetView topLeftCell="A9" workbookViewId="0">
      <selection activeCell="G18" activeCellId="2" sqref="G11:G13 G15:G16 G18:G22"/>
    </sheetView>
  </sheetViews>
  <sheetFormatPr defaultRowHeight="15" x14ac:dyDescent="0.25"/>
  <sheetData>
    <row r="2" spans="2:7" x14ac:dyDescent="0.25">
      <c r="B2" s="8"/>
      <c r="C2" s="7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22" t="s">
        <v>6</v>
      </c>
      <c r="C3" s="19" t="s">
        <v>0</v>
      </c>
      <c r="D3" s="20"/>
      <c r="E3" s="20"/>
      <c r="F3" s="20"/>
      <c r="G3" s="21"/>
    </row>
    <row r="4" spans="2:7" ht="15" customHeight="1" x14ac:dyDescent="0.25">
      <c r="B4" s="22"/>
      <c r="C4" s="3" t="s">
        <v>9</v>
      </c>
      <c r="D4" s="1">
        <v>1</v>
      </c>
      <c r="E4" s="1">
        <v>52</v>
      </c>
      <c r="F4" s="1">
        <v>23</v>
      </c>
      <c r="G4" s="1">
        <v>77</v>
      </c>
    </row>
    <row r="5" spans="2:7" x14ac:dyDescent="0.25">
      <c r="B5" s="22"/>
      <c r="C5" s="3" t="s">
        <v>10</v>
      </c>
      <c r="D5" s="1">
        <v>2</v>
      </c>
      <c r="E5" s="1">
        <v>61</v>
      </c>
      <c r="F5" s="1">
        <v>61</v>
      </c>
      <c r="G5" s="1">
        <v>39</v>
      </c>
    </row>
    <row r="6" spans="2:7" x14ac:dyDescent="0.25">
      <c r="B6" s="22"/>
      <c r="C6" s="3" t="s">
        <v>11</v>
      </c>
      <c r="D6" s="1">
        <v>3</v>
      </c>
      <c r="E6" s="1">
        <v>60</v>
      </c>
      <c r="F6" s="1">
        <v>51</v>
      </c>
      <c r="G6" s="1">
        <v>49</v>
      </c>
    </row>
    <row r="7" spans="2:7" x14ac:dyDescent="0.25">
      <c r="B7" s="22"/>
      <c r="C7" s="3" t="s">
        <v>12</v>
      </c>
      <c r="D7" s="1">
        <v>4</v>
      </c>
      <c r="E7" s="1">
        <v>53</v>
      </c>
      <c r="F7" s="1">
        <v>60</v>
      </c>
      <c r="G7" s="1">
        <v>40</v>
      </c>
    </row>
    <row r="8" spans="2:7" x14ac:dyDescent="0.25">
      <c r="B8" s="22"/>
      <c r="C8" s="3" t="s">
        <v>13</v>
      </c>
      <c r="D8" s="1">
        <v>5</v>
      </c>
      <c r="E8" s="1">
        <v>68</v>
      </c>
      <c r="F8" s="1">
        <v>71</v>
      </c>
      <c r="G8" s="1">
        <v>29</v>
      </c>
    </row>
    <row r="9" spans="2:7" x14ac:dyDescent="0.25">
      <c r="B9" s="22"/>
      <c r="C9" s="4" t="s">
        <v>14</v>
      </c>
      <c r="D9" s="2">
        <v>6</v>
      </c>
      <c r="E9" s="1">
        <v>59</v>
      </c>
      <c r="F9" s="1">
        <v>73</v>
      </c>
      <c r="G9" s="1">
        <v>27</v>
      </c>
    </row>
    <row r="10" spans="2:7" x14ac:dyDescent="0.25">
      <c r="B10" s="22"/>
      <c r="C10" s="3" t="s">
        <v>19</v>
      </c>
      <c r="D10" s="1">
        <v>7</v>
      </c>
      <c r="E10" s="1">
        <v>80</v>
      </c>
      <c r="F10" s="1">
        <v>81</v>
      </c>
      <c r="G10" s="1">
        <v>19</v>
      </c>
    </row>
    <row r="11" spans="2:7" x14ac:dyDescent="0.25">
      <c r="B11" s="23"/>
      <c r="C11" s="3" t="s">
        <v>15</v>
      </c>
      <c r="D11" s="1">
        <v>8</v>
      </c>
      <c r="E11" s="1">
        <v>84</v>
      </c>
      <c r="F11" s="1">
        <v>74</v>
      </c>
      <c r="G11" s="1">
        <v>26</v>
      </c>
    </row>
    <row r="12" spans="2:7" ht="15" customHeight="1" x14ac:dyDescent="0.25">
      <c r="B12" s="30" t="s">
        <v>7</v>
      </c>
      <c r="C12" s="4" t="s">
        <v>16</v>
      </c>
      <c r="D12" s="2">
        <v>9</v>
      </c>
      <c r="E12" s="2">
        <v>58</v>
      </c>
      <c r="F12" s="1">
        <v>61</v>
      </c>
      <c r="G12" s="1">
        <v>39</v>
      </c>
    </row>
    <row r="13" spans="2:7" x14ac:dyDescent="0.25">
      <c r="B13" s="22"/>
      <c r="C13" s="4" t="s">
        <v>17</v>
      </c>
      <c r="D13" s="2">
        <v>10</v>
      </c>
      <c r="E13" s="2">
        <v>77</v>
      </c>
      <c r="F13" s="1">
        <v>78</v>
      </c>
      <c r="G13" s="1">
        <v>22</v>
      </c>
    </row>
    <row r="14" spans="2:7" x14ac:dyDescent="0.25">
      <c r="B14" s="22"/>
      <c r="C14" s="26" t="s">
        <v>8</v>
      </c>
      <c r="D14" s="26"/>
      <c r="E14" s="26"/>
      <c r="F14" s="26"/>
      <c r="G14" s="26"/>
    </row>
    <row r="15" spans="2:7" ht="15" customHeight="1" x14ac:dyDescent="0.25">
      <c r="B15" s="22"/>
      <c r="C15" s="4" t="s">
        <v>18</v>
      </c>
      <c r="D15" s="1">
        <v>11</v>
      </c>
      <c r="E15" s="1">
        <v>75</v>
      </c>
      <c r="F15" s="1">
        <v>27</v>
      </c>
      <c r="G15" s="1">
        <v>73</v>
      </c>
    </row>
    <row r="16" spans="2:7" x14ac:dyDescent="0.25">
      <c r="B16" s="23"/>
      <c r="C16" s="4" t="s">
        <v>20</v>
      </c>
      <c r="D16" s="2">
        <v>12</v>
      </c>
      <c r="E16" s="1">
        <v>89</v>
      </c>
      <c r="F16" s="1">
        <v>12</v>
      </c>
      <c r="G16" s="1">
        <v>88</v>
      </c>
    </row>
    <row r="17" spans="2:7" ht="15" customHeight="1" x14ac:dyDescent="0.25">
      <c r="B17" s="24" t="s">
        <v>21</v>
      </c>
      <c r="C17" s="27" t="s">
        <v>0</v>
      </c>
      <c r="D17" s="28"/>
      <c r="E17" s="28"/>
      <c r="F17" s="28"/>
      <c r="G17" s="29"/>
    </row>
    <row r="18" spans="2:7" x14ac:dyDescent="0.25">
      <c r="B18" s="24"/>
      <c r="C18" s="6" t="s">
        <v>22</v>
      </c>
      <c r="D18" s="6">
        <v>13</v>
      </c>
      <c r="E18" s="6">
        <v>86</v>
      </c>
      <c r="F18" s="6">
        <v>44</v>
      </c>
      <c r="G18" s="6">
        <v>56</v>
      </c>
    </row>
    <row r="19" spans="2:7" x14ac:dyDescent="0.25">
      <c r="B19" s="24"/>
      <c r="C19" s="6" t="s">
        <v>23</v>
      </c>
      <c r="D19" s="6">
        <v>14</v>
      </c>
      <c r="E19" s="6">
        <v>92</v>
      </c>
      <c r="F19" s="6">
        <v>50</v>
      </c>
      <c r="G19" s="6">
        <v>50</v>
      </c>
    </row>
    <row r="20" spans="2:7" x14ac:dyDescent="0.25">
      <c r="B20" s="24"/>
      <c r="C20" s="6" t="s">
        <v>24</v>
      </c>
      <c r="D20" s="6">
        <v>15</v>
      </c>
      <c r="E20" s="6">
        <v>92</v>
      </c>
      <c r="F20" s="6">
        <v>51</v>
      </c>
      <c r="G20" s="6">
        <v>49</v>
      </c>
    </row>
    <row r="21" spans="2:7" x14ac:dyDescent="0.25">
      <c r="B21" s="24" t="s">
        <v>26</v>
      </c>
      <c r="C21" s="6" t="s">
        <v>27</v>
      </c>
      <c r="D21" s="6">
        <v>16</v>
      </c>
      <c r="E21" s="6">
        <v>73</v>
      </c>
      <c r="F21" s="6">
        <v>53</v>
      </c>
      <c r="G21" s="6">
        <v>47</v>
      </c>
    </row>
    <row r="22" spans="2:7" x14ac:dyDescent="0.25">
      <c r="B22" s="24"/>
      <c r="C22" s="6" t="s">
        <v>28</v>
      </c>
      <c r="D22" s="6">
        <v>17</v>
      </c>
      <c r="E22" s="6">
        <v>91</v>
      </c>
      <c r="F22" s="6">
        <v>60</v>
      </c>
      <c r="G22" s="6">
        <v>40</v>
      </c>
    </row>
    <row r="23" spans="2:7" x14ac:dyDescent="0.25">
      <c r="B23" s="24"/>
      <c r="C23" s="6"/>
      <c r="D23" s="6"/>
      <c r="E23" s="6"/>
      <c r="F23" s="6"/>
      <c r="G23" s="6"/>
    </row>
    <row r="24" spans="2:7" x14ac:dyDescent="0.25">
      <c r="B24" s="24"/>
      <c r="C24" s="6"/>
      <c r="D24" s="6"/>
      <c r="E24" s="6"/>
      <c r="F24" s="6"/>
      <c r="G24" s="6"/>
    </row>
  </sheetData>
  <mergeCells count="7">
    <mergeCell ref="B21:B24"/>
    <mergeCell ref="B17:B20"/>
    <mergeCell ref="C17:G17"/>
    <mergeCell ref="B3:B11"/>
    <mergeCell ref="C14:G14"/>
    <mergeCell ref="B12:B16"/>
    <mergeCell ref="C3:G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77ED-DD63-43D5-AD32-94B6F04F86DB}">
  <dimension ref="B2:G24"/>
  <sheetViews>
    <sheetView topLeftCell="A3" workbookViewId="0">
      <selection activeCell="G22" sqref="G18:G22"/>
    </sheetView>
  </sheetViews>
  <sheetFormatPr defaultRowHeight="15" x14ac:dyDescent="0.25"/>
  <sheetData>
    <row r="2" spans="2:7" x14ac:dyDescent="0.25">
      <c r="B2" s="5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30" t="s">
        <v>6</v>
      </c>
      <c r="C3" s="19" t="s">
        <v>25</v>
      </c>
      <c r="D3" s="20"/>
      <c r="E3" s="20"/>
      <c r="F3" s="20"/>
      <c r="G3" s="21"/>
    </row>
    <row r="4" spans="2:7" ht="15" customHeight="1" x14ac:dyDescent="0.25">
      <c r="B4" s="22"/>
      <c r="C4" s="3" t="s">
        <v>9</v>
      </c>
      <c r="D4" s="1">
        <v>1</v>
      </c>
      <c r="E4" s="1">
        <v>57</v>
      </c>
      <c r="F4" s="1">
        <v>40.5</v>
      </c>
      <c r="G4" s="1">
        <v>59.5</v>
      </c>
    </row>
    <row r="5" spans="2:7" x14ac:dyDescent="0.25">
      <c r="B5" s="22"/>
      <c r="C5" s="3" t="s">
        <v>10</v>
      </c>
      <c r="D5" s="1">
        <v>2</v>
      </c>
      <c r="E5" s="1">
        <v>65.5</v>
      </c>
      <c r="F5" s="1">
        <v>69</v>
      </c>
      <c r="G5" s="1">
        <v>31</v>
      </c>
    </row>
    <row r="6" spans="2:7" x14ac:dyDescent="0.25">
      <c r="B6" s="22"/>
      <c r="C6" s="3" t="s">
        <v>11</v>
      </c>
      <c r="D6" s="1">
        <v>3</v>
      </c>
      <c r="E6" s="1">
        <v>64.5</v>
      </c>
      <c r="F6" s="1">
        <v>59</v>
      </c>
      <c r="G6" s="1">
        <v>41</v>
      </c>
    </row>
    <row r="7" spans="2:7" x14ac:dyDescent="0.25">
      <c r="B7" s="22"/>
      <c r="C7" s="3" t="s">
        <v>12</v>
      </c>
      <c r="D7" s="1">
        <v>4</v>
      </c>
      <c r="E7" s="1">
        <v>63.5</v>
      </c>
      <c r="F7" s="1">
        <v>68.5</v>
      </c>
      <c r="G7" s="1">
        <v>31.5</v>
      </c>
    </row>
    <row r="8" spans="2:7" x14ac:dyDescent="0.25">
      <c r="B8" s="22"/>
      <c r="C8" s="3" t="s">
        <v>13</v>
      </c>
      <c r="D8" s="1">
        <v>5</v>
      </c>
      <c r="E8" s="1">
        <v>72</v>
      </c>
      <c r="F8" s="1">
        <v>66</v>
      </c>
      <c r="G8" s="1">
        <v>34</v>
      </c>
    </row>
    <row r="9" spans="2:7" x14ac:dyDescent="0.25">
      <c r="B9" s="22"/>
      <c r="C9" s="4" t="s">
        <v>14</v>
      </c>
      <c r="D9" s="2">
        <v>6</v>
      </c>
      <c r="E9" s="1">
        <v>66</v>
      </c>
      <c r="F9" s="1">
        <v>73.5</v>
      </c>
      <c r="G9" s="1">
        <v>26.5</v>
      </c>
    </row>
    <row r="10" spans="2:7" x14ac:dyDescent="0.25">
      <c r="B10" s="22"/>
      <c r="C10" s="3" t="s">
        <v>19</v>
      </c>
      <c r="D10" s="1">
        <v>7</v>
      </c>
      <c r="E10" s="1">
        <v>83</v>
      </c>
      <c r="F10" s="1">
        <v>82</v>
      </c>
      <c r="G10" s="1">
        <v>18</v>
      </c>
    </row>
    <row r="11" spans="2:7" x14ac:dyDescent="0.25">
      <c r="B11" s="23"/>
      <c r="C11" s="3" t="s">
        <v>15</v>
      </c>
      <c r="D11" s="1">
        <v>8</v>
      </c>
      <c r="E11" s="1">
        <v>87</v>
      </c>
      <c r="F11" s="1">
        <v>75</v>
      </c>
      <c r="G11" s="1">
        <v>25</v>
      </c>
    </row>
    <row r="12" spans="2:7" x14ac:dyDescent="0.25">
      <c r="B12" s="26" t="s">
        <v>7</v>
      </c>
      <c r="C12" s="4" t="s">
        <v>16</v>
      </c>
      <c r="D12" s="2">
        <v>9</v>
      </c>
      <c r="E12" s="2">
        <v>67</v>
      </c>
      <c r="F12" s="1">
        <v>68</v>
      </c>
      <c r="G12" s="1">
        <v>32</v>
      </c>
    </row>
    <row r="13" spans="2:7" x14ac:dyDescent="0.25">
      <c r="B13" s="26"/>
      <c r="C13" s="4" t="s">
        <v>17</v>
      </c>
      <c r="D13" s="2">
        <v>10</v>
      </c>
      <c r="E13" s="2">
        <v>80.5</v>
      </c>
      <c r="F13" s="1">
        <v>78.5</v>
      </c>
      <c r="G13" s="1">
        <v>21.5</v>
      </c>
    </row>
    <row r="14" spans="2:7" x14ac:dyDescent="0.25">
      <c r="B14" s="26"/>
      <c r="C14" s="26" t="s">
        <v>8</v>
      </c>
      <c r="D14" s="26"/>
      <c r="E14" s="26"/>
      <c r="F14" s="26"/>
      <c r="G14" s="26"/>
    </row>
    <row r="15" spans="2:7" x14ac:dyDescent="0.25">
      <c r="B15" s="26"/>
      <c r="C15" s="4" t="s">
        <v>18</v>
      </c>
      <c r="D15" s="1">
        <v>11</v>
      </c>
      <c r="E15" s="1">
        <v>77.5</v>
      </c>
      <c r="F15" s="1">
        <v>33.5</v>
      </c>
      <c r="G15" s="1">
        <v>66.5</v>
      </c>
    </row>
    <row r="16" spans="2:7" x14ac:dyDescent="0.25">
      <c r="B16" s="26"/>
      <c r="C16" s="4" t="s">
        <v>20</v>
      </c>
      <c r="D16" s="2">
        <v>12</v>
      </c>
      <c r="E16" s="1">
        <v>88</v>
      </c>
      <c r="F16" s="1">
        <v>16</v>
      </c>
      <c r="G16" s="1">
        <v>84</v>
      </c>
    </row>
    <row r="17" spans="2:7" ht="15" customHeight="1" x14ac:dyDescent="0.25">
      <c r="B17" s="24" t="s">
        <v>21</v>
      </c>
      <c r="C17" s="27" t="s">
        <v>0</v>
      </c>
      <c r="D17" s="28"/>
      <c r="E17" s="28"/>
      <c r="F17" s="28"/>
      <c r="G17" s="29"/>
    </row>
    <row r="18" spans="2:7" x14ac:dyDescent="0.25">
      <c r="B18" s="24"/>
      <c r="C18" s="6" t="s">
        <v>22</v>
      </c>
      <c r="D18" s="4">
        <v>13</v>
      </c>
      <c r="E18" s="6">
        <v>89</v>
      </c>
      <c r="F18" s="6">
        <v>53</v>
      </c>
      <c r="G18" s="6">
        <v>47</v>
      </c>
    </row>
    <row r="19" spans="2:7" x14ac:dyDescent="0.25">
      <c r="B19" s="24"/>
      <c r="C19" s="4" t="s">
        <v>23</v>
      </c>
      <c r="D19" s="4">
        <v>14</v>
      </c>
      <c r="E19" s="6">
        <v>92</v>
      </c>
      <c r="F19" s="6">
        <v>56</v>
      </c>
      <c r="G19" s="6">
        <v>44</v>
      </c>
    </row>
    <row r="20" spans="2:7" x14ac:dyDescent="0.25">
      <c r="B20" s="24"/>
      <c r="C20" s="4" t="s">
        <v>24</v>
      </c>
      <c r="D20" s="4">
        <v>15</v>
      </c>
      <c r="E20" s="6">
        <v>92.5</v>
      </c>
      <c r="F20" s="6">
        <v>62</v>
      </c>
      <c r="G20" s="6">
        <v>38</v>
      </c>
    </row>
    <row r="21" spans="2:7" x14ac:dyDescent="0.25">
      <c r="B21" s="24" t="s">
        <v>26</v>
      </c>
      <c r="C21" s="6" t="s">
        <v>27</v>
      </c>
      <c r="D21" s="6">
        <v>16</v>
      </c>
      <c r="E21" s="6">
        <v>72.5</v>
      </c>
      <c r="F21" s="6">
        <v>53.5</v>
      </c>
      <c r="G21" s="6">
        <v>46.5</v>
      </c>
    </row>
    <row r="22" spans="2:7" x14ac:dyDescent="0.25">
      <c r="B22" s="24"/>
      <c r="C22" s="6" t="s">
        <v>28</v>
      </c>
      <c r="D22" s="6">
        <v>17</v>
      </c>
      <c r="E22" s="6">
        <v>89.5</v>
      </c>
      <c r="F22" s="6">
        <v>59</v>
      </c>
      <c r="G22" s="6">
        <v>41</v>
      </c>
    </row>
    <row r="23" spans="2:7" x14ac:dyDescent="0.25">
      <c r="B23" s="24"/>
      <c r="C23" s="6"/>
      <c r="D23" s="6"/>
      <c r="E23" s="6"/>
      <c r="F23" s="6"/>
      <c r="G23" s="6"/>
    </row>
    <row r="24" spans="2:7" x14ac:dyDescent="0.25">
      <c r="B24" s="24"/>
      <c r="C24" s="6"/>
      <c r="D24" s="6"/>
      <c r="E24" s="6"/>
      <c r="F24" s="6"/>
      <c r="G24" s="6"/>
    </row>
  </sheetData>
  <mergeCells count="7">
    <mergeCell ref="B3:B11"/>
    <mergeCell ref="C3:G3"/>
    <mergeCell ref="B21:B24"/>
    <mergeCell ref="B17:B20"/>
    <mergeCell ref="C17:G17"/>
    <mergeCell ref="B12:B16"/>
    <mergeCell ref="C14:G1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B9E4-1880-4BEE-8BB7-C0949AF9B524}">
  <dimension ref="B2:F15"/>
  <sheetViews>
    <sheetView workbookViewId="0">
      <selection activeCell="F14" sqref="F14:F15"/>
    </sheetView>
  </sheetViews>
  <sheetFormatPr defaultRowHeight="15" x14ac:dyDescent="0.25"/>
  <sheetData>
    <row r="2" spans="2:6" x14ac:dyDescent="0.25">
      <c r="B2" s="5"/>
      <c r="C2" s="1" t="s">
        <v>2</v>
      </c>
      <c r="D2" s="1" t="s">
        <v>3</v>
      </c>
      <c r="E2" s="1" t="s">
        <v>4</v>
      </c>
      <c r="F2" s="1" t="s">
        <v>5</v>
      </c>
    </row>
    <row r="3" spans="2:6" x14ac:dyDescent="0.25">
      <c r="B3" s="30" t="s">
        <v>6</v>
      </c>
      <c r="C3" s="31" t="s">
        <v>0</v>
      </c>
      <c r="D3" s="20"/>
      <c r="E3" s="20"/>
      <c r="F3" s="21"/>
    </row>
    <row r="4" spans="2:6" x14ac:dyDescent="0.25">
      <c r="B4" s="22"/>
      <c r="C4" s="1">
        <v>1</v>
      </c>
      <c r="D4" s="1">
        <v>51.9</v>
      </c>
      <c r="E4" s="1">
        <v>49.65</v>
      </c>
      <c r="F4" s="1">
        <v>50.35</v>
      </c>
    </row>
    <row r="5" spans="2:6" x14ac:dyDescent="0.25">
      <c r="B5" s="22"/>
      <c r="C5" s="1">
        <v>2</v>
      </c>
      <c r="D5" s="1">
        <v>56.85</v>
      </c>
      <c r="E5" s="1">
        <v>66.5</v>
      </c>
      <c r="F5" s="1">
        <v>33.5</v>
      </c>
    </row>
    <row r="6" spans="2:6" x14ac:dyDescent="0.25">
      <c r="B6" s="22"/>
      <c r="C6" s="1">
        <v>3</v>
      </c>
      <c r="D6" s="1">
        <v>59.95</v>
      </c>
      <c r="E6" s="1">
        <v>64.599999999999994</v>
      </c>
      <c r="F6" s="1">
        <v>35.4</v>
      </c>
    </row>
    <row r="7" spans="2:6" x14ac:dyDescent="0.25">
      <c r="B7" s="22"/>
      <c r="C7" s="1">
        <v>4</v>
      </c>
      <c r="D7" s="1">
        <v>58.95</v>
      </c>
      <c r="E7" s="1">
        <v>70.45</v>
      </c>
      <c r="F7" s="1">
        <v>29.55</v>
      </c>
    </row>
    <row r="8" spans="2:6" x14ac:dyDescent="0.25">
      <c r="B8" s="22"/>
      <c r="C8" s="1">
        <v>5</v>
      </c>
      <c r="D8" s="1">
        <v>66.400000000000006</v>
      </c>
      <c r="E8" s="1">
        <v>74.8</v>
      </c>
      <c r="F8" s="1">
        <v>25.2</v>
      </c>
    </row>
    <row r="9" spans="2:6" x14ac:dyDescent="0.25">
      <c r="B9" s="22"/>
      <c r="C9" s="2">
        <v>6</v>
      </c>
      <c r="D9" s="1">
        <v>68.2</v>
      </c>
      <c r="E9" s="1">
        <v>77.95</v>
      </c>
      <c r="F9" s="1">
        <v>22.05</v>
      </c>
    </row>
    <row r="10" spans="2:6" x14ac:dyDescent="0.25">
      <c r="B10" s="22"/>
      <c r="C10" s="1">
        <v>7</v>
      </c>
      <c r="D10" s="1">
        <v>78.5</v>
      </c>
      <c r="E10" s="1">
        <v>77.25</v>
      </c>
      <c r="F10" s="1">
        <v>22.75</v>
      </c>
    </row>
    <row r="11" spans="2:6" x14ac:dyDescent="0.25">
      <c r="B11" s="26" t="s">
        <v>7</v>
      </c>
      <c r="C11" s="2">
        <v>8</v>
      </c>
      <c r="D11" s="2">
        <v>63.45</v>
      </c>
      <c r="E11" s="1">
        <v>75.95</v>
      </c>
      <c r="F11" s="1">
        <v>24.05</v>
      </c>
    </row>
    <row r="12" spans="2:6" x14ac:dyDescent="0.25">
      <c r="B12" s="26"/>
      <c r="C12" s="2">
        <v>9</v>
      </c>
      <c r="D12" s="2">
        <v>79.95</v>
      </c>
      <c r="E12" s="1">
        <v>84.45</v>
      </c>
      <c r="F12" s="1">
        <v>15.55</v>
      </c>
    </row>
    <row r="13" spans="2:6" x14ac:dyDescent="0.25">
      <c r="B13" s="26"/>
      <c r="C13" s="25" t="s">
        <v>8</v>
      </c>
      <c r="D13" s="26"/>
      <c r="E13" s="26"/>
      <c r="F13" s="26"/>
    </row>
    <row r="14" spans="2:6" x14ac:dyDescent="0.25">
      <c r="B14" s="26"/>
      <c r="C14" s="1">
        <v>10</v>
      </c>
      <c r="D14" s="1">
        <v>69.95</v>
      </c>
      <c r="E14" s="1">
        <v>38.25</v>
      </c>
      <c r="F14" s="1">
        <v>61.75</v>
      </c>
    </row>
    <row r="15" spans="2:6" x14ac:dyDescent="0.25">
      <c r="B15" s="26"/>
      <c r="C15" s="2">
        <v>11</v>
      </c>
      <c r="D15" s="1">
        <v>79.7</v>
      </c>
      <c r="E15" s="1">
        <v>18.600000000000001</v>
      </c>
      <c r="F15" s="1">
        <v>81.400000000000006</v>
      </c>
    </row>
  </sheetData>
  <mergeCells count="4">
    <mergeCell ref="B3:B10"/>
    <mergeCell ref="C3:F3"/>
    <mergeCell ref="B11:B15"/>
    <mergeCell ref="C13:F1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8FED-E7D4-4B02-B81D-869F400A162A}">
  <dimension ref="A1:Q18"/>
  <sheetViews>
    <sheetView topLeftCell="A22" zoomScale="110" zoomScaleNormal="110" workbookViewId="0">
      <selection sqref="A1:Q19"/>
    </sheetView>
  </sheetViews>
  <sheetFormatPr defaultRowHeight="15" x14ac:dyDescent="0.25"/>
  <sheetData>
    <row r="1" spans="1:17" x14ac:dyDescent="0.25">
      <c r="I1" s="32" t="s">
        <v>39</v>
      </c>
      <c r="J1" s="32"/>
      <c r="K1" s="32"/>
      <c r="L1" s="32" t="s">
        <v>40</v>
      </c>
      <c r="M1" s="32"/>
      <c r="N1" s="32"/>
      <c r="O1" s="32" t="s">
        <v>41</v>
      </c>
      <c r="P1" s="32"/>
      <c r="Q1" s="32"/>
    </row>
    <row r="2" spans="1:17" x14ac:dyDescent="0.25">
      <c r="A2" s="6" t="s">
        <v>2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10" t="s">
        <v>36</v>
      </c>
      <c r="J2" s="10" t="s">
        <v>38</v>
      </c>
      <c r="K2" s="10" t="s">
        <v>37</v>
      </c>
      <c r="L2" s="10" t="s">
        <v>36</v>
      </c>
      <c r="M2" s="10" t="s">
        <v>38</v>
      </c>
      <c r="N2" s="10" t="s">
        <v>37</v>
      </c>
      <c r="O2" s="10" t="s">
        <v>36</v>
      </c>
      <c r="P2" s="10" t="s">
        <v>38</v>
      </c>
      <c r="Q2" s="10" t="s">
        <v>37</v>
      </c>
    </row>
    <row r="3" spans="1:17" x14ac:dyDescent="0.25">
      <c r="A3" s="6">
        <v>1</v>
      </c>
      <c r="B3" s="1">
        <v>54</v>
      </c>
      <c r="C3" s="6">
        <v>38</v>
      </c>
      <c r="D3" s="6">
        <v>42</v>
      </c>
      <c r="E3" s="6">
        <v>50</v>
      </c>
      <c r="F3" s="6">
        <v>50</v>
      </c>
      <c r="G3" s="1">
        <v>62</v>
      </c>
      <c r="H3" s="1">
        <v>52</v>
      </c>
      <c r="I3">
        <f>AVERAGE(B3:H3)</f>
        <v>49.714285714285715</v>
      </c>
      <c r="J3">
        <f>STDEV(B3:H3)</f>
        <v>7.8679579246944424</v>
      </c>
      <c r="K3">
        <f>J3/SQRT(7)</f>
        <v>2.9738085706659079</v>
      </c>
      <c r="L3">
        <f>AVERAGE(G3:H3)</f>
        <v>57</v>
      </c>
      <c r="M3">
        <f>STDEV(G3:H3)</f>
        <v>7.0710678118654755</v>
      </c>
      <c r="N3">
        <f>M3/SQRT(2)</f>
        <v>5</v>
      </c>
      <c r="O3">
        <f>AVERAGE(B3:F3)</f>
        <v>46.8</v>
      </c>
      <c r="P3">
        <f>STDEV(B3:F3)</f>
        <v>6.5726706900619796</v>
      </c>
      <c r="Q3">
        <f>P3/SQRT(5)</f>
        <v>2.9393876913398076</v>
      </c>
    </row>
    <row r="4" spans="1:17" x14ac:dyDescent="0.25">
      <c r="A4" s="6">
        <v>2</v>
      </c>
      <c r="B4" s="1">
        <v>51</v>
      </c>
      <c r="C4" s="6">
        <v>40</v>
      </c>
      <c r="D4" s="6">
        <v>49</v>
      </c>
      <c r="E4" s="6">
        <v>44</v>
      </c>
      <c r="F4" s="6">
        <v>57</v>
      </c>
      <c r="G4" s="1">
        <v>70</v>
      </c>
      <c r="H4" s="1">
        <v>61</v>
      </c>
      <c r="I4">
        <f t="shared" ref="I4:I13" si="0">AVERAGE(B4:H4)</f>
        <v>53.142857142857146</v>
      </c>
      <c r="J4">
        <f t="shared" ref="J4:J13" si="1">STDEV(B4:H4)</f>
        <v>10.318730080595683</v>
      </c>
      <c r="K4">
        <f t="shared" ref="K4:K13" si="2">J4/SQRT(7)</f>
        <v>3.9001133770368082</v>
      </c>
      <c r="L4">
        <f t="shared" ref="L4:L18" si="3">AVERAGE(G4:H4)</f>
        <v>65.5</v>
      </c>
      <c r="M4">
        <f t="shared" ref="M4:M17" si="4">STDEV(G4:H4)</f>
        <v>6.3639610306789276</v>
      </c>
      <c r="N4">
        <f t="shared" ref="N4:N18" si="5">M4/SQRT(2)</f>
        <v>4.5</v>
      </c>
      <c r="O4">
        <f t="shared" ref="O4:O13" si="6">AVERAGE(B4:F4)</f>
        <v>48.2</v>
      </c>
      <c r="P4">
        <f t="shared" ref="P4:P13" si="7">STDEV(B4:F4)</f>
        <v>6.5345237010818025</v>
      </c>
      <c r="Q4">
        <f t="shared" ref="Q4:Q13" si="8">P4/SQRT(5)</f>
        <v>2.9223278392404852</v>
      </c>
    </row>
    <row r="5" spans="1:17" x14ac:dyDescent="0.25">
      <c r="A5" s="6">
        <v>3</v>
      </c>
      <c r="B5" s="1">
        <v>52</v>
      </c>
      <c r="C5" s="6">
        <v>53</v>
      </c>
      <c r="D5" s="6">
        <v>52</v>
      </c>
      <c r="E5" s="6">
        <v>62</v>
      </c>
      <c r="F5" s="6">
        <v>58</v>
      </c>
      <c r="G5" s="1">
        <v>69</v>
      </c>
      <c r="H5" s="1">
        <v>60</v>
      </c>
      <c r="I5">
        <f t="shared" si="0"/>
        <v>58</v>
      </c>
      <c r="J5">
        <f t="shared" si="1"/>
        <v>6.2981478758970608</v>
      </c>
      <c r="K5">
        <f t="shared" si="2"/>
        <v>2.3804761428476162</v>
      </c>
      <c r="L5">
        <f t="shared" si="3"/>
        <v>64.5</v>
      </c>
      <c r="M5">
        <f t="shared" si="4"/>
        <v>6.3639610306789276</v>
      </c>
      <c r="N5">
        <f t="shared" si="5"/>
        <v>4.5</v>
      </c>
      <c r="O5">
        <f t="shared" si="6"/>
        <v>55.4</v>
      </c>
      <c r="P5">
        <f t="shared" si="7"/>
        <v>4.4497190922573981</v>
      </c>
      <c r="Q5">
        <f t="shared" si="8"/>
        <v>1.9899748742132399</v>
      </c>
    </row>
    <row r="6" spans="1:17" x14ac:dyDescent="0.25">
      <c r="A6" s="6">
        <v>4</v>
      </c>
      <c r="B6" s="1">
        <v>53</v>
      </c>
      <c r="C6" s="6">
        <v>36</v>
      </c>
      <c r="D6" s="6">
        <v>53</v>
      </c>
      <c r="E6" s="6">
        <v>54</v>
      </c>
      <c r="F6" s="6">
        <v>76</v>
      </c>
      <c r="G6" s="1">
        <v>74</v>
      </c>
      <c r="H6" s="1">
        <v>53</v>
      </c>
      <c r="I6">
        <f t="shared" si="0"/>
        <v>57</v>
      </c>
      <c r="J6">
        <f t="shared" si="1"/>
        <v>13.832329280830953</v>
      </c>
      <c r="K6">
        <f t="shared" si="2"/>
        <v>5.2281290471193742</v>
      </c>
      <c r="L6">
        <f t="shared" si="3"/>
        <v>63.5</v>
      </c>
      <c r="M6">
        <f t="shared" si="4"/>
        <v>14.849242404917497</v>
      </c>
      <c r="N6">
        <f t="shared" si="5"/>
        <v>10.499999999999998</v>
      </c>
      <c r="O6">
        <f t="shared" si="6"/>
        <v>54.4</v>
      </c>
      <c r="P6">
        <f t="shared" si="7"/>
        <v>14.223220451079291</v>
      </c>
      <c r="Q6">
        <f t="shared" si="8"/>
        <v>6.3608175575157029</v>
      </c>
    </row>
    <row r="7" spans="1:17" x14ac:dyDescent="0.25">
      <c r="A7" s="6">
        <v>5</v>
      </c>
      <c r="B7" s="1">
        <v>61</v>
      </c>
      <c r="C7" s="6">
        <v>56</v>
      </c>
      <c r="D7" s="6">
        <v>44</v>
      </c>
      <c r="E7" s="6">
        <v>67</v>
      </c>
      <c r="F7" s="6">
        <v>76</v>
      </c>
      <c r="G7" s="1">
        <v>76</v>
      </c>
      <c r="H7" s="1">
        <v>68</v>
      </c>
      <c r="I7">
        <f t="shared" si="0"/>
        <v>64</v>
      </c>
      <c r="J7">
        <f t="shared" si="1"/>
        <v>11.445523142259598</v>
      </c>
      <c r="K7">
        <f t="shared" si="2"/>
        <v>4.3260011227790631</v>
      </c>
      <c r="L7">
        <f t="shared" si="3"/>
        <v>72</v>
      </c>
      <c r="M7">
        <f t="shared" si="4"/>
        <v>5.6568542494923806</v>
      </c>
      <c r="N7">
        <f t="shared" si="5"/>
        <v>4</v>
      </c>
      <c r="O7">
        <f t="shared" si="6"/>
        <v>60.8</v>
      </c>
      <c r="P7">
        <f t="shared" si="7"/>
        <v>11.987493482792798</v>
      </c>
      <c r="Q7">
        <f t="shared" si="8"/>
        <v>5.3609700614720799</v>
      </c>
    </row>
    <row r="8" spans="1:17" x14ac:dyDescent="0.25">
      <c r="A8" s="6">
        <v>6</v>
      </c>
      <c r="B8" s="1">
        <v>76</v>
      </c>
      <c r="C8" s="6">
        <v>68</v>
      </c>
      <c r="D8" s="6">
        <v>48</v>
      </c>
      <c r="E8" s="6">
        <v>73</v>
      </c>
      <c r="F8" s="6">
        <v>87</v>
      </c>
      <c r="G8" s="4">
        <v>79.5</v>
      </c>
      <c r="H8" s="1">
        <v>69.5</v>
      </c>
      <c r="I8">
        <f t="shared" si="0"/>
        <v>71.571428571428569</v>
      </c>
      <c r="J8">
        <f t="shared" si="1"/>
        <v>12.214842649513765</v>
      </c>
      <c r="K8">
        <f t="shared" si="2"/>
        <v>4.6167765649141028</v>
      </c>
      <c r="L8">
        <f t="shared" si="3"/>
        <v>74.5</v>
      </c>
      <c r="M8">
        <f t="shared" si="4"/>
        <v>7.0710678118654755</v>
      </c>
      <c r="N8">
        <f t="shared" si="5"/>
        <v>5</v>
      </c>
      <c r="O8">
        <f t="shared" si="6"/>
        <v>70.400000000000006</v>
      </c>
      <c r="P8">
        <f t="shared" si="7"/>
        <v>14.328293687665681</v>
      </c>
      <c r="Q8">
        <f t="shared" si="8"/>
        <v>6.4078077374403204</v>
      </c>
    </row>
    <row r="9" spans="1:17" x14ac:dyDescent="0.25">
      <c r="A9" s="6">
        <v>7</v>
      </c>
      <c r="B9" s="1">
        <v>72</v>
      </c>
      <c r="C9" s="6">
        <v>74</v>
      </c>
      <c r="D9" s="6">
        <v>53</v>
      </c>
      <c r="E9" s="6">
        <v>79</v>
      </c>
      <c r="F9" s="6">
        <v>82</v>
      </c>
      <c r="G9" s="2">
        <v>90</v>
      </c>
      <c r="H9" s="1">
        <v>84</v>
      </c>
      <c r="I9">
        <f t="shared" si="0"/>
        <v>76.285714285714292</v>
      </c>
      <c r="J9">
        <f t="shared" si="1"/>
        <v>11.926361357853258</v>
      </c>
      <c r="K9">
        <f t="shared" si="2"/>
        <v>4.5077408855386185</v>
      </c>
      <c r="L9">
        <f t="shared" si="3"/>
        <v>87</v>
      </c>
      <c r="M9">
        <f t="shared" si="4"/>
        <v>4.2426406871192848</v>
      </c>
      <c r="N9">
        <f t="shared" si="5"/>
        <v>2.9999999999999996</v>
      </c>
      <c r="O9">
        <f t="shared" si="6"/>
        <v>72</v>
      </c>
      <c r="P9">
        <f t="shared" si="7"/>
        <v>11.335784048754634</v>
      </c>
      <c r="Q9">
        <f t="shared" si="8"/>
        <v>5.0695167422546303</v>
      </c>
    </row>
    <row r="10" spans="1:17" x14ac:dyDescent="0.25">
      <c r="A10" s="6">
        <v>8</v>
      </c>
      <c r="B10" s="2">
        <v>61</v>
      </c>
      <c r="C10" s="9">
        <v>58</v>
      </c>
      <c r="D10" s="9">
        <v>62.5</v>
      </c>
      <c r="E10" s="9">
        <v>58</v>
      </c>
      <c r="F10" s="9">
        <v>60</v>
      </c>
      <c r="G10" s="2">
        <v>76</v>
      </c>
      <c r="H10" s="2">
        <v>58</v>
      </c>
      <c r="I10">
        <f t="shared" si="0"/>
        <v>61.928571428571431</v>
      </c>
      <c r="J10">
        <f t="shared" si="1"/>
        <v>6.4448207334040166</v>
      </c>
      <c r="K10">
        <f t="shared" si="2"/>
        <v>2.4359132721399903</v>
      </c>
      <c r="L10">
        <f t="shared" si="3"/>
        <v>67</v>
      </c>
      <c r="M10">
        <f t="shared" si="4"/>
        <v>12.727922061357855</v>
      </c>
      <c r="N10">
        <f t="shared" si="5"/>
        <v>9</v>
      </c>
      <c r="O10">
        <f t="shared" si="6"/>
        <v>59.9</v>
      </c>
      <c r="P10">
        <f t="shared" si="7"/>
        <v>1.9493588689617927</v>
      </c>
      <c r="Q10">
        <f t="shared" si="8"/>
        <v>0.87177978870813466</v>
      </c>
    </row>
    <row r="11" spans="1:17" x14ac:dyDescent="0.25">
      <c r="A11" s="6">
        <v>9</v>
      </c>
      <c r="B11" s="2">
        <v>80</v>
      </c>
      <c r="C11" s="9">
        <v>77</v>
      </c>
      <c r="D11" s="6">
        <v>78</v>
      </c>
      <c r="E11" s="9">
        <v>82</v>
      </c>
      <c r="F11" s="9">
        <v>80</v>
      </c>
      <c r="G11" s="2">
        <v>84</v>
      </c>
      <c r="H11" s="2">
        <v>77</v>
      </c>
      <c r="I11">
        <f t="shared" si="0"/>
        <v>79.714285714285708</v>
      </c>
      <c r="J11">
        <f t="shared" si="1"/>
        <v>2.6276913640612181</v>
      </c>
      <c r="K11">
        <f t="shared" si="2"/>
        <v>0.99317398164829573</v>
      </c>
      <c r="L11">
        <f t="shared" si="3"/>
        <v>80.5</v>
      </c>
      <c r="M11">
        <f t="shared" si="4"/>
        <v>4.9497474683058327</v>
      </c>
      <c r="N11">
        <f t="shared" si="5"/>
        <v>3.4999999999999996</v>
      </c>
      <c r="O11">
        <f t="shared" si="6"/>
        <v>79.400000000000006</v>
      </c>
      <c r="P11">
        <f t="shared" si="7"/>
        <v>1.9493588689617927</v>
      </c>
      <c r="Q11">
        <f t="shared" si="8"/>
        <v>0.87177978870813466</v>
      </c>
    </row>
    <row r="12" spans="1:17" x14ac:dyDescent="0.25">
      <c r="A12" s="6">
        <v>10</v>
      </c>
      <c r="B12" s="1">
        <v>59</v>
      </c>
      <c r="C12" s="6">
        <v>58</v>
      </c>
      <c r="D12" s="6">
        <v>59</v>
      </c>
      <c r="E12" s="6">
        <v>63</v>
      </c>
      <c r="F12" s="6">
        <v>73</v>
      </c>
      <c r="G12" s="1">
        <v>80</v>
      </c>
      <c r="H12" s="1">
        <v>75</v>
      </c>
      <c r="I12">
        <f t="shared" si="0"/>
        <v>66.714285714285708</v>
      </c>
      <c r="J12">
        <f t="shared" si="1"/>
        <v>9.0685222190881465</v>
      </c>
      <c r="K12">
        <f t="shared" si="2"/>
        <v>3.4275792215101188</v>
      </c>
      <c r="L12">
        <f t="shared" si="3"/>
        <v>77.5</v>
      </c>
      <c r="M12">
        <f t="shared" si="4"/>
        <v>3.5355339059327378</v>
      </c>
      <c r="N12">
        <f t="shared" si="5"/>
        <v>2.5</v>
      </c>
      <c r="O12">
        <f t="shared" si="6"/>
        <v>62.4</v>
      </c>
      <c r="P12">
        <f t="shared" si="7"/>
        <v>6.2289646009589745</v>
      </c>
      <c r="Q12">
        <f t="shared" si="8"/>
        <v>2.7856776554368237</v>
      </c>
    </row>
    <row r="13" spans="1:17" x14ac:dyDescent="0.25">
      <c r="A13" s="6">
        <v>11</v>
      </c>
      <c r="B13" s="1">
        <v>66</v>
      </c>
      <c r="C13" s="6">
        <v>65</v>
      </c>
      <c r="D13" s="6">
        <v>71</v>
      </c>
      <c r="E13" s="6">
        <v>76</v>
      </c>
      <c r="F13" s="6">
        <v>79</v>
      </c>
      <c r="G13" s="1">
        <v>87</v>
      </c>
      <c r="H13" s="1">
        <v>89</v>
      </c>
      <c r="I13">
        <f t="shared" si="0"/>
        <v>76.142857142857139</v>
      </c>
      <c r="J13">
        <f t="shared" si="1"/>
        <v>9.5294031192684958</v>
      </c>
      <c r="K13">
        <f t="shared" si="2"/>
        <v>3.6017758280668031</v>
      </c>
      <c r="L13">
        <f t="shared" si="3"/>
        <v>88</v>
      </c>
      <c r="M13">
        <f t="shared" si="4"/>
        <v>1.4142135623730951</v>
      </c>
      <c r="N13">
        <f t="shared" si="5"/>
        <v>1</v>
      </c>
      <c r="O13">
        <f t="shared" si="6"/>
        <v>71.400000000000006</v>
      </c>
      <c r="P13">
        <f t="shared" si="7"/>
        <v>6.1073725938409877</v>
      </c>
      <c r="Q13">
        <f t="shared" si="8"/>
        <v>2.7313000567495322</v>
      </c>
    </row>
    <row r="14" spans="1:17" x14ac:dyDescent="0.25">
      <c r="A14" s="6">
        <v>12</v>
      </c>
      <c r="B14" s="6"/>
      <c r="C14" s="6"/>
      <c r="D14" s="6"/>
      <c r="E14" s="6"/>
      <c r="F14" s="6"/>
      <c r="G14" s="6">
        <v>92</v>
      </c>
      <c r="H14" s="6">
        <v>86</v>
      </c>
      <c r="I14">
        <f>AVERAGE(G14:H14)</f>
        <v>89</v>
      </c>
      <c r="J14">
        <f>STDEV(G14:H14)</f>
        <v>4.2426406871192848</v>
      </c>
      <c r="K14">
        <f>J14/SQRT(2)</f>
        <v>2.9999999999999996</v>
      </c>
      <c r="L14">
        <f t="shared" si="3"/>
        <v>89</v>
      </c>
      <c r="M14">
        <f t="shared" si="4"/>
        <v>4.2426406871192848</v>
      </c>
      <c r="N14">
        <f t="shared" si="5"/>
        <v>2.9999999999999996</v>
      </c>
    </row>
    <row r="15" spans="1:17" x14ac:dyDescent="0.25">
      <c r="A15" s="6">
        <v>13</v>
      </c>
      <c r="B15" s="6"/>
      <c r="C15" s="6"/>
      <c r="D15" s="6"/>
      <c r="E15" s="6"/>
      <c r="F15" s="6"/>
      <c r="G15" s="6">
        <v>92</v>
      </c>
      <c r="H15" s="6">
        <v>92</v>
      </c>
      <c r="I15">
        <f t="shared" ref="I15:I18" si="9">AVERAGE(G15:H15)</f>
        <v>92</v>
      </c>
      <c r="J15">
        <f t="shared" ref="J15:J18" si="10">STDEV(G15:H15)</f>
        <v>0</v>
      </c>
      <c r="K15">
        <f t="shared" ref="K15:K18" si="11">J15/SQRT(2)</f>
        <v>0</v>
      </c>
      <c r="L15">
        <f t="shared" si="3"/>
        <v>92</v>
      </c>
      <c r="M15">
        <f t="shared" si="4"/>
        <v>0</v>
      </c>
      <c r="N15">
        <f t="shared" si="5"/>
        <v>0</v>
      </c>
    </row>
    <row r="16" spans="1:17" x14ac:dyDescent="0.25">
      <c r="A16" s="6">
        <v>14</v>
      </c>
      <c r="B16" s="6"/>
      <c r="C16" s="6"/>
      <c r="D16" s="6"/>
      <c r="E16" s="6"/>
      <c r="F16" s="6"/>
      <c r="G16" s="6">
        <v>93</v>
      </c>
      <c r="H16" s="6">
        <v>92</v>
      </c>
      <c r="I16">
        <f t="shared" si="9"/>
        <v>92.5</v>
      </c>
      <c r="J16">
        <f t="shared" si="10"/>
        <v>0.70710678118654757</v>
      </c>
      <c r="K16">
        <f t="shared" si="11"/>
        <v>0.5</v>
      </c>
      <c r="L16">
        <f t="shared" si="3"/>
        <v>92.5</v>
      </c>
      <c r="M16">
        <f t="shared" si="4"/>
        <v>0.70710678118654757</v>
      </c>
      <c r="N16">
        <f t="shared" si="5"/>
        <v>0.5</v>
      </c>
    </row>
    <row r="17" spans="1:14" x14ac:dyDescent="0.25">
      <c r="A17" s="6">
        <v>15</v>
      </c>
      <c r="B17" s="6"/>
      <c r="C17" s="6"/>
      <c r="D17" s="6"/>
      <c r="E17" s="6"/>
      <c r="F17" s="6"/>
      <c r="G17" s="6">
        <v>72</v>
      </c>
      <c r="H17" s="6">
        <v>73</v>
      </c>
      <c r="I17">
        <f t="shared" si="9"/>
        <v>72.5</v>
      </c>
      <c r="J17">
        <f t="shared" si="10"/>
        <v>0.70710678118654757</v>
      </c>
      <c r="K17">
        <f t="shared" si="11"/>
        <v>0.5</v>
      </c>
      <c r="L17">
        <f t="shared" si="3"/>
        <v>72.5</v>
      </c>
      <c r="M17">
        <f t="shared" si="4"/>
        <v>0.70710678118654757</v>
      </c>
      <c r="N17">
        <f t="shared" si="5"/>
        <v>0.5</v>
      </c>
    </row>
    <row r="18" spans="1:14" x14ac:dyDescent="0.25">
      <c r="A18" s="6">
        <v>16</v>
      </c>
      <c r="B18" s="6"/>
      <c r="C18" s="6"/>
      <c r="D18" s="6"/>
      <c r="E18" s="6"/>
      <c r="F18" s="6"/>
      <c r="G18" s="6">
        <v>88</v>
      </c>
      <c r="H18" s="6">
        <v>91</v>
      </c>
      <c r="I18">
        <f t="shared" si="9"/>
        <v>89.5</v>
      </c>
      <c r="J18">
        <f t="shared" si="10"/>
        <v>2.1213203435596424</v>
      </c>
      <c r="K18">
        <f t="shared" si="11"/>
        <v>1.4999999999999998</v>
      </c>
      <c r="L18">
        <f t="shared" si="3"/>
        <v>89.5</v>
      </c>
      <c r="M18">
        <f>STDEV(G18:H18)</f>
        <v>2.1213203435596424</v>
      </c>
      <c r="N18">
        <f t="shared" si="5"/>
        <v>1.4999999999999998</v>
      </c>
    </row>
  </sheetData>
  <mergeCells count="3">
    <mergeCell ref="I1:K1"/>
    <mergeCell ref="L1:N1"/>
    <mergeCell ref="O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1780-2A57-4A12-B405-7AD5B31A3473}">
  <dimension ref="A1:C14"/>
  <sheetViews>
    <sheetView workbookViewId="0">
      <selection activeCell="B11" sqref="B11"/>
    </sheetView>
  </sheetViews>
  <sheetFormatPr defaultRowHeight="15" x14ac:dyDescent="0.25"/>
  <cols>
    <col min="2" max="2" width="14.42578125" bestFit="1" customWidth="1"/>
  </cols>
  <sheetData>
    <row r="1" spans="1:3" x14ac:dyDescent="0.25">
      <c r="A1" t="s">
        <v>46</v>
      </c>
    </row>
    <row r="2" spans="1:3" ht="15.75" thickBot="1" x14ac:dyDescent="0.3"/>
    <row r="3" spans="1:3" x14ac:dyDescent="0.25">
      <c r="A3" s="17"/>
      <c r="B3" s="17" t="s">
        <v>47</v>
      </c>
      <c r="C3" s="17" t="s">
        <v>48</v>
      </c>
    </row>
    <row r="4" spans="1:3" x14ac:dyDescent="0.25">
      <c r="A4" s="15" t="s">
        <v>49</v>
      </c>
      <c r="B4" s="15">
        <v>73.222222222222229</v>
      </c>
      <c r="C4" s="15">
        <v>26.777777777777775</v>
      </c>
    </row>
    <row r="5" spans="1:3" x14ac:dyDescent="0.25">
      <c r="A5" s="15" t="s">
        <v>50</v>
      </c>
      <c r="B5" s="15">
        <v>101.65745464852534</v>
      </c>
      <c r="C5" s="15">
        <v>101.65745464852625</v>
      </c>
    </row>
    <row r="6" spans="1:3" x14ac:dyDescent="0.25">
      <c r="A6" s="15" t="s">
        <v>51</v>
      </c>
      <c r="B6" s="15">
        <v>9</v>
      </c>
      <c r="C6" s="15">
        <v>9</v>
      </c>
    </row>
    <row r="7" spans="1:3" x14ac:dyDescent="0.25">
      <c r="A7" s="15" t="s">
        <v>52</v>
      </c>
      <c r="B7" s="15">
        <v>101.6574546485258</v>
      </c>
      <c r="C7" s="15"/>
    </row>
    <row r="8" spans="1:3" x14ac:dyDescent="0.25">
      <c r="A8" s="15" t="s">
        <v>53</v>
      </c>
      <c r="B8" s="15">
        <v>0</v>
      </c>
      <c r="C8" s="15"/>
    </row>
    <row r="9" spans="1:3" x14ac:dyDescent="0.25">
      <c r="A9" s="15" t="s">
        <v>54</v>
      </c>
      <c r="B9" s="15">
        <v>16</v>
      </c>
      <c r="C9" s="15"/>
    </row>
    <row r="10" spans="1:3" x14ac:dyDescent="0.25">
      <c r="A10" s="15" t="s">
        <v>55</v>
      </c>
      <c r="B10" s="15">
        <v>9.7717064854967113</v>
      </c>
      <c r="C10" s="15"/>
    </row>
    <row r="11" spans="1:3" x14ac:dyDescent="0.25">
      <c r="A11" s="15" t="s">
        <v>56</v>
      </c>
      <c r="B11" s="18">
        <v>1.8920619318405001E-8</v>
      </c>
      <c r="C11" s="15"/>
    </row>
    <row r="12" spans="1:3" x14ac:dyDescent="0.25">
      <c r="A12" s="15" t="s">
        <v>57</v>
      </c>
      <c r="B12" s="15">
        <v>1.7458836762762506</v>
      </c>
      <c r="C12" s="15"/>
    </row>
    <row r="13" spans="1:3" x14ac:dyDescent="0.25">
      <c r="A13" s="15" t="s">
        <v>58</v>
      </c>
      <c r="B13" s="15">
        <v>3.7841238636809988E-8</v>
      </c>
      <c r="C13" s="15"/>
    </row>
    <row r="14" spans="1:3" ht="15.75" thickBot="1" x14ac:dyDescent="0.3">
      <c r="A14" s="16" t="s">
        <v>59</v>
      </c>
      <c r="B14" s="16">
        <v>2.119905299221255</v>
      </c>
      <c r="C14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1649-A4F6-40DF-B2E4-C1075CDCAB7F}">
  <dimension ref="A1:Q37"/>
  <sheetViews>
    <sheetView topLeftCell="A20" workbookViewId="0">
      <selection activeCell="A20" sqref="A20:Q37"/>
    </sheetView>
  </sheetViews>
  <sheetFormatPr defaultRowHeight="15" x14ac:dyDescent="0.25"/>
  <sheetData>
    <row r="1" spans="1:17" x14ac:dyDescent="0.25">
      <c r="A1" s="14"/>
      <c r="B1" s="14"/>
      <c r="C1" s="14"/>
      <c r="D1" s="14"/>
      <c r="E1" s="14"/>
      <c r="F1" s="14"/>
      <c r="G1" s="14"/>
      <c r="H1" s="14"/>
    </row>
    <row r="2" spans="1:17" x14ac:dyDescent="0.25">
      <c r="A2" s="13"/>
      <c r="B2" s="33" t="s">
        <v>42</v>
      </c>
      <c r="C2" s="33"/>
      <c r="D2" s="33"/>
      <c r="E2" s="33"/>
      <c r="F2" s="33"/>
      <c r="G2" s="33"/>
      <c r="H2" s="33"/>
      <c r="I2" s="34" t="s">
        <v>44</v>
      </c>
      <c r="J2" s="32"/>
      <c r="K2" s="32"/>
      <c r="L2" s="32" t="s">
        <v>45</v>
      </c>
      <c r="M2" s="32"/>
      <c r="N2" s="32"/>
      <c r="O2" s="32" t="s">
        <v>41</v>
      </c>
      <c r="P2" s="32"/>
      <c r="Q2" s="32"/>
    </row>
    <row r="3" spans="1:17" x14ac:dyDescent="0.25">
      <c r="A3" s="6" t="s">
        <v>2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10" t="s">
        <v>36</v>
      </c>
      <c r="J3" s="10" t="s">
        <v>38</v>
      </c>
      <c r="K3" s="10" t="s">
        <v>37</v>
      </c>
      <c r="L3" s="10" t="s">
        <v>36</v>
      </c>
      <c r="M3" s="10" t="s">
        <v>38</v>
      </c>
      <c r="N3" s="10" t="s">
        <v>37</v>
      </c>
      <c r="O3" s="10" t="s">
        <v>36</v>
      </c>
      <c r="P3" s="10" t="s">
        <v>38</v>
      </c>
      <c r="Q3" s="10" t="s">
        <v>37</v>
      </c>
    </row>
    <row r="4" spans="1:17" x14ac:dyDescent="0.25">
      <c r="A4" s="6">
        <v>1</v>
      </c>
      <c r="B4" s="1">
        <v>59</v>
      </c>
      <c r="C4" s="6">
        <v>58</v>
      </c>
      <c r="D4" s="6">
        <v>57</v>
      </c>
      <c r="E4" s="6">
        <v>72</v>
      </c>
      <c r="F4" s="6">
        <v>48</v>
      </c>
      <c r="G4" s="1">
        <v>58</v>
      </c>
      <c r="H4" s="1">
        <v>23</v>
      </c>
      <c r="I4">
        <f>AVERAGE(B4:H4)</f>
        <v>53.571428571428569</v>
      </c>
      <c r="J4">
        <f>STDEV(B4:H4)</f>
        <v>15.197117521174238</v>
      </c>
      <c r="K4">
        <f>J4/SQRT(7)</f>
        <v>5.7439705151499147</v>
      </c>
      <c r="L4">
        <f>AVERAGE(G4:H4)</f>
        <v>40.5</v>
      </c>
      <c r="M4">
        <f>STDEV(G4:H4)</f>
        <v>24.748737341529164</v>
      </c>
      <c r="N4">
        <f>M4/SQRT(2)</f>
        <v>17.5</v>
      </c>
      <c r="O4">
        <f>AVERAGE(B4:F4)</f>
        <v>58.8</v>
      </c>
      <c r="P4">
        <f>STDEV(B4:F4)</f>
        <v>8.5848704125338902</v>
      </c>
      <c r="Q4">
        <f>P4/SQRT(5)</f>
        <v>3.8392707640904882</v>
      </c>
    </row>
    <row r="5" spans="1:17" x14ac:dyDescent="0.25">
      <c r="A5" s="6">
        <v>2</v>
      </c>
      <c r="B5" s="1">
        <v>68</v>
      </c>
      <c r="C5" s="6">
        <v>60</v>
      </c>
      <c r="D5" s="6">
        <v>65</v>
      </c>
      <c r="E5" s="6">
        <v>64</v>
      </c>
      <c r="F5" s="6">
        <v>63</v>
      </c>
      <c r="G5" s="1">
        <v>77</v>
      </c>
      <c r="H5" s="1">
        <v>61</v>
      </c>
      <c r="I5">
        <f t="shared" ref="I5:I14" si="0">AVERAGE(B5:H5)</f>
        <v>65.428571428571431</v>
      </c>
      <c r="J5">
        <f t="shared" ref="J5:J14" si="1">STDEV(B5:H5)</f>
        <v>5.7404164441598624</v>
      </c>
      <c r="K5">
        <f t="shared" ref="K5:K14" si="2">J5/SQRT(7)</f>
        <v>2.1696734761703844</v>
      </c>
      <c r="L5">
        <f t="shared" ref="L5:L18" si="3">AVERAGE(G5:H5)</f>
        <v>69</v>
      </c>
      <c r="M5">
        <f t="shared" ref="M5:M19" si="4">STDEV(G5:H5)</f>
        <v>11.313708498984761</v>
      </c>
      <c r="N5">
        <f t="shared" ref="N5:N19" si="5">M5/SQRT(2)</f>
        <v>8</v>
      </c>
      <c r="O5">
        <f t="shared" ref="O5:O14" si="6">AVERAGE(B5:F5)</f>
        <v>64</v>
      </c>
      <c r="P5">
        <f t="shared" ref="P5:P14" si="7">STDEV(B5:F5)</f>
        <v>2.9154759474226504</v>
      </c>
      <c r="Q5">
        <f t="shared" ref="Q5:Q14" si="8">P5/SQRT(5)</f>
        <v>1.3038404810405297</v>
      </c>
    </row>
    <row r="6" spans="1:17" x14ac:dyDescent="0.25">
      <c r="A6" s="6">
        <v>3</v>
      </c>
      <c r="B6" s="1">
        <v>60</v>
      </c>
      <c r="C6" s="6">
        <v>50</v>
      </c>
      <c r="D6" s="6">
        <v>75</v>
      </c>
      <c r="E6" s="6">
        <v>85</v>
      </c>
      <c r="F6" s="6">
        <v>81</v>
      </c>
      <c r="G6" s="1">
        <v>67</v>
      </c>
      <c r="H6" s="1">
        <v>51</v>
      </c>
      <c r="I6">
        <f t="shared" si="0"/>
        <v>67</v>
      </c>
      <c r="J6">
        <f t="shared" si="1"/>
        <v>14.011899704655802</v>
      </c>
      <c r="K6">
        <f t="shared" si="2"/>
        <v>5.2960002877283765</v>
      </c>
      <c r="L6">
        <f t="shared" si="3"/>
        <v>59</v>
      </c>
      <c r="M6">
        <f t="shared" si="4"/>
        <v>11.313708498984761</v>
      </c>
      <c r="N6">
        <f t="shared" si="5"/>
        <v>8</v>
      </c>
      <c r="O6">
        <f t="shared" si="6"/>
        <v>70.2</v>
      </c>
      <c r="P6">
        <f t="shared" si="7"/>
        <v>14.754660280738415</v>
      </c>
      <c r="Q6">
        <f t="shared" si="8"/>
        <v>6.5984846745294448</v>
      </c>
    </row>
    <row r="7" spans="1:17" x14ac:dyDescent="0.25">
      <c r="A7" s="6">
        <v>4</v>
      </c>
      <c r="B7" s="1">
        <v>77</v>
      </c>
      <c r="C7" s="6">
        <v>53</v>
      </c>
      <c r="D7" s="6">
        <v>77</v>
      </c>
      <c r="E7" s="6">
        <v>63</v>
      </c>
      <c r="F7" s="6">
        <v>92</v>
      </c>
      <c r="G7" s="1">
        <v>77</v>
      </c>
      <c r="H7" s="1">
        <v>60</v>
      </c>
      <c r="I7">
        <f t="shared" si="0"/>
        <v>71.285714285714292</v>
      </c>
      <c r="J7">
        <f t="shared" si="1"/>
        <v>13.27546968050831</v>
      </c>
      <c r="K7">
        <f t="shared" si="2"/>
        <v>5.0176559017432973</v>
      </c>
      <c r="L7">
        <f t="shared" si="3"/>
        <v>68.5</v>
      </c>
      <c r="M7">
        <f t="shared" si="4"/>
        <v>12.020815280171307</v>
      </c>
      <c r="N7">
        <f t="shared" si="5"/>
        <v>8.4999999999999982</v>
      </c>
      <c r="O7">
        <f t="shared" si="6"/>
        <v>72.400000000000006</v>
      </c>
      <c r="P7">
        <f t="shared" si="7"/>
        <v>14.926486525636239</v>
      </c>
      <c r="Q7">
        <f t="shared" si="8"/>
        <v>6.6753277073114576</v>
      </c>
    </row>
    <row r="8" spans="1:17" x14ac:dyDescent="0.25">
      <c r="A8" s="6">
        <v>5</v>
      </c>
      <c r="B8" s="1">
        <v>87</v>
      </c>
      <c r="C8" s="6">
        <v>86</v>
      </c>
      <c r="D8" s="6">
        <v>84</v>
      </c>
      <c r="E8" s="6">
        <v>72</v>
      </c>
      <c r="F8" s="6">
        <v>89</v>
      </c>
      <c r="G8" s="1">
        <v>61</v>
      </c>
      <c r="H8" s="1">
        <v>71</v>
      </c>
      <c r="I8">
        <f t="shared" si="0"/>
        <v>78.571428571428569</v>
      </c>
      <c r="J8">
        <f t="shared" si="1"/>
        <v>10.596495377515803</v>
      </c>
      <c r="K8">
        <f t="shared" si="2"/>
        <v>4.0050987911074722</v>
      </c>
      <c r="L8">
        <f t="shared" si="3"/>
        <v>66</v>
      </c>
      <c r="M8">
        <f t="shared" si="4"/>
        <v>7.0710678118654755</v>
      </c>
      <c r="N8">
        <f t="shared" si="5"/>
        <v>5</v>
      </c>
      <c r="O8">
        <f t="shared" si="6"/>
        <v>83.6</v>
      </c>
      <c r="P8">
        <f t="shared" si="7"/>
        <v>6.730527468185536</v>
      </c>
      <c r="Q8">
        <f t="shared" si="8"/>
        <v>3.0099833886584824</v>
      </c>
    </row>
    <row r="9" spans="1:17" x14ac:dyDescent="0.25">
      <c r="A9" s="6">
        <v>6</v>
      </c>
      <c r="B9" s="11">
        <v>80</v>
      </c>
      <c r="C9" s="6">
        <v>78</v>
      </c>
      <c r="D9" s="6">
        <v>88</v>
      </c>
      <c r="E9" s="6">
        <v>79</v>
      </c>
      <c r="F9" s="6">
        <v>87</v>
      </c>
      <c r="G9" s="1">
        <v>78.5</v>
      </c>
      <c r="H9" s="4">
        <v>77</v>
      </c>
      <c r="I9">
        <f t="shared" si="0"/>
        <v>81.071428571428569</v>
      </c>
      <c r="J9">
        <f t="shared" si="1"/>
        <v>4.4947058805199873</v>
      </c>
      <c r="K9">
        <f t="shared" si="2"/>
        <v>1.6988391394622115</v>
      </c>
      <c r="L9">
        <f t="shared" si="3"/>
        <v>77.75</v>
      </c>
      <c r="M9">
        <f t="shared" si="4"/>
        <v>1.0606601717798212</v>
      </c>
      <c r="N9">
        <f t="shared" si="5"/>
        <v>0.74999999999999989</v>
      </c>
      <c r="O9">
        <f t="shared" si="6"/>
        <v>82.4</v>
      </c>
      <c r="P9">
        <f t="shared" si="7"/>
        <v>4.7222875812470377</v>
      </c>
      <c r="Q9">
        <f t="shared" si="8"/>
        <v>2.1118712081942874</v>
      </c>
    </row>
    <row r="10" spans="1:17" x14ac:dyDescent="0.25">
      <c r="A10" s="6">
        <v>7</v>
      </c>
      <c r="B10" s="1">
        <v>78</v>
      </c>
      <c r="C10" s="6">
        <v>88</v>
      </c>
      <c r="D10" s="6">
        <v>70</v>
      </c>
      <c r="E10" s="6">
        <v>71</v>
      </c>
      <c r="F10" s="6">
        <v>73</v>
      </c>
      <c r="G10" s="1">
        <v>76</v>
      </c>
      <c r="H10" s="1">
        <v>74</v>
      </c>
      <c r="I10">
        <f t="shared" si="0"/>
        <v>75.714285714285708</v>
      </c>
      <c r="J10">
        <f t="shared" si="1"/>
        <v>6.0749289629395591</v>
      </c>
      <c r="K10">
        <f t="shared" si="2"/>
        <v>2.2961073240459418</v>
      </c>
      <c r="L10">
        <f t="shared" si="3"/>
        <v>75</v>
      </c>
      <c r="M10">
        <f t="shared" si="4"/>
        <v>1.4142135623730951</v>
      </c>
      <c r="N10">
        <f t="shared" si="5"/>
        <v>1</v>
      </c>
      <c r="O10">
        <f t="shared" si="6"/>
        <v>76</v>
      </c>
      <c r="P10">
        <f t="shared" si="7"/>
        <v>7.3824115301167001</v>
      </c>
      <c r="Q10">
        <f t="shared" si="8"/>
        <v>3.3015148038438356</v>
      </c>
    </row>
    <row r="11" spans="1:17" x14ac:dyDescent="0.25">
      <c r="A11" s="6">
        <v>8</v>
      </c>
      <c r="B11" s="11">
        <v>85</v>
      </c>
      <c r="C11" s="6">
        <v>78</v>
      </c>
      <c r="D11" s="6">
        <v>86.5</v>
      </c>
      <c r="E11" s="6">
        <v>85</v>
      </c>
      <c r="F11" s="6">
        <v>85</v>
      </c>
      <c r="G11" s="1">
        <v>75</v>
      </c>
      <c r="H11" s="1">
        <v>61</v>
      </c>
      <c r="I11">
        <f t="shared" si="0"/>
        <v>79.357142857142861</v>
      </c>
      <c r="J11">
        <f t="shared" si="1"/>
        <v>9.1683981048776531</v>
      </c>
      <c r="K11">
        <f t="shared" si="2"/>
        <v>3.4653287580488796</v>
      </c>
      <c r="L11">
        <f t="shared" si="3"/>
        <v>68</v>
      </c>
      <c r="M11">
        <f t="shared" si="4"/>
        <v>9.8994949366116654</v>
      </c>
      <c r="N11">
        <f t="shared" si="5"/>
        <v>6.9999999999999991</v>
      </c>
      <c r="O11">
        <f t="shared" si="6"/>
        <v>83.9</v>
      </c>
      <c r="P11">
        <f t="shared" si="7"/>
        <v>3.3615472627943221</v>
      </c>
      <c r="Q11">
        <f t="shared" si="8"/>
        <v>1.5033296378372907</v>
      </c>
    </row>
    <row r="12" spans="1:17" x14ac:dyDescent="0.25">
      <c r="A12" s="6">
        <v>9</v>
      </c>
      <c r="B12" s="11">
        <v>91</v>
      </c>
      <c r="C12" s="6">
        <v>90</v>
      </c>
      <c r="D12" s="6">
        <v>88</v>
      </c>
      <c r="E12" s="6">
        <v>87</v>
      </c>
      <c r="F12" s="6">
        <v>96</v>
      </c>
      <c r="G12" s="1">
        <v>79</v>
      </c>
      <c r="H12" s="1">
        <v>78</v>
      </c>
      <c r="I12">
        <f t="shared" si="0"/>
        <v>87</v>
      </c>
      <c r="J12">
        <f t="shared" si="1"/>
        <v>6.4807406984078604</v>
      </c>
      <c r="K12">
        <f t="shared" si="2"/>
        <v>2.4494897427831779</v>
      </c>
      <c r="L12">
        <f t="shared" si="3"/>
        <v>78.5</v>
      </c>
      <c r="M12">
        <f t="shared" si="4"/>
        <v>0.70710678118654757</v>
      </c>
      <c r="N12">
        <f t="shared" si="5"/>
        <v>0.5</v>
      </c>
      <c r="O12">
        <f t="shared" si="6"/>
        <v>90.4</v>
      </c>
      <c r="P12">
        <f t="shared" si="7"/>
        <v>3.5071355833500366</v>
      </c>
      <c r="Q12">
        <f t="shared" si="8"/>
        <v>1.5684387141358123</v>
      </c>
    </row>
    <row r="13" spans="1:17" x14ac:dyDescent="0.25">
      <c r="A13" s="6">
        <v>10</v>
      </c>
      <c r="B13" s="1">
        <v>59</v>
      </c>
      <c r="C13" s="6">
        <v>53</v>
      </c>
      <c r="D13" s="6">
        <v>27</v>
      </c>
      <c r="E13" s="6">
        <v>32</v>
      </c>
      <c r="F13" s="6">
        <v>44</v>
      </c>
      <c r="G13" s="1">
        <v>40</v>
      </c>
      <c r="H13" s="1">
        <v>27</v>
      </c>
      <c r="I13">
        <f t="shared" si="0"/>
        <v>40.285714285714285</v>
      </c>
      <c r="J13">
        <f t="shared" si="1"/>
        <v>12.566016150903268</v>
      </c>
      <c r="K13">
        <f t="shared" si="2"/>
        <v>4.7495076723015917</v>
      </c>
      <c r="L13">
        <f t="shared" si="3"/>
        <v>33.5</v>
      </c>
      <c r="M13">
        <f t="shared" si="4"/>
        <v>9.1923881554251174</v>
      </c>
      <c r="N13">
        <f t="shared" si="5"/>
        <v>6.4999999999999991</v>
      </c>
      <c r="O13">
        <f t="shared" si="6"/>
        <v>43</v>
      </c>
      <c r="P13">
        <f t="shared" si="7"/>
        <v>13.546217184144066</v>
      </c>
      <c r="Q13">
        <f t="shared" si="8"/>
        <v>6.058052492344383</v>
      </c>
    </row>
    <row r="14" spans="1:17" x14ac:dyDescent="0.25">
      <c r="A14" s="6">
        <v>11</v>
      </c>
      <c r="B14" s="1">
        <v>41</v>
      </c>
      <c r="C14" s="6">
        <v>22</v>
      </c>
      <c r="D14" s="6">
        <v>8</v>
      </c>
      <c r="E14" s="6">
        <v>11</v>
      </c>
      <c r="F14" s="6">
        <v>24</v>
      </c>
      <c r="G14" s="1">
        <v>20</v>
      </c>
      <c r="H14" s="1">
        <v>12</v>
      </c>
      <c r="I14">
        <f t="shared" si="0"/>
        <v>19.714285714285715</v>
      </c>
      <c r="J14">
        <f t="shared" si="1"/>
        <v>11.176079898817918</v>
      </c>
      <c r="K14">
        <f t="shared" si="2"/>
        <v>4.2241611492657318</v>
      </c>
      <c r="L14">
        <f t="shared" si="3"/>
        <v>16</v>
      </c>
      <c r="M14">
        <f t="shared" si="4"/>
        <v>5.6568542494923806</v>
      </c>
      <c r="N14">
        <f t="shared" si="5"/>
        <v>4</v>
      </c>
      <c r="O14">
        <f t="shared" si="6"/>
        <v>21.2</v>
      </c>
      <c r="P14">
        <f t="shared" si="7"/>
        <v>13.026895255585655</v>
      </c>
      <c r="Q14">
        <f t="shared" si="8"/>
        <v>5.8258046654518045</v>
      </c>
    </row>
    <row r="15" spans="1:17" x14ac:dyDescent="0.25">
      <c r="A15" s="6">
        <v>12</v>
      </c>
      <c r="B15" s="12"/>
      <c r="C15" s="12"/>
      <c r="D15" s="12"/>
      <c r="E15" s="12"/>
      <c r="F15" s="12"/>
      <c r="G15" s="6">
        <v>62</v>
      </c>
      <c r="H15" s="6">
        <v>44</v>
      </c>
      <c r="I15">
        <f>AVERAGE(G15:H15)</f>
        <v>53</v>
      </c>
      <c r="J15">
        <f>STDEV(G15:H15)</f>
        <v>12.727922061357855</v>
      </c>
      <c r="K15">
        <f>J15/SQRT(2)</f>
        <v>9</v>
      </c>
      <c r="L15">
        <f t="shared" si="3"/>
        <v>53</v>
      </c>
      <c r="M15">
        <f t="shared" si="4"/>
        <v>12.727922061357855</v>
      </c>
      <c r="N15">
        <f t="shared" si="5"/>
        <v>9</v>
      </c>
    </row>
    <row r="16" spans="1:17" x14ac:dyDescent="0.25">
      <c r="A16" s="6">
        <v>13</v>
      </c>
      <c r="B16" s="12"/>
      <c r="C16" s="12"/>
      <c r="D16" s="12"/>
      <c r="E16" s="12"/>
      <c r="F16" s="12"/>
      <c r="G16" s="6">
        <v>62</v>
      </c>
      <c r="H16" s="6">
        <v>50</v>
      </c>
      <c r="I16">
        <f t="shared" ref="I16:I19" si="9">AVERAGE(G16:H16)</f>
        <v>56</v>
      </c>
      <c r="J16">
        <f t="shared" ref="J16:J19" si="10">STDEV(G16:H16)</f>
        <v>8.4852813742385695</v>
      </c>
      <c r="K16">
        <f t="shared" ref="K16:K19" si="11">J16/SQRT(2)</f>
        <v>5.9999999999999991</v>
      </c>
      <c r="L16">
        <f t="shared" si="3"/>
        <v>56</v>
      </c>
      <c r="M16">
        <f t="shared" si="4"/>
        <v>8.4852813742385695</v>
      </c>
      <c r="N16">
        <f t="shared" si="5"/>
        <v>5.9999999999999991</v>
      </c>
    </row>
    <row r="17" spans="1:17" x14ac:dyDescent="0.25">
      <c r="A17" s="6">
        <v>14</v>
      </c>
      <c r="B17" s="12"/>
      <c r="C17" s="12"/>
      <c r="D17" s="12"/>
      <c r="E17" s="12"/>
      <c r="F17" s="12"/>
      <c r="G17" s="6">
        <v>73</v>
      </c>
      <c r="H17" s="6">
        <v>51</v>
      </c>
      <c r="I17">
        <f t="shared" si="9"/>
        <v>62</v>
      </c>
      <c r="J17">
        <f t="shared" si="10"/>
        <v>15.556349186104045</v>
      </c>
      <c r="K17">
        <f t="shared" si="11"/>
        <v>10.999999999999998</v>
      </c>
      <c r="L17">
        <f t="shared" si="3"/>
        <v>62</v>
      </c>
      <c r="M17">
        <f t="shared" si="4"/>
        <v>15.556349186104045</v>
      </c>
      <c r="N17">
        <f t="shared" si="5"/>
        <v>10.999999999999998</v>
      </c>
    </row>
    <row r="18" spans="1:17" x14ac:dyDescent="0.25">
      <c r="A18" s="6">
        <v>15</v>
      </c>
      <c r="B18" s="12"/>
      <c r="C18" s="12"/>
      <c r="D18" s="12"/>
      <c r="E18" s="12"/>
      <c r="F18" s="12"/>
      <c r="G18" s="6">
        <v>54</v>
      </c>
      <c r="H18" s="6">
        <v>53</v>
      </c>
      <c r="I18">
        <f t="shared" si="9"/>
        <v>53.5</v>
      </c>
      <c r="J18">
        <f t="shared" si="10"/>
        <v>0.70710678118654757</v>
      </c>
      <c r="K18">
        <f t="shared" si="11"/>
        <v>0.5</v>
      </c>
      <c r="L18">
        <f t="shared" si="3"/>
        <v>53.5</v>
      </c>
      <c r="M18">
        <f t="shared" si="4"/>
        <v>0.70710678118654757</v>
      </c>
      <c r="N18">
        <f t="shared" si="5"/>
        <v>0.5</v>
      </c>
    </row>
    <row r="19" spans="1:17" x14ac:dyDescent="0.25">
      <c r="A19" s="6">
        <v>16</v>
      </c>
      <c r="B19" s="12"/>
      <c r="C19" s="12"/>
      <c r="D19" s="12"/>
      <c r="E19" s="12"/>
      <c r="F19" s="12"/>
      <c r="G19" s="6">
        <v>58</v>
      </c>
      <c r="H19" s="6">
        <v>60</v>
      </c>
      <c r="I19">
        <f t="shared" si="9"/>
        <v>59</v>
      </c>
      <c r="J19">
        <f t="shared" si="10"/>
        <v>1.4142135623730951</v>
      </c>
      <c r="K19">
        <f t="shared" si="11"/>
        <v>1</v>
      </c>
      <c r="L19">
        <f>AVERAGE(G19:H19)</f>
        <v>59</v>
      </c>
      <c r="M19">
        <f t="shared" si="4"/>
        <v>1.4142135623730951</v>
      </c>
      <c r="N19">
        <f t="shared" si="5"/>
        <v>1</v>
      </c>
    </row>
    <row r="20" spans="1:17" x14ac:dyDescent="0.25">
      <c r="A20" s="12"/>
      <c r="B20" s="33" t="s">
        <v>43</v>
      </c>
      <c r="C20" s="33"/>
      <c r="D20" s="33"/>
      <c r="E20" s="33"/>
      <c r="F20" s="33"/>
      <c r="G20" s="33"/>
      <c r="H20" s="33"/>
      <c r="I20" s="34" t="s">
        <v>44</v>
      </c>
      <c r="J20" s="32"/>
      <c r="K20" s="32"/>
      <c r="L20" s="32" t="s">
        <v>45</v>
      </c>
      <c r="M20" s="32"/>
      <c r="N20" s="32"/>
      <c r="O20" s="32" t="s">
        <v>41</v>
      </c>
      <c r="P20" s="32"/>
      <c r="Q20" s="32"/>
    </row>
    <row r="21" spans="1:17" x14ac:dyDescent="0.25">
      <c r="A21" s="6" t="s">
        <v>2</v>
      </c>
      <c r="B21" s="6" t="s">
        <v>29</v>
      </c>
      <c r="C21" s="6" t="s">
        <v>30</v>
      </c>
      <c r="D21" s="6" t="s">
        <v>31</v>
      </c>
      <c r="E21" s="6" t="s">
        <v>32</v>
      </c>
      <c r="F21" s="6" t="s">
        <v>33</v>
      </c>
      <c r="G21" s="6" t="s">
        <v>34</v>
      </c>
      <c r="H21" s="6" t="s">
        <v>35</v>
      </c>
      <c r="I21" s="10" t="s">
        <v>36</v>
      </c>
      <c r="J21" s="10" t="s">
        <v>38</v>
      </c>
      <c r="K21" s="10" t="s">
        <v>37</v>
      </c>
      <c r="L21" s="10" t="s">
        <v>36</v>
      </c>
      <c r="M21" s="10" t="s">
        <v>38</v>
      </c>
      <c r="N21" s="10" t="s">
        <v>37</v>
      </c>
      <c r="O21" s="10" t="s">
        <v>36</v>
      </c>
      <c r="P21" s="10" t="s">
        <v>38</v>
      </c>
      <c r="Q21" s="10" t="s">
        <v>37</v>
      </c>
    </row>
    <row r="22" spans="1:17" x14ac:dyDescent="0.25">
      <c r="A22" s="6">
        <v>1</v>
      </c>
      <c r="B22" s="12">
        <f>100-B4</f>
        <v>41</v>
      </c>
      <c r="C22" s="12">
        <f t="shared" ref="C22:E22" si="12">100-C4</f>
        <v>42</v>
      </c>
      <c r="D22" s="12">
        <f t="shared" si="12"/>
        <v>43</v>
      </c>
      <c r="E22" s="12">
        <f t="shared" si="12"/>
        <v>28</v>
      </c>
      <c r="F22" s="12">
        <f>100-F4</f>
        <v>52</v>
      </c>
      <c r="G22" s="1">
        <v>42</v>
      </c>
      <c r="H22" s="1">
        <v>77</v>
      </c>
      <c r="I22">
        <f>AVERAGE(B22:H22)</f>
        <v>46.428571428571431</v>
      </c>
      <c r="J22">
        <f>STDEV(B22:H22)</f>
        <v>15.197117521174238</v>
      </c>
      <c r="K22">
        <f>J22/SQRT(7)</f>
        <v>5.7439705151499147</v>
      </c>
      <c r="L22">
        <f>AVERAGE(G22:H22)</f>
        <v>59.5</v>
      </c>
      <c r="M22">
        <f>STDEV(G22:H22)</f>
        <v>24.748737341529164</v>
      </c>
      <c r="N22">
        <f>M22/SQRT(2)</f>
        <v>17.5</v>
      </c>
      <c r="O22">
        <f>AVERAGE(B22:F22)</f>
        <v>41.2</v>
      </c>
      <c r="P22">
        <f>STDEV(B22:F22)</f>
        <v>8.5848704125338902</v>
      </c>
      <c r="Q22">
        <f>P22/SQRT(5)</f>
        <v>3.8392707640904882</v>
      </c>
    </row>
    <row r="23" spans="1:17" x14ac:dyDescent="0.25">
      <c r="A23" s="6">
        <v>2</v>
      </c>
      <c r="B23" s="12">
        <f t="shared" ref="B23:F32" si="13">100-B5</f>
        <v>32</v>
      </c>
      <c r="C23" s="12">
        <f t="shared" si="13"/>
        <v>40</v>
      </c>
      <c r="D23" s="12">
        <f t="shared" si="13"/>
        <v>35</v>
      </c>
      <c r="E23" s="12">
        <f t="shared" si="13"/>
        <v>36</v>
      </c>
      <c r="F23" s="12">
        <f t="shared" si="13"/>
        <v>37</v>
      </c>
      <c r="G23" s="1">
        <v>23</v>
      </c>
      <c r="H23" s="1">
        <v>39</v>
      </c>
      <c r="I23">
        <f t="shared" ref="I23:I32" si="14">AVERAGE(B23:H23)</f>
        <v>34.571428571428569</v>
      </c>
      <c r="J23">
        <f t="shared" ref="J23:J32" si="15">STDEV(B23:H23)</f>
        <v>5.7404164441598695</v>
      </c>
      <c r="K23">
        <f t="shared" ref="K23:K31" si="16">J23/SQRT(7)</f>
        <v>2.1696734761703871</v>
      </c>
      <c r="L23">
        <f t="shared" ref="L23:L37" si="17">AVERAGE(G23:H23)</f>
        <v>31</v>
      </c>
      <c r="M23">
        <f t="shared" ref="M23:M37" si="18">STDEV(G23:H23)</f>
        <v>11.313708498984761</v>
      </c>
      <c r="N23">
        <f t="shared" ref="N23:N37" si="19">M23/SQRT(2)</f>
        <v>8</v>
      </c>
      <c r="O23">
        <f t="shared" ref="O23:O32" si="20">AVERAGE(B23:F23)</f>
        <v>36</v>
      </c>
      <c r="P23">
        <f t="shared" ref="P23:P32" si="21">STDEV(B23:F23)</f>
        <v>2.9154759474226504</v>
      </c>
      <c r="Q23">
        <f t="shared" ref="Q23:Q32" si="22">P23/SQRT(5)</f>
        <v>1.3038404810405297</v>
      </c>
    </row>
    <row r="24" spans="1:17" x14ac:dyDescent="0.25">
      <c r="A24" s="6">
        <v>3</v>
      </c>
      <c r="B24" s="12">
        <f t="shared" si="13"/>
        <v>40</v>
      </c>
      <c r="C24" s="12">
        <f t="shared" si="13"/>
        <v>50</v>
      </c>
      <c r="D24" s="12">
        <f t="shared" si="13"/>
        <v>25</v>
      </c>
      <c r="E24" s="12">
        <f t="shared" si="13"/>
        <v>15</v>
      </c>
      <c r="F24" s="12">
        <f t="shared" si="13"/>
        <v>19</v>
      </c>
      <c r="G24" s="1">
        <v>33</v>
      </c>
      <c r="H24" s="1">
        <v>49</v>
      </c>
      <c r="I24">
        <f t="shared" si="14"/>
        <v>33</v>
      </c>
      <c r="J24">
        <f t="shared" si="15"/>
        <v>14.011899704655802</v>
      </c>
      <c r="K24">
        <f t="shared" si="16"/>
        <v>5.2960002877283765</v>
      </c>
      <c r="L24">
        <f t="shared" si="17"/>
        <v>41</v>
      </c>
      <c r="M24">
        <f t="shared" si="18"/>
        <v>11.313708498984761</v>
      </c>
      <c r="N24">
        <f t="shared" si="19"/>
        <v>8</v>
      </c>
      <c r="O24">
        <f t="shared" si="20"/>
        <v>29.8</v>
      </c>
      <c r="P24">
        <f t="shared" si="21"/>
        <v>14.754660280738424</v>
      </c>
      <c r="Q24">
        <f t="shared" si="22"/>
        <v>6.5984846745294492</v>
      </c>
    </row>
    <row r="25" spans="1:17" x14ac:dyDescent="0.25">
      <c r="A25" s="6">
        <v>4</v>
      </c>
      <c r="B25" s="12">
        <f t="shared" si="13"/>
        <v>23</v>
      </c>
      <c r="C25" s="12">
        <f t="shared" si="13"/>
        <v>47</v>
      </c>
      <c r="D25" s="12">
        <f t="shared" si="13"/>
        <v>23</v>
      </c>
      <c r="E25" s="12">
        <f t="shared" si="13"/>
        <v>37</v>
      </c>
      <c r="F25" s="12">
        <f t="shared" si="13"/>
        <v>8</v>
      </c>
      <c r="G25" s="1">
        <v>23</v>
      </c>
      <c r="H25" s="1">
        <v>40</v>
      </c>
      <c r="I25">
        <f t="shared" si="14"/>
        <v>28.714285714285715</v>
      </c>
      <c r="J25">
        <f t="shared" si="15"/>
        <v>13.275469680508305</v>
      </c>
      <c r="K25">
        <f t="shared" si="16"/>
        <v>5.0176559017432956</v>
      </c>
      <c r="L25">
        <f t="shared" si="17"/>
        <v>31.5</v>
      </c>
      <c r="M25">
        <f t="shared" si="18"/>
        <v>12.020815280171307</v>
      </c>
      <c r="N25">
        <f t="shared" si="19"/>
        <v>8.4999999999999982</v>
      </c>
      <c r="O25">
        <f t="shared" si="20"/>
        <v>27.6</v>
      </c>
      <c r="P25">
        <f t="shared" si="21"/>
        <v>14.92648652563623</v>
      </c>
      <c r="Q25">
        <f t="shared" si="22"/>
        <v>6.6753277073114532</v>
      </c>
    </row>
    <row r="26" spans="1:17" x14ac:dyDescent="0.25">
      <c r="A26" s="6">
        <v>5</v>
      </c>
      <c r="B26" s="12">
        <f t="shared" si="13"/>
        <v>13</v>
      </c>
      <c r="C26" s="12">
        <f t="shared" si="13"/>
        <v>14</v>
      </c>
      <c r="D26" s="12">
        <f t="shared" si="13"/>
        <v>16</v>
      </c>
      <c r="E26" s="12">
        <f t="shared" si="13"/>
        <v>28</v>
      </c>
      <c r="F26" s="12">
        <f t="shared" si="13"/>
        <v>11</v>
      </c>
      <c r="G26" s="1">
        <v>39</v>
      </c>
      <c r="H26" s="1">
        <v>29</v>
      </c>
      <c r="I26">
        <f t="shared" si="14"/>
        <v>21.428571428571427</v>
      </c>
      <c r="J26">
        <f t="shared" si="15"/>
        <v>10.596495377515827</v>
      </c>
      <c r="K26">
        <f t="shared" si="16"/>
        <v>4.005098791107482</v>
      </c>
      <c r="L26">
        <f t="shared" si="17"/>
        <v>34</v>
      </c>
      <c r="M26">
        <f t="shared" si="18"/>
        <v>7.0710678118654755</v>
      </c>
      <c r="N26">
        <f t="shared" si="19"/>
        <v>5</v>
      </c>
      <c r="O26">
        <f t="shared" si="20"/>
        <v>16.399999999999999</v>
      </c>
      <c r="P26">
        <f t="shared" si="21"/>
        <v>6.7305274681855369</v>
      </c>
      <c r="Q26">
        <f t="shared" si="22"/>
        <v>3.0099833886584828</v>
      </c>
    </row>
    <row r="27" spans="1:17" x14ac:dyDescent="0.25">
      <c r="A27" s="6">
        <v>6</v>
      </c>
      <c r="B27" s="12">
        <f t="shared" si="13"/>
        <v>20</v>
      </c>
      <c r="C27" s="12">
        <f t="shared" si="13"/>
        <v>22</v>
      </c>
      <c r="D27" s="12">
        <f t="shared" si="13"/>
        <v>12</v>
      </c>
      <c r="E27" s="12">
        <f t="shared" si="13"/>
        <v>21</v>
      </c>
      <c r="F27" s="12">
        <f t="shared" si="13"/>
        <v>13</v>
      </c>
      <c r="G27" s="4">
        <v>21.5</v>
      </c>
      <c r="H27" s="4">
        <v>23</v>
      </c>
      <c r="I27">
        <f t="shared" si="14"/>
        <v>18.928571428571427</v>
      </c>
      <c r="J27">
        <f t="shared" si="15"/>
        <v>4.4947058805199882</v>
      </c>
      <c r="K27">
        <f t="shared" si="16"/>
        <v>1.698839139462212</v>
      </c>
      <c r="L27">
        <f t="shared" si="17"/>
        <v>22.25</v>
      </c>
      <c r="M27">
        <f t="shared" si="18"/>
        <v>1.0606601717798212</v>
      </c>
      <c r="N27">
        <f t="shared" si="19"/>
        <v>0.74999999999999989</v>
      </c>
      <c r="O27">
        <f t="shared" si="20"/>
        <v>17.600000000000001</v>
      </c>
      <c r="P27">
        <f t="shared" si="21"/>
        <v>4.7222875812470395</v>
      </c>
      <c r="Q27">
        <f t="shared" si="22"/>
        <v>2.1118712081942883</v>
      </c>
    </row>
    <row r="28" spans="1:17" x14ac:dyDescent="0.25">
      <c r="A28" s="6">
        <v>7</v>
      </c>
      <c r="B28" s="12">
        <f t="shared" si="13"/>
        <v>22</v>
      </c>
      <c r="C28" s="12">
        <f t="shared" si="13"/>
        <v>12</v>
      </c>
      <c r="D28" s="12">
        <f t="shared" si="13"/>
        <v>30</v>
      </c>
      <c r="E28" s="12">
        <f t="shared" si="13"/>
        <v>29</v>
      </c>
      <c r="F28" s="12">
        <f t="shared" si="13"/>
        <v>27</v>
      </c>
      <c r="G28" s="1">
        <v>24</v>
      </c>
      <c r="H28" s="1">
        <v>26</v>
      </c>
      <c r="I28">
        <f t="shared" si="14"/>
        <v>24.285714285714285</v>
      </c>
      <c r="J28">
        <f t="shared" si="15"/>
        <v>6.0749289629395609</v>
      </c>
      <c r="K28">
        <f t="shared" si="16"/>
        <v>2.2961073240459422</v>
      </c>
      <c r="L28">
        <f t="shared" si="17"/>
        <v>25</v>
      </c>
      <c r="M28">
        <f t="shared" si="18"/>
        <v>1.4142135623730951</v>
      </c>
      <c r="N28">
        <f t="shared" si="19"/>
        <v>1</v>
      </c>
      <c r="O28">
        <f t="shared" si="20"/>
        <v>24</v>
      </c>
      <c r="P28">
        <f t="shared" si="21"/>
        <v>7.3824115301167001</v>
      </c>
      <c r="Q28">
        <f t="shared" si="22"/>
        <v>3.3015148038438356</v>
      </c>
    </row>
    <row r="29" spans="1:17" x14ac:dyDescent="0.25">
      <c r="A29" s="6">
        <v>8</v>
      </c>
      <c r="B29" s="12">
        <f t="shared" si="13"/>
        <v>15</v>
      </c>
      <c r="C29" s="12">
        <f t="shared" si="13"/>
        <v>22</v>
      </c>
      <c r="D29" s="12">
        <f t="shared" si="13"/>
        <v>13.5</v>
      </c>
      <c r="E29" s="12">
        <f t="shared" si="13"/>
        <v>15</v>
      </c>
      <c r="F29" s="12">
        <f t="shared" si="13"/>
        <v>15</v>
      </c>
      <c r="G29" s="1">
        <v>25</v>
      </c>
      <c r="H29" s="1">
        <v>39</v>
      </c>
      <c r="I29">
        <f t="shared" si="14"/>
        <v>20.642857142857142</v>
      </c>
      <c r="J29">
        <f t="shared" si="15"/>
        <v>9.1683981048776335</v>
      </c>
      <c r="K29">
        <f t="shared" si="16"/>
        <v>3.4653287580488721</v>
      </c>
      <c r="L29">
        <f t="shared" si="17"/>
        <v>32</v>
      </c>
      <c r="M29">
        <f t="shared" si="18"/>
        <v>9.8994949366116654</v>
      </c>
      <c r="N29">
        <f t="shared" si="19"/>
        <v>6.9999999999999991</v>
      </c>
      <c r="O29">
        <f t="shared" si="20"/>
        <v>16.100000000000001</v>
      </c>
      <c r="P29">
        <f t="shared" si="21"/>
        <v>3.3615472627943239</v>
      </c>
      <c r="Q29">
        <f t="shared" si="22"/>
        <v>1.5033296378372916</v>
      </c>
    </row>
    <row r="30" spans="1:17" x14ac:dyDescent="0.25">
      <c r="A30" s="6">
        <v>9</v>
      </c>
      <c r="B30" s="12">
        <f t="shared" si="13"/>
        <v>9</v>
      </c>
      <c r="C30" s="12">
        <f t="shared" si="13"/>
        <v>10</v>
      </c>
      <c r="D30" s="12">
        <f t="shared" si="13"/>
        <v>12</v>
      </c>
      <c r="E30" s="12">
        <f t="shared" si="13"/>
        <v>13</v>
      </c>
      <c r="F30" s="12">
        <f t="shared" si="13"/>
        <v>4</v>
      </c>
      <c r="G30" s="1">
        <v>21</v>
      </c>
      <c r="H30" s="1">
        <v>22</v>
      </c>
      <c r="I30">
        <f t="shared" si="14"/>
        <v>13</v>
      </c>
      <c r="J30">
        <f t="shared" si="15"/>
        <v>6.4807406984078604</v>
      </c>
      <c r="K30">
        <f t="shared" si="16"/>
        <v>2.4494897427831779</v>
      </c>
      <c r="L30">
        <f t="shared" si="17"/>
        <v>21.5</v>
      </c>
      <c r="M30">
        <f t="shared" si="18"/>
        <v>0.70710678118654757</v>
      </c>
      <c r="N30">
        <f t="shared" si="19"/>
        <v>0.5</v>
      </c>
      <c r="O30">
        <f t="shared" si="20"/>
        <v>9.6</v>
      </c>
      <c r="P30">
        <f t="shared" si="21"/>
        <v>3.5071355833500362</v>
      </c>
      <c r="Q30">
        <f t="shared" si="22"/>
        <v>1.568438714135812</v>
      </c>
    </row>
    <row r="31" spans="1:17" x14ac:dyDescent="0.25">
      <c r="A31" s="6">
        <v>10</v>
      </c>
      <c r="B31" s="12">
        <f t="shared" si="13"/>
        <v>41</v>
      </c>
      <c r="C31" s="12">
        <f t="shared" si="13"/>
        <v>47</v>
      </c>
      <c r="D31" s="12">
        <f t="shared" si="13"/>
        <v>73</v>
      </c>
      <c r="E31" s="12">
        <f t="shared" si="13"/>
        <v>68</v>
      </c>
      <c r="F31" s="12">
        <f t="shared" si="13"/>
        <v>56</v>
      </c>
      <c r="G31" s="1">
        <v>60</v>
      </c>
      <c r="H31" s="1">
        <v>73</v>
      </c>
      <c r="I31">
        <f t="shared" si="14"/>
        <v>59.714285714285715</v>
      </c>
      <c r="J31">
        <f t="shared" si="15"/>
        <v>12.566016150903279</v>
      </c>
      <c r="K31">
        <f t="shared" si="16"/>
        <v>4.7495076723015952</v>
      </c>
      <c r="L31">
        <f t="shared" si="17"/>
        <v>66.5</v>
      </c>
      <c r="M31">
        <f t="shared" si="18"/>
        <v>9.1923881554251174</v>
      </c>
      <c r="N31">
        <f t="shared" si="19"/>
        <v>6.4999999999999991</v>
      </c>
      <c r="O31">
        <f t="shared" si="20"/>
        <v>57</v>
      </c>
      <c r="P31">
        <f t="shared" si="21"/>
        <v>13.546217184144066</v>
      </c>
      <c r="Q31">
        <f t="shared" si="22"/>
        <v>6.058052492344383</v>
      </c>
    </row>
    <row r="32" spans="1:17" x14ac:dyDescent="0.25">
      <c r="A32" s="6">
        <v>11</v>
      </c>
      <c r="B32" s="12">
        <f t="shared" si="13"/>
        <v>59</v>
      </c>
      <c r="C32" s="12">
        <f t="shared" si="13"/>
        <v>78</v>
      </c>
      <c r="D32" s="12">
        <f t="shared" si="13"/>
        <v>92</v>
      </c>
      <c r="E32" s="12">
        <f t="shared" si="13"/>
        <v>89</v>
      </c>
      <c r="F32" s="12">
        <f t="shared" si="13"/>
        <v>76</v>
      </c>
      <c r="G32" s="1">
        <v>80</v>
      </c>
      <c r="H32" s="1">
        <v>88</v>
      </c>
      <c r="I32">
        <f t="shared" si="14"/>
        <v>80.285714285714292</v>
      </c>
      <c r="J32">
        <f t="shared" si="15"/>
        <v>11.176079898817925</v>
      </c>
      <c r="K32">
        <f>J32/SQRT(7)</f>
        <v>4.2241611492657345</v>
      </c>
      <c r="L32">
        <f t="shared" si="17"/>
        <v>84</v>
      </c>
      <c r="M32">
        <f t="shared" si="18"/>
        <v>5.6568542494923806</v>
      </c>
      <c r="N32">
        <f t="shared" si="19"/>
        <v>4</v>
      </c>
      <c r="O32">
        <f t="shared" si="20"/>
        <v>78.8</v>
      </c>
      <c r="P32">
        <f t="shared" si="21"/>
        <v>13.026895255585647</v>
      </c>
      <c r="Q32">
        <f t="shared" si="22"/>
        <v>5.8258046654518001</v>
      </c>
    </row>
    <row r="33" spans="1:14" x14ac:dyDescent="0.25">
      <c r="A33" s="6">
        <v>12</v>
      </c>
      <c r="B33" s="12"/>
      <c r="C33" s="12"/>
      <c r="D33" s="12"/>
      <c r="E33" s="12"/>
      <c r="F33" s="12"/>
      <c r="G33" s="6">
        <v>38</v>
      </c>
      <c r="H33" s="6">
        <v>56</v>
      </c>
      <c r="I33">
        <f>AVERAGE(G33:H33)</f>
        <v>47</v>
      </c>
      <c r="J33">
        <f>STDEV(G33:H33)</f>
        <v>12.727922061357855</v>
      </c>
      <c r="K33">
        <f>J33/SQRT(2)</f>
        <v>9</v>
      </c>
      <c r="L33">
        <f t="shared" si="17"/>
        <v>47</v>
      </c>
      <c r="M33">
        <f t="shared" si="18"/>
        <v>12.727922061357855</v>
      </c>
      <c r="N33">
        <f t="shared" si="19"/>
        <v>9</v>
      </c>
    </row>
    <row r="34" spans="1:14" x14ac:dyDescent="0.25">
      <c r="A34" s="6">
        <v>13</v>
      </c>
      <c r="B34" s="12"/>
      <c r="C34" s="12"/>
      <c r="D34" s="12"/>
      <c r="E34" s="12"/>
      <c r="F34" s="12"/>
      <c r="G34" s="6">
        <v>38</v>
      </c>
      <c r="H34" s="6">
        <v>50</v>
      </c>
      <c r="I34">
        <f t="shared" ref="I34:I37" si="23">AVERAGE(G34:H34)</f>
        <v>44</v>
      </c>
      <c r="J34">
        <f t="shared" ref="J34:J37" si="24">STDEV(G34:H34)</f>
        <v>8.4852813742385695</v>
      </c>
      <c r="K34">
        <f t="shared" ref="K34:K37" si="25">J34/SQRT(2)</f>
        <v>5.9999999999999991</v>
      </c>
      <c r="L34">
        <f t="shared" si="17"/>
        <v>44</v>
      </c>
      <c r="M34">
        <f t="shared" si="18"/>
        <v>8.4852813742385695</v>
      </c>
      <c r="N34">
        <f t="shared" si="19"/>
        <v>5.9999999999999991</v>
      </c>
    </row>
    <row r="35" spans="1:14" x14ac:dyDescent="0.25">
      <c r="A35" s="6">
        <v>14</v>
      </c>
      <c r="B35" s="12"/>
      <c r="C35" s="12"/>
      <c r="D35" s="12"/>
      <c r="E35" s="12"/>
      <c r="F35" s="12"/>
      <c r="G35" s="6">
        <v>27</v>
      </c>
      <c r="H35" s="6">
        <v>49</v>
      </c>
      <c r="I35">
        <f t="shared" si="23"/>
        <v>38</v>
      </c>
      <c r="J35">
        <f t="shared" si="24"/>
        <v>15.556349186104045</v>
      </c>
      <c r="K35">
        <f t="shared" si="25"/>
        <v>10.999999999999998</v>
      </c>
      <c r="L35">
        <f t="shared" si="17"/>
        <v>38</v>
      </c>
      <c r="M35">
        <f t="shared" si="18"/>
        <v>15.556349186104045</v>
      </c>
      <c r="N35">
        <f t="shared" si="19"/>
        <v>10.999999999999998</v>
      </c>
    </row>
    <row r="36" spans="1:14" x14ac:dyDescent="0.25">
      <c r="A36" s="6">
        <v>15</v>
      </c>
      <c r="B36" s="12"/>
      <c r="C36" s="12"/>
      <c r="D36" s="12"/>
      <c r="E36" s="12"/>
      <c r="F36" s="12"/>
      <c r="G36" s="6">
        <v>46</v>
      </c>
      <c r="H36" s="6">
        <v>47</v>
      </c>
      <c r="I36">
        <f t="shared" si="23"/>
        <v>46.5</v>
      </c>
      <c r="J36">
        <f t="shared" si="24"/>
        <v>0.70710678118654757</v>
      </c>
      <c r="K36">
        <f t="shared" si="25"/>
        <v>0.5</v>
      </c>
      <c r="L36">
        <f t="shared" si="17"/>
        <v>46.5</v>
      </c>
      <c r="M36">
        <f t="shared" si="18"/>
        <v>0.70710678118654757</v>
      </c>
      <c r="N36">
        <f t="shared" si="19"/>
        <v>0.5</v>
      </c>
    </row>
    <row r="37" spans="1:14" x14ac:dyDescent="0.25">
      <c r="A37" s="6">
        <v>16</v>
      </c>
      <c r="B37" s="12"/>
      <c r="C37" s="12"/>
      <c r="D37" s="12"/>
      <c r="E37" s="12"/>
      <c r="F37" s="12"/>
      <c r="G37" s="6">
        <v>42</v>
      </c>
      <c r="H37" s="6">
        <v>40</v>
      </c>
      <c r="I37">
        <f t="shared" si="23"/>
        <v>41</v>
      </c>
      <c r="J37">
        <f t="shared" si="24"/>
        <v>1.4142135623730951</v>
      </c>
      <c r="K37">
        <f t="shared" si="25"/>
        <v>1</v>
      </c>
      <c r="L37">
        <f t="shared" si="17"/>
        <v>41</v>
      </c>
      <c r="M37">
        <f t="shared" si="18"/>
        <v>1.4142135623730951</v>
      </c>
      <c r="N37">
        <f t="shared" si="19"/>
        <v>1</v>
      </c>
    </row>
  </sheetData>
  <mergeCells count="8">
    <mergeCell ref="B2:H2"/>
    <mergeCell ref="B20:H20"/>
    <mergeCell ref="I2:K2"/>
    <mergeCell ref="L2:N2"/>
    <mergeCell ref="O2:Q2"/>
    <mergeCell ref="I20:K20"/>
    <mergeCell ref="L20:N20"/>
    <mergeCell ref="O20:Q20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BC24-5823-491E-908C-F7171A80E921}">
  <dimension ref="A1"/>
  <sheetViews>
    <sheetView tabSelected="1" workbookViewId="0">
      <selection activeCell="C14" sqref="C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 1</vt:lpstr>
      <vt:lpstr>Rat 2</vt:lpstr>
      <vt:lpstr>Average</vt:lpstr>
      <vt:lpstr>Average 7 animals</vt:lpstr>
      <vt:lpstr>stats learning</vt:lpstr>
      <vt:lpstr>Sheet3</vt:lpstr>
      <vt:lpstr>stats preference</vt:lpstr>
      <vt:lpstr>graphs preference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</dc:creator>
  <cp:lastModifiedBy>Nadine</cp:lastModifiedBy>
  <dcterms:created xsi:type="dcterms:W3CDTF">2017-11-15T11:56:12Z</dcterms:created>
  <dcterms:modified xsi:type="dcterms:W3CDTF">2017-12-05T09:44:36Z</dcterms:modified>
</cp:coreProperties>
</file>