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hidePivotFieldList="1"/>
  <mc:AlternateContent xmlns:mc="http://schemas.openxmlformats.org/markup-compatibility/2006">
    <mc:Choice Requires="x15">
      <x15ac:absPath xmlns:x15ac="http://schemas.microsoft.com/office/spreadsheetml/2010/11/ac" url="/Users/nimishajena/Downloads/"/>
    </mc:Choice>
  </mc:AlternateContent>
  <xr:revisionPtr revIDLastSave="0" documentId="8_{F4987CDE-C0D9-7246-9938-A9A5CA26F2F2}" xr6:coauthVersionLast="47" xr6:coauthVersionMax="47" xr10:uidLastSave="{00000000-0000-0000-0000-000000000000}"/>
  <bookViews>
    <workbookView xWindow="0" yWindow="760" windowWidth="34200" windowHeight="21380" tabRatio="664"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iterate="1"/>
  <pivotCaches>
    <pivotCache cacheId="2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N4" i="4"/>
  <c r="G2" i="4"/>
  <c r="G6" i="4"/>
  <c r="G3" i="4"/>
  <c r="G5" i="4"/>
  <c r="G4" i="4"/>
  <c r="C5" i="4"/>
  <c r="N3"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<sst xmlns="http://schemas.openxmlformats.org/spreadsheetml/2006/main" count="166" uniqueCount="54">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</sst>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0" fillId="0" borderId="0" xfId="0" applyAlignment="1"/>
    <xf numFmtId="0" fontId="0" fillId="0" borderId="0" xfId="0" applyNumberFormat="1"/>
  </cellXfs>
  <cellStyles count="2">
    <cellStyle name="Normal" xfId="0" builtinId="0"/>
    <cellStyle name="Percent" xfId="1" builtinId="5"/>
  </cellStyles>
  <dxfs count="64">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0" tint="-0.14996795556505021"/>
        </patternFill>
      </fill>
    </dxf>
    <dxf>
      <fill>
        <patternFill>
          <bgColor theme="5" tint="0.39994506668294322"/>
        </patternFill>
      </fill>
      <border>
        <left/>
        <right/>
        <top style="thin">
          <color theme="0"/>
        </top>
        <bottom style="thin">
          <color theme="0"/>
        </bottom>
      </border>
    </dxf>
    <dxf>
      <fill>
        <patternFill patternType="lightUp"/>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0.98784455324357401</c:v>
                </c:pt>
                <c:pt idx="1">
                  <c:v>1.2155446756425992E-2</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807069</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817000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0</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0</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1</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1</c:v>
                </c:pt>
                <c:pt idx="1">
                  <c:v>0</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2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546100</xdr:colOff>
          <xdr:row>0</xdr:row>
          <xdr:rowOff>101600</xdr:rowOff>
        </xdr:from>
        <xdr:to>
          <xdr:col>9</xdr:col>
          <xdr:colOff>647700</xdr:colOff>
          <xdr:row>0</xdr:row>
          <xdr:rowOff>330200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0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100%</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99%</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misha Jena" refreshedDate="45576.846138657405" missingItemsLimit="0" createdVersion="6" refreshedVersion="8"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29"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7" firstHeaderRow="0" firstDataRow="1" firstDataCol="8"/>
  <pivotFields count="10">
    <pivotField axis="axisRow" compact="0" outline="0" showAll="0" defaultSubtotal="0">
      <items count="5">
        <item x="4"/>
        <item h="1" x="3"/>
        <item h="1" x="0"/>
        <item h="1" x="1"/>
        <item h="1"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h="1" x="4"/>
        <item h="1" x="1"/>
        <item x="0"/>
        <item h="1" x="3"/>
        <item h="1"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2">
    <i>
      <x/>
      <x v="3"/>
      <x v="2"/>
      <x v="2"/>
      <x v="1"/>
      <x/>
      <x v="3"/>
      <x v="4"/>
    </i>
    <i t="grand">
      <x/>
    </i>
  </rowItems>
  <colFields count="1">
    <field x="-2"/>
  </colFields>
  <colItems count="2">
    <i>
      <x/>
    </i>
    <i i="1">
      <x v="1"/>
    </i>
  </colItems>
  <dataFields count="2">
    <dataField name="Budget " fld="8" baseField="0" baseItem="1" numFmtId="3"/>
    <dataField name="Actual " fld="9" baseField="0" baseItem="2" numFmtId="3"/>
  </dataFields>
  <formats count="50">
    <format dxfId="61">
      <pivotArea dataOnly="0" labelOnly="1" outline="0" fieldPosition="0">
        <references count="1">
          <reference field="4294967294" count="2">
            <x v="0"/>
            <x v="1"/>
          </reference>
        </references>
      </pivotArea>
    </format>
    <format dxfId="60">
      <pivotArea field="3" type="button" dataOnly="0" labelOnly="1" outline="0" axis="axisRow" fieldPosition="3"/>
    </format>
    <format dxfId="59">
      <pivotArea field="4" type="button" dataOnly="0" labelOnly="1" outline="0" axis="axisRow" fieldPosition="5"/>
    </format>
    <format dxfId="58">
      <pivotArea field="5" type="button" dataOnly="0" labelOnly="1" outline="0" axis="axisRow" fieldPosition="4"/>
    </format>
    <format dxfId="57">
      <pivotArea field="6" type="button" dataOnly="0" labelOnly="1" outline="0" axis="axisRow" fieldPosition="6"/>
    </format>
    <format dxfId="56">
      <pivotArea field="7" type="button" dataOnly="0" labelOnly="1" outline="0" axis="axisRow" fieldPosition="7"/>
    </format>
    <format dxfId="55">
      <pivotArea field="0" type="button" dataOnly="0" labelOnly="1" outline="0" axis="axisRow" fieldPosition="0"/>
    </format>
    <format dxfId="54">
      <pivotArea field="1" type="button" dataOnly="0" labelOnly="1" outline="0" axis="axisRow" fieldPosition="1"/>
    </format>
    <format dxfId="53">
      <pivotArea field="2" type="button" dataOnly="0" labelOnly="1" outline="0" axis="axisRow" fieldPosition="2"/>
    </format>
    <format dxfId="52">
      <pivotArea field="3" type="button" dataOnly="0" labelOnly="1" outline="0" axis="axisRow" fieldPosition="3"/>
    </format>
    <format dxfId="51">
      <pivotArea field="4" type="button" dataOnly="0" labelOnly="1" outline="0" axis="axisRow" fieldPosition="5"/>
    </format>
    <format dxfId="50">
      <pivotArea field="5" type="button" dataOnly="0" labelOnly="1" outline="0" axis="axisRow" fieldPosition="4"/>
    </format>
    <format dxfId="49">
      <pivotArea field="6" type="button" dataOnly="0" labelOnly="1" outline="0" axis="axisRow" fieldPosition="6"/>
    </format>
    <format dxfId="48">
      <pivotArea field="7" type="button" dataOnly="0" labelOnly="1" outline="0" axis="axisRow" fieldPosition="7"/>
    </format>
    <format dxfId="47">
      <pivotArea dataOnly="0" labelOnly="1" outline="0" fieldPosition="0">
        <references count="1">
          <reference field="4294967294" count="2">
            <x v="0"/>
            <x v="1"/>
          </reference>
        </references>
      </pivotArea>
    </format>
    <format dxfId="46">
      <pivotArea field="0" type="button" dataOnly="0" labelOnly="1" outline="0" axis="axisRow" fieldPosition="0"/>
    </format>
    <format dxfId="45">
      <pivotArea field="1" type="button" dataOnly="0" labelOnly="1" outline="0" axis="axisRow" fieldPosition="1"/>
    </format>
    <format dxfId="44">
      <pivotArea field="2" type="button" dataOnly="0" labelOnly="1" outline="0" axis="axisRow" fieldPosition="2"/>
    </format>
    <format dxfId="43">
      <pivotArea field="3" type="button" dataOnly="0" labelOnly="1" outline="0" axis="axisRow" fieldPosition="3"/>
    </format>
    <format dxfId="42">
      <pivotArea field="4" type="button" dataOnly="0" labelOnly="1" outline="0" axis="axisRow" fieldPosition="5"/>
    </format>
    <format dxfId="41">
      <pivotArea field="5" type="button" dataOnly="0" labelOnly="1" outline="0" axis="axisRow" fieldPosition="4"/>
    </format>
    <format dxfId="40">
      <pivotArea field="6" type="button" dataOnly="0" labelOnly="1" outline="0" axis="axisRow" fieldPosition="6"/>
    </format>
    <format dxfId="39">
      <pivotArea field="7" type="button" dataOnly="0" labelOnly="1" outline="0" axis="axisRow" fieldPosition="7"/>
    </format>
    <format dxfId="38">
      <pivotArea dataOnly="0" labelOnly="1" outline="0" fieldPosition="0">
        <references count="1">
          <reference field="4294967294" count="2">
            <x v="0"/>
            <x v="1"/>
          </reference>
        </references>
      </pivotArea>
    </format>
    <format dxfId="37">
      <pivotArea field="0" type="button" dataOnly="0" labelOnly="1" outline="0" axis="axisRow" fieldPosition="0"/>
    </format>
    <format dxfId="36">
      <pivotArea field="1" type="button" dataOnly="0" labelOnly="1" outline="0" axis="axisRow" fieldPosition="1"/>
    </format>
    <format dxfId="35">
      <pivotArea field="2" type="button" dataOnly="0" labelOnly="1" outline="0" axis="axisRow" fieldPosition="2"/>
    </format>
    <format dxfId="34">
      <pivotArea field="3" type="button" dataOnly="0" labelOnly="1" outline="0" axis="axisRow" fieldPosition="3"/>
    </format>
    <format dxfId="33">
      <pivotArea field="4" type="button" dataOnly="0" labelOnly="1" outline="0" axis="axisRow" fieldPosition="5"/>
    </format>
    <format dxfId="32">
      <pivotArea field="5" type="button" dataOnly="0" labelOnly="1" outline="0" axis="axisRow" fieldPosition="4"/>
    </format>
    <format dxfId="31">
      <pivotArea field="6" type="button" dataOnly="0" labelOnly="1" outline="0" axis="axisRow" fieldPosition="6"/>
    </format>
    <format dxfId="30">
      <pivotArea field="7" type="button" dataOnly="0" labelOnly="1" outline="0" axis="axisRow" fieldPosition="7"/>
    </format>
    <format dxfId="29">
      <pivotArea dataOnly="0" labelOnly="1" outline="0" fieldPosition="0">
        <references count="1">
          <reference field="4294967294" count="2">
            <x v="0"/>
            <x v="1"/>
          </reference>
        </references>
      </pivotArea>
    </format>
    <format dxfId="28">
      <pivotArea field="0" type="button" dataOnly="0" labelOnly="1" outline="0" axis="axisRow" fieldPosition="0"/>
    </format>
    <format dxfId="27">
      <pivotArea field="1" type="button" dataOnly="0" labelOnly="1" outline="0" axis="axisRow" fieldPosition="1"/>
    </format>
    <format dxfId="26">
      <pivotArea field="2" type="button" dataOnly="0" labelOnly="1" outline="0" axis="axisRow" fieldPosition="2"/>
    </format>
    <format dxfId="25">
      <pivotArea field="3" type="button" dataOnly="0" labelOnly="1" outline="0" axis="axisRow" fieldPosition="3"/>
    </format>
    <format dxfId="24">
      <pivotArea field="4" type="button" dataOnly="0" labelOnly="1" outline="0" axis="axisRow" fieldPosition="5"/>
    </format>
    <format dxfId="23">
      <pivotArea field="5" type="button" dataOnly="0" labelOnly="1" outline="0" axis="axisRow" fieldPosition="4"/>
    </format>
    <format dxfId="22">
      <pivotArea field="6" type="button" dataOnly="0" labelOnly="1" outline="0" axis="axisRow" fieldPosition="6"/>
    </format>
    <format dxfId="21">
      <pivotArea field="7" type="button" dataOnly="0" labelOnly="1" outline="0" axis="axisRow" fieldPosition="7"/>
    </format>
    <format dxfId="20">
      <pivotArea dataOnly="0" labelOnly="1" outline="0" fieldPosition="0">
        <references count="1">
          <reference field="4294967294" count="2">
            <x v="0"/>
            <x v="1"/>
          </reference>
        </references>
      </pivotArea>
    </format>
    <format dxfId="19">
      <pivotArea field="4" type="button" dataOnly="0" labelOnly="1" outline="0" axis="axisRow" fieldPosition="5"/>
    </format>
    <format dxfId="18">
      <pivotArea field="6" type="button" dataOnly="0" labelOnly="1" outline="0" axis="axisRow" fieldPosition="6"/>
    </format>
    <format dxfId="17">
      <pivotArea field="7" type="button" dataOnly="0" labelOnly="1" outline="0" axis="axisRow" fieldPosition="7"/>
    </format>
    <format dxfId="16">
      <pivotArea dataOnly="0" labelOnly="1" grandRow="1" outline="0" fieldPosition="0"/>
    </format>
    <format dxfId="15">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14">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13">
      <pivotArea dataOnly="0" labelOnly="1" outline="0" fieldPosition="0">
        <references count="1">
          <reference field="6" count="0"/>
        </references>
      </pivotArea>
    </format>
    <format dxfId="12">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29"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h="1" x="3"/>
        <item h="1" x="0"/>
        <item h="1" x="1"/>
        <item h="1" x="2"/>
        <item t="default"/>
      </items>
    </pivotField>
    <pivotField showAll="0"/>
    <pivotField showAll="0">
      <items count="6">
        <item x="0"/>
        <item h="1" x="4"/>
        <item h="1" x="2"/>
        <item h="1" x="1"/>
        <item h="1"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29"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h="1" x="3"/>
        <item h="1" x="0"/>
        <item h="1" x="1"/>
        <item h="1" x="2"/>
        <item t="default"/>
      </items>
    </pivotField>
    <pivotField showAll="0"/>
    <pivotField showAll="0">
      <items count="6">
        <item x="0"/>
        <item h="1" x="4"/>
        <item h="1" x="2"/>
        <item h="1" x="1"/>
        <item h="1"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i x="0"/>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1"/>
    <tableColumn id="5" xr3:uid="{A5BEB9B6-A13C-4735-8C93-943512962E1A}" name="Duration"/>
    <tableColumn id="9" xr3:uid="{9A8390CA-408A-41FE-A909-4D1F9E77E3F2}" name="End Date" dataDxfId="10">
      <calculatedColumnFormula>WORKDAY.INTL(Table1[[#This Row],[Start Date]]-1,Table1[[#This Row],[Duration]],1)</calculatedColumnFormula>
    </tableColumn>
    <tableColumn id="10" xr3:uid="{06B5F73C-C916-4EC2-88F2-098623EC6F35}" name="Days completed" dataDxfId="9"/>
    <tableColumn id="6" xr3:uid="{704AC253-E86F-4A7F-BD63-4569C494A728}" name="Progress" dataDxfId="8" dataCellStyle="Percent">
      <calculatedColumnFormula>Table1[[#This Row],[Days completed]]/Table1[[#This Row],[Duration]]</calculatedColumnFormula>
    </tableColumn>
    <tableColumn id="7" xr3:uid="{459C1C51-A35C-450A-B0F0-EA7E00C33AA1}" name="Budget" dataDxfId="7"/>
    <tableColumn id="8" xr3:uid="{CC94112E-5637-4797-9BDD-BFCC8197D1AB}" name="Actual" dataDxfId="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topLeftCell="E1" zoomScaleNormal="10" workbookViewId="0">
      <pane ySplit="5" topLeftCell="A6" activePane="bottomLeft" state="frozen"/>
      <selection pane="bottomLeft" activeCell="G16" sqref="G16"/>
    </sheetView>
  </sheetViews>
  <sheetFormatPr baseColWidth="10" defaultColWidth="8.83203125" defaultRowHeight="15" x14ac:dyDescent="0.2"/>
  <cols>
    <col min="1" max="1" width="10" customWidth="1"/>
    <col min="2" max="2" width="7.6640625" bestFit="1" customWidth="1"/>
    <col min="3" max="3" width="10.6640625" customWidth="1"/>
    <col min="4" max="4" width="12.1640625" style="7" customWidth="1"/>
    <col min="5" max="5" width="11.5" style="6" bestFit="1" customWidth="1"/>
    <col min="6" max="6" width="11" style="7" bestFit="1" customWidth="1"/>
    <col min="7" max="7" width="13.33203125" style="6" bestFit="1" customWidth="1"/>
    <col min="8" max="8" width="10.83203125" style="13" bestFit="1" customWidth="1"/>
    <col min="9" max="9" width="10.83203125" style="3" bestFit="1" customWidth="1"/>
    <col min="10" max="10" width="10.6640625" style="3" bestFit="1" customWidth="1"/>
    <col min="11" max="28" width="7" bestFit="1" customWidth="1"/>
    <col min="29" max="36" width="7.1640625" bestFit="1" customWidth="1"/>
  </cols>
  <sheetData>
    <row r="1" spans="1:53" ht="33.75" customHeight="1" x14ac:dyDescent="0.2">
      <c r="A1" s="27" t="s">
        <v>30</v>
      </c>
      <c r="B1" s="20"/>
      <c r="C1" s="20"/>
      <c r="D1" s="21"/>
      <c r="E1" s="22"/>
      <c r="F1" s="26" t="str">
        <f>TEXT(MIN(D6:D51),"d-mmm-yy")&amp;" to "&amp;TEXT(MAX(E6:E51),"d-mmm-yy")</f>
        <v>19-Feb-20 to 21-Feb-20</v>
      </c>
      <c r="G1" s="23"/>
      <c r="H1" s="23"/>
      <c r="I1" s="24"/>
      <c r="J1" s="25"/>
      <c r="K1" s="20"/>
      <c r="L1" s="20"/>
      <c r="M1" s="20"/>
      <c r="N1" s="20"/>
      <c r="O1" s="20"/>
      <c r="P1" s="20"/>
      <c r="Q1" s="30"/>
      <c r="R1" s="20"/>
      <c r="S1" s="30"/>
      <c r="T1" s="20"/>
      <c r="U1" s="20"/>
      <c r="V1" s="20"/>
      <c r="W1" s="20"/>
      <c r="X1" s="20"/>
      <c r="Y1" s="20"/>
      <c r="Z1" s="20"/>
      <c r="AA1" s="20"/>
      <c r="AB1" s="20"/>
      <c r="AC1" s="20"/>
      <c r="AD1" s="20"/>
      <c r="AE1" s="20"/>
      <c r="AF1" s="20"/>
      <c r="AG1" s="20"/>
      <c r="AH1" s="20"/>
      <c r="AI1" s="20"/>
      <c r="AJ1" s="20"/>
    </row>
    <row r="2" spans="1:53" ht="21.75" customHeight="1" x14ac:dyDescent="0.2"/>
    <row r="3" spans="1:53" ht="21.75" customHeight="1" x14ac:dyDescent="0.2">
      <c r="D3"/>
    </row>
    <row r="4" spans="1:53" ht="25.5" customHeight="1" x14ac:dyDescent="0.2">
      <c r="B4" s="16"/>
      <c r="F4" s="6"/>
      <c r="G4" s="13"/>
    </row>
    <row r="5" spans="1:53" s="9" customFormat="1" ht="21" customHeight="1" x14ac:dyDescent="0.2">
      <c r="A5" s="36" t="s">
        <v>0</v>
      </c>
      <c r="B5" s="36" t="s">
        <v>1</v>
      </c>
      <c r="C5" s="36" t="s">
        <v>23</v>
      </c>
      <c r="D5" s="37" t="s">
        <v>2</v>
      </c>
      <c r="E5" s="37" t="s">
        <v>24</v>
      </c>
      <c r="F5" s="37" t="s">
        <v>22</v>
      </c>
      <c r="G5" s="37" t="s">
        <v>27</v>
      </c>
      <c r="H5" s="36" t="s">
        <v>3</v>
      </c>
      <c r="I5" s="38" t="s">
        <v>28</v>
      </c>
      <c r="J5" s="38" t="s">
        <v>29</v>
      </c>
      <c r="K5" s="18" cm="1">
        <f t="array" ref="K5:AJ5">_xlfn.SEQUENCE(1,26,MIN(Table1[Start Date])+Workings!P2,1)</f>
        <v>43900</v>
      </c>
      <c r="L5" s="18">
        <v>43901</v>
      </c>
      <c r="M5" s="18">
        <v>43902</v>
      </c>
      <c r="N5" s="18">
        <v>43903</v>
      </c>
      <c r="O5" s="18">
        <v>43904</v>
      </c>
      <c r="P5" s="18">
        <v>43905</v>
      </c>
      <c r="Q5" s="18">
        <v>43906</v>
      </c>
      <c r="R5" s="18">
        <v>43907</v>
      </c>
      <c r="S5" s="18">
        <v>43908</v>
      </c>
      <c r="T5" s="18">
        <v>43909</v>
      </c>
      <c r="U5" s="18">
        <v>43910</v>
      </c>
      <c r="V5" s="18">
        <v>43911</v>
      </c>
      <c r="W5" s="18">
        <v>43912</v>
      </c>
      <c r="X5" s="18">
        <v>43913</v>
      </c>
      <c r="Y5" s="18">
        <v>43914</v>
      </c>
      <c r="Z5" s="18">
        <v>43915</v>
      </c>
      <c r="AA5" s="18">
        <v>43916</v>
      </c>
      <c r="AB5" s="18">
        <v>43917</v>
      </c>
      <c r="AC5" s="18">
        <v>43918</v>
      </c>
      <c r="AD5" s="18">
        <v>43919</v>
      </c>
      <c r="AE5" s="18">
        <v>43920</v>
      </c>
      <c r="AF5" s="18">
        <v>43921</v>
      </c>
      <c r="AG5" s="18">
        <v>43922</v>
      </c>
      <c r="AH5" s="18">
        <v>43923</v>
      </c>
      <c r="AI5" s="18">
        <v>43924</v>
      </c>
      <c r="AJ5" s="18">
        <v>43925</v>
      </c>
      <c r="AK5" s="12"/>
      <c r="AL5" s="12"/>
      <c r="AM5" s="12"/>
      <c r="AN5" s="12"/>
      <c r="AO5" s="12"/>
      <c r="AP5" s="12"/>
      <c r="AQ5" s="12"/>
      <c r="AR5" s="12"/>
      <c r="AS5" s="12"/>
      <c r="AT5" s="12"/>
      <c r="AU5" s="12"/>
      <c r="AV5" s="12"/>
      <c r="AW5" s="8"/>
      <c r="AX5" s="8"/>
      <c r="AY5" s="8"/>
      <c r="AZ5" s="8"/>
      <c r="BA5" s="8"/>
    </row>
    <row r="6" spans="1:53" x14ac:dyDescent="0.2">
      <c r="A6" t="s">
        <v>19</v>
      </c>
      <c r="B6" t="s">
        <v>7</v>
      </c>
      <c r="C6" t="s">
        <v>35</v>
      </c>
      <c r="D6" s="1">
        <v>43880</v>
      </c>
      <c r="E6" s="1">
        <v>43882</v>
      </c>
      <c r="F6" s="6">
        <v>3</v>
      </c>
      <c r="G6" s="11">
        <v>3</v>
      </c>
      <c r="H6" s="10">
        <v>1</v>
      </c>
      <c r="I6" s="3">
        <v>817000</v>
      </c>
      <c r="J6" s="3">
        <v>807069</v>
      </c>
    </row>
    <row r="7" spans="1:53" x14ac:dyDescent="0.2">
      <c r="A7" s="39" t="s">
        <v>26</v>
      </c>
      <c r="B7" s="39"/>
      <c r="C7" s="39"/>
      <c r="D7" s="39"/>
      <c r="E7" s="39"/>
      <c r="F7" s="39"/>
      <c r="G7" s="39"/>
      <c r="H7" s="39"/>
      <c r="I7" s="3">
        <v>817000</v>
      </c>
      <c r="J7" s="3">
        <v>807069</v>
      </c>
    </row>
    <row r="8" spans="1:53" x14ac:dyDescent="0.2">
      <c r="D8"/>
      <c r="E8"/>
      <c r="F8"/>
      <c r="G8"/>
      <c r="H8"/>
      <c r="I8"/>
      <c r="J8"/>
    </row>
    <row r="9" spans="1:53" x14ac:dyDescent="0.2">
      <c r="D9"/>
      <c r="E9"/>
      <c r="F9"/>
      <c r="G9"/>
      <c r="H9"/>
      <c r="I9"/>
      <c r="J9"/>
    </row>
    <row r="10" spans="1:53" x14ac:dyDescent="0.2">
      <c r="D10"/>
      <c r="E10"/>
      <c r="F10"/>
      <c r="G10"/>
      <c r="H10"/>
      <c r="I10"/>
      <c r="J10"/>
    </row>
    <row r="11" spans="1:53" x14ac:dyDescent="0.2">
      <c r="D11"/>
      <c r="E11"/>
      <c r="F11"/>
      <c r="G11"/>
      <c r="H11"/>
      <c r="I11"/>
      <c r="J11"/>
    </row>
    <row r="12" spans="1:53" x14ac:dyDescent="0.2">
      <c r="D12"/>
      <c r="E12"/>
      <c r="F12"/>
      <c r="G12"/>
      <c r="H12"/>
      <c r="I12"/>
      <c r="J12"/>
    </row>
    <row r="13" spans="1:53" x14ac:dyDescent="0.2">
      <c r="D13"/>
      <c r="E13"/>
      <c r="F13"/>
      <c r="G13"/>
      <c r="H13"/>
      <c r="I13"/>
      <c r="J13"/>
    </row>
    <row r="14" spans="1:53" x14ac:dyDescent="0.2">
      <c r="D14"/>
      <c r="E14"/>
      <c r="F14"/>
      <c r="G14"/>
      <c r="H14"/>
      <c r="I14"/>
      <c r="J14"/>
    </row>
    <row r="15" spans="1:53" x14ac:dyDescent="0.2">
      <c r="D15"/>
      <c r="E15"/>
      <c r="F15"/>
      <c r="G15"/>
      <c r="H15"/>
      <c r="I15"/>
      <c r="J15"/>
    </row>
    <row r="16" spans="1:53" x14ac:dyDescent="0.2">
      <c r="D16"/>
      <c r="E16"/>
      <c r="F16"/>
      <c r="G16"/>
      <c r="H16"/>
      <c r="I16"/>
      <c r="J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spans="4:10" x14ac:dyDescent="0.2">
      <c r="D33"/>
      <c r="E33"/>
      <c r="F33"/>
      <c r="G33"/>
      <c r="H33"/>
      <c r="I33"/>
      <c r="J33"/>
    </row>
    <row r="34" spans="4:10" x14ac:dyDescent="0.2">
      <c r="D34"/>
      <c r="E34"/>
      <c r="F34"/>
      <c r="G34"/>
      <c r="H34"/>
      <c r="I34"/>
      <c r="J34"/>
    </row>
    <row r="35" spans="4:10" x14ac:dyDescent="0.2">
      <c r="D35"/>
      <c r="E35"/>
      <c r="F35"/>
      <c r="G35"/>
      <c r="H35"/>
      <c r="I35"/>
      <c r="J35"/>
    </row>
    <row r="36" spans="4:10" x14ac:dyDescent="0.2">
      <c r="D36"/>
      <c r="E36"/>
      <c r="F36"/>
      <c r="G36"/>
      <c r="H36"/>
      <c r="I36"/>
      <c r="J36"/>
    </row>
    <row r="37" spans="4:10" x14ac:dyDescent="0.2">
      <c r="D37"/>
      <c r="E37"/>
      <c r="F37"/>
      <c r="G37"/>
      <c r="H37"/>
      <c r="I37"/>
      <c r="J37"/>
    </row>
    <row r="38" spans="4:10" x14ac:dyDescent="0.2">
      <c r="D38"/>
      <c r="E38"/>
      <c r="F38"/>
      <c r="G38"/>
      <c r="H38"/>
      <c r="I38"/>
      <c r="J38"/>
    </row>
    <row r="39" spans="4:10" x14ac:dyDescent="0.2">
      <c r="D39"/>
      <c r="E39"/>
      <c r="F39"/>
      <c r="G39"/>
      <c r="H39"/>
      <c r="I39"/>
      <c r="J39"/>
    </row>
    <row r="40" spans="4:10" x14ac:dyDescent="0.2">
      <c r="D40"/>
      <c r="E40"/>
      <c r="F40"/>
      <c r="G40"/>
      <c r="H40"/>
      <c r="I40"/>
      <c r="J40"/>
    </row>
    <row r="41" spans="4:10" x14ac:dyDescent="0.2">
      <c r="D41"/>
      <c r="E41"/>
      <c r="F41"/>
      <c r="G41"/>
      <c r="H41"/>
      <c r="I41"/>
      <c r="J41"/>
    </row>
    <row r="42" spans="4:10" x14ac:dyDescent="0.2">
      <c r="D42"/>
      <c r="E42"/>
      <c r="F42"/>
      <c r="G42"/>
      <c r="H42"/>
      <c r="I42"/>
      <c r="J42"/>
    </row>
    <row r="43" spans="4:10" x14ac:dyDescent="0.2">
      <c r="D43"/>
      <c r="E43"/>
      <c r="F43"/>
      <c r="G43"/>
      <c r="H43"/>
      <c r="I43"/>
      <c r="J43"/>
    </row>
    <row r="44" spans="4:10" x14ac:dyDescent="0.2">
      <c r="D44"/>
      <c r="E44"/>
      <c r="F44"/>
      <c r="G44"/>
      <c r="H44"/>
      <c r="I44"/>
      <c r="J44"/>
    </row>
    <row r="45" spans="4:10" x14ac:dyDescent="0.2">
      <c r="D45"/>
      <c r="E45"/>
      <c r="F45"/>
      <c r="G45"/>
      <c r="H45"/>
      <c r="I45"/>
      <c r="J45"/>
    </row>
    <row r="46" spans="4:10" x14ac:dyDescent="0.2">
      <c r="D46"/>
      <c r="E46"/>
      <c r="F46"/>
      <c r="G46"/>
      <c r="H46"/>
      <c r="I46"/>
      <c r="J46"/>
    </row>
    <row r="47" spans="4:10" x14ac:dyDescent="0.2">
      <c r="H47" s="14"/>
    </row>
    <row r="48" spans="4:10" x14ac:dyDescent="0.2">
      <c r="H48" s="14"/>
    </row>
    <row r="49" spans="8:8" x14ac:dyDescent="0.2">
      <c r="H49" s="14"/>
    </row>
    <row r="50" spans="8:8" x14ac:dyDescent="0.2">
      <c r="H50" s="14"/>
    </row>
    <row r="51" spans="8:8" x14ac:dyDescent="0.2">
      <c r="H51" s="14"/>
    </row>
    <row r="52" spans="8:8" x14ac:dyDescent="0.2">
      <c r="H52" s="14"/>
    </row>
    <row r="53" spans="8:8" x14ac:dyDescent="0.2">
      <c r="H53" s="14"/>
    </row>
    <row r="54" spans="8:8" x14ac:dyDescent="0.2">
      <c r="H54" s="14"/>
    </row>
    <row r="55" spans="8:8" x14ac:dyDescent="0.2">
      <c r="H55" s="14"/>
    </row>
    <row r="56" spans="8:8" x14ac:dyDescent="0.2">
      <c r="H56" s="14"/>
    </row>
    <row r="57" spans="8:8" x14ac:dyDescent="0.2">
      <c r="H57" s="14"/>
    </row>
    <row r="58" spans="8:8" x14ac:dyDescent="0.2">
      <c r="H58" s="14"/>
    </row>
    <row r="59" spans="8:8" x14ac:dyDescent="0.2">
      <c r="H59" s="14"/>
    </row>
    <row r="60" spans="8:8" x14ac:dyDescent="0.2">
      <c r="H60" s="14"/>
    </row>
    <row r="61" spans="8:8" x14ac:dyDescent="0.2">
      <c r="H61" s="14"/>
    </row>
    <row r="62" spans="8:8" x14ac:dyDescent="0.2">
      <c r="H62" s="14"/>
    </row>
    <row r="63" spans="8:8" x14ac:dyDescent="0.2">
      <c r="H63" s="14"/>
    </row>
    <row r="64" spans="8:8" x14ac:dyDescent="0.2">
      <c r="H64" s="14"/>
    </row>
    <row r="65" spans="8:8" x14ac:dyDescent="0.2">
      <c r="H65" s="14"/>
    </row>
    <row r="66" spans="8:8" x14ac:dyDescent="0.2">
      <c r="H66" s="14"/>
    </row>
    <row r="67" spans="8:8" x14ac:dyDescent="0.2">
      <c r="H67" s="14"/>
    </row>
    <row r="68" spans="8:8" x14ac:dyDescent="0.2">
      <c r="H68" s="14"/>
    </row>
    <row r="69" spans="8:8" x14ac:dyDescent="0.2">
      <c r="H69" s="14"/>
    </row>
    <row r="70" spans="8:8" x14ac:dyDescent="0.2">
      <c r="H70" s="14"/>
    </row>
    <row r="71" spans="8:8" x14ac:dyDescent="0.2">
      <c r="H71" s="14"/>
    </row>
    <row r="72" spans="8:8" x14ac:dyDescent="0.2">
      <c r="H72" s="14"/>
    </row>
    <row r="73" spans="8:8" x14ac:dyDescent="0.2">
      <c r="H73" s="14"/>
    </row>
    <row r="74" spans="8:8" x14ac:dyDescent="0.2">
      <c r="H74" s="14"/>
    </row>
    <row r="75" spans="8:8" x14ac:dyDescent="0.2">
      <c r="H75" s="14"/>
    </row>
    <row r="76" spans="8:8" x14ac:dyDescent="0.2">
      <c r="H76" s="14"/>
    </row>
    <row r="77" spans="8:8" x14ac:dyDescent="0.2">
      <c r="H77" s="14"/>
    </row>
    <row r="78" spans="8:8" x14ac:dyDescent="0.2">
      <c r="H78" s="14"/>
    </row>
    <row r="79" spans="8:8" x14ac:dyDescent="0.2">
      <c r="H79" s="14"/>
    </row>
    <row r="80" spans="8:8" x14ac:dyDescent="0.2">
      <c r="H80" s="14"/>
    </row>
    <row r="81" spans="8:8" x14ac:dyDescent="0.2">
      <c r="H81" s="14"/>
    </row>
    <row r="82" spans="8:8" x14ac:dyDescent="0.2">
      <c r="H82" s="14"/>
    </row>
    <row r="83" spans="8:8" x14ac:dyDescent="0.2">
      <c r="H83" s="14"/>
    </row>
    <row r="84" spans="8:8" x14ac:dyDescent="0.2">
      <c r="H84" s="14"/>
    </row>
    <row r="85" spans="8:8" x14ac:dyDescent="0.2">
      <c r="H85" s="14"/>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5" priority="3" stopIfTrue="1">
      <formula>AND(WEEKDAY(K$5,2)&gt;5,$B6&lt;&gt;"")</formula>
    </cfRule>
    <cfRule type="expression" dxfId="4" priority="4">
      <formula>AND(K$5&gt;=$D6,WORKDAY.INTL($D6,$G6,1)-1&gt;=K$5)</formula>
    </cfRule>
    <cfRule type="expression" dxfId="3" priority="2" stopIfTrue="1">
      <formula>$A6="Grand Total"</formula>
    </cfRule>
    <cfRule type="expression" dxfId="2" priority="6" stopIfTrue="1">
      <formula>AND(K$5&gt;=WORKDAY.INTL($D6,$G6,1),$H6=0,K$5&lt;=$E6)</formula>
    </cfRule>
    <cfRule type="expression" dxfId="1" priority="7">
      <formula>AND(K$5&gt;=WORKDAY.INTL($D6,$G6,1),$H6&lt;&gt;1,K$5&lt;=$E6)</formula>
    </cfRule>
  </conditionalFormatting>
  <conditionalFormatting sqref="K5:AQ5">
    <cfRule type="expression" dxfId="0"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546100</xdr:colOff>
                    <xdr:row>0</xdr:row>
                    <xdr:rowOff>101600</xdr:rowOff>
                  </from>
                  <to>
                    <xdr:col>9</xdr:col>
                    <xdr:colOff>647700</xdr:colOff>
                    <xdr:row>0</xdr:row>
                    <xdr:rowOff>330200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G6" sqref="G6"/>
    </sheetView>
  </sheetViews>
  <sheetFormatPr baseColWidth="10" defaultColWidth="8.83203125" defaultRowHeight="15" x14ac:dyDescent="0.2"/>
  <cols>
    <col min="1" max="1" width="13.83203125" bestFit="1" customWidth="1"/>
    <col min="2" max="3" width="10.5" customWidth="1"/>
    <col min="4" max="4" width="7.5" customWidth="1"/>
    <col min="5" max="5" width="11.1640625" bestFit="1" customWidth="1"/>
    <col min="7" max="7" width="59.5" bestFit="1" customWidth="1"/>
    <col min="8" max="8" width="5.6640625" customWidth="1"/>
    <col min="9" max="9" width="22.1640625" bestFit="1" customWidth="1"/>
    <col min="10" max="10" width="8.33203125" customWidth="1"/>
    <col min="11" max="11" width="2" customWidth="1"/>
    <col min="12" max="12" width="15.5" bestFit="1" customWidth="1"/>
    <col min="14" max="14" width="11.5" customWidth="1"/>
    <col min="15" max="15" width="8.5" customWidth="1"/>
    <col min="16" max="16" width="17" bestFit="1" customWidth="1"/>
  </cols>
  <sheetData>
    <row r="1" spans="1:16" s="9" customFormat="1" ht="21" customHeight="1" x14ac:dyDescent="0.2">
      <c r="A1" s="34" t="s">
        <v>45</v>
      </c>
      <c r="B1" s="29"/>
      <c r="C1" s="29"/>
      <c r="E1" s="34" t="s">
        <v>44</v>
      </c>
      <c r="F1" s="29"/>
      <c r="G1" s="29"/>
      <c r="I1" s="34" t="s">
        <v>46</v>
      </c>
      <c r="J1" s="29"/>
      <c r="K1" s="29"/>
      <c r="L1" s="29"/>
      <c r="M1" s="29"/>
      <c r="N1" s="29"/>
      <c r="P1" s="35" t="s">
        <v>39</v>
      </c>
    </row>
    <row r="2" spans="1:16" x14ac:dyDescent="0.2">
      <c r="B2" t="s">
        <v>29</v>
      </c>
      <c r="C2" t="s">
        <v>28</v>
      </c>
      <c r="E2" s="5" t="s">
        <v>38</v>
      </c>
      <c r="F2" s="6">
        <f>COUNTIF(Dashboard!H6:H51,"="&amp;0)</f>
        <v>0</v>
      </c>
      <c r="G2" s="5" t="str">
        <f ca="1">_xlfn.FORMULATEXT(F2)</f>
        <v>=COUNTIF(Dashboard!H6:H51,"="&amp;0)</v>
      </c>
      <c r="I2" s="4" t="s">
        <v>31</v>
      </c>
      <c r="L2" s="15" t="s">
        <v>50</v>
      </c>
      <c r="M2" s="32" t="s">
        <v>40</v>
      </c>
      <c r="N2" s="33" t="s">
        <v>41</v>
      </c>
      <c r="P2">
        <v>22</v>
      </c>
    </row>
    <row r="3" spans="1:16" x14ac:dyDescent="0.2">
      <c r="A3" t="s">
        <v>51</v>
      </c>
      <c r="B3" s="19">
        <v>807069</v>
      </c>
      <c r="C3" s="19">
        <v>817000</v>
      </c>
      <c r="E3" s="5" t="s">
        <v>33</v>
      </c>
      <c r="F3" s="6">
        <f>COUNTIFS(Dashboard!H6:H51,"&lt;&gt;"&amp;0,Dashboard!H6:H51,"&lt;"&amp;1)</f>
        <v>0</v>
      </c>
      <c r="G3" s="5" t="str">
        <f ca="1">_xlfn.FORMULATEXT(F3)</f>
        <v>=COUNTIFS(Dashboard!H6:H51,"&lt;&gt;"&amp;0,Dashboard!H6:H51,"&lt;"&amp;1)</v>
      </c>
      <c r="I3" s="5" t="s">
        <v>43</v>
      </c>
      <c r="J3" s="40">
        <v>3</v>
      </c>
      <c r="L3" t="s">
        <v>49</v>
      </c>
      <c r="M3" s="31">
        <f>J3/$J$4</f>
        <v>1</v>
      </c>
      <c r="N3" s="2" t="str">
        <f ca="1">_xlfn.FORMULATEXT(M3)</f>
        <v>=J3/$J$4</v>
      </c>
    </row>
    <row r="4" spans="1:16" x14ac:dyDescent="0.2">
      <c r="A4" t="s">
        <v>52</v>
      </c>
      <c r="B4" s="2">
        <f>GETPIVOTDATA("Actual ",$B$2)/GETPIVOTDATA("Budget ",$B$2)</f>
        <v>0.98784455324357401</v>
      </c>
      <c r="C4" s="2">
        <f>1-B4</f>
        <v>1.2155446756425992E-2</v>
      </c>
      <c r="E4" t="s">
        <v>34</v>
      </c>
      <c r="F4" s="6">
        <f>COUNTIF(Dashboard!H6:H51,"="&amp;1)</f>
        <v>1</v>
      </c>
      <c r="G4" s="5" t="str">
        <f ca="1">_xlfn.FORMULATEXT(F4)</f>
        <v>=COUNTIF(Dashboard!H6:H51,"="&amp;1)</v>
      </c>
      <c r="I4" s="5" t="s">
        <v>48</v>
      </c>
      <c r="J4" s="40">
        <v>3</v>
      </c>
      <c r="L4" t="s">
        <v>47</v>
      </c>
      <c r="M4" s="31">
        <f>1-M3</f>
        <v>0</v>
      </c>
      <c r="N4" s="2" t="str">
        <f ca="1">_xlfn.FORMULATEXT(M4)</f>
        <v>=1-M3</v>
      </c>
    </row>
    <row r="5" spans="1:16" x14ac:dyDescent="0.2">
      <c r="C5" t="str">
        <f ca="1">_xlfn.FORMULATEXT(C4)</f>
        <v>=1-B4</v>
      </c>
      <c r="D5" s="2"/>
      <c r="E5" t="s">
        <v>42</v>
      </c>
      <c r="F5" s="28">
        <f>F3+F2</f>
        <v>0</v>
      </c>
      <c r="G5" s="5" t="str">
        <f ca="1">_xlfn.FORMULATEXT(F5)</f>
        <v>=F3+F2</v>
      </c>
      <c r="L5" s="2"/>
      <c r="M5" s="2"/>
      <c r="N5" s="2"/>
    </row>
    <row r="6" spans="1:16" x14ac:dyDescent="0.2">
      <c r="E6" t="s">
        <v>32</v>
      </c>
      <c r="F6" s="6">
        <f>COUNTA(Dashboard!B6:B50)</f>
        <v>1</v>
      </c>
      <c r="G6" s="5" t="str">
        <f ca="1">_xlfn.FORMULATEXT(F6)</f>
        <v>=COUNTA(Dashboard!B6:B50)</v>
      </c>
    </row>
    <row r="11" spans="1:16" x14ac:dyDescent="0.2">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L38" sqref="L38"/>
    </sheetView>
  </sheetViews>
  <sheetFormatPr baseColWidth="10" defaultColWidth="8.83203125" defaultRowHeight="15" x14ac:dyDescent="0.2"/>
  <cols>
    <col min="1" max="1" width="10" customWidth="1"/>
    <col min="2" max="2" width="11.5" customWidth="1"/>
    <col min="3" max="3" width="13.1640625" customWidth="1"/>
    <col min="4" max="4" width="12" style="17" bestFit="1" customWidth="1"/>
    <col min="5" max="5" width="11.6640625" customWidth="1"/>
    <col min="6" max="6" width="11.1640625" style="1" bestFit="1" customWidth="1"/>
    <col min="7" max="7" width="17.5" style="3" bestFit="1" customWidth="1"/>
    <col min="8" max="8" width="11.1640625" customWidth="1"/>
    <col min="9" max="10" width="10.33203125" customWidth="1"/>
    <col min="12" max="12" width="23.5" bestFit="1" customWidth="1"/>
  </cols>
  <sheetData>
    <row r="1" spans="1:12" x14ac:dyDescent="0.2">
      <c r="A1" t="s">
        <v>0</v>
      </c>
      <c r="B1" t="s">
        <v>1</v>
      </c>
      <c r="C1" t="s">
        <v>23</v>
      </c>
      <c r="D1" s="17" t="s">
        <v>2</v>
      </c>
      <c r="E1" t="s">
        <v>22</v>
      </c>
      <c r="F1" s="1" t="s">
        <v>24</v>
      </c>
      <c r="G1" s="3" t="s">
        <v>25</v>
      </c>
      <c r="H1" t="s">
        <v>3</v>
      </c>
      <c r="I1" t="s">
        <v>13</v>
      </c>
      <c r="J1" t="s">
        <v>14</v>
      </c>
    </row>
    <row r="2" spans="1:12" x14ac:dyDescent="0.2">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jenanimisha02@gmail.com</cp:lastModifiedBy>
  <cp:lastPrinted>2020-03-13T06:15:47Z</cp:lastPrinted>
  <dcterms:created xsi:type="dcterms:W3CDTF">2019-08-20T08:51:45Z</dcterms:created>
  <dcterms:modified xsi:type="dcterms:W3CDTF">2024-10-11T14:53:47Z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