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esktop\MODELS\"/>
    </mc:Choice>
  </mc:AlternateContent>
  <xr:revisionPtr revIDLastSave="0" documentId="13_ncr:1_{8CE208E6-C93C-4352-A362-687D1DF5F649}" xr6:coauthVersionLast="47" xr6:coauthVersionMax="47" xr10:uidLastSave="{00000000-0000-0000-0000-000000000000}"/>
  <bookViews>
    <workbookView xWindow="-110" yWindow="-110" windowWidth="19420" windowHeight="11500" activeTab="1" xr2:uid="{5CA0E714-6F6A-4D27-8303-A30DF9E446E4}"/>
  </bookViews>
  <sheets>
    <sheet name="Table 7" sheetId="2" r:id="rId1"/>
    <sheet name="Sheet1" sheetId="1" r:id="rId2"/>
  </sheets>
  <definedNames>
    <definedName name="ExternalData_1" localSheetId="0" hidden="1">'Table 7'!$A$1:$D$17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1" i="1"/>
  <c r="B30" i="1"/>
  <c r="B25" i="1"/>
  <c r="G23" i="1"/>
  <c r="F23" i="1"/>
  <c r="E23" i="1"/>
  <c r="D23" i="1"/>
  <c r="C23" i="1"/>
  <c r="B23" i="1"/>
  <c r="G22" i="1"/>
  <c r="F22" i="1"/>
  <c r="E22" i="1"/>
  <c r="D22" i="1"/>
  <c r="C22" i="1"/>
  <c r="B22" i="1"/>
  <c r="G20" i="1"/>
  <c r="F20" i="1"/>
  <c r="F19" i="1"/>
  <c r="F18" i="1"/>
  <c r="F17" i="1"/>
  <c r="F16" i="1"/>
  <c r="F15" i="1"/>
  <c r="F14" i="1"/>
  <c r="F13" i="1"/>
  <c r="E20" i="1"/>
  <c r="E19" i="1"/>
  <c r="E18" i="1"/>
  <c r="E17" i="1"/>
  <c r="E16" i="1"/>
  <c r="E15" i="1"/>
  <c r="E14" i="1"/>
  <c r="E13" i="1"/>
  <c r="D20" i="1"/>
  <c r="D19" i="1"/>
  <c r="D18" i="1"/>
  <c r="D17" i="1"/>
  <c r="D16" i="1"/>
  <c r="D15" i="1"/>
  <c r="D14" i="1"/>
  <c r="D13" i="1"/>
  <c r="C20" i="1"/>
  <c r="C19" i="1"/>
  <c r="C18" i="1"/>
  <c r="C17" i="1"/>
  <c r="C16" i="1"/>
  <c r="C15" i="1"/>
  <c r="C14" i="1"/>
  <c r="C13" i="1"/>
  <c r="B20" i="1"/>
  <c r="B19" i="1"/>
  <c r="B18" i="1"/>
  <c r="B17" i="1"/>
  <c r="B16" i="1"/>
  <c r="B15" i="1"/>
  <c r="B14" i="1"/>
  <c r="B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19451E-1E04-4CA8-8001-0D47B00124E7}" keepAlive="1" name="Query - Table 7" description="Connection to the 'Table 7' query in the workbook." type="5" refreshedVersion="8" background="1" saveData="1">
    <dbPr connection="Provider=Microsoft.Mashup.OleDb.1;Data Source=$Workbook$;Location=&quot;Table 7&quot;;Extended Properties=&quot;&quot;" command="SELECT * FROM [Table 7]"/>
  </connection>
</connections>
</file>

<file path=xl/sharedStrings.xml><?xml version="1.0" encoding="utf-8"?>
<sst xmlns="http://schemas.openxmlformats.org/spreadsheetml/2006/main" count="70" uniqueCount="70">
  <si>
    <t>Item</t>
  </si>
  <si>
    <t>Value</t>
  </si>
  <si>
    <t>Revenue(Year 0)</t>
  </si>
  <si>
    <t>Revenue growth rate</t>
  </si>
  <si>
    <t>EBIT Margin</t>
  </si>
  <si>
    <t>Tax rate</t>
  </si>
  <si>
    <t>Depreciation( % of Rev.)</t>
  </si>
  <si>
    <t>CapEx(% of Rev.)</t>
  </si>
  <si>
    <t>Change in WC(% of Rev.)</t>
  </si>
  <si>
    <t>Discount rate(WACC)</t>
  </si>
  <si>
    <t>Terminal growth rate(g)</t>
  </si>
  <si>
    <t>Forecast 5-Year FCF</t>
  </si>
  <si>
    <t>Year1</t>
  </si>
  <si>
    <t>Year2</t>
  </si>
  <si>
    <t>Year3</t>
  </si>
  <si>
    <t>Year4</t>
  </si>
  <si>
    <t>Year5</t>
  </si>
  <si>
    <t>Revenue</t>
  </si>
  <si>
    <t>EBIT</t>
  </si>
  <si>
    <t>Tax</t>
  </si>
  <si>
    <t>NOPAT</t>
  </si>
  <si>
    <t>Depreciation</t>
  </si>
  <si>
    <t>CapEx</t>
  </si>
  <si>
    <t>Change in WC</t>
  </si>
  <si>
    <t>FCF</t>
  </si>
  <si>
    <t>(Terminal value at end of yr 5)</t>
  </si>
  <si>
    <t>Discount factors</t>
  </si>
  <si>
    <t>Present value of FCF</t>
  </si>
  <si>
    <t>Enterprise value</t>
  </si>
  <si>
    <t>Cash&amp; cash equivalents</t>
  </si>
  <si>
    <t>Debt</t>
  </si>
  <si>
    <t>No.of shares outstanding</t>
  </si>
  <si>
    <t>Equity value</t>
  </si>
  <si>
    <t>Intrinsic value per share</t>
  </si>
  <si>
    <t>Column1</t>
  </si>
  <si>
    <t>Column2</t>
  </si>
  <si>
    <t>Previos close</t>
  </si>
  <si>
    <t>% change</t>
  </si>
  <si>
    <t>INFY.NS</t>
  </si>
  <si>
    <t>Infosys Limited</t>
  </si>
  <si>
    <t>RELIANCE.NS</t>
  </si>
  <si>
    <t>Reliance Industries Limited</t>
  </si>
  <si>
    <t>WIPRO.NS</t>
  </si>
  <si>
    <t>Wipro Limited</t>
  </si>
  <si>
    <t>HDFCBANK.NS</t>
  </si>
  <si>
    <t>HDFC Bank Limited</t>
  </si>
  <si>
    <t>ICICIBANK.NS</t>
  </si>
  <si>
    <t>ICICI Bank Limited</t>
  </si>
  <si>
    <t>ITC.NS</t>
  </si>
  <si>
    <t>ITC Limited</t>
  </si>
  <si>
    <t>LT.NS</t>
  </si>
  <si>
    <t>Larsen &amp; Toubro Limited</t>
  </si>
  <si>
    <t>HCLTECH.NS</t>
  </si>
  <si>
    <t>HCL Technologies Limited</t>
  </si>
  <si>
    <t>TATASTEEL.NS</t>
  </si>
  <si>
    <t>Tata Steel Limited</t>
  </si>
  <si>
    <t>SBIN.NS</t>
  </si>
  <si>
    <t>State Bank of India</t>
  </si>
  <si>
    <t>TECHM.NS</t>
  </si>
  <si>
    <t>Tech Mahindra Limited</t>
  </si>
  <si>
    <t>ONGC.NS</t>
  </si>
  <si>
    <t>Oil and Natural Gas Corporation Limited</t>
  </si>
  <si>
    <t>MARUTI.NS</t>
  </si>
  <si>
    <t>Maruti Suzuki India Limited</t>
  </si>
  <si>
    <t>NTPC.NS</t>
  </si>
  <si>
    <t>NTPC Limited</t>
  </si>
  <si>
    <t>TATAMOTORS.NS</t>
  </si>
  <si>
    <t>Tata Motors Limited</t>
  </si>
  <si>
    <t>HINDUNILVR.NS</t>
  </si>
  <si>
    <t>Hindustan Unilever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</si>
</sst>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60% - Accent4" xfId="1" builtinId="44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005BAC-3A0D-4DD5-A491-67E27F20DE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Previos close" tableColumnId="3"/>
      <queryTableField id="4" name="% chang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04DC8F-DA73-4A80-A11D-FEAD04547DB9}" name="Table_7" displayName="Table_7" ref="A1:D17" tableType="queryTable" totalsRowShown="0">
  <autoFilter ref="A1:D17" xr:uid="{E004DC8F-DA73-4A80-A11D-FEAD04547DB9}"/>
  <tableColumns count="4">
    <tableColumn id="1" xr3:uid="{694E66A8-189D-4249-8CFE-AC07C8762A0B}" uniqueName="1" name="Column1" queryTableFieldId="1" dataDxfId="1"/>
    <tableColumn id="2" xr3:uid="{E8838FD9-2F3E-4372-A7B6-C820FB00DBE2}" uniqueName="2" name="Column2" queryTableFieldId="2" dataDxfId="0"/>
    <tableColumn id="3" xr3:uid="{E1C1122E-33B1-41D3-B57C-DC2A9111E69D}" uniqueName="3" name="Previos close" queryTableFieldId="3"/>
    <tableColumn id="4" xr3:uid="{76F02C0D-FA7D-4F21-B135-C1E2D270B413}" uniqueName="4" name="% change" queryTableFieldId="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AEA1-3D60-4AF2-980B-7E028BD18FEC}">
  <dimension ref="A1:D17"/>
  <sheetViews>
    <sheetView workbookViewId="0">
      <selection activeCell="G9" sqref="G9"/>
    </sheetView>
  </sheetViews>
  <sheetFormatPr defaultRowHeight="14.5"/>
  <cols>
    <col min="1" max="1" width="15.453125" bestFit="1" customWidth="1"/>
    <col min="2" max="2" width="34.54296875" bestFit="1" customWidth="1"/>
    <col min="3" max="3" width="13.81640625" bestFit="1" customWidth="1"/>
    <col min="4" max="4" width="10.90625" bestFit="1" customWidth="1"/>
  </cols>
  <sheetData>
    <row r="1" spans="1:4">
      <c r="A1" t="s">
        <v>34</v>
      </c>
      <c r="B1" t="s">
        <v>35</v>
      </c>
      <c r="C1" t="s">
        <v>36</v>
      </c>
      <c r="D1" t="s">
        <v>37</v>
      </c>
    </row>
    <row r="2" spans="1:4">
      <c r="A2" t="s">
        <v>38</v>
      </c>
      <c r="B2" t="s">
        <v>39</v>
      </c>
      <c r="C2">
        <v>1416.8</v>
      </c>
      <c r="D2">
        <v>9.2999999999999992E-3</v>
      </c>
    </row>
    <row r="3" spans="1:4">
      <c r="A3" t="s">
        <v>40</v>
      </c>
      <c r="B3" t="s">
        <v>41</v>
      </c>
      <c r="C3">
        <v>1220</v>
      </c>
      <c r="D3">
        <v>2.92E-2</v>
      </c>
    </row>
    <row r="4" spans="1:4">
      <c r="A4" t="s">
        <v>42</v>
      </c>
      <c r="B4" t="s">
        <v>43</v>
      </c>
      <c r="C4">
        <v>240.4</v>
      </c>
      <c r="D4">
        <v>1.5800000000000002E-2</v>
      </c>
    </row>
    <row r="5" spans="1:4">
      <c r="A5" t="s">
        <v>44</v>
      </c>
      <c r="B5" t="s">
        <v>45</v>
      </c>
      <c r="C5">
        <v>1805.2</v>
      </c>
      <c r="D5">
        <v>2.2800000000000001E-2</v>
      </c>
    </row>
    <row r="6" spans="1:4">
      <c r="A6" t="s">
        <v>46</v>
      </c>
      <c r="B6" t="s">
        <v>47</v>
      </c>
      <c r="C6">
        <v>1312.05</v>
      </c>
      <c r="D6">
        <v>8.6E-3</v>
      </c>
    </row>
    <row r="7" spans="1:4">
      <c r="A7" t="s">
        <v>48</v>
      </c>
      <c r="B7" t="s">
        <v>49</v>
      </c>
      <c r="C7">
        <v>422</v>
      </c>
      <c r="D7">
        <v>1.37E-2</v>
      </c>
    </row>
    <row r="8" spans="1:4">
      <c r="A8" t="s">
        <v>50</v>
      </c>
      <c r="B8" t="s">
        <v>51</v>
      </c>
      <c r="C8">
        <v>3119.25</v>
      </c>
      <c r="D8">
        <v>2.1299999999999999E-2</v>
      </c>
    </row>
    <row r="9" spans="1:4">
      <c r="A9" t="s">
        <v>52</v>
      </c>
      <c r="B9" t="s">
        <v>53</v>
      </c>
      <c r="C9">
        <v>1393.5</v>
      </c>
      <c r="D9">
        <v>9.7999999999999997E-3</v>
      </c>
    </row>
    <row r="10" spans="1:4">
      <c r="A10" t="s">
        <v>54</v>
      </c>
      <c r="B10" t="s">
        <v>55</v>
      </c>
      <c r="C10">
        <v>133.47</v>
      </c>
      <c r="D10">
        <v>4.9500000000000002E-2</v>
      </c>
    </row>
    <row r="11" spans="1:4">
      <c r="A11" t="s">
        <v>56</v>
      </c>
      <c r="B11" t="s">
        <v>57</v>
      </c>
      <c r="C11">
        <v>753.85</v>
      </c>
      <c r="D11">
        <v>1.5699999999999999E-2</v>
      </c>
    </row>
    <row r="12" spans="1:4">
      <c r="A12" t="s">
        <v>58</v>
      </c>
      <c r="B12" t="s">
        <v>59</v>
      </c>
      <c r="C12">
        <v>1284.2</v>
      </c>
      <c r="D12">
        <v>8.9999999999999993E-3</v>
      </c>
    </row>
    <row r="13" spans="1:4">
      <c r="A13" t="s">
        <v>60</v>
      </c>
      <c r="B13" t="s">
        <v>61</v>
      </c>
      <c r="C13">
        <v>230.2</v>
      </c>
      <c r="D13">
        <v>3.7199999999999997E-2</v>
      </c>
    </row>
    <row r="14" spans="1:4">
      <c r="A14" t="s">
        <v>62</v>
      </c>
      <c r="B14" t="s">
        <v>63</v>
      </c>
      <c r="C14">
        <v>11609</v>
      </c>
      <c r="D14">
        <v>1.32E-2</v>
      </c>
    </row>
    <row r="15" spans="1:4">
      <c r="A15" t="s">
        <v>64</v>
      </c>
      <c r="B15" t="s">
        <v>65</v>
      </c>
      <c r="C15">
        <v>359.7</v>
      </c>
      <c r="D15">
        <v>2.9600000000000001E-2</v>
      </c>
    </row>
    <row r="16" spans="1:4">
      <c r="A16" t="s">
        <v>66</v>
      </c>
      <c r="B16" t="s">
        <v>67</v>
      </c>
      <c r="C16">
        <v>596</v>
      </c>
      <c r="D16">
        <v>2.2499999999999999E-2</v>
      </c>
    </row>
    <row r="17" spans="1:4">
      <c r="A17" t="s">
        <v>68</v>
      </c>
      <c r="B17" t="s">
        <v>69</v>
      </c>
      <c r="C17">
        <v>2362.1</v>
      </c>
      <c r="D17">
        <v>5.1000000000000004E-3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F9D2-9110-430A-B956-9AC4EB4340DE}">
  <dimension ref="A1:H34"/>
  <sheetViews>
    <sheetView tabSelected="1" topLeftCell="A11" workbookViewId="0">
      <selection activeCell="B34" sqref="B34"/>
    </sheetView>
  </sheetViews>
  <sheetFormatPr defaultRowHeight="14.5"/>
  <cols>
    <col min="1" max="1" width="22" bestFit="1" customWidth="1"/>
    <col min="2" max="2" width="7.1796875" customWidth="1"/>
    <col min="3" max="3" width="7.26953125" customWidth="1"/>
    <col min="4" max="4" width="8" customWidth="1"/>
    <col min="5" max="5" width="7.6328125" customWidth="1"/>
    <col min="6" max="6" width="8.26953125" customWidth="1"/>
    <col min="7" max="7" width="9.26953125" customWidth="1"/>
    <col min="8" max="8" width="26.1796875" bestFit="1" customWidth="1"/>
  </cols>
  <sheetData>
    <row r="1" spans="1:6">
      <c r="A1" s="5" t="s">
        <v>0</v>
      </c>
      <c r="B1" s="5" t="s">
        <v>1</v>
      </c>
    </row>
    <row r="2" spans="1:6">
      <c r="A2" t="s">
        <v>2</v>
      </c>
      <c r="B2">
        <v>1000</v>
      </c>
    </row>
    <row r="3" spans="1:6">
      <c r="A3" t="s">
        <v>3</v>
      </c>
      <c r="B3" s="1">
        <v>0.1</v>
      </c>
    </row>
    <row r="4" spans="1:6">
      <c r="A4" t="s">
        <v>4</v>
      </c>
      <c r="B4" s="1">
        <v>0.15</v>
      </c>
    </row>
    <row r="5" spans="1:6">
      <c r="A5" t="s">
        <v>5</v>
      </c>
      <c r="B5" s="1">
        <v>0.3</v>
      </c>
    </row>
    <row r="6" spans="1:6">
      <c r="A6" t="s">
        <v>6</v>
      </c>
      <c r="B6" s="1">
        <v>0.05</v>
      </c>
    </row>
    <row r="7" spans="1:6">
      <c r="A7" t="s">
        <v>7</v>
      </c>
      <c r="B7" s="1">
        <v>0.06</v>
      </c>
    </row>
    <row r="8" spans="1:6">
      <c r="A8" t="s">
        <v>8</v>
      </c>
      <c r="B8" s="1">
        <v>0.02</v>
      </c>
    </row>
    <row r="9" spans="1:6">
      <c r="A9" t="s">
        <v>9</v>
      </c>
      <c r="B9" s="1">
        <v>0.1</v>
      </c>
    </row>
    <row r="10" spans="1:6">
      <c r="A10" t="s">
        <v>10</v>
      </c>
      <c r="B10" s="1">
        <v>0.03</v>
      </c>
    </row>
    <row r="12" spans="1:6">
      <c r="A12" s="5" t="s">
        <v>11</v>
      </c>
      <c r="B12" s="5" t="s">
        <v>12</v>
      </c>
      <c r="C12" s="5" t="s">
        <v>13</v>
      </c>
      <c r="D12" s="5" t="s">
        <v>14</v>
      </c>
      <c r="E12" s="5" t="s">
        <v>15</v>
      </c>
      <c r="F12" s="5" t="s">
        <v>16</v>
      </c>
    </row>
    <row r="13" spans="1:6">
      <c r="A13" t="s">
        <v>17</v>
      </c>
      <c r="B13" s="2">
        <f>B2*(1+$B$3)</f>
        <v>1100</v>
      </c>
      <c r="C13">
        <f>B13*(1+$B$3)</f>
        <v>1210</v>
      </c>
      <c r="D13">
        <f>C13*(1+$B$3)</f>
        <v>1331</v>
      </c>
      <c r="E13">
        <f>D13*(1+$B$3)</f>
        <v>1464.1000000000001</v>
      </c>
      <c r="F13">
        <f>E13*(1+$B$3)</f>
        <v>1610.5100000000002</v>
      </c>
    </row>
    <row r="14" spans="1:6">
      <c r="A14" t="s">
        <v>18</v>
      </c>
      <c r="B14">
        <f>B13*$B$4</f>
        <v>165</v>
      </c>
      <c r="C14">
        <f>C13*$B$4</f>
        <v>181.5</v>
      </c>
      <c r="D14">
        <f>D13*$B$4</f>
        <v>199.65</v>
      </c>
      <c r="E14">
        <f>E13*$B$4</f>
        <v>219.61500000000001</v>
      </c>
      <c r="F14">
        <f>F13*$B$4</f>
        <v>241.57650000000001</v>
      </c>
    </row>
    <row r="15" spans="1:6">
      <c r="A15" t="s">
        <v>19</v>
      </c>
      <c r="B15">
        <f>B14*$B$5</f>
        <v>49.5</v>
      </c>
      <c r="C15">
        <f>C14*$B$5</f>
        <v>54.449999999999996</v>
      </c>
      <c r="D15">
        <f>D14*$B$5</f>
        <v>59.894999999999996</v>
      </c>
      <c r="E15">
        <f>E14*$B$5</f>
        <v>65.884500000000003</v>
      </c>
      <c r="F15" s="3">
        <f>F14*$B$5</f>
        <v>72.472949999999997</v>
      </c>
    </row>
    <row r="16" spans="1:6">
      <c r="A16" t="s">
        <v>20</v>
      </c>
      <c r="B16">
        <f>B14-B15</f>
        <v>115.5</v>
      </c>
      <c r="C16">
        <f>C14-C15</f>
        <v>127.05000000000001</v>
      </c>
      <c r="D16">
        <f>D14-D15</f>
        <v>139.755</v>
      </c>
      <c r="E16">
        <f>E14-E15</f>
        <v>153.73050000000001</v>
      </c>
      <c r="F16">
        <f>F14-F15</f>
        <v>169.10355000000001</v>
      </c>
    </row>
    <row r="17" spans="1:8">
      <c r="A17" t="s">
        <v>21</v>
      </c>
      <c r="B17">
        <f>B13*$B$6</f>
        <v>55</v>
      </c>
      <c r="C17">
        <f>C13*$B$6</f>
        <v>60.5</v>
      </c>
      <c r="D17">
        <f>D13*$B$6</f>
        <v>66.55</v>
      </c>
      <c r="E17">
        <f>E13*$B$6</f>
        <v>73.205000000000013</v>
      </c>
      <c r="F17">
        <f>F13*$B$6</f>
        <v>80.525500000000022</v>
      </c>
    </row>
    <row r="18" spans="1:8">
      <c r="A18" t="s">
        <v>22</v>
      </c>
      <c r="B18">
        <f>B13*$B$7</f>
        <v>66</v>
      </c>
      <c r="C18">
        <f>C13*$B$7</f>
        <v>72.599999999999994</v>
      </c>
      <c r="D18">
        <f>D13*$B$7</f>
        <v>79.86</v>
      </c>
      <c r="E18">
        <f>E13*$B$7</f>
        <v>87.846000000000004</v>
      </c>
      <c r="F18">
        <f>F13*$B$7</f>
        <v>96.630600000000015</v>
      </c>
    </row>
    <row r="19" spans="1:8">
      <c r="A19" t="s">
        <v>23</v>
      </c>
      <c r="B19">
        <f>B13*$B$8</f>
        <v>22</v>
      </c>
      <c r="C19">
        <f>C13*$B$8</f>
        <v>24.2</v>
      </c>
      <c r="D19">
        <f>D13*$B$8</f>
        <v>26.62</v>
      </c>
      <c r="E19">
        <f>E13*$B$8</f>
        <v>29.282000000000004</v>
      </c>
      <c r="F19">
        <f>F13*$B$8</f>
        <v>32.210200000000007</v>
      </c>
    </row>
    <row r="20" spans="1:8">
      <c r="A20" t="s">
        <v>24</v>
      </c>
      <c r="B20">
        <f>B16+B17-B18-B19</f>
        <v>82.5</v>
      </c>
      <c r="C20">
        <f>C16+C17-C18-C19</f>
        <v>90.750000000000014</v>
      </c>
      <c r="D20">
        <f>D16+D17-D18-D19</f>
        <v>99.825000000000003</v>
      </c>
      <c r="E20">
        <f>E16+E17-E18-E19</f>
        <v>109.8075</v>
      </c>
      <c r="F20">
        <f>F16+F17-F18-F19</f>
        <v>120.78825000000001</v>
      </c>
      <c r="G20" s="6">
        <f>F20*(1+$B$10)/($B$9 - $B$10)</f>
        <v>1777.3128214285714</v>
      </c>
      <c r="H20" t="s">
        <v>25</v>
      </c>
    </row>
    <row r="22" spans="1:8">
      <c r="A22" t="s">
        <v>26</v>
      </c>
      <c r="B22" s="6">
        <f t="shared" ref="B22:G22" si="0">1/(1+$B$9)^(COLUMN()-COLUMN($B$22)+1)</f>
        <v>0.90909090909090906</v>
      </c>
      <c r="C22" s="6">
        <f t="shared" si="0"/>
        <v>0.82644628099173545</v>
      </c>
      <c r="D22" s="6">
        <f t="shared" si="0"/>
        <v>0.75131480090157754</v>
      </c>
      <c r="E22" s="6">
        <f t="shared" si="0"/>
        <v>0.68301345536507052</v>
      </c>
      <c r="F22" s="6">
        <f t="shared" si="0"/>
        <v>0.62092132305915493</v>
      </c>
      <c r="G22" s="6">
        <f t="shared" si="0"/>
        <v>0.56447393005377722</v>
      </c>
    </row>
    <row r="23" spans="1:8">
      <c r="A23" t="s">
        <v>27</v>
      </c>
      <c r="B23">
        <f>B20*B22</f>
        <v>75</v>
      </c>
      <c r="C23">
        <f>B20*B22</f>
        <v>75</v>
      </c>
      <c r="D23">
        <f>B20*B22</f>
        <v>75</v>
      </c>
      <c r="E23">
        <f>B20*B22</f>
        <v>75</v>
      </c>
      <c r="F23">
        <f>B20*B22</f>
        <v>75</v>
      </c>
      <c r="G23" s="6">
        <f>G20*G22</f>
        <v>1003.2467532467529</v>
      </c>
    </row>
    <row r="25" spans="1:8">
      <c r="A25" t="s">
        <v>28</v>
      </c>
      <c r="B25">
        <f>SUM(B23:F23) + G23</f>
        <v>1378.2467532467529</v>
      </c>
    </row>
    <row r="27" spans="1:8">
      <c r="A27" t="s">
        <v>29</v>
      </c>
      <c r="B27">
        <v>100</v>
      </c>
    </row>
    <row r="28" spans="1:8">
      <c r="A28" t="s">
        <v>30</v>
      </c>
      <c r="B28">
        <v>200</v>
      </c>
    </row>
    <row r="29" spans="1:8">
      <c r="A29" t="s">
        <v>31</v>
      </c>
      <c r="B29">
        <v>50</v>
      </c>
    </row>
    <row r="30" spans="1:8">
      <c r="A30" t="s">
        <v>32</v>
      </c>
      <c r="B30">
        <f>B25 + B27 - B28</f>
        <v>1278.2467532467529</v>
      </c>
    </row>
    <row r="31" spans="1:8">
      <c r="A31" t="s">
        <v>33</v>
      </c>
      <c r="B31" s="4">
        <f>B30/B29</f>
        <v>25.564935064935057</v>
      </c>
    </row>
    <row r="34" spans="2:2">
      <c r="B34" t="e">
        <f ca="1">XLOOKUP("INFY.NS", 'Table 7'!A2:A17, 'Table 7'!C2:C17, "Not Found")</f>
        <v>#NAME?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S p + O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E q f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5 a Z L N e o l 4 B A A C j A g A A E w A c A E Z v c m 1 1 b G F z L 1 N l Y 3 R p b 2 4 x L m 0 g o h g A K K A U A A A A A A A A A A A A A A A A A A A A A A A A A A A A f V B b a 8 I w G H 0 v 9 D + E y K B C j X Q T h I k v K 7 s 8 O b H C H s Y e 0 v p p y 5 p 8 L k m t R f r f l 7 Y O n b v k J X D O S c 5 F Q 2 I y l C T q 7 m D i O q 6 j U 6 5 g R X p 0 y e M c y J i S K c n B u A 6 x J 8 J C J W C R F 4 j Z n c J S g w p R G p B G e z Q 1 Z q t v h 8 N 1 J r l M g F U 8 R W Q J i u F H g Q a G y z B i s 4 j 2 / e 6 z H r 3 f G 8 U T Y + 0 6 s w e F g j w Z k T e m z c 1 a 3 O t s f X I 4 0 B D z Q s i A + o Q y X Y k Y c 1 a t B 8 E 7 B v G o o L X V H C X X r c S U A w N 7 M 9 D i n L t p u G i 5 e J 4 9 n s O j 7 o m V b 1 F n J t t B + / e 2 1 G M + o r V V v i 6 w j C C 3 e 6 G a 0 j O W s I S r F X 0 7 d Q t T L j d N s 2 o L T Z 2 2 C V s q L v U a l e g c G 1 J 7 / w 3 h f + t s r J 4 0 h S 6 K / o b f f O G y E D G o i 5 5 z s I t K w z c 2 k x X V 9 S n 5 A i Q X N k o n 1 q f w H X G E v Y u K p 6 D t u n M F u w w 1 S X L U 8 G P k K 5 K 0 b + 2 o f d f J 5 F / W k 0 9 Q S w E C L Q A U A A I A C A B K n 4 5 a 2 o + n C 6 U A A A D 2 A A A A E g A A A A A A A A A A A A A A A A A A A A A A Q 2 9 u Z m l n L 1 B h Y 2 t h Z 2 U u e G 1 s U E s B A i 0 A F A A C A A g A S p + O W g / K 6 a u k A A A A 6 Q A A A B M A A A A A A A A A A A A A A A A A 8 Q A A A F t D b 2 5 0 Z W 5 0 X 1 R 5 c G V z X S 5 4 b W x Q S w E C L Q A U A A I A C A B K n 4 5 a Z L N e o l 4 B A A C j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C w A A A A A A A P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c 8 L 0 l 0 Z W 1 Q Y X R o P j w v S X R l b U x v Y 2 F 0 a W 9 u P j x T d G F i b G V F b n R y a W V z P j x F b n R y e S B U e X B l P S J R d W V y e U l E I i B W Y W x 1 Z T 0 i c z I z Y T k z M z F i L T B j N W E t N G U 4 O C 1 i Z j I z L W Z k N T k 2 Z G Y 3 N T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R U M T Q 6 M j g 6 M j A u N D E y N D k x M 1 o i I C 8 + P E V u d H J 5 I F R 5 c G U 9 I k Z p b G x D b 2 x 1 b W 5 U e X B l c y I g V m F s d W U 9 I n N C Z 1 l G Q k E 9 P S I g L z 4 8 R W 5 0 c n k g V H l w Z T 0 i R m l s b E N v b H V t b k 5 h b W V z I i B W Y W x 1 Z T 0 i c 1 s m c X V v d D t D b 2 x 1 b W 4 x J n F 1 b 3 Q 7 L C Z x d W 9 0 O 0 N v b H V t b j I m c X V v d D s s J n F 1 b 3 Q 7 U H J l d m l v c y B j b G 9 z Z S Z x d W 9 0 O y w m c X V v d D s l I G N o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c v Q 2 h h b m d l Z C B U e X B l L n t D b 2 x 1 b W 4 x L D B 9 J n F 1 b 3 Q 7 L C Z x d W 9 0 O 1 N l Y 3 R p b 2 4 x L 1 R h Y m x l I D c v Q 2 h h b m d l Z C B U e X B l L n t D b 2 x 1 b W 4 y L D F 9 J n F 1 b 3 Q 7 L C Z x d W 9 0 O 1 N l Y 3 R p b 2 4 x L 1 R h Y m x l I D c v Q 2 h h b m d l Z C B U e X B l L n t D b 2 x 1 b W 4 z L D J 9 J n F 1 b 3 Q 7 L C Z x d W 9 0 O 1 N l Y 3 R p b 2 4 x L 1 R h Y m x l I D c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c v Q 2 h h b m d l Z C B U e X B l L n t D b 2 x 1 b W 4 x L D B 9 J n F 1 b 3 Q 7 L C Z x d W 9 0 O 1 N l Y 3 R p b 2 4 x L 1 R h Y m x l I D c v Q 2 h h b m d l Z C B U e X B l L n t D b 2 x 1 b W 4 y L D F 9 J n F 1 b 3 Q 7 L C Z x d W 9 0 O 1 N l Y 3 R p b 2 4 x L 1 R h Y m x l I D c v Q 2 h h b m d l Z C B U e X B l L n t D b 2 x 1 b W 4 z L D J 9 J n F 1 b 3 Q 7 L C Z x d W 9 0 O 1 N l Y 3 R p b 2 4 x L 1 R h Y m x l I D c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3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Y W j h T U 7 u E u m K T y / n Y Y K i g A A A A A C A A A A A A A Q Z g A A A A E A A C A A A A C 0 w W 3 O A F W E D 0 I q x 8 T n B C A v h T Q v W y s z j 8 + c L Q c o 6 D l t i Q A A A A A O g A A A A A I A A C A A A A D V s L q S 0 k 5 Y p x C r m 5 3 u 4 q H E H I 3 Q y G Z v E 8 k b 4 T d k d V 9 a a 1 A A A A A N I C r X T u q g g 0 v S O o M q 8 3 k / s K w 3 y g F z H X r 6 b T 4 o X d u X L D V Z k T Q s 3 0 C M y T R K f T 3 S r / 6 G Q Y Z I o u D A k C s i S X L 1 u L n 4 p u 8 j u O m y z Z N I l H E k 2 9 t K c U A A A A C 8 1 8 E 8 r Q u q y 3 D Q 7 p l o X s S v b k 5 r q B + u X R n d c 8 x o Q d x / q N y I p + U w x 8 d w + O H j M w a D u o + N y U / n Q K r n P k l O W B x d U 4 / D < / D a t a M a s h u p > 
</file>

<file path=customXml/itemProps1.xml><?xml version="1.0" encoding="utf-8"?>
<ds:datastoreItem xmlns:ds="http://schemas.openxmlformats.org/officeDocument/2006/customXml" ds:itemID="{CBD16860-6120-4746-9861-08D1286E94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2025-04-14T13:53:57Z</dcterms:created>
  <dcterms:modified xsi:type="dcterms:W3CDTF">2025-04-14T14:36:10Z</dcterms:modified>
</cp:coreProperties>
</file>