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ownloads\"/>
    </mc:Choice>
  </mc:AlternateContent>
  <xr:revisionPtr revIDLastSave="0" documentId="13_ncr:1_{9A887192-7EB6-4280-BC29-7B76D5035795}" xr6:coauthVersionLast="47" xr6:coauthVersionMax="47" xr10:uidLastSave="{00000000-0000-0000-0000-000000000000}"/>
  <bookViews>
    <workbookView xWindow="-110" yWindow="-110" windowWidth="19420" windowHeight="11500" xr2:uid="{7A5EA8E9-DAC6-4060-B64E-18C2A71CA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 s="1"/>
  <c r="E15" i="1"/>
  <c r="F15" i="1" s="1"/>
  <c r="E14" i="1"/>
  <c r="F14" i="1" s="1"/>
  <c r="E13" i="1"/>
  <c r="F13" i="1" s="1"/>
  <c r="D16" i="1"/>
  <c r="D15" i="1"/>
  <c r="D14" i="1"/>
  <c r="C16" i="1"/>
  <c r="C15" i="1"/>
  <c r="B16" i="1"/>
  <c r="B10" i="1"/>
  <c r="B9" i="1"/>
  <c r="B8" i="1"/>
  <c r="K2" i="1"/>
  <c r="D4" i="1"/>
  <c r="G4" i="1" s="1"/>
  <c r="D2" i="1"/>
  <c r="G2" i="1" s="1"/>
  <c r="N2" i="1" l="1"/>
  <c r="G15" i="1"/>
  <c r="G14" i="1"/>
  <c r="H15" i="1" s="1"/>
  <c r="G16" i="1"/>
  <c r="H16" i="1" s="1"/>
  <c r="I16" i="1" l="1"/>
</calcChain>
</file>

<file path=xl/sharedStrings.xml><?xml version="1.0" encoding="utf-8"?>
<sst xmlns="http://schemas.openxmlformats.org/spreadsheetml/2006/main" count="27" uniqueCount="27">
  <si>
    <t>Stock price(S)</t>
  </si>
  <si>
    <t>Strike price(k)</t>
  </si>
  <si>
    <t>Up factor(mu)</t>
  </si>
  <si>
    <t>Down factor(mu)</t>
  </si>
  <si>
    <t>Time(t)</t>
  </si>
  <si>
    <t>Risk-free rate ®</t>
  </si>
  <si>
    <t>Up state stock price(Su)</t>
  </si>
  <si>
    <t>Down state stock price(Sd)</t>
  </si>
  <si>
    <t>Call value if stock goes up(Cu)</t>
  </si>
  <si>
    <t>Call value if stock goes down(Cd)</t>
  </si>
  <si>
    <t>Risk neutral probability(p)</t>
  </si>
  <si>
    <t>Discounted expected option value</t>
  </si>
  <si>
    <t>Steps(n)</t>
  </si>
  <si>
    <t>dt(T/n)</t>
  </si>
  <si>
    <t>Discount factor</t>
  </si>
  <si>
    <t>Risk neutral p</t>
  </si>
  <si>
    <t>Time</t>
  </si>
  <si>
    <t>Step 0</t>
  </si>
  <si>
    <t>Step1</t>
  </si>
  <si>
    <t>Step2</t>
  </si>
  <si>
    <t>Step 3</t>
  </si>
  <si>
    <t>Up3</t>
  </si>
  <si>
    <t>Up2</t>
  </si>
  <si>
    <t>Up1</t>
  </si>
  <si>
    <t>Down 0</t>
  </si>
  <si>
    <t>Option payoffs at maturity</t>
  </si>
  <si>
    <t>Work backward to value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</si>
</sst>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4" borderId="0" xfId="1" applyFont="1" applyFill="1" applyBorder="1"/>
    <xf numFmtId="0" fontId="2" fillId="3" borderId="0" xfId="0" applyFont="1" applyFill="1"/>
    <xf numFmtId="164" fontId="2" fillId="4" borderId="0" xfId="1" applyNumberFormat="1" applyFont="1" applyFill="1" applyBorder="1"/>
    <xf numFmtId="0" fontId="3" fillId="3" borderId="0" xfId="0" applyFont="1" applyFill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26EA-FB96-49F9-9447-F6D1B2C31574}">
  <dimension ref="A1:N16"/>
  <sheetViews>
    <sheetView tabSelected="1" workbookViewId="0">
      <selection activeCell="E8" sqref="E8"/>
    </sheetView>
  </sheetViews>
  <sheetFormatPr defaultRowHeight="14.5"/>
  <cols>
    <col min="1" max="1" width="15.1796875" bestFit="1" customWidth="1"/>
    <col min="6" max="6" width="23.08984375" bestFit="1" customWidth="1"/>
    <col min="7" max="7" width="28.26953125" bestFit="1" customWidth="1"/>
  </cols>
  <sheetData>
    <row r="1" spans="1:14">
      <c r="A1" t="s">
        <v>0</v>
      </c>
      <c r="B1">
        <v>100</v>
      </c>
      <c r="D1" t="s">
        <v>6</v>
      </c>
      <c r="G1" t="s">
        <v>8</v>
      </c>
      <c r="K1" t="s">
        <v>10</v>
      </c>
      <c r="N1" t="s">
        <v>11</v>
      </c>
    </row>
    <row r="2" spans="1:14">
      <c r="A2" t="s">
        <v>1</v>
      </c>
      <c r="B2">
        <v>105</v>
      </c>
      <c r="D2">
        <f>B1*B3</f>
        <v>110.00000000000001</v>
      </c>
      <c r="G2">
        <f>MAX(D2-B2,0)</f>
        <v>5.0000000000000142</v>
      </c>
      <c r="K2">
        <f>(EXP(B5*B6)-B4)/(B3-B4)</f>
        <v>0.75635548188012025</v>
      </c>
      <c r="N2">
        <f>EXP(-B5*B6)*(K2*G2+(1-K2)*G4)</f>
        <v>3.5973379487339452</v>
      </c>
    </row>
    <row r="3" spans="1:14">
      <c r="A3" t="s">
        <v>2</v>
      </c>
      <c r="B3">
        <v>1.1000000000000001</v>
      </c>
      <c r="D3" t="s">
        <v>7</v>
      </c>
      <c r="G3" t="s">
        <v>9</v>
      </c>
    </row>
    <row r="4" spans="1:14">
      <c r="A4" t="s">
        <v>3</v>
      </c>
      <c r="B4">
        <v>0.9</v>
      </c>
      <c r="D4">
        <f>B1*B4</f>
        <v>90</v>
      </c>
      <c r="G4">
        <f>MAX(D4-B2,0)</f>
        <v>0</v>
      </c>
    </row>
    <row r="5" spans="1:14">
      <c r="A5" t="s">
        <v>5</v>
      </c>
      <c r="B5">
        <v>0.05</v>
      </c>
    </row>
    <row r="6" spans="1:14">
      <c r="A6" t="s">
        <v>4</v>
      </c>
      <c r="B6">
        <v>1</v>
      </c>
    </row>
    <row r="7" spans="1:14">
      <c r="A7" t="s">
        <v>12</v>
      </c>
      <c r="B7">
        <v>3</v>
      </c>
    </row>
    <row r="8" spans="1:14">
      <c r="A8" t="s">
        <v>13</v>
      </c>
      <c r="B8">
        <f>B6/B7</f>
        <v>0.33333333333333331</v>
      </c>
    </row>
    <row r="9" spans="1:14">
      <c r="A9" t="s">
        <v>14</v>
      </c>
      <c r="B9">
        <f>EXP(-B5*B8)</f>
        <v>0.98347145382161749</v>
      </c>
    </row>
    <row r="10" spans="1:14">
      <c r="A10" t="s">
        <v>15</v>
      </c>
      <c r="B10">
        <f>(EXP(B5*B8)-B4)/(B3-B4)</f>
        <v>0.58403165193130413</v>
      </c>
    </row>
    <row r="12" spans="1:14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25</v>
      </c>
      <c r="G12" t="s">
        <v>26</v>
      </c>
    </row>
    <row r="13" spans="1:14">
      <c r="A13" t="s">
        <v>21</v>
      </c>
      <c r="E13" s="2">
        <f>B$1*($B$3^3)</f>
        <v>133.10000000000005</v>
      </c>
      <c r="F13" s="1">
        <f>MAX(E13-$B$2,0)</f>
        <v>28.100000000000051</v>
      </c>
    </row>
    <row r="14" spans="1:14">
      <c r="A14" t="s">
        <v>22</v>
      </c>
      <c r="D14" s="2">
        <f>B$1*($B$3^2)*$B$4</f>
        <v>108.90000000000002</v>
      </c>
      <c r="E14" s="2">
        <f>B$1*($B$3^2)*$B$4</f>
        <v>108.90000000000002</v>
      </c>
      <c r="F14" s="1">
        <f t="shared" ref="F14:F16" si="0">MAX(E14-$B$2,0)</f>
        <v>3.9000000000000199</v>
      </c>
      <c r="G14" s="3">
        <f xml:space="preserve"> $B$9 * ($B$10 * F13 + (1 - $B$10) * F14)</f>
        <v>17.735497348730185</v>
      </c>
    </row>
    <row r="15" spans="1:14">
      <c r="A15" t="s">
        <v>23</v>
      </c>
      <c r="C15" s="2">
        <f>$B$1*$B$3</f>
        <v>110.00000000000001</v>
      </c>
      <c r="D15" s="2">
        <f>$B$1*$B$3*$B$4</f>
        <v>99.000000000000014</v>
      </c>
      <c r="E15" s="2">
        <f>$B$1*$B$3*($B$4^2)</f>
        <v>89.100000000000023</v>
      </c>
      <c r="F15" s="1">
        <f t="shared" si="0"/>
        <v>0</v>
      </c>
      <c r="G15" s="3">
        <f t="shared" ref="G15:G16" si="1" xml:space="preserve"> $B$9 * ($B$10 * F14 + (1 - $B$10) * F15)</f>
        <v>2.2400759854306216</v>
      </c>
      <c r="H15" s="3">
        <f>$B$9 * ($B$10 * G14 + (1 - $B$10) * G15)</f>
        <v>11.103287011717679</v>
      </c>
    </row>
    <row r="16" spans="1:14">
      <c r="A16" t="s">
        <v>24</v>
      </c>
      <c r="B16" s="2">
        <f>$B$1</f>
        <v>100</v>
      </c>
      <c r="C16" s="2">
        <f>$B$1*$B$4</f>
        <v>90</v>
      </c>
      <c r="D16" s="2">
        <f>$B$1*($B$4^2)</f>
        <v>81</v>
      </c>
      <c r="E16" s="4">
        <f>$B$1*($B$4^3)</f>
        <v>72.900000000000006</v>
      </c>
      <c r="F16" s="1">
        <f t="shared" si="0"/>
        <v>0</v>
      </c>
      <c r="G16" s="1">
        <f t="shared" si="1"/>
        <v>0</v>
      </c>
      <c r="H16" s="3">
        <f xml:space="preserve"> $B$9 * ($B$10 * G15 + (1 - $B$10) * G16)</f>
        <v>1.2866513898725498</v>
      </c>
      <c r="I16" s="3">
        <f>$B$9 * ($B$10 * H15 + (1 - $B$10) * H16)</f>
        <v>6.903848942246217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Goswami-036 Goswami</dc:creator>
  <cp:lastModifiedBy>Koustav Goswami-036 Goswami</cp:lastModifiedBy>
  <dcterms:created xsi:type="dcterms:W3CDTF">2025-04-13T04:53:38Z</dcterms:created>
  <dcterms:modified xsi:type="dcterms:W3CDTF">2025-04-13T06:02:58Z</dcterms:modified>
</cp:coreProperties>
</file>