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vlookup" sheetId="1" r:id="rId1"/>
    <sheet name="index &amp; match" sheetId="5" r:id="rId2"/>
    <sheet name="Sheet1" sheetId="6" r:id="rId3"/>
  </sheets>
  <definedNames>
    <definedName name="B">'index &amp; match'!$B$4:$F$17</definedName>
    <definedName name="Data" localSheetId="1">'index &amp; match'!$B$4:$B$17</definedName>
    <definedName name="Data">vlookup!$B$3:$E$16</definedName>
    <definedName name="DataI">'index &amp; match'!$B$3:$F$17</definedName>
    <definedName name="Net_Sales">'index &amp; match'!$D$5:$D$17</definedName>
    <definedName name="No._Customers">'index &amp; match'!$C$5:$C$17</definedName>
    <definedName name="Profit___Loss">'index &amp; match'!$E$5:$E$17</definedName>
    <definedName name="Profit_Ratio">'index &amp; match'!$F$5:$F$17</definedName>
    <definedName name="rngOffset">OFFSET(INDIRECT(valRef),valRows,valCols,valHt,valW)</definedName>
    <definedName name="Sales_Person">'index &amp; match'!$B$5:$B$17</definedName>
    <definedName name="tblData">'index &amp; match'!$B$5:$E$17</definedName>
    <definedName name="valCols">#REF!</definedName>
    <definedName name="valHt">#REF!</definedName>
    <definedName name="valRef">#REF!</definedName>
    <definedName name="valRows">#REF!</definedName>
    <definedName name="valSalesPerson">'index &amp; match'!$H$5</definedName>
    <definedName name="val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Purna Duggirala</author>
  </authors>
  <commentList>
    <comment ref="F4" authorId="0">
      <text>
        <r>
          <rPr>
            <b/>
            <sz val="9"/>
            <rFont val="Tahoma"/>
            <charset val="134"/>
          </rPr>
          <t>Purna Duggirala:</t>
        </r>
        <r>
          <rPr>
            <sz val="9"/>
            <rFont val="Tahoma"/>
            <charset val="134"/>
          </rPr>
          <t xml:space="preserve">
Calculated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<sst xmlns="http://schemas.openxmlformats.org/spreadsheetml/2006/main" count="100" uniqueCount="77">
  <si>
    <t>VLOOKUP</t>
  </si>
  <si>
    <t>Data</t>
  </si>
  <si>
    <t>Homework</t>
  </si>
  <si>
    <t>Sales Person</t>
  </si>
  <si>
    <t>No. Customers</t>
  </si>
  <si>
    <t>Net Sales</t>
  </si>
  <si>
    <t>Profit / Loss</t>
  </si>
  <si>
    <t>Questions</t>
  </si>
  <si>
    <t>Answer</t>
  </si>
  <si>
    <t>Formula</t>
  </si>
  <si>
    <t>Joseph</t>
  </si>
  <si>
    <t>1. How many sales did John make?</t>
  </si>
  <si>
    <t>VLOOKUP("John",Data,2,FALSE)</t>
  </si>
  <si>
    <t>John</t>
  </si>
  <si>
    <t>2. How many customers did Jamie have?</t>
  </si>
  <si>
    <t>VLOOKUP("Jamie",Data,3,FALSE)</t>
  </si>
  <si>
    <t>Josh</t>
  </si>
  <si>
    <t>3. What is the profit of Jessy?</t>
  </si>
  <si>
    <t>VLOOKUP("Jessy",Data,4,FALSE)</t>
  </si>
  <si>
    <t>Jamie</t>
  </si>
  <si>
    <t>4. How many customers did Joshua have?</t>
  </si>
  <si>
    <t>VLOOKUP("Joshua",Data,2,FALSE)</t>
  </si>
  <si>
    <t>Jackie</t>
  </si>
  <si>
    <t>5. How many sales for the person in cell G17?</t>
  </si>
  <si>
    <t>VLOOKUP(G17,Data,3,FALSE)</t>
  </si>
  <si>
    <t>Johnson</t>
  </si>
  <si>
    <t>6. Who made more sales - Jamie or Jackie?</t>
  </si>
  <si>
    <t>IF(VLOOKUP("jamie",Data,3,FALSE)&gt;VLOOKUP("jackie",Data,3,FALSE),"jamie","jackie")</t>
  </si>
  <si>
    <t>Jonathan</t>
  </si>
  <si>
    <t>7. What is the sale per customer for Jagjit?</t>
  </si>
  <si>
    <t>VLOOKUP("Jagjit",Data,3,FALSE)/VLOOKUP("Jagjit",Data,2,FALSE)</t>
  </si>
  <si>
    <t>Jagjit</t>
  </si>
  <si>
    <t>8. What is the profit % for person in G17?</t>
  </si>
  <si>
    <t>VLOOKUP($G$17,Data,4,FALSE)/VLOOKUP($G$17,Data,3,FALSE)</t>
  </si>
  <si>
    <t>Jairam</t>
  </si>
  <si>
    <t>Jessy</t>
  </si>
  <si>
    <t>Javed</t>
  </si>
  <si>
    <t>Jimmy</t>
  </si>
  <si>
    <t>Juno</t>
  </si>
  <si>
    <t>Index &amp; Match</t>
  </si>
  <si>
    <t xml:space="preserve">Profit Ratio </t>
  </si>
  <si>
    <t>1. Which person made sales = 1088</t>
  </si>
  <si>
    <t>INDEX($B$4:$B$17,MATCH(1088,$D$4:$D$17,0))</t>
  </si>
  <si>
    <t>2. Who made maximum sales?</t>
  </si>
  <si>
    <t>INDEX($B$4:$B$17,MATCH(MAX($D$5:$D$17),$D$4:$D$17,0))</t>
  </si>
  <si>
    <t>3. Who sold to minimum number of customers?</t>
  </si>
  <si>
    <t>INDEX($B$4:$B$17,MATCH(MIN($C$5:$C$17),$C$4:$C$17,0))</t>
  </si>
  <si>
    <t>4. What is sale per customer for the person who has lowest profit ratio?</t>
  </si>
  <si>
    <t>INDEX($D$4:$D$17,MATCH(MIN($F$5:$F$17),$F$4:$F$17,0))/INDEX($C$4:$C$17,MATCH(MIN($F$5:$F$17),$F$4:$F$17,0))</t>
  </si>
  <si>
    <t>5. Who sold second highest?</t>
  </si>
  <si>
    <t>INDEX($B$4:$B$17,MATCH(LARGE($D$5:$D$17,2),$D$4:$D$17,0))</t>
  </si>
  <si>
    <t>6. What is the Profit Ratio rank of person who sold second highest?</t>
  </si>
  <si>
    <t>MATCH(INDEX($D$5:$F$17,MATCH(LARGE($D$5:$D$17,2),$D$5:$D$17,0),3),SORT($F$5:$F$17,,-1),0)</t>
  </si>
  <si>
    <t>7. What is difference in sale per customer between the highest selling &amp; lowest selling sales persons?</t>
  </si>
  <si>
    <t>(MAX($D$5:$D$17)/INDEX($C$4:$F$17,MATCH(MAX($D$5:$D$17),$D$4:$D$17,0),1))-(MIN($D$5:$D$17)/INDEX($C$4:$F$17,MATCH(MIN($D$5:$D$17),$D$4:$D$17,0),1))</t>
  </si>
  <si>
    <t>2os tropos gia profit ratio :</t>
  </si>
  <si>
    <t>RANK.EQ(INDEX(Profit_Ratio,MATCH(LARGE(Net_Sales,2),Net_Sales,0)),Profit_Ratio,0)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</si>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</sst>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-* #,##0\ _k_r_-;\-* #,##0\ _k_r_-;_-* &quot;-&quot;??\ _k_r_-;_-@_-"/>
  </numFmts>
  <fonts count="30">
    <font>
      <sz val="11"/>
      <color theme="1"/>
      <name val="Calibri"/>
      <charset val="134"/>
      <scheme val="minor"/>
    </font>
    <font>
      <sz val="18"/>
      <color theme="0"/>
      <name val="Segoe UI Light"/>
      <charset val="134"/>
    </font>
    <font>
      <b/>
      <sz val="14"/>
      <color theme="1"/>
      <name val="Calibri"/>
      <charset val="134"/>
      <scheme val="minor"/>
    </font>
    <font>
      <u/>
      <sz val="11"/>
      <color theme="0" tint="-0.0499893185216834"/>
      <name val="Calibri"/>
      <charset val="134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0499893185216834"/>
      </bottom>
      <diagonal/>
    </border>
    <border>
      <left/>
      <right/>
      <top style="thin">
        <color theme="0" tint="-0.149998474074526"/>
      </top>
      <bottom style="thin">
        <color theme="0" tint="-0.0499893185216834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auto="1"/>
      </left>
      <right/>
      <top/>
      <bottom style="thin">
        <color theme="0" tint="-0.0499893185216834"/>
      </bottom>
      <diagonal/>
    </border>
    <border>
      <left style="thin">
        <color theme="0" tint="-0.149998474074526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998474074526"/>
      </left>
      <right style="thin">
        <color theme="0" tint="-0.149998474074526"/>
      </right>
      <top/>
      <bottom/>
      <diagonal/>
    </border>
    <border>
      <left style="thin">
        <color auto="1"/>
      </left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auto="1"/>
      </left>
      <right style="thin">
        <color auto="1"/>
      </right>
      <top style="thin">
        <color theme="0" tint="-0.049989318521683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98474074526"/>
      </left>
      <right/>
      <top style="thin">
        <color theme="0" tint="-0.0499893185216834"/>
      </top>
      <bottom style="thin">
        <color theme="0" tint="-0.149998474074526"/>
      </bottom>
      <diagonal/>
    </border>
    <border>
      <left/>
      <right/>
      <top style="thin">
        <color theme="0" tint="-0.0499893185216834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0" tint="-0.0499893185216834"/>
      </bottom>
      <diagonal/>
    </border>
    <border>
      <left/>
      <right style="thin">
        <color auto="1"/>
      </right>
      <top/>
      <bottom style="thin">
        <color theme="0" tint="-0.0499893185216834"/>
      </bottom>
      <diagonal/>
    </border>
    <border>
      <left style="thin">
        <color auto="1"/>
      </left>
      <right style="thin">
        <color auto="1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0499893185216834"/>
      </bottom>
      <diagonal/>
    </border>
    <border>
      <left/>
      <right/>
      <top style="thin">
        <color auto="1"/>
      </top>
      <bottom style="thin">
        <color theme="0" tint="-0.0499893185216834"/>
      </bottom>
      <diagonal/>
    </border>
    <border>
      <left/>
      <right style="thin">
        <color auto="1"/>
      </right>
      <top style="thin">
        <color auto="1"/>
      </top>
      <bottom style="thin">
        <color theme="0" tint="-0.0499893185216834"/>
      </bottom>
      <diagonal/>
    </border>
    <border>
      <left/>
      <right style="thin">
        <color auto="1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auto="1"/>
      </left>
      <right/>
      <top style="thin">
        <color theme="0" tint="-0.049989318521683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0499893185216834"/>
      </top>
      <bottom style="thin">
        <color auto="1"/>
      </bottom>
      <diagonal/>
    </border>
    <border>
      <left/>
      <right/>
      <top style="thin">
        <color theme="0" tint="-0.0499893185216834"/>
      </top>
      <bottom style="thin">
        <color auto="1"/>
      </bottom>
      <diagonal/>
    </border>
    <border>
      <left/>
      <right style="thin">
        <color auto="1"/>
      </right>
      <top style="thin">
        <color theme="0" tint="-0.049989318521683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7" fillId="8" borderId="3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35" applyNumberFormat="0" applyAlignment="0" applyProtection="0">
      <alignment vertical="center"/>
    </xf>
    <xf numFmtId="0" fontId="17" fillId="10" borderId="36" applyNumberFormat="0" applyAlignment="0" applyProtection="0">
      <alignment vertical="center"/>
    </xf>
    <xf numFmtId="0" fontId="18" fillId="10" borderId="35" applyNumberFormat="0" applyAlignment="0" applyProtection="0">
      <alignment vertical="center"/>
    </xf>
    <xf numFmtId="0" fontId="19" fillId="11" borderId="37" applyNumberFormat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indent="3"/>
    </xf>
    <xf numFmtId="0" fontId="2" fillId="2" borderId="0" xfId="0" applyFont="1" applyFill="1" applyAlignment="1">
      <alignment horizontal="left" vertical="center"/>
    </xf>
    <xf numFmtId="0" fontId="3" fillId="2" borderId="0" xfId="6" applyFont="1" applyFill="1" applyAlignment="1" applyProtection="1">
      <alignment horizontal="left" vertical="center" indent="1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17" fontId="4" fillId="3" borderId="2" xfId="0" applyNumberFormat="1" applyFont="1" applyFill="1" applyBorder="1" applyAlignment="1">
      <alignment horizontal="left"/>
    </xf>
    <xf numFmtId="1" fontId="4" fillId="3" borderId="3" xfId="0" applyNumberFormat="1" applyFont="1" applyFill="1" applyBorder="1"/>
    <xf numFmtId="177" fontId="4" fillId="3" borderId="3" xfId="1" applyNumberFormat="1" applyFont="1" applyFill="1" applyBorder="1" applyAlignment="1">
      <alignment horizontal="right"/>
    </xf>
    <xf numFmtId="177" fontId="4" fillId="3" borderId="4" xfId="1" applyNumberFormat="1" applyFont="1" applyFill="1" applyBorder="1" applyAlignment="1">
      <alignment horizontal="right"/>
    </xf>
    <xf numFmtId="17" fontId="4" fillId="3" borderId="5" xfId="0" applyNumberFormat="1" applyFont="1" applyFill="1" applyBorder="1" applyAlignment="1">
      <alignment horizontal="left"/>
    </xf>
    <xf numFmtId="17" fontId="0" fillId="0" borderId="6" xfId="0" applyNumberFormat="1" applyBorder="1" applyAlignment="1">
      <alignment horizontal="left"/>
    </xf>
    <xf numFmtId="1" fontId="0" fillId="0" borderId="7" xfId="0" applyNumberFormat="1" applyBorder="1" applyAlignment="1">
      <alignment horizontal="center"/>
    </xf>
    <xf numFmtId="177" fontId="0" fillId="0" borderId="7" xfId="1" applyNumberFormat="1" applyFont="1" applyBorder="1" applyAlignment="1">
      <alignment horizontal="right"/>
    </xf>
    <xf numFmtId="9" fontId="0" fillId="0" borderId="8" xfId="3" applyFont="1" applyBorder="1" applyAlignment="1">
      <alignment horizontal="right"/>
    </xf>
    <xf numFmtId="17" fontId="5" fillId="0" borderId="9" xfId="0" applyNumberFormat="1" applyFont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/>
    </xf>
    <xf numFmtId="1" fontId="0" fillId="4" borderId="7" xfId="0" applyNumberFormat="1" applyFill="1" applyBorder="1" applyAlignment="1">
      <alignment horizontal="center"/>
    </xf>
    <xf numFmtId="177" fontId="0" fillId="4" borderId="7" xfId="1" applyNumberFormat="1" applyFont="1" applyFill="1" applyBorder="1" applyAlignment="1">
      <alignment horizontal="right"/>
    </xf>
    <xf numFmtId="9" fontId="0" fillId="4" borderId="8" xfId="3" applyFont="1" applyFill="1" applyBorder="1" applyAlignment="1">
      <alignment horizontal="right"/>
    </xf>
    <xf numFmtId="17" fontId="5" fillId="4" borderId="9" xfId="0" applyNumberFormat="1" applyFont="1" applyFill="1" applyBorder="1" applyAlignment="1">
      <alignment horizontal="left" vertical="top" wrapText="1"/>
    </xf>
    <xf numFmtId="17" fontId="5" fillId="4" borderId="10" xfId="0" applyNumberFormat="1" applyFont="1" applyFill="1" applyBorder="1" applyAlignment="1">
      <alignment horizontal="left" vertical="top" wrapText="1"/>
    </xf>
    <xf numFmtId="17" fontId="5" fillId="0" borderId="11" xfId="0" applyNumberFormat="1" applyFont="1" applyBorder="1" applyAlignment="1">
      <alignment vertical="top" wrapText="1"/>
    </xf>
    <xf numFmtId="17" fontId="5" fillId="4" borderId="11" xfId="0" applyNumberFormat="1" applyFont="1" applyFill="1" applyBorder="1" applyAlignment="1">
      <alignment vertical="top" wrapText="1"/>
    </xf>
    <xf numFmtId="17" fontId="5" fillId="0" borderId="12" xfId="0" applyNumberFormat="1" applyFont="1" applyBorder="1" applyAlignment="1">
      <alignment vertical="top" wrapText="1"/>
    </xf>
    <xf numFmtId="17" fontId="0" fillId="0" borderId="13" xfId="0" applyNumberFormat="1" applyBorder="1" applyAlignment="1">
      <alignment horizontal="left"/>
    </xf>
    <xf numFmtId="1" fontId="0" fillId="0" borderId="14" xfId="0" applyNumberFormat="1" applyBorder="1" applyAlignment="1">
      <alignment horizontal="center"/>
    </xf>
    <xf numFmtId="177" fontId="0" fillId="0" borderId="14" xfId="1" applyNumberFormat="1" applyFont="1" applyBorder="1" applyAlignment="1">
      <alignment horizontal="right"/>
    </xf>
    <xf numFmtId="9" fontId="0" fillId="0" borderId="15" xfId="3" applyFont="1" applyBorder="1" applyAlignment="1">
      <alignment horizontal="right"/>
    </xf>
    <xf numFmtId="177" fontId="0" fillId="0" borderId="0" xfId="0" applyNumberFormat="1"/>
    <xf numFmtId="0" fontId="4" fillId="3" borderId="16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1" fontId="4" fillId="3" borderId="18" xfId="0" applyNumberFormat="1" applyFont="1" applyFill="1" applyBorder="1" applyAlignment="1">
      <alignment horizontal="center"/>
    </xf>
    <xf numFmtId="177" fontId="4" fillId="3" borderId="19" xfId="1" applyNumberFormat="1" applyFont="1" applyFill="1" applyBorder="1" applyAlignment="1">
      <alignment horizontal="left"/>
    </xf>
    <xf numFmtId="1" fontId="5" fillId="0" borderId="20" xfId="0" applyNumberFormat="1" applyFont="1" applyBorder="1" applyAlignment="1">
      <alignment horizontal="center" vertical="top"/>
    </xf>
    <xf numFmtId="177" fontId="5" fillId="0" borderId="20" xfId="1" applyNumberFormat="1" applyFont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center" vertical="top"/>
    </xf>
    <xf numFmtId="177" fontId="5" fillId="4" borderId="20" xfId="1" applyNumberFormat="1" applyFont="1" applyFill="1" applyBorder="1" applyAlignment="1">
      <alignment horizontal="left" vertical="top" wrapText="1"/>
    </xf>
    <xf numFmtId="1" fontId="5" fillId="4" borderId="10" xfId="0" applyNumberFormat="1" applyFont="1" applyFill="1" applyBorder="1" applyAlignment="1">
      <alignment horizontal="center" vertical="top"/>
    </xf>
    <xf numFmtId="177" fontId="5" fillId="4" borderId="10" xfId="1" applyNumberFormat="1" applyFont="1" applyFill="1" applyBorder="1" applyAlignment="1">
      <alignment horizontal="left" vertical="top" wrapText="1"/>
    </xf>
    <xf numFmtId="0" fontId="5" fillId="0" borderId="21" xfId="0" applyFont="1" applyBorder="1" applyAlignment="1">
      <alignment horizontal="center"/>
    </xf>
    <xf numFmtId="17" fontId="5" fillId="0" borderId="21" xfId="0" applyNumberFormat="1" applyFont="1" applyBorder="1" applyAlignment="1">
      <alignment vertical="top" wrapText="1"/>
    </xf>
    <xf numFmtId="1" fontId="5" fillId="4" borderId="21" xfId="0" applyNumberFormat="1" applyFont="1" applyFill="1" applyBorder="1" applyAlignment="1">
      <alignment vertical="top" wrapText="1"/>
    </xf>
    <xf numFmtId="17" fontId="5" fillId="4" borderId="21" xfId="0" applyNumberFormat="1" applyFont="1" applyFill="1" applyBorder="1" applyAlignment="1">
      <alignment vertical="top" wrapText="1"/>
    </xf>
    <xf numFmtId="1" fontId="5" fillId="0" borderId="22" xfId="0" applyNumberFormat="1" applyFont="1" applyBorder="1" applyAlignment="1">
      <alignment vertical="top" wrapText="1"/>
    </xf>
    <xf numFmtId="17" fontId="5" fillId="0" borderId="22" xfId="0" applyNumberFormat="1" applyFont="1" applyBorder="1" applyAlignment="1">
      <alignment vertical="top" wrapText="1"/>
    </xf>
    <xf numFmtId="0" fontId="2" fillId="0" borderId="0" xfId="0" applyFont="1"/>
    <xf numFmtId="17" fontId="4" fillId="3" borderId="23" xfId="0" applyNumberFormat="1" applyFont="1" applyFill="1" applyBorder="1" applyAlignment="1">
      <alignment horizontal="left"/>
    </xf>
    <xf numFmtId="1" fontId="4" fillId="3" borderId="24" xfId="0" applyNumberFormat="1" applyFont="1" applyFill="1" applyBorder="1"/>
    <xf numFmtId="177" fontId="4" fillId="3" borderId="24" xfId="1" applyNumberFormat="1" applyFont="1" applyFill="1" applyBorder="1" applyAlignment="1">
      <alignment horizontal="right"/>
    </xf>
    <xf numFmtId="177" fontId="4" fillId="3" borderId="25" xfId="1" applyNumberFormat="1" applyFont="1" applyFill="1" applyBorder="1" applyAlignment="1">
      <alignment horizontal="right"/>
    </xf>
    <xf numFmtId="1" fontId="4" fillId="3" borderId="18" xfId="0" applyNumberFormat="1" applyFont="1" applyFill="1" applyBorder="1"/>
    <xf numFmtId="17" fontId="0" fillId="0" borderId="9" xfId="0" applyNumberFormat="1" applyBorder="1" applyAlignment="1">
      <alignment horizontal="left"/>
    </xf>
    <xf numFmtId="177" fontId="0" fillId="0" borderId="26" xfId="1" applyNumberFormat="1" applyFont="1" applyBorder="1" applyAlignment="1">
      <alignment horizontal="right"/>
    </xf>
    <xf numFmtId="1" fontId="0" fillId="0" borderId="20" xfId="0" applyNumberFormat="1" applyBorder="1" applyAlignment="1">
      <alignment horizontal="center"/>
    </xf>
    <xf numFmtId="17" fontId="0" fillId="4" borderId="9" xfId="0" applyNumberFormat="1" applyFill="1" applyBorder="1" applyAlignment="1">
      <alignment horizontal="left"/>
    </xf>
    <xf numFmtId="177" fontId="0" fillId="4" borderId="26" xfId="1" applyNumberFormat="1" applyFont="1" applyFill="1" applyBorder="1" applyAlignment="1">
      <alignment horizontal="right"/>
    </xf>
    <xf numFmtId="1" fontId="0" fillId="4" borderId="20" xfId="0" applyNumberFormat="1" applyFill="1" applyBorder="1" applyAlignment="1">
      <alignment horizontal="center"/>
    </xf>
    <xf numFmtId="17" fontId="0" fillId="4" borderId="27" xfId="0" applyNumberFormat="1" applyFill="1" applyBorder="1" applyAlignment="1">
      <alignment horizontal="left"/>
    </xf>
    <xf numFmtId="9" fontId="0" fillId="4" borderId="28" xfId="3" applyFont="1" applyFill="1" applyBorder="1" applyAlignment="1">
      <alignment horizontal="center"/>
    </xf>
    <xf numFmtId="17" fontId="0" fillId="0" borderId="27" xfId="0" applyNumberFormat="1" applyBorder="1" applyAlignment="1">
      <alignment horizontal="left"/>
    </xf>
    <xf numFmtId="1" fontId="0" fillId="0" borderId="29" xfId="0" applyNumberFormat="1" applyBorder="1" applyAlignment="1">
      <alignment horizontal="center"/>
    </xf>
    <xf numFmtId="177" fontId="0" fillId="0" borderId="29" xfId="1" applyNumberFormat="1" applyFont="1" applyBorder="1" applyAlignment="1">
      <alignment horizontal="right"/>
    </xf>
    <xf numFmtId="177" fontId="0" fillId="0" borderId="30" xfId="1" applyNumberFormat="1" applyFont="1" applyBorder="1" applyAlignment="1">
      <alignment horizontal="right"/>
    </xf>
    <xf numFmtId="0" fontId="0" fillId="5" borderId="31" xfId="0" applyFill="1" applyBorder="1"/>
    <xf numFmtId="0" fontId="6" fillId="6" borderId="0" xfId="0" applyFont="1" applyFill="1" applyAlignment="1">
      <alignment horizontal="left"/>
    </xf>
    <xf numFmtId="0" fontId="6" fillId="6" borderId="0" xfId="0" applyFont="1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5" fillId="0" borderId="26" xfId="1" applyNumberFormat="1" applyFont="1" applyBorder="1" applyAlignment="1">
      <alignment horizontal="center"/>
    </xf>
    <xf numFmtId="177" fontId="5" fillId="0" borderId="26" xfId="1" applyNumberFormat="1" applyFont="1" applyBorder="1" applyAlignment="1">
      <alignment horizontal="left"/>
    </xf>
    <xf numFmtId="177" fontId="5" fillId="4" borderId="26" xfId="1" applyNumberFormat="1" applyFont="1" applyFill="1" applyBorder="1" applyAlignment="1">
      <alignment horizontal="left"/>
    </xf>
    <xf numFmtId="177" fontId="5" fillId="4" borderId="30" xfId="1" applyNumberFormat="1" applyFont="1" applyFill="1" applyBorder="1" applyAlignment="1">
      <alignment horizontal="left"/>
    </xf>
    <xf numFmtId="0" fontId="5" fillId="0" borderId="26" xfId="1" applyNumberFormat="1" applyFont="1" applyBorder="1" applyAlignment="1" quotePrefix="1">
      <alignment horizontal="center"/>
    </xf>
    <xf numFmtId="177" fontId="5" fillId="0" borderId="26" xfId="1" applyNumberFormat="1" applyFont="1" applyBorder="1" applyAlignment="1" quotePrefix="1">
      <alignment horizontal="left"/>
    </xf>
    <xf numFmtId="177" fontId="5" fillId="4" borderId="26" xfId="1" applyNumberFormat="1" applyFont="1" applyFill="1" applyBorder="1" applyAlignment="1" quotePrefix="1">
      <alignment horizontal="left"/>
    </xf>
    <xf numFmtId="177" fontId="5" fillId="4" borderId="30" xfId="1" applyNumberFormat="1" applyFont="1" applyFill="1" applyBorder="1" applyAlignment="1" quotePrefix="1">
      <alignment horizontal="left"/>
    </xf>
    <xf numFmtId="177" fontId="5" fillId="0" borderId="20" xfId="1" applyNumberFormat="1" applyFont="1" applyBorder="1" applyAlignment="1" quotePrefix="1">
      <alignment horizontal="left" vertical="top" wrapText="1"/>
    </xf>
    <xf numFmtId="177" fontId="5" fillId="4" borderId="20" xfId="1" applyNumberFormat="1" applyFont="1" applyFill="1" applyBorder="1" applyAlignment="1" quotePrefix="1">
      <alignment horizontal="left" vertical="top" wrapText="1"/>
    </xf>
    <xf numFmtId="177" fontId="5" fillId="4" borderId="10" xfId="1" applyNumberFormat="1" applyFont="1" applyFill="1" applyBorder="1" applyAlignment="1" quotePrefix="1">
      <alignment horizontal="left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Υπερ-σύνδεση 2" xfId="49"/>
  </cellStyles>
  <tableStyles count="0" defaultTableStyle="TableStyleMedium9" defaultPivotStyle="PivotStyleLight16"/>
  <colors>
    <mruColors>
      <color rgb="000086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11</xdr:row>
      <xdr:rowOff>152400</xdr:rowOff>
    </xdr:from>
    <xdr:to>
      <xdr:col>7</xdr:col>
      <xdr:colOff>4200525</xdr:colOff>
      <xdr:row>28</xdr:row>
      <xdr:rowOff>95250</xdr:rowOff>
    </xdr:to>
    <xdr:pic>
      <xdr:nvPicPr>
        <xdr:cNvPr id="4098" name="Picture 2" descr="http://chandoo.org/wp/wp-content/uploads/2008/11/difference-between-vlookup-match-excel-formulas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090160" y="2406015"/>
          <a:ext cx="4200525" cy="30518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showGridLines="0" workbookViewId="0">
      <selection activeCell="I14" sqref="I14"/>
    </sheetView>
  </sheetViews>
  <sheetFormatPr defaultColWidth="9" defaultRowHeight="14.4"/>
  <cols>
    <col min="1" max="1" width="4.33333333333333" customWidth="1"/>
    <col min="2" max="2" width="12.1111111111111" style="2" customWidth="1"/>
    <col min="3" max="3" width="14.1111111111111" customWidth="1"/>
    <col min="4" max="4" width="10.6666666666667" customWidth="1"/>
    <col min="5" max="5" width="12.8888888888889" customWidth="1"/>
    <col min="6" max="6" width="2.44444444444444" customWidth="1"/>
    <col min="7" max="7" width="41.5555555555556" customWidth="1"/>
    <col min="8" max="8" width="12.3333333333333" customWidth="1"/>
    <col min="9" max="9" width="44.3333333333333" style="2" customWidth="1"/>
  </cols>
  <sheetData>
    <row r="1" ht="18.75" spans="2:2">
      <c r="B1" s="49" t="s">
        <v>0</v>
      </c>
    </row>
    <row r="2" ht="15.15" spans="2:9">
      <c r="B2" s="7" t="s">
        <v>1</v>
      </c>
      <c r="G2" s="8" t="s">
        <v>2</v>
      </c>
      <c r="H2" s="33"/>
      <c r="I2" s="34"/>
    </row>
    <row r="3" spans="2:9">
      <c r="B3" s="50" t="s">
        <v>3</v>
      </c>
      <c r="C3" s="51" t="s">
        <v>4</v>
      </c>
      <c r="D3" s="52" t="s">
        <v>5</v>
      </c>
      <c r="E3" s="53" t="s">
        <v>6</v>
      </c>
      <c r="G3" s="13" t="s">
        <v>7</v>
      </c>
      <c r="H3" s="54" t="s">
        <v>8</v>
      </c>
      <c r="I3" s="36" t="s">
        <v>9</v>
      </c>
    </row>
    <row r="4" spans="2:9">
      <c r="B4" s="55" t="s">
        <v>10</v>
      </c>
      <c r="C4" s="15">
        <v>8</v>
      </c>
      <c r="D4" s="16">
        <v>1592</v>
      </c>
      <c r="E4" s="56">
        <v>562.772</v>
      </c>
      <c r="G4" s="55" t="s">
        <v>11</v>
      </c>
      <c r="H4" s="57">
        <f>VLOOKUP("John",Data,2,FALSE)</f>
        <v>8</v>
      </c>
      <c r="I4" s="76" t="s">
        <v>12</v>
      </c>
    </row>
    <row r="5" spans="2:9">
      <c r="B5" s="58" t="s">
        <v>13</v>
      </c>
      <c r="C5" s="20">
        <v>8</v>
      </c>
      <c r="D5" s="21">
        <v>1088</v>
      </c>
      <c r="E5" s="59">
        <v>396.9024</v>
      </c>
      <c r="G5" s="58" t="s">
        <v>14</v>
      </c>
      <c r="H5" s="60">
        <f>VLOOKUP("Jamie",Data,3,FALSE)</f>
        <v>2133</v>
      </c>
      <c r="I5" s="60" t="s">
        <v>15</v>
      </c>
    </row>
    <row r="6" spans="2:9">
      <c r="B6" s="55" t="s">
        <v>16</v>
      </c>
      <c r="C6" s="15">
        <v>8</v>
      </c>
      <c r="D6" s="16">
        <v>1680</v>
      </c>
      <c r="E6" s="56">
        <v>752.64</v>
      </c>
      <c r="G6" s="55" t="s">
        <v>17</v>
      </c>
      <c r="H6" s="57">
        <f>VLOOKUP("Jessy",Data,4,FALSE)</f>
        <v>235.8774</v>
      </c>
      <c r="I6" s="57" t="s">
        <v>18</v>
      </c>
    </row>
    <row r="7" spans="2:9">
      <c r="B7" s="58" t="s">
        <v>19</v>
      </c>
      <c r="C7" s="20">
        <v>9</v>
      </c>
      <c r="D7" s="21">
        <v>2133</v>
      </c>
      <c r="E7" s="59">
        <v>922.7358</v>
      </c>
      <c r="G7" s="61" t="s">
        <v>20</v>
      </c>
      <c r="H7" s="57" t="e">
        <f>VLOOKUP("Joshua",Data,2,FALSE)</f>
        <v>#N/A</v>
      </c>
      <c r="I7" s="57" t="s">
        <v>21</v>
      </c>
    </row>
    <row r="8" spans="2:9">
      <c r="B8" s="55" t="s">
        <v>22</v>
      </c>
      <c r="C8" s="15">
        <v>10</v>
      </c>
      <c r="D8" s="16">
        <v>1610</v>
      </c>
      <c r="E8" s="56">
        <v>579.117</v>
      </c>
      <c r="G8" s="55" t="s">
        <v>23</v>
      </c>
      <c r="H8" s="57">
        <f>VLOOKUP(G17,Data,3,FALSE)</f>
        <v>1316</v>
      </c>
      <c r="I8" s="77" t="s">
        <v>24</v>
      </c>
    </row>
    <row r="9" spans="2:9">
      <c r="B9" s="58" t="s">
        <v>25</v>
      </c>
      <c r="C9" s="20">
        <v>10</v>
      </c>
      <c r="D9" s="21">
        <v>1540</v>
      </c>
      <c r="E9" s="59">
        <v>569.8</v>
      </c>
      <c r="G9" s="58" t="s">
        <v>26</v>
      </c>
      <c r="H9" s="60" t="str">
        <f>IF(VLOOKUP("jamie",Data,3,FALSE)&gt;VLOOKUP("jackie",Data,3,FALSE),"jamie","jackie")</f>
        <v>jamie</v>
      </c>
      <c r="I9" s="78" t="s">
        <v>27</v>
      </c>
    </row>
    <row r="10" spans="2:9">
      <c r="B10" s="55" t="s">
        <v>28</v>
      </c>
      <c r="C10" s="15">
        <v>7</v>
      </c>
      <c r="D10" s="16">
        <v>1316</v>
      </c>
      <c r="E10" s="56">
        <v>427.5684</v>
      </c>
      <c r="G10" s="55" t="s">
        <v>29</v>
      </c>
      <c r="H10" s="57">
        <f>VLOOKUP("Jagjit",Data,3,FALSE)/VLOOKUP("Jagjit",Data,2,FALSE)</f>
        <v>257</v>
      </c>
      <c r="I10" s="77" t="s">
        <v>30</v>
      </c>
    </row>
    <row r="11" spans="2:9">
      <c r="B11" s="58" t="s">
        <v>31</v>
      </c>
      <c r="C11" s="20">
        <v>7</v>
      </c>
      <c r="D11" s="21">
        <v>1799</v>
      </c>
      <c r="E11" s="59">
        <v>708.806</v>
      </c>
      <c r="G11" s="61" t="s">
        <v>32</v>
      </c>
      <c r="H11" s="62">
        <f>VLOOKUP($G$17,Data,4,FALSE)/VLOOKUP($G$17,Data,3,FALSE)</f>
        <v>0.3249</v>
      </c>
      <c r="I11" s="79" t="s">
        <v>33</v>
      </c>
    </row>
    <row r="12" spans="2:9">
      <c r="B12" s="55" t="s">
        <v>34</v>
      </c>
      <c r="C12" s="15">
        <v>8</v>
      </c>
      <c r="D12" s="16">
        <v>1624</v>
      </c>
      <c r="E12" s="56">
        <v>621.3424</v>
      </c>
      <c r="I12"/>
    </row>
    <row r="13" spans="2:9">
      <c r="B13" s="58" t="s">
        <v>35</v>
      </c>
      <c r="C13" s="20">
        <v>6</v>
      </c>
      <c r="D13" s="21">
        <v>726</v>
      </c>
      <c r="E13" s="59">
        <v>235.8774</v>
      </c>
      <c r="I13"/>
    </row>
    <row r="14" spans="2:9">
      <c r="B14" s="55" t="s">
        <v>36</v>
      </c>
      <c r="C14" s="15">
        <v>9</v>
      </c>
      <c r="D14" s="16">
        <v>2277</v>
      </c>
      <c r="E14" s="56">
        <v>965.6757</v>
      </c>
      <c r="I14"/>
    </row>
    <row r="15" spans="2:5">
      <c r="B15" s="58" t="s">
        <v>37</v>
      </c>
      <c r="C15" s="20">
        <v>6</v>
      </c>
      <c r="D15" s="21">
        <v>714</v>
      </c>
      <c r="E15" s="59">
        <v>220.983</v>
      </c>
    </row>
    <row r="16" spans="2:5">
      <c r="B16" s="63" t="s">
        <v>38</v>
      </c>
      <c r="C16" s="64">
        <v>9</v>
      </c>
      <c r="D16" s="65">
        <v>2682</v>
      </c>
      <c r="E16" s="66">
        <v>1023.183</v>
      </c>
    </row>
    <row r="17" spans="7:7">
      <c r="G17" s="67" t="s">
        <v>28</v>
      </c>
    </row>
    <row r="23" spans="2:3">
      <c r="B23" s="68"/>
      <c r="C23" s="69"/>
    </row>
    <row r="24" spans="2:3">
      <c r="B24" s="70"/>
      <c r="C24" s="71"/>
    </row>
  </sheetData>
  <mergeCells count="1">
    <mergeCell ref="G2:I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showGridLines="0" workbookViewId="0">
      <selection activeCell="J20" sqref="J20"/>
    </sheetView>
  </sheetViews>
  <sheetFormatPr defaultColWidth="9" defaultRowHeight="14.4"/>
  <cols>
    <col min="1" max="1" width="4.33333333333333" customWidth="1"/>
    <col min="2" max="2" width="16.8888888888889" style="2" customWidth="1"/>
    <col min="3" max="3" width="14.1111111111111" customWidth="1"/>
    <col min="4" max="4" width="10.6666666666667" customWidth="1"/>
    <col min="5" max="6" width="12.8888888888889" customWidth="1"/>
    <col min="7" max="7" width="2.44444444444444" customWidth="1"/>
    <col min="8" max="8" width="84" customWidth="1"/>
    <col min="9" max="9" width="8.22222222222222" style="3" customWidth="1"/>
    <col min="10" max="10" width="116.444444444444" style="2" customWidth="1"/>
    <col min="257" max="257" width="4.33333333333333" customWidth="1"/>
    <col min="258" max="258" width="16.8888888888889" customWidth="1"/>
    <col min="259" max="259" width="14.1111111111111" customWidth="1"/>
    <col min="260" max="260" width="10.6666666666667" customWidth="1"/>
    <col min="261" max="262" width="12.8888888888889" customWidth="1"/>
    <col min="263" max="263" width="2.44444444444444" customWidth="1"/>
    <col min="264" max="264" width="39.8888888888889" customWidth="1"/>
    <col min="265" max="265" width="12.3333333333333" customWidth="1"/>
    <col min="266" max="266" width="46.4444444444444" customWidth="1"/>
    <col min="513" max="513" width="4.33333333333333" customWidth="1"/>
    <col min="514" max="514" width="16.8888888888889" customWidth="1"/>
    <col min="515" max="515" width="14.1111111111111" customWidth="1"/>
    <col min="516" max="516" width="10.6666666666667" customWidth="1"/>
    <col min="517" max="518" width="12.8888888888889" customWidth="1"/>
    <col min="519" max="519" width="2.44444444444444" customWidth="1"/>
    <col min="520" max="520" width="39.8888888888889" customWidth="1"/>
    <col min="521" max="521" width="12.3333333333333" customWidth="1"/>
    <col min="522" max="522" width="46.4444444444444" customWidth="1"/>
    <col min="769" max="769" width="4.33333333333333" customWidth="1"/>
    <col min="770" max="770" width="16.8888888888889" customWidth="1"/>
    <col min="771" max="771" width="14.1111111111111" customWidth="1"/>
    <col min="772" max="772" width="10.6666666666667" customWidth="1"/>
    <col min="773" max="774" width="12.8888888888889" customWidth="1"/>
    <col min="775" max="775" width="2.44444444444444" customWidth="1"/>
    <col min="776" max="776" width="39.8888888888889" customWidth="1"/>
    <col min="777" max="777" width="12.3333333333333" customWidth="1"/>
    <col min="778" max="778" width="46.4444444444444" customWidth="1"/>
    <col min="1025" max="1025" width="4.33333333333333" customWidth="1"/>
    <col min="1026" max="1026" width="16.8888888888889" customWidth="1"/>
    <col min="1027" max="1027" width="14.1111111111111" customWidth="1"/>
    <col min="1028" max="1028" width="10.6666666666667" customWidth="1"/>
    <col min="1029" max="1030" width="12.8888888888889" customWidth="1"/>
    <col min="1031" max="1031" width="2.44444444444444" customWidth="1"/>
    <col min="1032" max="1032" width="39.8888888888889" customWidth="1"/>
    <col min="1033" max="1033" width="12.3333333333333" customWidth="1"/>
    <col min="1034" max="1034" width="46.4444444444444" customWidth="1"/>
    <col min="1281" max="1281" width="4.33333333333333" customWidth="1"/>
    <col min="1282" max="1282" width="16.8888888888889" customWidth="1"/>
    <col min="1283" max="1283" width="14.1111111111111" customWidth="1"/>
    <col min="1284" max="1284" width="10.6666666666667" customWidth="1"/>
    <col min="1285" max="1286" width="12.8888888888889" customWidth="1"/>
    <col min="1287" max="1287" width="2.44444444444444" customWidth="1"/>
    <col min="1288" max="1288" width="39.8888888888889" customWidth="1"/>
    <col min="1289" max="1289" width="12.3333333333333" customWidth="1"/>
    <col min="1290" max="1290" width="46.4444444444444" customWidth="1"/>
    <col min="1537" max="1537" width="4.33333333333333" customWidth="1"/>
    <col min="1538" max="1538" width="16.8888888888889" customWidth="1"/>
    <col min="1539" max="1539" width="14.1111111111111" customWidth="1"/>
    <col min="1540" max="1540" width="10.6666666666667" customWidth="1"/>
    <col min="1541" max="1542" width="12.8888888888889" customWidth="1"/>
    <col min="1543" max="1543" width="2.44444444444444" customWidth="1"/>
    <col min="1544" max="1544" width="39.8888888888889" customWidth="1"/>
    <col min="1545" max="1545" width="12.3333333333333" customWidth="1"/>
    <col min="1546" max="1546" width="46.4444444444444" customWidth="1"/>
    <col min="1793" max="1793" width="4.33333333333333" customWidth="1"/>
    <col min="1794" max="1794" width="16.8888888888889" customWidth="1"/>
    <col min="1795" max="1795" width="14.1111111111111" customWidth="1"/>
    <col min="1796" max="1796" width="10.6666666666667" customWidth="1"/>
    <col min="1797" max="1798" width="12.8888888888889" customWidth="1"/>
    <col min="1799" max="1799" width="2.44444444444444" customWidth="1"/>
    <col min="1800" max="1800" width="39.8888888888889" customWidth="1"/>
    <col min="1801" max="1801" width="12.3333333333333" customWidth="1"/>
    <col min="1802" max="1802" width="46.4444444444444" customWidth="1"/>
    <col min="2049" max="2049" width="4.33333333333333" customWidth="1"/>
    <col min="2050" max="2050" width="16.8888888888889" customWidth="1"/>
    <col min="2051" max="2051" width="14.1111111111111" customWidth="1"/>
    <col min="2052" max="2052" width="10.6666666666667" customWidth="1"/>
    <col min="2053" max="2054" width="12.8888888888889" customWidth="1"/>
    <col min="2055" max="2055" width="2.44444444444444" customWidth="1"/>
    <col min="2056" max="2056" width="39.8888888888889" customWidth="1"/>
    <col min="2057" max="2057" width="12.3333333333333" customWidth="1"/>
    <col min="2058" max="2058" width="46.4444444444444" customWidth="1"/>
    <col min="2305" max="2305" width="4.33333333333333" customWidth="1"/>
    <col min="2306" max="2306" width="16.8888888888889" customWidth="1"/>
    <col min="2307" max="2307" width="14.1111111111111" customWidth="1"/>
    <col min="2308" max="2308" width="10.6666666666667" customWidth="1"/>
    <col min="2309" max="2310" width="12.8888888888889" customWidth="1"/>
    <col min="2311" max="2311" width="2.44444444444444" customWidth="1"/>
    <col min="2312" max="2312" width="39.8888888888889" customWidth="1"/>
    <col min="2313" max="2313" width="12.3333333333333" customWidth="1"/>
    <col min="2314" max="2314" width="46.4444444444444" customWidth="1"/>
    <col min="2561" max="2561" width="4.33333333333333" customWidth="1"/>
    <col min="2562" max="2562" width="16.8888888888889" customWidth="1"/>
    <col min="2563" max="2563" width="14.1111111111111" customWidth="1"/>
    <col min="2564" max="2564" width="10.6666666666667" customWidth="1"/>
    <col min="2565" max="2566" width="12.8888888888889" customWidth="1"/>
    <col min="2567" max="2567" width="2.44444444444444" customWidth="1"/>
    <col min="2568" max="2568" width="39.8888888888889" customWidth="1"/>
    <col min="2569" max="2569" width="12.3333333333333" customWidth="1"/>
    <col min="2570" max="2570" width="46.4444444444444" customWidth="1"/>
    <col min="2817" max="2817" width="4.33333333333333" customWidth="1"/>
    <col min="2818" max="2818" width="16.8888888888889" customWidth="1"/>
    <col min="2819" max="2819" width="14.1111111111111" customWidth="1"/>
    <col min="2820" max="2820" width="10.6666666666667" customWidth="1"/>
    <col min="2821" max="2822" width="12.8888888888889" customWidth="1"/>
    <col min="2823" max="2823" width="2.44444444444444" customWidth="1"/>
    <col min="2824" max="2824" width="39.8888888888889" customWidth="1"/>
    <col min="2825" max="2825" width="12.3333333333333" customWidth="1"/>
    <col min="2826" max="2826" width="46.4444444444444" customWidth="1"/>
    <col min="3073" max="3073" width="4.33333333333333" customWidth="1"/>
    <col min="3074" max="3074" width="16.8888888888889" customWidth="1"/>
    <col min="3075" max="3075" width="14.1111111111111" customWidth="1"/>
    <col min="3076" max="3076" width="10.6666666666667" customWidth="1"/>
    <col min="3077" max="3078" width="12.8888888888889" customWidth="1"/>
    <col min="3079" max="3079" width="2.44444444444444" customWidth="1"/>
    <col min="3080" max="3080" width="39.8888888888889" customWidth="1"/>
    <col min="3081" max="3081" width="12.3333333333333" customWidth="1"/>
    <col min="3082" max="3082" width="46.4444444444444" customWidth="1"/>
    <col min="3329" max="3329" width="4.33333333333333" customWidth="1"/>
    <col min="3330" max="3330" width="16.8888888888889" customWidth="1"/>
    <col min="3331" max="3331" width="14.1111111111111" customWidth="1"/>
    <col min="3332" max="3332" width="10.6666666666667" customWidth="1"/>
    <col min="3333" max="3334" width="12.8888888888889" customWidth="1"/>
    <col min="3335" max="3335" width="2.44444444444444" customWidth="1"/>
    <col min="3336" max="3336" width="39.8888888888889" customWidth="1"/>
    <col min="3337" max="3337" width="12.3333333333333" customWidth="1"/>
    <col min="3338" max="3338" width="46.4444444444444" customWidth="1"/>
    <col min="3585" max="3585" width="4.33333333333333" customWidth="1"/>
    <col min="3586" max="3586" width="16.8888888888889" customWidth="1"/>
    <col min="3587" max="3587" width="14.1111111111111" customWidth="1"/>
    <col min="3588" max="3588" width="10.6666666666667" customWidth="1"/>
    <col min="3589" max="3590" width="12.8888888888889" customWidth="1"/>
    <col min="3591" max="3591" width="2.44444444444444" customWidth="1"/>
    <col min="3592" max="3592" width="39.8888888888889" customWidth="1"/>
    <col min="3593" max="3593" width="12.3333333333333" customWidth="1"/>
    <col min="3594" max="3594" width="46.4444444444444" customWidth="1"/>
    <col min="3841" max="3841" width="4.33333333333333" customWidth="1"/>
    <col min="3842" max="3842" width="16.8888888888889" customWidth="1"/>
    <col min="3843" max="3843" width="14.1111111111111" customWidth="1"/>
    <col min="3844" max="3844" width="10.6666666666667" customWidth="1"/>
    <col min="3845" max="3846" width="12.8888888888889" customWidth="1"/>
    <col min="3847" max="3847" width="2.44444444444444" customWidth="1"/>
    <col min="3848" max="3848" width="39.8888888888889" customWidth="1"/>
    <col min="3849" max="3849" width="12.3333333333333" customWidth="1"/>
    <col min="3850" max="3850" width="46.4444444444444" customWidth="1"/>
    <col min="4097" max="4097" width="4.33333333333333" customWidth="1"/>
    <col min="4098" max="4098" width="16.8888888888889" customWidth="1"/>
    <col min="4099" max="4099" width="14.1111111111111" customWidth="1"/>
    <col min="4100" max="4100" width="10.6666666666667" customWidth="1"/>
    <col min="4101" max="4102" width="12.8888888888889" customWidth="1"/>
    <col min="4103" max="4103" width="2.44444444444444" customWidth="1"/>
    <col min="4104" max="4104" width="39.8888888888889" customWidth="1"/>
    <col min="4105" max="4105" width="12.3333333333333" customWidth="1"/>
    <col min="4106" max="4106" width="46.4444444444444" customWidth="1"/>
    <col min="4353" max="4353" width="4.33333333333333" customWidth="1"/>
    <col min="4354" max="4354" width="16.8888888888889" customWidth="1"/>
    <col min="4355" max="4355" width="14.1111111111111" customWidth="1"/>
    <col min="4356" max="4356" width="10.6666666666667" customWidth="1"/>
    <col min="4357" max="4358" width="12.8888888888889" customWidth="1"/>
    <col min="4359" max="4359" width="2.44444444444444" customWidth="1"/>
    <col min="4360" max="4360" width="39.8888888888889" customWidth="1"/>
    <col min="4361" max="4361" width="12.3333333333333" customWidth="1"/>
    <col min="4362" max="4362" width="46.4444444444444" customWidth="1"/>
    <col min="4609" max="4609" width="4.33333333333333" customWidth="1"/>
    <col min="4610" max="4610" width="16.8888888888889" customWidth="1"/>
    <col min="4611" max="4611" width="14.1111111111111" customWidth="1"/>
    <col min="4612" max="4612" width="10.6666666666667" customWidth="1"/>
    <col min="4613" max="4614" width="12.8888888888889" customWidth="1"/>
    <col min="4615" max="4615" width="2.44444444444444" customWidth="1"/>
    <col min="4616" max="4616" width="39.8888888888889" customWidth="1"/>
    <col min="4617" max="4617" width="12.3333333333333" customWidth="1"/>
    <col min="4618" max="4618" width="46.4444444444444" customWidth="1"/>
    <col min="4865" max="4865" width="4.33333333333333" customWidth="1"/>
    <col min="4866" max="4866" width="16.8888888888889" customWidth="1"/>
    <col min="4867" max="4867" width="14.1111111111111" customWidth="1"/>
    <col min="4868" max="4868" width="10.6666666666667" customWidth="1"/>
    <col min="4869" max="4870" width="12.8888888888889" customWidth="1"/>
    <col min="4871" max="4871" width="2.44444444444444" customWidth="1"/>
    <col min="4872" max="4872" width="39.8888888888889" customWidth="1"/>
    <col min="4873" max="4873" width="12.3333333333333" customWidth="1"/>
    <col min="4874" max="4874" width="46.4444444444444" customWidth="1"/>
    <col min="5121" max="5121" width="4.33333333333333" customWidth="1"/>
    <col min="5122" max="5122" width="16.8888888888889" customWidth="1"/>
    <col min="5123" max="5123" width="14.1111111111111" customWidth="1"/>
    <col min="5124" max="5124" width="10.6666666666667" customWidth="1"/>
    <col min="5125" max="5126" width="12.8888888888889" customWidth="1"/>
    <col min="5127" max="5127" width="2.44444444444444" customWidth="1"/>
    <col min="5128" max="5128" width="39.8888888888889" customWidth="1"/>
    <col min="5129" max="5129" width="12.3333333333333" customWidth="1"/>
    <col min="5130" max="5130" width="46.4444444444444" customWidth="1"/>
    <col min="5377" max="5377" width="4.33333333333333" customWidth="1"/>
    <col min="5378" max="5378" width="16.8888888888889" customWidth="1"/>
    <col min="5379" max="5379" width="14.1111111111111" customWidth="1"/>
    <col min="5380" max="5380" width="10.6666666666667" customWidth="1"/>
    <col min="5381" max="5382" width="12.8888888888889" customWidth="1"/>
    <col min="5383" max="5383" width="2.44444444444444" customWidth="1"/>
    <col min="5384" max="5384" width="39.8888888888889" customWidth="1"/>
    <col min="5385" max="5385" width="12.3333333333333" customWidth="1"/>
    <col min="5386" max="5386" width="46.4444444444444" customWidth="1"/>
    <col min="5633" max="5633" width="4.33333333333333" customWidth="1"/>
    <col min="5634" max="5634" width="16.8888888888889" customWidth="1"/>
    <col min="5635" max="5635" width="14.1111111111111" customWidth="1"/>
    <col min="5636" max="5636" width="10.6666666666667" customWidth="1"/>
    <col min="5637" max="5638" width="12.8888888888889" customWidth="1"/>
    <col min="5639" max="5639" width="2.44444444444444" customWidth="1"/>
    <col min="5640" max="5640" width="39.8888888888889" customWidth="1"/>
    <col min="5641" max="5641" width="12.3333333333333" customWidth="1"/>
    <col min="5642" max="5642" width="46.4444444444444" customWidth="1"/>
    <col min="5889" max="5889" width="4.33333333333333" customWidth="1"/>
    <col min="5890" max="5890" width="16.8888888888889" customWidth="1"/>
    <col min="5891" max="5891" width="14.1111111111111" customWidth="1"/>
    <col min="5892" max="5892" width="10.6666666666667" customWidth="1"/>
    <col min="5893" max="5894" width="12.8888888888889" customWidth="1"/>
    <col min="5895" max="5895" width="2.44444444444444" customWidth="1"/>
    <col min="5896" max="5896" width="39.8888888888889" customWidth="1"/>
    <col min="5897" max="5897" width="12.3333333333333" customWidth="1"/>
    <col min="5898" max="5898" width="46.4444444444444" customWidth="1"/>
    <col min="6145" max="6145" width="4.33333333333333" customWidth="1"/>
    <col min="6146" max="6146" width="16.8888888888889" customWidth="1"/>
    <col min="6147" max="6147" width="14.1111111111111" customWidth="1"/>
    <col min="6148" max="6148" width="10.6666666666667" customWidth="1"/>
    <col min="6149" max="6150" width="12.8888888888889" customWidth="1"/>
    <col min="6151" max="6151" width="2.44444444444444" customWidth="1"/>
    <col min="6152" max="6152" width="39.8888888888889" customWidth="1"/>
    <col min="6153" max="6153" width="12.3333333333333" customWidth="1"/>
    <col min="6154" max="6154" width="46.4444444444444" customWidth="1"/>
    <col min="6401" max="6401" width="4.33333333333333" customWidth="1"/>
    <col min="6402" max="6402" width="16.8888888888889" customWidth="1"/>
    <col min="6403" max="6403" width="14.1111111111111" customWidth="1"/>
    <col min="6404" max="6404" width="10.6666666666667" customWidth="1"/>
    <col min="6405" max="6406" width="12.8888888888889" customWidth="1"/>
    <col min="6407" max="6407" width="2.44444444444444" customWidth="1"/>
    <col min="6408" max="6408" width="39.8888888888889" customWidth="1"/>
    <col min="6409" max="6409" width="12.3333333333333" customWidth="1"/>
    <col min="6410" max="6410" width="46.4444444444444" customWidth="1"/>
    <col min="6657" max="6657" width="4.33333333333333" customWidth="1"/>
    <col min="6658" max="6658" width="16.8888888888889" customWidth="1"/>
    <col min="6659" max="6659" width="14.1111111111111" customWidth="1"/>
    <col min="6660" max="6660" width="10.6666666666667" customWidth="1"/>
    <col min="6661" max="6662" width="12.8888888888889" customWidth="1"/>
    <col min="6663" max="6663" width="2.44444444444444" customWidth="1"/>
    <col min="6664" max="6664" width="39.8888888888889" customWidth="1"/>
    <col min="6665" max="6665" width="12.3333333333333" customWidth="1"/>
    <col min="6666" max="6666" width="46.4444444444444" customWidth="1"/>
    <col min="6913" max="6913" width="4.33333333333333" customWidth="1"/>
    <col min="6914" max="6914" width="16.8888888888889" customWidth="1"/>
    <col min="6915" max="6915" width="14.1111111111111" customWidth="1"/>
    <col min="6916" max="6916" width="10.6666666666667" customWidth="1"/>
    <col min="6917" max="6918" width="12.8888888888889" customWidth="1"/>
    <col min="6919" max="6919" width="2.44444444444444" customWidth="1"/>
    <col min="6920" max="6920" width="39.8888888888889" customWidth="1"/>
    <col min="6921" max="6921" width="12.3333333333333" customWidth="1"/>
    <col min="6922" max="6922" width="46.4444444444444" customWidth="1"/>
    <col min="7169" max="7169" width="4.33333333333333" customWidth="1"/>
    <col min="7170" max="7170" width="16.8888888888889" customWidth="1"/>
    <col min="7171" max="7171" width="14.1111111111111" customWidth="1"/>
    <col min="7172" max="7172" width="10.6666666666667" customWidth="1"/>
    <col min="7173" max="7174" width="12.8888888888889" customWidth="1"/>
    <col min="7175" max="7175" width="2.44444444444444" customWidth="1"/>
    <col min="7176" max="7176" width="39.8888888888889" customWidth="1"/>
    <col min="7177" max="7177" width="12.3333333333333" customWidth="1"/>
    <col min="7178" max="7178" width="46.4444444444444" customWidth="1"/>
    <col min="7425" max="7425" width="4.33333333333333" customWidth="1"/>
    <col min="7426" max="7426" width="16.8888888888889" customWidth="1"/>
    <col min="7427" max="7427" width="14.1111111111111" customWidth="1"/>
    <col min="7428" max="7428" width="10.6666666666667" customWidth="1"/>
    <col min="7429" max="7430" width="12.8888888888889" customWidth="1"/>
    <col min="7431" max="7431" width="2.44444444444444" customWidth="1"/>
    <col min="7432" max="7432" width="39.8888888888889" customWidth="1"/>
    <col min="7433" max="7433" width="12.3333333333333" customWidth="1"/>
    <col min="7434" max="7434" width="46.4444444444444" customWidth="1"/>
    <col min="7681" max="7681" width="4.33333333333333" customWidth="1"/>
    <col min="7682" max="7682" width="16.8888888888889" customWidth="1"/>
    <col min="7683" max="7683" width="14.1111111111111" customWidth="1"/>
    <col min="7684" max="7684" width="10.6666666666667" customWidth="1"/>
    <col min="7685" max="7686" width="12.8888888888889" customWidth="1"/>
    <col min="7687" max="7687" width="2.44444444444444" customWidth="1"/>
    <col min="7688" max="7688" width="39.8888888888889" customWidth="1"/>
    <col min="7689" max="7689" width="12.3333333333333" customWidth="1"/>
    <col min="7690" max="7690" width="46.4444444444444" customWidth="1"/>
    <col min="7937" max="7937" width="4.33333333333333" customWidth="1"/>
    <col min="7938" max="7938" width="16.8888888888889" customWidth="1"/>
    <col min="7939" max="7939" width="14.1111111111111" customWidth="1"/>
    <col min="7940" max="7940" width="10.6666666666667" customWidth="1"/>
    <col min="7941" max="7942" width="12.8888888888889" customWidth="1"/>
    <col min="7943" max="7943" width="2.44444444444444" customWidth="1"/>
    <col min="7944" max="7944" width="39.8888888888889" customWidth="1"/>
    <col min="7945" max="7945" width="12.3333333333333" customWidth="1"/>
    <col min="7946" max="7946" width="46.4444444444444" customWidth="1"/>
    <col min="8193" max="8193" width="4.33333333333333" customWidth="1"/>
    <col min="8194" max="8194" width="16.8888888888889" customWidth="1"/>
    <col min="8195" max="8195" width="14.1111111111111" customWidth="1"/>
    <col min="8196" max="8196" width="10.6666666666667" customWidth="1"/>
    <col min="8197" max="8198" width="12.8888888888889" customWidth="1"/>
    <col min="8199" max="8199" width="2.44444444444444" customWidth="1"/>
    <col min="8200" max="8200" width="39.8888888888889" customWidth="1"/>
    <col min="8201" max="8201" width="12.3333333333333" customWidth="1"/>
    <col min="8202" max="8202" width="46.4444444444444" customWidth="1"/>
    <col min="8449" max="8449" width="4.33333333333333" customWidth="1"/>
    <col min="8450" max="8450" width="16.8888888888889" customWidth="1"/>
    <col min="8451" max="8451" width="14.1111111111111" customWidth="1"/>
    <col min="8452" max="8452" width="10.6666666666667" customWidth="1"/>
    <col min="8453" max="8454" width="12.8888888888889" customWidth="1"/>
    <col min="8455" max="8455" width="2.44444444444444" customWidth="1"/>
    <col min="8456" max="8456" width="39.8888888888889" customWidth="1"/>
    <col min="8457" max="8457" width="12.3333333333333" customWidth="1"/>
    <col min="8458" max="8458" width="46.4444444444444" customWidth="1"/>
    <col min="8705" max="8705" width="4.33333333333333" customWidth="1"/>
    <col min="8706" max="8706" width="16.8888888888889" customWidth="1"/>
    <col min="8707" max="8707" width="14.1111111111111" customWidth="1"/>
    <col min="8708" max="8708" width="10.6666666666667" customWidth="1"/>
    <col min="8709" max="8710" width="12.8888888888889" customWidth="1"/>
    <col min="8711" max="8711" width="2.44444444444444" customWidth="1"/>
    <col min="8712" max="8712" width="39.8888888888889" customWidth="1"/>
    <col min="8713" max="8713" width="12.3333333333333" customWidth="1"/>
    <col min="8714" max="8714" width="46.4444444444444" customWidth="1"/>
    <col min="8961" max="8961" width="4.33333333333333" customWidth="1"/>
    <col min="8962" max="8962" width="16.8888888888889" customWidth="1"/>
    <col min="8963" max="8963" width="14.1111111111111" customWidth="1"/>
    <col min="8964" max="8964" width="10.6666666666667" customWidth="1"/>
    <col min="8965" max="8966" width="12.8888888888889" customWidth="1"/>
    <col min="8967" max="8967" width="2.44444444444444" customWidth="1"/>
    <col min="8968" max="8968" width="39.8888888888889" customWidth="1"/>
    <col min="8969" max="8969" width="12.3333333333333" customWidth="1"/>
    <col min="8970" max="8970" width="46.4444444444444" customWidth="1"/>
    <col min="9217" max="9217" width="4.33333333333333" customWidth="1"/>
    <col min="9218" max="9218" width="16.8888888888889" customWidth="1"/>
    <col min="9219" max="9219" width="14.1111111111111" customWidth="1"/>
    <col min="9220" max="9220" width="10.6666666666667" customWidth="1"/>
    <col min="9221" max="9222" width="12.8888888888889" customWidth="1"/>
    <col min="9223" max="9223" width="2.44444444444444" customWidth="1"/>
    <col min="9224" max="9224" width="39.8888888888889" customWidth="1"/>
    <col min="9225" max="9225" width="12.3333333333333" customWidth="1"/>
    <col min="9226" max="9226" width="46.4444444444444" customWidth="1"/>
    <col min="9473" max="9473" width="4.33333333333333" customWidth="1"/>
    <col min="9474" max="9474" width="16.8888888888889" customWidth="1"/>
    <col min="9475" max="9475" width="14.1111111111111" customWidth="1"/>
    <col min="9476" max="9476" width="10.6666666666667" customWidth="1"/>
    <col min="9477" max="9478" width="12.8888888888889" customWidth="1"/>
    <col min="9479" max="9479" width="2.44444444444444" customWidth="1"/>
    <col min="9480" max="9480" width="39.8888888888889" customWidth="1"/>
    <col min="9481" max="9481" width="12.3333333333333" customWidth="1"/>
    <col min="9482" max="9482" width="46.4444444444444" customWidth="1"/>
    <col min="9729" max="9729" width="4.33333333333333" customWidth="1"/>
    <col min="9730" max="9730" width="16.8888888888889" customWidth="1"/>
    <col min="9731" max="9731" width="14.1111111111111" customWidth="1"/>
    <col min="9732" max="9732" width="10.6666666666667" customWidth="1"/>
    <col min="9733" max="9734" width="12.8888888888889" customWidth="1"/>
    <col min="9735" max="9735" width="2.44444444444444" customWidth="1"/>
    <col min="9736" max="9736" width="39.8888888888889" customWidth="1"/>
    <col min="9737" max="9737" width="12.3333333333333" customWidth="1"/>
    <col min="9738" max="9738" width="46.4444444444444" customWidth="1"/>
    <col min="9985" max="9985" width="4.33333333333333" customWidth="1"/>
    <col min="9986" max="9986" width="16.8888888888889" customWidth="1"/>
    <col min="9987" max="9987" width="14.1111111111111" customWidth="1"/>
    <col min="9988" max="9988" width="10.6666666666667" customWidth="1"/>
    <col min="9989" max="9990" width="12.8888888888889" customWidth="1"/>
    <col min="9991" max="9991" width="2.44444444444444" customWidth="1"/>
    <col min="9992" max="9992" width="39.8888888888889" customWidth="1"/>
    <col min="9993" max="9993" width="12.3333333333333" customWidth="1"/>
    <col min="9994" max="9994" width="46.4444444444444" customWidth="1"/>
    <col min="10241" max="10241" width="4.33333333333333" customWidth="1"/>
    <col min="10242" max="10242" width="16.8888888888889" customWidth="1"/>
    <col min="10243" max="10243" width="14.1111111111111" customWidth="1"/>
    <col min="10244" max="10244" width="10.6666666666667" customWidth="1"/>
    <col min="10245" max="10246" width="12.8888888888889" customWidth="1"/>
    <col min="10247" max="10247" width="2.44444444444444" customWidth="1"/>
    <col min="10248" max="10248" width="39.8888888888889" customWidth="1"/>
    <col min="10249" max="10249" width="12.3333333333333" customWidth="1"/>
    <col min="10250" max="10250" width="46.4444444444444" customWidth="1"/>
    <col min="10497" max="10497" width="4.33333333333333" customWidth="1"/>
    <col min="10498" max="10498" width="16.8888888888889" customWidth="1"/>
    <col min="10499" max="10499" width="14.1111111111111" customWidth="1"/>
    <col min="10500" max="10500" width="10.6666666666667" customWidth="1"/>
    <col min="10501" max="10502" width="12.8888888888889" customWidth="1"/>
    <col min="10503" max="10503" width="2.44444444444444" customWidth="1"/>
    <col min="10504" max="10504" width="39.8888888888889" customWidth="1"/>
    <col min="10505" max="10505" width="12.3333333333333" customWidth="1"/>
    <col min="10506" max="10506" width="46.4444444444444" customWidth="1"/>
    <col min="10753" max="10753" width="4.33333333333333" customWidth="1"/>
    <col min="10754" max="10754" width="16.8888888888889" customWidth="1"/>
    <col min="10755" max="10755" width="14.1111111111111" customWidth="1"/>
    <col min="10756" max="10756" width="10.6666666666667" customWidth="1"/>
    <col min="10757" max="10758" width="12.8888888888889" customWidth="1"/>
    <col min="10759" max="10759" width="2.44444444444444" customWidth="1"/>
    <col min="10760" max="10760" width="39.8888888888889" customWidth="1"/>
    <col min="10761" max="10761" width="12.3333333333333" customWidth="1"/>
    <col min="10762" max="10762" width="46.4444444444444" customWidth="1"/>
    <col min="11009" max="11009" width="4.33333333333333" customWidth="1"/>
    <col min="11010" max="11010" width="16.8888888888889" customWidth="1"/>
    <col min="11011" max="11011" width="14.1111111111111" customWidth="1"/>
    <col min="11012" max="11012" width="10.6666666666667" customWidth="1"/>
    <col min="11013" max="11014" width="12.8888888888889" customWidth="1"/>
    <col min="11015" max="11015" width="2.44444444444444" customWidth="1"/>
    <col min="11016" max="11016" width="39.8888888888889" customWidth="1"/>
    <col min="11017" max="11017" width="12.3333333333333" customWidth="1"/>
    <col min="11018" max="11018" width="46.4444444444444" customWidth="1"/>
    <col min="11265" max="11265" width="4.33333333333333" customWidth="1"/>
    <col min="11266" max="11266" width="16.8888888888889" customWidth="1"/>
    <col min="11267" max="11267" width="14.1111111111111" customWidth="1"/>
    <col min="11268" max="11268" width="10.6666666666667" customWidth="1"/>
    <col min="11269" max="11270" width="12.8888888888889" customWidth="1"/>
    <col min="11271" max="11271" width="2.44444444444444" customWidth="1"/>
    <col min="11272" max="11272" width="39.8888888888889" customWidth="1"/>
    <col min="11273" max="11273" width="12.3333333333333" customWidth="1"/>
    <col min="11274" max="11274" width="46.4444444444444" customWidth="1"/>
    <col min="11521" max="11521" width="4.33333333333333" customWidth="1"/>
    <col min="11522" max="11522" width="16.8888888888889" customWidth="1"/>
    <col min="11523" max="11523" width="14.1111111111111" customWidth="1"/>
    <col min="11524" max="11524" width="10.6666666666667" customWidth="1"/>
    <col min="11525" max="11526" width="12.8888888888889" customWidth="1"/>
    <col min="11527" max="11527" width="2.44444444444444" customWidth="1"/>
    <col min="11528" max="11528" width="39.8888888888889" customWidth="1"/>
    <col min="11529" max="11529" width="12.3333333333333" customWidth="1"/>
    <col min="11530" max="11530" width="46.4444444444444" customWidth="1"/>
    <col min="11777" max="11777" width="4.33333333333333" customWidth="1"/>
    <col min="11778" max="11778" width="16.8888888888889" customWidth="1"/>
    <col min="11779" max="11779" width="14.1111111111111" customWidth="1"/>
    <col min="11780" max="11780" width="10.6666666666667" customWidth="1"/>
    <col min="11781" max="11782" width="12.8888888888889" customWidth="1"/>
    <col min="11783" max="11783" width="2.44444444444444" customWidth="1"/>
    <col min="11784" max="11784" width="39.8888888888889" customWidth="1"/>
    <col min="11785" max="11785" width="12.3333333333333" customWidth="1"/>
    <col min="11786" max="11786" width="46.4444444444444" customWidth="1"/>
    <col min="12033" max="12033" width="4.33333333333333" customWidth="1"/>
    <col min="12034" max="12034" width="16.8888888888889" customWidth="1"/>
    <col min="12035" max="12035" width="14.1111111111111" customWidth="1"/>
    <col min="12036" max="12036" width="10.6666666666667" customWidth="1"/>
    <col min="12037" max="12038" width="12.8888888888889" customWidth="1"/>
    <col min="12039" max="12039" width="2.44444444444444" customWidth="1"/>
    <col min="12040" max="12040" width="39.8888888888889" customWidth="1"/>
    <col min="12041" max="12041" width="12.3333333333333" customWidth="1"/>
    <col min="12042" max="12042" width="46.4444444444444" customWidth="1"/>
    <col min="12289" max="12289" width="4.33333333333333" customWidth="1"/>
    <col min="12290" max="12290" width="16.8888888888889" customWidth="1"/>
    <col min="12291" max="12291" width="14.1111111111111" customWidth="1"/>
    <col min="12292" max="12292" width="10.6666666666667" customWidth="1"/>
    <col min="12293" max="12294" width="12.8888888888889" customWidth="1"/>
    <col min="12295" max="12295" width="2.44444444444444" customWidth="1"/>
    <col min="12296" max="12296" width="39.8888888888889" customWidth="1"/>
    <col min="12297" max="12297" width="12.3333333333333" customWidth="1"/>
    <col min="12298" max="12298" width="46.4444444444444" customWidth="1"/>
    <col min="12545" max="12545" width="4.33333333333333" customWidth="1"/>
    <col min="12546" max="12546" width="16.8888888888889" customWidth="1"/>
    <col min="12547" max="12547" width="14.1111111111111" customWidth="1"/>
    <col min="12548" max="12548" width="10.6666666666667" customWidth="1"/>
    <col min="12549" max="12550" width="12.8888888888889" customWidth="1"/>
    <col min="12551" max="12551" width="2.44444444444444" customWidth="1"/>
    <col min="12552" max="12552" width="39.8888888888889" customWidth="1"/>
    <col min="12553" max="12553" width="12.3333333333333" customWidth="1"/>
    <col min="12554" max="12554" width="46.4444444444444" customWidth="1"/>
    <col min="12801" max="12801" width="4.33333333333333" customWidth="1"/>
    <col min="12802" max="12802" width="16.8888888888889" customWidth="1"/>
    <col min="12803" max="12803" width="14.1111111111111" customWidth="1"/>
    <col min="12804" max="12804" width="10.6666666666667" customWidth="1"/>
    <col min="12805" max="12806" width="12.8888888888889" customWidth="1"/>
    <col min="12807" max="12807" width="2.44444444444444" customWidth="1"/>
    <col min="12808" max="12808" width="39.8888888888889" customWidth="1"/>
    <col min="12809" max="12809" width="12.3333333333333" customWidth="1"/>
    <col min="12810" max="12810" width="46.4444444444444" customWidth="1"/>
    <col min="13057" max="13057" width="4.33333333333333" customWidth="1"/>
    <col min="13058" max="13058" width="16.8888888888889" customWidth="1"/>
    <col min="13059" max="13059" width="14.1111111111111" customWidth="1"/>
    <col min="13060" max="13060" width="10.6666666666667" customWidth="1"/>
    <col min="13061" max="13062" width="12.8888888888889" customWidth="1"/>
    <col min="13063" max="13063" width="2.44444444444444" customWidth="1"/>
    <col min="13064" max="13064" width="39.8888888888889" customWidth="1"/>
    <col min="13065" max="13065" width="12.3333333333333" customWidth="1"/>
    <col min="13066" max="13066" width="46.4444444444444" customWidth="1"/>
    <col min="13313" max="13313" width="4.33333333333333" customWidth="1"/>
    <col min="13314" max="13314" width="16.8888888888889" customWidth="1"/>
    <col min="13315" max="13315" width="14.1111111111111" customWidth="1"/>
    <col min="13316" max="13316" width="10.6666666666667" customWidth="1"/>
    <col min="13317" max="13318" width="12.8888888888889" customWidth="1"/>
    <col min="13319" max="13319" width="2.44444444444444" customWidth="1"/>
    <col min="13320" max="13320" width="39.8888888888889" customWidth="1"/>
    <col min="13321" max="13321" width="12.3333333333333" customWidth="1"/>
    <col min="13322" max="13322" width="46.4444444444444" customWidth="1"/>
    <col min="13569" max="13569" width="4.33333333333333" customWidth="1"/>
    <col min="13570" max="13570" width="16.8888888888889" customWidth="1"/>
    <col min="13571" max="13571" width="14.1111111111111" customWidth="1"/>
    <col min="13572" max="13572" width="10.6666666666667" customWidth="1"/>
    <col min="13573" max="13574" width="12.8888888888889" customWidth="1"/>
    <col min="13575" max="13575" width="2.44444444444444" customWidth="1"/>
    <col min="13576" max="13576" width="39.8888888888889" customWidth="1"/>
    <col min="13577" max="13577" width="12.3333333333333" customWidth="1"/>
    <col min="13578" max="13578" width="46.4444444444444" customWidth="1"/>
    <col min="13825" max="13825" width="4.33333333333333" customWidth="1"/>
    <col min="13826" max="13826" width="16.8888888888889" customWidth="1"/>
    <col min="13827" max="13827" width="14.1111111111111" customWidth="1"/>
    <col min="13828" max="13828" width="10.6666666666667" customWidth="1"/>
    <col min="13829" max="13830" width="12.8888888888889" customWidth="1"/>
    <col min="13831" max="13831" width="2.44444444444444" customWidth="1"/>
    <col min="13832" max="13832" width="39.8888888888889" customWidth="1"/>
    <col min="13833" max="13833" width="12.3333333333333" customWidth="1"/>
    <col min="13834" max="13834" width="46.4444444444444" customWidth="1"/>
    <col min="14081" max="14081" width="4.33333333333333" customWidth="1"/>
    <col min="14082" max="14082" width="16.8888888888889" customWidth="1"/>
    <col min="14083" max="14083" width="14.1111111111111" customWidth="1"/>
    <col min="14084" max="14084" width="10.6666666666667" customWidth="1"/>
    <col min="14085" max="14086" width="12.8888888888889" customWidth="1"/>
    <col min="14087" max="14087" width="2.44444444444444" customWidth="1"/>
    <col min="14088" max="14088" width="39.8888888888889" customWidth="1"/>
    <col min="14089" max="14089" width="12.3333333333333" customWidth="1"/>
    <col min="14090" max="14090" width="46.4444444444444" customWidth="1"/>
    <col min="14337" max="14337" width="4.33333333333333" customWidth="1"/>
    <col min="14338" max="14338" width="16.8888888888889" customWidth="1"/>
    <col min="14339" max="14339" width="14.1111111111111" customWidth="1"/>
    <col min="14340" max="14340" width="10.6666666666667" customWidth="1"/>
    <col min="14341" max="14342" width="12.8888888888889" customWidth="1"/>
    <col min="14343" max="14343" width="2.44444444444444" customWidth="1"/>
    <col min="14344" max="14344" width="39.8888888888889" customWidth="1"/>
    <col min="14345" max="14345" width="12.3333333333333" customWidth="1"/>
    <col min="14346" max="14346" width="46.4444444444444" customWidth="1"/>
    <col min="14593" max="14593" width="4.33333333333333" customWidth="1"/>
    <col min="14594" max="14594" width="16.8888888888889" customWidth="1"/>
    <col min="14595" max="14595" width="14.1111111111111" customWidth="1"/>
    <col min="14596" max="14596" width="10.6666666666667" customWidth="1"/>
    <col min="14597" max="14598" width="12.8888888888889" customWidth="1"/>
    <col min="14599" max="14599" width="2.44444444444444" customWidth="1"/>
    <col min="14600" max="14600" width="39.8888888888889" customWidth="1"/>
    <col min="14601" max="14601" width="12.3333333333333" customWidth="1"/>
    <col min="14602" max="14602" width="46.4444444444444" customWidth="1"/>
    <col min="14849" max="14849" width="4.33333333333333" customWidth="1"/>
    <col min="14850" max="14850" width="16.8888888888889" customWidth="1"/>
    <col min="14851" max="14851" width="14.1111111111111" customWidth="1"/>
    <col min="14852" max="14852" width="10.6666666666667" customWidth="1"/>
    <col min="14853" max="14854" width="12.8888888888889" customWidth="1"/>
    <col min="14855" max="14855" width="2.44444444444444" customWidth="1"/>
    <col min="14856" max="14856" width="39.8888888888889" customWidth="1"/>
    <col min="14857" max="14857" width="12.3333333333333" customWidth="1"/>
    <col min="14858" max="14858" width="46.4444444444444" customWidth="1"/>
    <col min="15105" max="15105" width="4.33333333333333" customWidth="1"/>
    <col min="15106" max="15106" width="16.8888888888889" customWidth="1"/>
    <col min="15107" max="15107" width="14.1111111111111" customWidth="1"/>
    <col min="15108" max="15108" width="10.6666666666667" customWidth="1"/>
    <col min="15109" max="15110" width="12.8888888888889" customWidth="1"/>
    <col min="15111" max="15111" width="2.44444444444444" customWidth="1"/>
    <col min="15112" max="15112" width="39.8888888888889" customWidth="1"/>
    <col min="15113" max="15113" width="12.3333333333333" customWidth="1"/>
    <col min="15114" max="15114" width="46.4444444444444" customWidth="1"/>
    <col min="15361" max="15361" width="4.33333333333333" customWidth="1"/>
    <col min="15362" max="15362" width="16.8888888888889" customWidth="1"/>
    <col min="15363" max="15363" width="14.1111111111111" customWidth="1"/>
    <col min="15364" max="15364" width="10.6666666666667" customWidth="1"/>
    <col min="15365" max="15366" width="12.8888888888889" customWidth="1"/>
    <col min="15367" max="15367" width="2.44444444444444" customWidth="1"/>
    <col min="15368" max="15368" width="39.8888888888889" customWidth="1"/>
    <col min="15369" max="15369" width="12.3333333333333" customWidth="1"/>
    <col min="15370" max="15370" width="46.4444444444444" customWidth="1"/>
    <col min="15617" max="15617" width="4.33333333333333" customWidth="1"/>
    <col min="15618" max="15618" width="16.8888888888889" customWidth="1"/>
    <col min="15619" max="15619" width="14.1111111111111" customWidth="1"/>
    <col min="15620" max="15620" width="10.6666666666667" customWidth="1"/>
    <col min="15621" max="15622" width="12.8888888888889" customWidth="1"/>
    <col min="15623" max="15623" width="2.44444444444444" customWidth="1"/>
    <col min="15624" max="15624" width="39.8888888888889" customWidth="1"/>
    <col min="15625" max="15625" width="12.3333333333333" customWidth="1"/>
    <col min="15626" max="15626" width="46.4444444444444" customWidth="1"/>
    <col min="15873" max="15873" width="4.33333333333333" customWidth="1"/>
    <col min="15874" max="15874" width="16.8888888888889" customWidth="1"/>
    <col min="15875" max="15875" width="14.1111111111111" customWidth="1"/>
    <col min="15876" max="15876" width="10.6666666666667" customWidth="1"/>
    <col min="15877" max="15878" width="12.8888888888889" customWidth="1"/>
    <col min="15879" max="15879" width="2.44444444444444" customWidth="1"/>
    <col min="15880" max="15880" width="39.8888888888889" customWidth="1"/>
    <col min="15881" max="15881" width="12.3333333333333" customWidth="1"/>
    <col min="15882" max="15882" width="46.4444444444444" customWidth="1"/>
    <col min="16129" max="16129" width="4.33333333333333" customWidth="1"/>
    <col min="16130" max="16130" width="16.8888888888889" customWidth="1"/>
    <col min="16131" max="16131" width="14.1111111111111" customWidth="1"/>
    <col min="16132" max="16132" width="10.6666666666667" customWidth="1"/>
    <col min="16133" max="16134" width="12.8888888888889" customWidth="1"/>
    <col min="16135" max="16135" width="2.44444444444444" customWidth="1"/>
    <col min="16136" max="16136" width="39.8888888888889" customWidth="1"/>
    <col min="16137" max="16137" width="12.3333333333333" customWidth="1"/>
    <col min="16138" max="16138" width="46.4444444444444" customWidth="1"/>
  </cols>
  <sheetData>
    <row r="1" s="1" customFormat="1" ht="30.75" customHeight="1" spans="1:10">
      <c r="A1" s="4"/>
      <c r="B1" s="5" t="s">
        <v>39</v>
      </c>
      <c r="H1" s="6"/>
      <c r="I1" s="6"/>
      <c r="J1" s="6"/>
    </row>
    <row r="2" ht="15.15"/>
    <row r="3" ht="15.15" spans="2:10">
      <c r="B3" s="7" t="s">
        <v>1</v>
      </c>
      <c r="H3" s="8" t="s">
        <v>2</v>
      </c>
      <c r="I3" s="33"/>
      <c r="J3" s="34"/>
    </row>
    <row r="4" spans="2:10">
      <c r="B4" s="9" t="s">
        <v>3</v>
      </c>
      <c r="C4" s="10" t="s">
        <v>4</v>
      </c>
      <c r="D4" s="11" t="s">
        <v>5</v>
      </c>
      <c r="E4" s="11" t="s">
        <v>6</v>
      </c>
      <c r="F4" s="12" t="s">
        <v>40</v>
      </c>
      <c r="H4" s="13" t="s">
        <v>7</v>
      </c>
      <c r="I4" s="35" t="s">
        <v>8</v>
      </c>
      <c r="J4" s="36" t="s">
        <v>9</v>
      </c>
    </row>
    <row r="5" spans="2:10">
      <c r="B5" s="14" t="s">
        <v>10</v>
      </c>
      <c r="C5" s="15">
        <v>8</v>
      </c>
      <c r="D5" s="16">
        <v>1592</v>
      </c>
      <c r="E5" s="16">
        <v>562.772</v>
      </c>
      <c r="F5" s="17">
        <f>E5/D5</f>
        <v>0.3535</v>
      </c>
      <c r="H5" s="18" t="s">
        <v>41</v>
      </c>
      <c r="I5" s="37" t="str">
        <f>INDEX($B$4:$B$17,MATCH(1088,$D$4:$D$17,0))</f>
        <v>John</v>
      </c>
      <c r="J5" s="80" t="s">
        <v>42</v>
      </c>
    </row>
    <row r="6" customHeight="1" spans="2:10">
      <c r="B6" s="19" t="s">
        <v>13</v>
      </c>
      <c r="C6" s="20">
        <v>8</v>
      </c>
      <c r="D6" s="21">
        <v>1088</v>
      </c>
      <c r="E6" s="21">
        <v>396.9024</v>
      </c>
      <c r="F6" s="22">
        <f t="shared" ref="F6:F17" si="0">E6/D6</f>
        <v>0.3648</v>
      </c>
      <c r="H6" s="23" t="s">
        <v>43</v>
      </c>
      <c r="I6" s="39" t="str">
        <f>INDEX($B$4:$B$17,MATCH(MAX($D$5:$D$17),$D$4:$D$17,0))</f>
        <v>Juno</v>
      </c>
      <c r="J6" s="81" t="s">
        <v>44</v>
      </c>
    </row>
    <row r="7" spans="2:10">
      <c r="B7" s="14" t="s">
        <v>16</v>
      </c>
      <c r="C7" s="15">
        <v>8</v>
      </c>
      <c r="D7" s="16">
        <v>1680</v>
      </c>
      <c r="E7" s="16">
        <v>752.64</v>
      </c>
      <c r="F7" s="17">
        <f t="shared" si="0"/>
        <v>0.448</v>
      </c>
      <c r="H7" s="18" t="s">
        <v>45</v>
      </c>
      <c r="I7" s="37" t="str">
        <f>INDEX($B$4:$B$17,MATCH(MIN($C$5:$C$17),$C$4:$C$17,0))</f>
        <v>Jessy</v>
      </c>
      <c r="J7" s="80" t="s">
        <v>46</v>
      </c>
    </row>
    <row r="8" spans="2:10">
      <c r="B8" s="19" t="s">
        <v>19</v>
      </c>
      <c r="C8" s="20">
        <v>9</v>
      </c>
      <c r="D8" s="21">
        <v>2133</v>
      </c>
      <c r="E8" s="21">
        <v>922.7358</v>
      </c>
      <c r="F8" s="22">
        <f t="shared" si="0"/>
        <v>0.4326</v>
      </c>
      <c r="H8" s="24" t="s">
        <v>47</v>
      </c>
      <c r="I8" s="41">
        <f>INDEX($D$4:$D$17,MATCH(MIN($F$5:$F$17),$F$4:$F$17,0))/INDEX($C$4:$C$17,MATCH(MIN($F$5:$F$17),$F$4:$F$17,0))</f>
        <v>119</v>
      </c>
      <c r="J8" s="82" t="s">
        <v>48</v>
      </c>
    </row>
    <row r="9" spans="2:10">
      <c r="B9" s="14" t="s">
        <v>22</v>
      </c>
      <c r="C9" s="15">
        <v>10</v>
      </c>
      <c r="D9" s="16">
        <v>1610</v>
      </c>
      <c r="E9" s="16">
        <v>579.117</v>
      </c>
      <c r="F9" s="17">
        <f t="shared" si="0"/>
        <v>0.3597</v>
      </c>
      <c r="H9" s="25" t="s">
        <v>49</v>
      </c>
      <c r="I9" s="43" t="str">
        <f>INDEX($B$4:$B$17,MATCH(LARGE($D$5:$D$17,2),$D$4:$D$17,0))</f>
        <v>Javed</v>
      </c>
      <c r="J9" s="44" t="s">
        <v>50</v>
      </c>
    </row>
    <row r="10" ht="15" customHeight="1" spans="2:10">
      <c r="B10" s="19" t="s">
        <v>25</v>
      </c>
      <c r="C10" s="20">
        <v>10</v>
      </c>
      <c r="D10" s="21">
        <v>1540</v>
      </c>
      <c r="E10" s="21">
        <v>569.8</v>
      </c>
      <c r="F10" s="22">
        <f t="shared" si="0"/>
        <v>0.37</v>
      </c>
      <c r="H10" s="26" t="s">
        <v>51</v>
      </c>
      <c r="I10" s="45">
        <f>MATCH(INDEX($D$5:$F$17,MATCH(LARGE($D$5:$D$17,2),$D$5:$D$17,0),3),_xlfn._xlws.SORT($F$5:$F$17,,-1),0)</f>
        <v>3</v>
      </c>
      <c r="J10" s="46" t="s">
        <v>52</v>
      </c>
    </row>
    <row r="11" ht="15" customHeight="1" spans="2:10">
      <c r="B11" s="14" t="s">
        <v>28</v>
      </c>
      <c r="C11" s="15">
        <v>7</v>
      </c>
      <c r="D11" s="16">
        <v>1316</v>
      </c>
      <c r="E11" s="16">
        <v>427.5684</v>
      </c>
      <c r="F11" s="17">
        <f t="shared" si="0"/>
        <v>0.3249</v>
      </c>
      <c r="H11" s="27" t="s">
        <v>53</v>
      </c>
      <c r="I11" s="47">
        <f>(MAX($D$5:$D$17)/INDEX($C$4:$F$17,MATCH(MAX($D$5:$D$17),$D$4:$D$17,0),1))-(MIN($D$5:$D$17)/INDEX($C$4:$F$17,MATCH(MIN($D$5:$D$17),$D$4:$D$17,0),1))</f>
        <v>179</v>
      </c>
      <c r="J11" s="48" t="s">
        <v>54</v>
      </c>
    </row>
    <row r="12" spans="2:10">
      <c r="B12" s="19" t="s">
        <v>31</v>
      </c>
      <c r="C12" s="20">
        <v>7</v>
      </c>
      <c r="D12" s="21">
        <v>1799</v>
      </c>
      <c r="E12" s="21">
        <v>708.806</v>
      </c>
      <c r="F12" s="22">
        <f t="shared" si="0"/>
        <v>0.394</v>
      </c>
      <c r="J12"/>
    </row>
    <row r="13" spans="2:10">
      <c r="B13" s="14" t="s">
        <v>34</v>
      </c>
      <c r="C13" s="15">
        <v>8</v>
      </c>
      <c r="D13" s="16">
        <v>1624</v>
      </c>
      <c r="E13" s="16">
        <v>621.3424</v>
      </c>
      <c r="F13" s="17">
        <f t="shared" si="0"/>
        <v>0.3826</v>
      </c>
      <c r="I13" s="3" t="s">
        <v>55</v>
      </c>
      <c r="J13" s="3"/>
    </row>
    <row r="14" spans="2:10">
      <c r="B14" s="19" t="s">
        <v>35</v>
      </c>
      <c r="C14" s="20">
        <v>6</v>
      </c>
      <c r="D14" s="21">
        <v>726</v>
      </c>
      <c r="E14" s="21">
        <v>235.8774</v>
      </c>
      <c r="F14" s="22">
        <f t="shared" si="0"/>
        <v>0.3249</v>
      </c>
      <c r="I14" s="3">
        <f>_xlfn.RANK.EQ(INDEX(Profit_Ratio,MATCH(LARGE(Net_Sales,2),Net_Sales,0)),Profit_Ratio,0)</f>
        <v>3</v>
      </c>
      <c r="J14" t="s">
        <v>56</v>
      </c>
    </row>
    <row r="15" spans="2:10">
      <c r="B15" s="14" t="s">
        <v>36</v>
      </c>
      <c r="C15" s="15">
        <v>9</v>
      </c>
      <c r="D15" s="16">
        <v>2277</v>
      </c>
      <c r="E15" s="16">
        <v>965.6757</v>
      </c>
      <c r="F15" s="17">
        <f t="shared" si="0"/>
        <v>0.4241</v>
      </c>
      <c r="I15"/>
      <c r="J15"/>
    </row>
    <row r="16" spans="2:6">
      <c r="B16" s="19" t="s">
        <v>37</v>
      </c>
      <c r="C16" s="20">
        <v>6</v>
      </c>
      <c r="D16" s="21">
        <v>714</v>
      </c>
      <c r="E16" s="21">
        <v>220.983</v>
      </c>
      <c r="F16" s="22">
        <f t="shared" si="0"/>
        <v>0.3095</v>
      </c>
    </row>
    <row r="17" spans="2:6">
      <c r="B17" s="28" t="s">
        <v>38</v>
      </c>
      <c r="C17" s="29">
        <v>9</v>
      </c>
      <c r="D17" s="30">
        <v>2682</v>
      </c>
      <c r="E17" s="30">
        <v>1023.183</v>
      </c>
      <c r="F17" s="31">
        <f t="shared" si="0"/>
        <v>0.3815</v>
      </c>
    </row>
    <row r="18" spans="4:10">
      <c r="D18" s="32"/>
      <c r="J18"/>
    </row>
  </sheetData>
  <mergeCells count="3">
    <mergeCell ref="H1:J1"/>
    <mergeCell ref="H3:J3"/>
    <mergeCell ref="I13:J13"/>
  </mergeCells>
  <pageMargins left="0.7" right="0.7" top="0.75" bottom="0.75" header="0.3" footer="0.3"/>
  <pageSetup paperSize="1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E1" sqref="E1"/>
    </sheetView>
  </sheetViews>
  <sheetFormatPr defaultColWidth="9" defaultRowHeight="14.4" outlineLevelCol="6"/>
  <sheetData>
    <row r="1" spans="1:7">
      <c r="A1" t="s">
        <v>57</v>
      </c>
      <c r="B1">
        <f ca="1">RAND()</f>
        <v>0.898338529659131</v>
      </c>
      <c r="C1">
        <v>0.0173582500647212</v>
      </c>
      <c r="E1">
        <f>_xlfn.RANK.EQ(C1,$C$1:$C$20,1)</f>
        <v>1</v>
      </c>
      <c r="G1" t="str" cm="1">
        <f t="array" ref="G1">INDEX($A$1:$A$20,_xlfn.RANK.EQ($C1,$C$1:$C$20))</f>
        <v>C 20</v>
      </c>
    </row>
    <row r="2" spans="1:7">
      <c r="A2" t="s">
        <v>58</v>
      </c>
      <c r="B2">
        <f ca="1" t="shared" ref="B2:B20" si="0">RAND()</f>
        <v>0.600686914216032</v>
      </c>
      <c r="C2">
        <v>0.749699640566722</v>
      </c>
      <c r="E2">
        <f t="shared" ref="E2:E20" si="1">_xlfn.RANK.EQ(C2,$C$1:$C$20,1)</f>
        <v>17</v>
      </c>
      <c r="G2" t="str" cm="1">
        <f t="array" ref="G2">INDEX($A$1:$A$20,_xlfn.RANK.EQ($C2,$C$1:$C$20))</f>
        <v>C 4</v>
      </c>
    </row>
    <row r="3" spans="1:7">
      <c r="A3" t="s">
        <v>59</v>
      </c>
      <c r="B3">
        <f ca="1" t="shared" si="0"/>
        <v>0.424891769283731</v>
      </c>
      <c r="C3">
        <v>0.722069277172703</v>
      </c>
      <c r="E3">
        <f t="shared" si="1"/>
        <v>14</v>
      </c>
      <c r="G3" t="str" cm="1">
        <f t="array" ref="G3">INDEX($A$1:$A$20,_xlfn.RANK.EQ($C3,$C$1:$C$20))</f>
        <v>C 7</v>
      </c>
    </row>
    <row r="4" spans="1:7">
      <c r="A4" t="s">
        <v>60</v>
      </c>
      <c r="B4">
        <f ca="1" t="shared" si="0"/>
        <v>0.286551810241464</v>
      </c>
      <c r="C4">
        <v>0.829984055215569</v>
      </c>
      <c r="E4">
        <f t="shared" si="1"/>
        <v>18</v>
      </c>
      <c r="G4" t="str" cm="1">
        <f t="array" ref="G4">INDEX($A$1:$A$20,_xlfn.RANK.EQ($C4,$C$1:$C$20))</f>
        <v>C 3</v>
      </c>
    </row>
    <row r="5" spans="1:7">
      <c r="A5" t="s">
        <v>61</v>
      </c>
      <c r="B5">
        <f ca="1" t="shared" si="0"/>
        <v>0.41047855516485</v>
      </c>
      <c r="C5">
        <v>0.726829870649399</v>
      </c>
      <c r="E5">
        <f t="shared" si="1"/>
        <v>15</v>
      </c>
      <c r="G5" t="str" cm="1">
        <f t="array" ref="G5">INDEX($A$1:$A$20,_xlfn.RANK.EQ($C5,$C$1:$C$20))</f>
        <v>C 6</v>
      </c>
    </row>
    <row r="6" spans="1:7">
      <c r="A6" t="s">
        <v>62</v>
      </c>
      <c r="B6">
        <f ca="1" t="shared" si="0"/>
        <v>0.583022445638296</v>
      </c>
      <c r="C6">
        <v>0.147891022031674</v>
      </c>
      <c r="E6">
        <f t="shared" si="1"/>
        <v>5</v>
      </c>
      <c r="G6" t="str" cm="1">
        <f t="array" ref="G6">INDEX($A$1:$A$20,_xlfn.RANK.EQ($C6,$C$1:$C$20))</f>
        <v>C 16</v>
      </c>
    </row>
    <row r="7" spans="1:7">
      <c r="A7" t="s">
        <v>63</v>
      </c>
      <c r="B7">
        <f ca="1" t="shared" si="0"/>
        <v>0.887678243091848</v>
      </c>
      <c r="C7">
        <v>0.59700777201374</v>
      </c>
      <c r="E7">
        <f t="shared" si="1"/>
        <v>11</v>
      </c>
      <c r="G7" t="str" cm="1">
        <f t="array" ref="G7">INDEX($A$1:$A$20,_xlfn.RANK.EQ($C7,$C$1:$C$20))</f>
        <v>C 10</v>
      </c>
    </row>
    <row r="8" spans="1:7">
      <c r="A8" t="s">
        <v>64</v>
      </c>
      <c r="B8">
        <f ca="1" t="shared" si="0"/>
        <v>0.510681116714403</v>
      </c>
      <c r="C8">
        <v>0.24873120679827</v>
      </c>
      <c r="E8">
        <f t="shared" si="1"/>
        <v>7</v>
      </c>
      <c r="G8" t="str" cm="1">
        <f t="array" ref="G8">INDEX($A$1:$A$20,_xlfn.RANK.EQ($C8,$C$1:$C$20))</f>
        <v>C 14</v>
      </c>
    </row>
    <row r="9" spans="1:7">
      <c r="A9" t="s">
        <v>65</v>
      </c>
      <c r="B9">
        <f ca="1" t="shared" si="0"/>
        <v>0.483427536814673</v>
      </c>
      <c r="C9">
        <v>0.706384065846988</v>
      </c>
      <c r="E9">
        <f t="shared" si="1"/>
        <v>13</v>
      </c>
      <c r="G9" t="str" cm="1">
        <f t="array" ref="G9">INDEX($A$1:$A$20,_xlfn.RANK.EQ($C9,$C$1:$C$20))</f>
        <v>C 8</v>
      </c>
    </row>
    <row r="10" spans="1:7">
      <c r="A10" t="s">
        <v>66</v>
      </c>
      <c r="B10">
        <f ca="1" t="shared" si="0"/>
        <v>0.94582361812806</v>
      </c>
      <c r="C10">
        <v>0.145601513465756</v>
      </c>
      <c r="E10">
        <f t="shared" si="1"/>
        <v>4</v>
      </c>
      <c r="G10" t="str" cm="1">
        <f t="array" ref="G10">INDEX($A$1:$A$20,_xlfn.RANK.EQ($C10,$C$1:$C$20))</f>
        <v>C 17</v>
      </c>
    </row>
    <row r="11" spans="1:7">
      <c r="A11" t="s">
        <v>67</v>
      </c>
      <c r="B11">
        <f ca="1" t="shared" si="0"/>
        <v>0.987452695965463</v>
      </c>
      <c r="C11">
        <v>0.978985056930764</v>
      </c>
      <c r="E11">
        <f t="shared" si="1"/>
        <v>20</v>
      </c>
      <c r="G11" t="str" cm="1">
        <f t="array" ref="G11">INDEX($A$1:$A$20,_xlfn.RANK.EQ($C11,$C$1:$C$20))</f>
        <v>C 1</v>
      </c>
    </row>
    <row r="12" spans="1:7">
      <c r="A12" t="s">
        <v>68</v>
      </c>
      <c r="B12">
        <f ca="1" t="shared" si="0"/>
        <v>0.377565961522855</v>
      </c>
      <c r="C12">
        <v>0.747231993135177</v>
      </c>
      <c r="E12">
        <f t="shared" si="1"/>
        <v>16</v>
      </c>
      <c r="G12" t="str" cm="1">
        <f t="array" ref="G12">INDEX($A$1:$A$20,_xlfn.RANK.EQ($C12,$C$1:$C$20))</f>
        <v>C 5</v>
      </c>
    </row>
    <row r="13" spans="1:7">
      <c r="A13" t="s">
        <v>69</v>
      </c>
      <c r="B13">
        <f ca="1" t="shared" si="0"/>
        <v>0.392635440305516</v>
      </c>
      <c r="C13">
        <v>0.68398882994498</v>
      </c>
      <c r="E13">
        <f t="shared" si="1"/>
        <v>12</v>
      </c>
      <c r="G13" t="str" cm="1">
        <f t="array" ref="G13">INDEX($A$1:$A$20,_xlfn.RANK.EQ($C13,$C$1:$C$20))</f>
        <v>C 9</v>
      </c>
    </row>
    <row r="14" spans="1:7">
      <c r="A14" t="s">
        <v>70</v>
      </c>
      <c r="B14">
        <f ca="1" t="shared" si="0"/>
        <v>0.829222647082932</v>
      </c>
      <c r="C14">
        <v>0.488228371712525</v>
      </c>
      <c r="E14">
        <f t="shared" si="1"/>
        <v>9</v>
      </c>
      <c r="G14" t="str" cm="1">
        <f t="array" ref="G14">INDEX($A$1:$A$20,_xlfn.RANK.EQ($C14,$C$1:$C$20))</f>
        <v>C 12</v>
      </c>
    </row>
    <row r="15" spans="1:7">
      <c r="A15" t="s">
        <v>71</v>
      </c>
      <c r="B15">
        <f ca="1" t="shared" si="0"/>
        <v>0.0215100725586477</v>
      </c>
      <c r="C15">
        <v>0.158187897413059</v>
      </c>
      <c r="E15">
        <f t="shared" si="1"/>
        <v>6</v>
      </c>
      <c r="G15" t="str" cm="1">
        <f t="array" ref="G15">INDEX($A$1:$A$20,_xlfn.RANK.EQ($C15,$C$1:$C$20))</f>
        <v>C 15</v>
      </c>
    </row>
    <row r="16" spans="1:7">
      <c r="A16" t="s">
        <v>72</v>
      </c>
      <c r="B16">
        <f ca="1" t="shared" si="0"/>
        <v>0.895903487498525</v>
      </c>
      <c r="C16">
        <v>0.0423577910523256</v>
      </c>
      <c r="E16">
        <f t="shared" si="1"/>
        <v>2</v>
      </c>
      <c r="G16" t="str" cm="1">
        <f t="array" ref="G16">INDEX($A$1:$A$20,_xlfn.RANK.EQ($C16,$C$1:$C$20))</f>
        <v>C 19</v>
      </c>
    </row>
    <row r="17" spans="1:7">
      <c r="A17" t="s">
        <v>73</v>
      </c>
      <c r="B17">
        <f ca="1" t="shared" si="0"/>
        <v>0.17708972792666</v>
      </c>
      <c r="C17">
        <v>0.104995986630994</v>
      </c>
      <c r="E17">
        <f t="shared" si="1"/>
        <v>3</v>
      </c>
      <c r="G17" t="str" cm="1">
        <f t="array" ref="G17">INDEX($A$1:$A$20,_xlfn.RANK.EQ($C17,$C$1:$C$20))</f>
        <v>C 18</v>
      </c>
    </row>
    <row r="18" spans="1:7">
      <c r="A18" t="s">
        <v>74</v>
      </c>
      <c r="B18">
        <f ca="1" t="shared" si="0"/>
        <v>0.0233543718229832</v>
      </c>
      <c r="C18">
        <v>0.891969755722059</v>
      </c>
      <c r="E18">
        <f t="shared" si="1"/>
        <v>19</v>
      </c>
      <c r="G18" t="str" cm="1">
        <f t="array" ref="G18">INDEX($A$1:$A$20,_xlfn.RANK.EQ($C18,$C$1:$C$20))</f>
        <v>C 2</v>
      </c>
    </row>
    <row r="19" spans="1:7">
      <c r="A19" t="s">
        <v>75</v>
      </c>
      <c r="B19">
        <f ca="1" t="shared" si="0"/>
        <v>0.722327968719263</v>
      </c>
      <c r="C19">
        <v>0.537082930908272</v>
      </c>
      <c r="E19">
        <f t="shared" si="1"/>
        <v>10</v>
      </c>
      <c r="G19" t="str" cm="1">
        <f t="array" ref="G19">INDEX($A$1:$A$20,_xlfn.RANK.EQ($C19,$C$1:$C$20))</f>
        <v>C 11</v>
      </c>
    </row>
    <row r="20" spans="1:7">
      <c r="A20" t="s">
        <v>76</v>
      </c>
      <c r="B20">
        <f ca="1" t="shared" si="0"/>
        <v>0.637638556178295</v>
      </c>
      <c r="C20">
        <v>0.375468364772191</v>
      </c>
      <c r="E20">
        <f t="shared" si="1"/>
        <v>8</v>
      </c>
      <c r="G20" t="str" cm="1">
        <f t="array" ref="G20">INDEX($A$1:$A$20,_xlfn.RANK.EQ($C20,$C$1:$C$20))</f>
        <v>C 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Pointy Haired Dilbert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vlookup</vt:lpstr>
      <vt:lpstr>index &amp; match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Duggirala</dc:creator>
  <cp:lastModifiedBy>ppapa</cp:lastModifiedBy>
  <dcterms:created xsi:type="dcterms:W3CDTF">2010-11-01T01:22:00Z</dcterms:created>
  <dcterms:modified xsi:type="dcterms:W3CDTF">2025-01-12T15:45:09Z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A1C5A0B20DF0457BB13CC1EDD947F3B5_12</vt:lpwstr>
  </property>
  <property fmtid="{D5CDD505-2E9C-101B-9397-08002B2CF9AE}" pid="3" name="KSOProductBuildVer">
    <vt:lpwstr>1033-12.2.0.19805</vt:lpwstr>
  </property>
</Properties>
</file>