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akoki/Desktop/force_calc/"/>
    </mc:Choice>
  </mc:AlternateContent>
  <xr:revisionPtr revIDLastSave="0" documentId="13_ncr:1_{BF14D7B1-3AC1-8F41-8DB4-1824B24E93C2}" xr6:coauthVersionLast="36" xr6:coauthVersionMax="36" xr10:uidLastSave="{00000000-0000-0000-0000-000000000000}"/>
  <bookViews>
    <workbookView xWindow="300" yWindow="460" windowWidth="25000" windowHeight="15000" activeTab="6" xr2:uid="{00000000-000D-0000-FFFF-FFFF00000000}"/>
  </bookViews>
  <sheets>
    <sheet name="alpha=0" sheetId="1" r:id="rId1"/>
    <sheet name="alpha=2" sheetId="2" r:id="rId2"/>
    <sheet name="alpha=4" sheetId="3" r:id="rId3"/>
    <sheet name="alpha=6" sheetId="4" r:id="rId4"/>
    <sheet name="alpha=8" sheetId="5" r:id="rId5"/>
    <sheet name="alpha=10" sheetId="6" r:id="rId6"/>
    <sheet name="プロット" sheetId="7" r:id="rId7"/>
  </sheets>
  <calcPr calcId="181029"/>
</workbook>
</file>

<file path=xl/calcChain.xml><?xml version="1.0" encoding="utf-8"?>
<calcChain xmlns="http://schemas.openxmlformats.org/spreadsheetml/2006/main">
  <c r="B9" i="7" l="1"/>
  <c r="B7" i="7"/>
  <c r="B6" i="7"/>
  <c r="B5" i="7"/>
  <c r="B4" i="7"/>
  <c r="P10" i="6"/>
  <c r="P9" i="6"/>
  <c r="E9" i="7" s="1"/>
  <c r="P8" i="6"/>
  <c r="D9" i="7" s="1"/>
  <c r="P4" i="6"/>
  <c r="P3" i="6"/>
  <c r="C9" i="7" s="1"/>
  <c r="P2" i="6"/>
  <c r="P10" i="5"/>
  <c r="P9" i="5"/>
  <c r="E8" i="7" s="1"/>
  <c r="P8" i="5"/>
  <c r="D8" i="7" s="1"/>
  <c r="P4" i="5"/>
  <c r="P3" i="5"/>
  <c r="C8" i="7" s="1"/>
  <c r="P2" i="5"/>
  <c r="B8" i="7" s="1"/>
  <c r="P10" i="4"/>
  <c r="P9" i="4"/>
  <c r="E7" i="7" s="1"/>
  <c r="P8" i="4"/>
  <c r="D7" i="7" s="1"/>
  <c r="P4" i="4"/>
  <c r="P3" i="4"/>
  <c r="C7" i="7" s="1"/>
  <c r="P2" i="4"/>
  <c r="K24" i="3"/>
  <c r="K23" i="3"/>
  <c r="K22" i="3"/>
  <c r="J17" i="3"/>
  <c r="I17" i="3"/>
  <c r="H17" i="3"/>
  <c r="G17" i="3"/>
  <c r="F17" i="3"/>
  <c r="E17" i="3"/>
  <c r="D17" i="3"/>
  <c r="C17" i="3"/>
  <c r="K17" i="3" s="1"/>
  <c r="J16" i="3"/>
  <c r="I16" i="3"/>
  <c r="H16" i="3"/>
  <c r="G16" i="3"/>
  <c r="F16" i="3"/>
  <c r="E16" i="3"/>
  <c r="D16" i="3"/>
  <c r="C16" i="3"/>
  <c r="K16" i="3" s="1"/>
  <c r="J15" i="3"/>
  <c r="I15" i="3"/>
  <c r="H15" i="3"/>
  <c r="G15" i="3"/>
  <c r="F15" i="3"/>
  <c r="E15" i="3"/>
  <c r="D15" i="3"/>
  <c r="C15" i="3"/>
  <c r="K15" i="3" s="1"/>
  <c r="J14" i="3"/>
  <c r="I14" i="3"/>
  <c r="H14" i="3"/>
  <c r="G14" i="3"/>
  <c r="F14" i="3"/>
  <c r="E14" i="3"/>
  <c r="D14" i="3"/>
  <c r="C14" i="3"/>
  <c r="K14" i="3" s="1"/>
  <c r="P10" i="3"/>
  <c r="P9" i="3"/>
  <c r="E6" i="7" s="1"/>
  <c r="P8" i="3"/>
  <c r="D6" i="7" s="1"/>
  <c r="P4" i="3"/>
  <c r="P3" i="3"/>
  <c r="C6" i="7" s="1"/>
  <c r="P2" i="3"/>
  <c r="P10" i="2"/>
  <c r="P9" i="2"/>
  <c r="E5" i="7" s="1"/>
  <c r="P8" i="2"/>
  <c r="D5" i="7" s="1"/>
  <c r="P4" i="2"/>
  <c r="P3" i="2"/>
  <c r="C5" i="7" s="1"/>
  <c r="P2" i="2"/>
  <c r="P10" i="1"/>
  <c r="P9" i="1"/>
  <c r="E4" i="7" s="1"/>
  <c r="P8" i="1"/>
  <c r="D4" i="7" s="1"/>
  <c r="P4" i="1"/>
  <c r="P3" i="1"/>
  <c r="C4" i="7" s="1"/>
  <c r="P2" i="1"/>
</calcChain>
</file>

<file path=xl/sharedStrings.xml><?xml version="1.0" encoding="utf-8"?>
<sst xmlns="http://schemas.openxmlformats.org/spreadsheetml/2006/main" count="294" uniqueCount="43">
  <si>
    <t>翼1.0</t>
  </si>
  <si>
    <t>機首</t>
  </si>
  <si>
    <t>左翼</t>
  </si>
  <si>
    <t>右翼</t>
  </si>
  <si>
    <t>左タンク</t>
  </si>
  <si>
    <t>右タンク</t>
  </si>
  <si>
    <t>左足</t>
  </si>
  <si>
    <t>右足</t>
  </si>
  <si>
    <t>前足</t>
  </si>
  <si>
    <t>左垂直尾翼</t>
  </si>
  <si>
    <t>右垂直尾翼</t>
  </si>
  <si>
    <t>前フレーム</t>
  </si>
  <si>
    <t>後フレーム</t>
  </si>
  <si>
    <t>左翼タンク接続</t>
  </si>
  <si>
    <t>右翼タンク接続</t>
  </si>
  <si>
    <t>合計</t>
  </si>
  <si>
    <t>drag</t>
  </si>
  <si>
    <t>lift</t>
  </si>
  <si>
    <t>moment</t>
  </si>
  <si>
    <t>メッシュ数</t>
  </si>
  <si>
    <t>翼1.5</t>
  </si>
  <si>
    <t>全体解析</t>
  </si>
  <si>
    <t>左右バッテリーカバー</t>
  </si>
  <si>
    <t>脚3本</t>
  </si>
  <si>
    <t>左右垂直尾翼</t>
  </si>
  <si>
    <t>フレーム</t>
  </si>
  <si>
    <t>その他</t>
  </si>
  <si>
    <t>翼のみ</t>
  </si>
  <si>
    <t>穴あり</t>
  </si>
  <si>
    <t>穴なし</t>
  </si>
  <si>
    <t>穴あり翼1.5</t>
  </si>
  <si>
    <t>X</t>
  </si>
  <si>
    <t>Y</t>
  </si>
  <si>
    <t>alpha</t>
  </si>
  <si>
    <t>Drag</t>
  </si>
  <si>
    <t>Lift</t>
  </si>
  <si>
    <t>揚力[N]</t>
  </si>
  <si>
    <t>従来機体</t>
  </si>
  <si>
    <t>翼1.5倍機</t>
  </si>
  <si>
    <t>左右バッテリー　　カバー</t>
  </si>
  <si>
    <t>脚(3本計)</t>
  </si>
  <si>
    <t>メインロータ　　　フレーム</t>
  </si>
  <si>
    <t>抗力[N]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</si>
</sst>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0" xfId="0" applyAlignment="1"/>
    <xf numFmtId="176" fontId="7" fillId="0" borderId="0" xfId="0" applyNumberFormat="1" applyFont="1" applyAlignment="1">
      <alignment vertical="center"/>
    </xf>
    <xf numFmtId="176" fontId="7" fillId="0" borderId="18" xfId="0" applyNumberFormat="1" applyFont="1" applyBorder="1" applyAlignment="1">
      <alignment vertical="center"/>
    </xf>
    <xf numFmtId="176" fontId="7" fillId="0" borderId="19" xfId="0" applyNumberFormat="1" applyFont="1" applyBorder="1" applyAlignment="1">
      <alignment vertical="center"/>
    </xf>
    <xf numFmtId="176" fontId="7" fillId="0" borderId="2" xfId="0" applyNumberFormat="1" applyFont="1" applyBorder="1" applyAlignment="1">
      <alignment vertical="center"/>
    </xf>
    <xf numFmtId="176" fontId="7" fillId="0" borderId="8" xfId="0" applyNumberFormat="1" applyFont="1" applyBorder="1" applyAlignment="1">
      <alignment vertical="center"/>
    </xf>
    <xf numFmtId="176" fontId="7" fillId="0" borderId="20" xfId="0" applyNumberFormat="1" applyFont="1" applyBorder="1" applyAlignment="1">
      <alignment vertical="center"/>
    </xf>
    <xf numFmtId="176" fontId="7" fillId="0" borderId="21" xfId="0" applyNumberFormat="1" applyFont="1" applyBorder="1" applyAlignment="1">
      <alignment vertical="center"/>
    </xf>
    <xf numFmtId="176" fontId="7" fillId="0" borderId="9" xfId="0" applyNumberFormat="1" applyFont="1" applyBorder="1" applyAlignment="1">
      <alignment vertical="center"/>
    </xf>
    <xf numFmtId="176" fontId="7" fillId="0" borderId="11" xfId="0" applyNumberFormat="1" applyFont="1" applyBorder="1" applyAlignment="1">
      <alignment vertical="center"/>
    </xf>
    <xf numFmtId="176" fontId="7" fillId="0" borderId="22" xfId="0" applyNumberFormat="1" applyFont="1" applyBorder="1" applyAlignment="1">
      <alignment vertical="center"/>
    </xf>
    <xf numFmtId="176" fontId="7" fillId="0" borderId="23" xfId="0" applyNumberFormat="1" applyFont="1" applyBorder="1" applyAlignment="1">
      <alignment vertical="center"/>
    </xf>
    <xf numFmtId="176" fontId="7" fillId="0" borderId="12" xfId="0" applyNumberFormat="1" applyFont="1" applyBorder="1" applyAlignment="1">
      <alignment vertical="center"/>
    </xf>
    <xf numFmtId="176" fontId="7" fillId="0" borderId="13" xfId="0" applyNumberFormat="1" applyFont="1" applyBorder="1" applyAlignment="1">
      <alignment vertical="center"/>
    </xf>
    <xf numFmtId="176" fontId="7" fillId="0" borderId="16" xfId="0" applyNumberFormat="1" applyFont="1" applyBorder="1" applyAlignment="1">
      <alignment vertical="center"/>
    </xf>
    <xf numFmtId="176" fontId="7" fillId="0" borderId="17" xfId="0" applyNumberFormat="1" applyFont="1" applyBorder="1" applyAlignment="1">
      <alignment vertical="center"/>
    </xf>
    <xf numFmtId="176" fontId="7" fillId="0" borderId="15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14" xfId="0" applyFont="1" applyBorder="1" applyAlignment="1">
      <alignment horizontal="center" vertical="center"/>
    </xf>
    <xf numFmtId="0" fontId="0" fillId="0" borderId="13" xfId="0" applyBorder="1" applyAlignment="1"/>
    <xf numFmtId="0" fontId="5" fillId="0" borderId="1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1" xfId="0" applyBorder="1" applyAlignment="1">
      <alignment horizontal="center" vertical="center"/>
    </xf>
    <xf numFmtId="0" fontId="0" fillId="0" borderId="6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プロット!$B$1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プロット!$B$4:$B$9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13.828098598449996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プロット!$C$4:$C$9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61.168589973672127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AF-F444-A47A-AFEFD1EC9333}"/>
            </c:ext>
          </c:extLst>
        </c:ser>
        <c:ser>
          <c:idx val="1"/>
          <c:order val="1"/>
          <c:tx>
            <c:strRef>
              <c:f>プロット!$D$1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プロット!$D$4:$D$9</c:f>
              <c:numCache>
                <c:formatCode>General</c:formatCode>
                <c:ptCount val="6"/>
                <c:pt idx="0">
                  <c:v>15.801879444000003</c:v>
                </c:pt>
                <c:pt idx="1">
                  <c:v>0</c:v>
                </c:pt>
                <c:pt idx="2">
                  <c:v>13.836812018100005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プロット!$E$4:$E$9</c:f>
              <c:numCache>
                <c:formatCode>General</c:formatCode>
                <c:ptCount val="6"/>
                <c:pt idx="0">
                  <c:v>4.3615335693399997</c:v>
                </c:pt>
                <c:pt idx="1">
                  <c:v>0</c:v>
                </c:pt>
                <c:pt idx="2">
                  <c:v>81.25145358623503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AF-F444-A47A-AFEFD1EC9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693919"/>
        <c:axId val="819695599"/>
      </c:scatterChart>
      <c:valAx>
        <c:axId val="81969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9695599"/>
        <c:crosses val="autoZero"/>
        <c:crossBetween val="midCat"/>
      </c:valAx>
      <c:valAx>
        <c:axId val="8196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969391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9</xdr:row>
      <xdr:rowOff>44450</xdr:rowOff>
    </xdr:from>
    <xdr:to>
      <xdr:col>12</xdr:col>
      <xdr:colOff>355600</xdr:colOff>
      <xdr:row>19</xdr:row>
      <xdr:rowOff>247650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C20" sqref="C20"/>
    </sheetView>
  </sheetViews>
  <sheetFormatPr baseColWidth="10" defaultRowHeight="20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f>SUM(B2:O2)</f>
        <v>0</v>
      </c>
    </row>
    <row r="3" spans="1:16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f>SUM(B3:O3)</f>
        <v>0</v>
      </c>
    </row>
    <row r="4" spans="1:16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f>SUM(B4:O4)</f>
        <v>0</v>
      </c>
    </row>
    <row r="5" spans="1:16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17117186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1:16">
      <c r="A8" s="3" t="s">
        <v>16</v>
      </c>
      <c r="B8" s="3">
        <v>6.0136276000000004</v>
      </c>
      <c r="C8" s="3">
        <v>2.1307694000000001</v>
      </c>
      <c r="D8" s="3">
        <v>2.1300560000000002</v>
      </c>
      <c r="E8" s="3">
        <v>0.57760958000000007</v>
      </c>
      <c r="F8" s="3">
        <v>0.54491281999999996</v>
      </c>
      <c r="G8" s="3">
        <v>0.30779721999999998</v>
      </c>
      <c r="H8" s="3">
        <v>0.31569542</v>
      </c>
      <c r="I8" s="3">
        <v>0.52497985999999996</v>
      </c>
      <c r="J8" s="3">
        <v>0.34680388000000001</v>
      </c>
      <c r="K8" s="3">
        <v>0.35653526000000002</v>
      </c>
      <c r="L8" s="3">
        <v>0.90675701999999991</v>
      </c>
      <c r="M8" s="3">
        <v>1.5332074</v>
      </c>
      <c r="N8" s="3">
        <v>5.7825412E-2</v>
      </c>
      <c r="O8" s="3">
        <v>5.5302571999999987E-2</v>
      </c>
      <c r="P8" s="3">
        <f>SUM(B8:O8)</f>
        <v>15.801879444000003</v>
      </c>
    </row>
    <row r="9" spans="1:16">
      <c r="A9" s="3" t="s">
        <v>17</v>
      </c>
      <c r="B9" s="3">
        <v>3.642614</v>
      </c>
      <c r="C9" s="3">
        <v>-6.6646780000000003E-2</v>
      </c>
      <c r="D9" s="3">
        <v>0.24389136</v>
      </c>
      <c r="E9" s="3">
        <v>0.45481468000000003</v>
      </c>
      <c r="F9" s="3">
        <v>0.43289622000000011</v>
      </c>
      <c r="G9" s="3">
        <v>-9.3135530000000008E-2</v>
      </c>
      <c r="H9" s="3">
        <v>-9.3406905999999998E-2</v>
      </c>
      <c r="I9" s="3">
        <v>-8.0481713999999996E-2</v>
      </c>
      <c r="J9" s="3">
        <v>-0.12878729999999999</v>
      </c>
      <c r="K9" s="3">
        <v>-0.11294626000000001</v>
      </c>
      <c r="L9" s="3">
        <v>0.25086086000000007</v>
      </c>
      <c r="M9" s="3">
        <v>-9.0176243999999989E-2</v>
      </c>
      <c r="N9" s="3">
        <v>1.0798126000000001E-3</v>
      </c>
      <c r="O9" s="3">
        <v>9.5737074000000011E-4</v>
      </c>
      <c r="P9" s="3">
        <f>SUM(B9:O9)</f>
        <v>4.3615335693399997</v>
      </c>
    </row>
    <row r="10" spans="1:16">
      <c r="A10" s="3" t="s">
        <v>18</v>
      </c>
      <c r="B10" s="3">
        <v>0.88866179999999984</v>
      </c>
      <c r="C10" s="3">
        <v>-8.1243941999999986E-2</v>
      </c>
      <c r="D10" s="3">
        <v>-0.13690659999999999</v>
      </c>
      <c r="E10" s="3">
        <v>-7.1438780000000007E-2</v>
      </c>
      <c r="F10" s="3">
        <v>-7.4068774000000004E-2</v>
      </c>
      <c r="G10" s="3">
        <v>-2.8476775999999999E-2</v>
      </c>
      <c r="H10" s="3">
        <v>-2.9529693999999999E-2</v>
      </c>
      <c r="I10" s="3">
        <v>-8.0767505999999989E-2</v>
      </c>
      <c r="J10" s="3">
        <v>6.3303633999999984E-2</v>
      </c>
      <c r="K10" s="3">
        <v>6.1538160000000008E-2</v>
      </c>
      <c r="L10" s="3">
        <v>1.1044526E-5</v>
      </c>
      <c r="M10" s="3">
        <v>6.0303031999999999E-2</v>
      </c>
      <c r="N10" s="3">
        <v>-2.0040336000000001E-4</v>
      </c>
      <c r="O10" s="3">
        <v>-1.8795823999999999E-4</v>
      </c>
      <c r="P10" s="3">
        <f>SUM(B10:O10)</f>
        <v>0.57099723692599991</v>
      </c>
    </row>
    <row r="11" spans="1:16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18917500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sqref="A1:P11"/>
    </sheetView>
  </sheetViews>
  <sheetFormatPr baseColWidth="10" defaultRowHeight="20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f>SUM(B2:O2)</f>
        <v>0</v>
      </c>
    </row>
    <row r="3" spans="1:16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f>SUM(B3:O3)</f>
        <v>0</v>
      </c>
    </row>
    <row r="4" spans="1:16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f>SUM(B4:O4)</f>
        <v>0</v>
      </c>
    </row>
    <row r="5" spans="1:16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17117186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1:16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f>SUM(B8:O8)</f>
        <v>0</v>
      </c>
    </row>
    <row r="9" spans="1:16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f>SUM(B9:O9)</f>
        <v>0</v>
      </c>
    </row>
    <row r="10" spans="1:16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f>SUM(B10:O10)</f>
        <v>0</v>
      </c>
    </row>
    <row r="11" spans="1:16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18917500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zoomScale="87" workbookViewId="0">
      <selection activeCell="F19" sqref="F19"/>
    </sheetView>
  </sheetViews>
  <sheetFormatPr baseColWidth="10" defaultRowHeight="20"/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21</v>
      </c>
    </row>
    <row r="2" spans="1:17">
      <c r="A2" s="4" t="s">
        <v>16</v>
      </c>
      <c r="B2" s="4">
        <v>6.6325418299999974</v>
      </c>
      <c r="C2" s="4">
        <v>0.49507658599999987</v>
      </c>
      <c r="D2" s="4">
        <v>0.50344709350000016</v>
      </c>
      <c r="E2" s="4">
        <v>0.83980546349999985</v>
      </c>
      <c r="F2" s="4">
        <v>0.83091441449999948</v>
      </c>
      <c r="G2" s="4">
        <v>0.30116446099999977</v>
      </c>
      <c r="H2" s="4">
        <v>0.30101020449999999</v>
      </c>
      <c r="I2" s="4">
        <v>0.5383981455000002</v>
      </c>
      <c r="J2" s="4">
        <v>0.25174183049999987</v>
      </c>
      <c r="K2" s="4">
        <v>0.25624105400000002</v>
      </c>
      <c r="L2" s="4">
        <v>1.3029251949999989</v>
      </c>
      <c r="M2" s="4">
        <v>1.4683619750000001</v>
      </c>
      <c r="N2" s="4">
        <v>5.3465040700000008E-2</v>
      </c>
      <c r="O2" s="4">
        <v>5.3005304749999968E-2</v>
      </c>
      <c r="P2" s="4">
        <f>SUM(B2:O2)</f>
        <v>13.828098598449996</v>
      </c>
      <c r="Q2" s="2">
        <v>13.757899999999999</v>
      </c>
    </row>
    <row r="3" spans="1:17">
      <c r="A3" s="4" t="s">
        <v>17</v>
      </c>
      <c r="B3" s="4">
        <v>14.80493155000002</v>
      </c>
      <c r="C3" s="4">
        <v>22.586198899999999</v>
      </c>
      <c r="D3" s="4">
        <v>22.513388400000011</v>
      </c>
      <c r="E3" s="4">
        <v>0.19675740100000011</v>
      </c>
      <c r="F3" s="4">
        <v>0.2281777839999998</v>
      </c>
      <c r="G3" s="4">
        <v>-8.4142373500000034E-2</v>
      </c>
      <c r="H3" s="4">
        <v>-8.382231314999998E-2</v>
      </c>
      <c r="I3" s="4">
        <v>-7.5578702499999956E-2</v>
      </c>
      <c r="J3" s="4">
        <v>0.27373268500000009</v>
      </c>
      <c r="K3" s="4">
        <v>0.26040847849999982</v>
      </c>
      <c r="L3" s="4">
        <v>0.44941866949999998</v>
      </c>
      <c r="M3" s="4">
        <v>9.9036149099999971E-2</v>
      </c>
      <c r="N3" s="4">
        <v>6.1310408750000001E-5</v>
      </c>
      <c r="O3" s="4">
        <v>2.203531335350001E-5</v>
      </c>
      <c r="P3" s="4">
        <f>SUM(B3:O3)</f>
        <v>61.168589973672127</v>
      </c>
      <c r="Q3" s="2">
        <v>60.685122</v>
      </c>
    </row>
    <row r="4" spans="1:17">
      <c r="A4" s="4" t="s">
        <v>18</v>
      </c>
      <c r="B4" s="4">
        <v>4.5613700150000023</v>
      </c>
      <c r="C4" s="4">
        <v>-1.3560268300000009</v>
      </c>
      <c r="D4" s="4">
        <v>-1.3548037249999989</v>
      </c>
      <c r="E4" s="4">
        <v>-7.035097685000001E-2</v>
      </c>
      <c r="F4" s="4">
        <v>-6.937019455E-2</v>
      </c>
      <c r="G4" s="4">
        <v>-2.897331680000001E-2</v>
      </c>
      <c r="H4" s="4">
        <v>-2.905786804999998E-2</v>
      </c>
      <c r="I4" s="4">
        <v>-7.6827490250000005E-2</v>
      </c>
      <c r="J4" s="4">
        <v>7.781018980000004E-2</v>
      </c>
      <c r="K4" s="4">
        <v>7.8172302800000038E-2</v>
      </c>
      <c r="L4" s="4">
        <v>1.068498077499999E-5</v>
      </c>
      <c r="M4" s="4">
        <v>1.8295077600000001E-2</v>
      </c>
      <c r="N4" s="4">
        <v>-1.8282380399999999E-4</v>
      </c>
      <c r="O4" s="4">
        <v>-1.8076742299999999E-4</v>
      </c>
      <c r="P4" s="4">
        <f>SUM(B4:O4)</f>
        <v>1.7498842774537775</v>
      </c>
      <c r="Q4" s="2">
        <v>1.4990460000000001</v>
      </c>
    </row>
    <row r="5" spans="1:17">
      <c r="A5" s="4" t="s">
        <v>19</v>
      </c>
      <c r="P5" s="4">
        <v>17117186</v>
      </c>
      <c r="Q5" s="2">
        <v>16496235</v>
      </c>
    </row>
    <row r="7" spans="1:17">
      <c r="A7" s="4" t="s">
        <v>20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</row>
    <row r="8" spans="1:17">
      <c r="A8" s="4" t="s">
        <v>16</v>
      </c>
      <c r="B8" s="4">
        <v>6.7535067000000044</v>
      </c>
      <c r="C8" s="4">
        <v>0.48859346733333342</v>
      </c>
      <c r="D8" s="4">
        <v>0.48601529633333329</v>
      </c>
      <c r="E8" s="4">
        <v>0.82942178599999938</v>
      </c>
      <c r="F8" s="4">
        <v>0.80693561866666619</v>
      </c>
      <c r="G8" s="4">
        <v>0.30435135766666649</v>
      </c>
      <c r="H8" s="4">
        <v>0.30608843033333349</v>
      </c>
      <c r="I8" s="4">
        <v>0.53472287333333379</v>
      </c>
      <c r="J8" s="4">
        <v>0.25356633466666662</v>
      </c>
      <c r="K8" s="4">
        <v>0.25292560400000003</v>
      </c>
      <c r="L8" s="4">
        <v>1.248757396666667</v>
      </c>
      <c r="M8" s="4">
        <v>1.46688606</v>
      </c>
      <c r="N8" s="4">
        <v>5.2536880933333328E-2</v>
      </c>
      <c r="O8" s="4">
        <v>5.2504212166666647E-2</v>
      </c>
      <c r="P8" s="4">
        <f>SUM(B8:O8)</f>
        <v>13.836812018100005</v>
      </c>
    </row>
    <row r="9" spans="1:17">
      <c r="A9" s="4" t="s">
        <v>17</v>
      </c>
      <c r="B9" s="4">
        <v>12.96126406666667</v>
      </c>
      <c r="C9" s="4">
        <v>33.340839466666637</v>
      </c>
      <c r="D9" s="4">
        <v>33.4943739666667</v>
      </c>
      <c r="E9" s="4">
        <v>0.31481269633333347</v>
      </c>
      <c r="F9" s="4">
        <v>0.32212478033333319</v>
      </c>
      <c r="G9" s="4">
        <v>-8.143333310000006E-2</v>
      </c>
      <c r="H9" s="4">
        <v>-8.1750500366666631E-2</v>
      </c>
      <c r="I9" s="4">
        <v>-6.7654525733333359E-2</v>
      </c>
      <c r="J9" s="4">
        <v>0.24364137933333349</v>
      </c>
      <c r="K9" s="4">
        <v>0.26192924299999992</v>
      </c>
      <c r="L9" s="4">
        <v>0.44797378400000021</v>
      </c>
      <c r="M9" s="4">
        <v>9.3285551166666605E-2</v>
      </c>
      <c r="N9" s="4">
        <v>1.0121435940000009E-3</v>
      </c>
      <c r="O9" s="4">
        <v>1.034867674333334E-3</v>
      </c>
      <c r="P9" s="4">
        <f>SUM(B9:O9)</f>
        <v>81.25145358623503</v>
      </c>
    </row>
    <row r="10" spans="1:17">
      <c r="A10" s="4" t="s">
        <v>18</v>
      </c>
      <c r="B10" s="4">
        <v>3.8310394799999998</v>
      </c>
      <c r="C10" s="4">
        <v>-1.8348836466666669</v>
      </c>
      <c r="D10" s="4">
        <v>-1.8663615100000019</v>
      </c>
      <c r="E10" s="4">
        <v>-7.2607162766666677E-2</v>
      </c>
      <c r="F10" s="4">
        <v>-6.9725353766666706E-2</v>
      </c>
      <c r="G10" s="4">
        <v>-2.8968713533333329E-2</v>
      </c>
      <c r="H10" s="4">
        <v>-2.9299341366666669E-2</v>
      </c>
      <c r="I10" s="4">
        <v>-7.6716084566666648E-2</v>
      </c>
      <c r="J10" s="4">
        <v>7.8071310633333446E-2</v>
      </c>
      <c r="K10" s="4">
        <v>7.5027076866666584E-2</v>
      </c>
      <c r="L10" s="4">
        <v>9.8274475633333278E-6</v>
      </c>
      <c r="M10" s="4">
        <v>2.4382967233333341E-2</v>
      </c>
      <c r="N10" s="4">
        <v>-1.8243715199999991E-4</v>
      </c>
      <c r="O10" s="4">
        <v>-1.83358225E-4</v>
      </c>
      <c r="P10" s="4">
        <f>SUM(B10:O10)</f>
        <v>2.9603054137227646E-2</v>
      </c>
    </row>
    <row r="11" spans="1:17">
      <c r="A11" s="4" t="s">
        <v>19</v>
      </c>
      <c r="P11" s="4">
        <v>18917500</v>
      </c>
    </row>
    <row r="13" spans="1:17">
      <c r="C13" s="4" t="s">
        <v>1</v>
      </c>
      <c r="D13" s="4" t="s">
        <v>2</v>
      </c>
      <c r="E13" s="4" t="s">
        <v>3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26</v>
      </c>
      <c r="K13" s="4" t="s">
        <v>15</v>
      </c>
    </row>
    <row r="14" spans="1:17">
      <c r="A14" s="4" t="s">
        <v>16</v>
      </c>
      <c r="B14" s="4" t="s">
        <v>0</v>
      </c>
      <c r="C14" s="4">
        <f>B2</f>
        <v>6.6325418299999974</v>
      </c>
      <c r="D14" s="4">
        <f>C2</f>
        <v>0.49507658599999987</v>
      </c>
      <c r="E14" s="4">
        <f>D2</f>
        <v>0.50344709350000016</v>
      </c>
      <c r="F14" s="4">
        <f>E2+F2</f>
        <v>1.6707198779999994</v>
      </c>
      <c r="G14" s="4">
        <f>I2+G2+H2</f>
        <v>1.140572811</v>
      </c>
      <c r="H14" s="4">
        <f>J2+K2</f>
        <v>0.50798288449999984</v>
      </c>
      <c r="I14" s="4">
        <f>L2+M2</f>
        <v>2.771287169999999</v>
      </c>
      <c r="J14" s="4">
        <f>N2+O2</f>
        <v>0.10647034544999998</v>
      </c>
      <c r="K14" s="4">
        <f>+SUM(C14:J14)</f>
        <v>13.828098598449996</v>
      </c>
    </row>
    <row r="15" spans="1:17">
      <c r="B15" s="4" t="s">
        <v>20</v>
      </c>
      <c r="C15" s="4">
        <f>B8</f>
        <v>6.7535067000000044</v>
      </c>
      <c r="D15" s="4">
        <f>C8</f>
        <v>0.48859346733333342</v>
      </c>
      <c r="E15" s="4">
        <f>D8</f>
        <v>0.48601529633333329</v>
      </c>
      <c r="F15" s="4">
        <f>E8+F8</f>
        <v>1.6363574046666656</v>
      </c>
      <c r="G15" s="4">
        <f>I8+G8+H8</f>
        <v>1.1451626613333339</v>
      </c>
      <c r="H15" s="4">
        <f>J8+K8</f>
        <v>0.50649193866666664</v>
      </c>
      <c r="I15" s="4">
        <f>L8+M8</f>
        <v>2.7156434566666672</v>
      </c>
      <c r="J15" s="4">
        <f>N8+O8</f>
        <v>0.10504109309999998</v>
      </c>
      <c r="K15" s="4">
        <f>+SUM(C15:J15)</f>
        <v>13.836812018100005</v>
      </c>
    </row>
    <row r="16" spans="1:17">
      <c r="A16" s="4" t="s">
        <v>17</v>
      </c>
      <c r="B16" s="4" t="s">
        <v>0</v>
      </c>
      <c r="C16" s="4">
        <f>B3</f>
        <v>14.80493155000002</v>
      </c>
      <c r="D16" s="4">
        <f>C3</f>
        <v>22.586198899999999</v>
      </c>
      <c r="E16" s="4">
        <f>D3</f>
        <v>22.513388400000011</v>
      </c>
      <c r="F16" s="4">
        <f>E3+F3</f>
        <v>0.42493518499999994</v>
      </c>
      <c r="G16" s="4">
        <f>I3+G3+H3</f>
        <v>-0.24354338914999996</v>
      </c>
      <c r="H16" s="4">
        <f>J3+K3</f>
        <v>0.53414116349999996</v>
      </c>
      <c r="I16" s="4">
        <f>L3+M3</f>
        <v>0.5484548186</v>
      </c>
      <c r="J16" s="4">
        <f>N3+O3</f>
        <v>8.334572210350001E-5</v>
      </c>
      <c r="K16" s="4">
        <f>+SUM(C16:J16)</f>
        <v>61.168589973672141</v>
      </c>
    </row>
    <row r="17" spans="1:11">
      <c r="B17" s="4" t="s">
        <v>20</v>
      </c>
      <c r="C17" s="4">
        <f>B9</f>
        <v>12.96126406666667</v>
      </c>
      <c r="D17" s="4">
        <f>C9</f>
        <v>33.340839466666637</v>
      </c>
      <c r="E17" s="4">
        <f>D9</f>
        <v>33.4943739666667</v>
      </c>
      <c r="F17" s="4">
        <f>E9+F9</f>
        <v>0.63693747666666667</v>
      </c>
      <c r="G17" s="4">
        <f>I9+G9+H9</f>
        <v>-0.23083835920000007</v>
      </c>
      <c r="H17" s="4">
        <f>J9+K9</f>
        <v>0.50557062233333339</v>
      </c>
      <c r="I17" s="4">
        <f>L9+M9</f>
        <v>0.5412593351666668</v>
      </c>
      <c r="J17" s="4">
        <f>N9+O9</f>
        <v>2.0470112683333352E-3</v>
      </c>
      <c r="K17" s="4">
        <f>+SUM(C17:J17)</f>
        <v>81.251453586235016</v>
      </c>
    </row>
    <row r="20" spans="1:11">
      <c r="B20" s="4" t="s">
        <v>27</v>
      </c>
      <c r="C20" s="4" t="s">
        <v>27</v>
      </c>
      <c r="D20" s="4" t="s">
        <v>27</v>
      </c>
    </row>
    <row r="21" spans="1:11">
      <c r="B21" s="4" t="s">
        <v>28</v>
      </c>
      <c r="C21" s="4" t="s">
        <v>29</v>
      </c>
      <c r="D21" s="4" t="s">
        <v>30</v>
      </c>
      <c r="H21" s="1" t="s">
        <v>3</v>
      </c>
      <c r="I21" s="2" t="s">
        <v>2</v>
      </c>
      <c r="J21" s="2" t="s">
        <v>1</v>
      </c>
      <c r="K21" s="2" t="s">
        <v>15</v>
      </c>
    </row>
    <row r="22" spans="1:11">
      <c r="A22" s="4" t="s">
        <v>16</v>
      </c>
      <c r="B22" s="4">
        <v>1.014994</v>
      </c>
      <c r="C22" s="4">
        <v>0.18339900000000001</v>
      </c>
      <c r="D22" s="4">
        <v>0.93056099999999997</v>
      </c>
      <c r="H22" s="2">
        <v>1.9301360000000001</v>
      </c>
      <c r="I22" s="2">
        <v>1.933216</v>
      </c>
      <c r="J22" s="2">
        <v>7.1944860000000004</v>
      </c>
      <c r="K22" s="2">
        <f>SUM(H22:J22)</f>
        <v>11.057838</v>
      </c>
    </row>
    <row r="23" spans="1:11">
      <c r="A23" s="4" t="s">
        <v>17</v>
      </c>
      <c r="B23" s="4">
        <v>24.942198999999999</v>
      </c>
      <c r="C23" s="4">
        <v>26.680834000000001</v>
      </c>
      <c r="D23" s="4">
        <v>45.355972999999999</v>
      </c>
      <c r="H23" s="2">
        <v>22.874290999999999</v>
      </c>
      <c r="I23" s="2">
        <v>22.911729999999999</v>
      </c>
      <c r="J23" s="2">
        <v>14.287761</v>
      </c>
      <c r="K23" s="2">
        <f>SUM(H23:J23)</f>
        <v>60.073781999999994</v>
      </c>
    </row>
    <row r="24" spans="1:11">
      <c r="A24" s="4" t="s">
        <v>18</v>
      </c>
      <c r="B24" s="4">
        <v>-2.5419360000000002</v>
      </c>
      <c r="C24" s="4">
        <v>-2.4785300000000001</v>
      </c>
      <c r="D24" s="4">
        <v>-4.3213280000000003</v>
      </c>
      <c r="H24" s="2">
        <v>-1.3790290000000001</v>
      </c>
      <c r="I24" s="2">
        <v>-1.3845320000000001</v>
      </c>
      <c r="J24" s="2">
        <v>4.2677620000000003</v>
      </c>
      <c r="K24" s="2">
        <f>SUM(H24:J24)</f>
        <v>1.5042010000000001</v>
      </c>
    </row>
    <row r="25" spans="1:11">
      <c r="A25" s="4" t="s">
        <v>19</v>
      </c>
      <c r="B25" s="4">
        <v>10137869</v>
      </c>
      <c r="C25" s="4">
        <v>9432853</v>
      </c>
      <c r="D25" s="4">
        <v>19446836</v>
      </c>
      <c r="H25" s="2"/>
      <c r="I25" s="2"/>
      <c r="J25" s="2"/>
    </row>
    <row r="26" spans="1:11">
      <c r="D26" s="4">
        <v>8123967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selection sqref="A1:P11"/>
    </sheetView>
  </sheetViews>
  <sheetFormatPr baseColWidth="10" defaultRowHeight="20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f>SUM(B2:O2)</f>
        <v>0</v>
      </c>
    </row>
    <row r="3" spans="1:16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f>SUM(B3:O3)</f>
        <v>0</v>
      </c>
    </row>
    <row r="4" spans="1:16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f>SUM(B4:O4)</f>
        <v>0</v>
      </c>
    </row>
    <row r="5" spans="1:16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17117186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1:16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f>SUM(B8:O8)</f>
        <v>0</v>
      </c>
    </row>
    <row r="9" spans="1:16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f>SUM(B9:O9)</f>
        <v>0</v>
      </c>
    </row>
    <row r="10" spans="1:16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f>SUM(B10:O10)</f>
        <v>0</v>
      </c>
    </row>
    <row r="11" spans="1:16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18917500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"/>
  <sheetViews>
    <sheetView workbookViewId="0">
      <selection sqref="A1:P11"/>
    </sheetView>
  </sheetViews>
  <sheetFormatPr baseColWidth="10" defaultRowHeight="20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f>SUM(B2:O2)</f>
        <v>0</v>
      </c>
    </row>
    <row r="3" spans="1:16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f>SUM(B3:O3)</f>
        <v>0</v>
      </c>
    </row>
    <row r="4" spans="1:16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f>SUM(B4:O4)</f>
        <v>0</v>
      </c>
    </row>
    <row r="5" spans="1:16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17117186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1:16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f>SUM(B8:O8)</f>
        <v>0</v>
      </c>
    </row>
    <row r="9" spans="1:16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f>SUM(B9:O9)</f>
        <v>0</v>
      </c>
    </row>
    <row r="10" spans="1:16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f>SUM(B10:O10)</f>
        <v>0</v>
      </c>
    </row>
    <row r="11" spans="1:16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18917500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>
      <selection activeCell="F22" sqref="F22"/>
    </sheetView>
  </sheetViews>
  <sheetFormatPr baseColWidth="10" defaultRowHeight="20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f>SUM(B2:O2)</f>
        <v>0</v>
      </c>
    </row>
    <row r="3" spans="1:16">
      <c r="A3" s="3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f>SUM(B3:O3)</f>
        <v>0</v>
      </c>
    </row>
    <row r="4" spans="1:16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f>SUM(B4:O4)</f>
        <v>0</v>
      </c>
    </row>
    <row r="5" spans="1:16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17117186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20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</row>
    <row r="8" spans="1:16">
      <c r="A8" s="3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f>SUM(B8:O8)</f>
        <v>0</v>
      </c>
    </row>
    <row r="9" spans="1:16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>
        <f>SUM(B9:O9)</f>
        <v>0</v>
      </c>
    </row>
    <row r="10" spans="1:16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f>SUM(B10:O10)</f>
        <v>0</v>
      </c>
    </row>
    <row r="11" spans="1:16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18917500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abSelected="1" workbookViewId="0">
      <selection activeCell="C15" sqref="C15"/>
    </sheetView>
  </sheetViews>
  <sheetFormatPr baseColWidth="10" defaultRowHeight="20"/>
  <cols>
    <col min="1" max="1" width="13.140625" style="15" customWidth="1"/>
    <col min="2" max="5" width="8.42578125" style="15" customWidth="1"/>
  </cols>
  <sheetData>
    <row r="1" spans="1:5">
      <c r="B1" s="32">
        <v>1</v>
      </c>
      <c r="C1" s="33"/>
      <c r="D1" s="32">
        <v>1.5</v>
      </c>
      <c r="E1" s="33"/>
    </row>
    <row r="2" spans="1:5">
      <c r="B2" s="4" t="s">
        <v>31</v>
      </c>
      <c r="C2" s="4" t="s">
        <v>32</v>
      </c>
      <c r="D2" s="4" t="s">
        <v>31</v>
      </c>
      <c r="E2" s="4" t="s">
        <v>32</v>
      </c>
    </row>
    <row r="3" spans="1:5">
      <c r="A3" s="4" t="s">
        <v>33</v>
      </c>
      <c r="B3" s="4" t="s">
        <v>34</v>
      </c>
      <c r="C3" s="4" t="s">
        <v>35</v>
      </c>
      <c r="D3" s="4" t="s">
        <v>34</v>
      </c>
      <c r="E3" s="4" t="s">
        <v>35</v>
      </c>
    </row>
    <row r="4" spans="1:5">
      <c r="A4" s="4">
        <v>0</v>
      </c>
      <c r="B4" s="4">
        <f>'alpha=0'!$P$2</f>
        <v>0</v>
      </c>
      <c r="C4" s="4">
        <f>'alpha=0'!$P$3</f>
        <v>0</v>
      </c>
      <c r="D4" s="4">
        <f>'alpha=0'!$P$8</f>
        <v>15.801879444000003</v>
      </c>
      <c r="E4" s="4">
        <f>'alpha=0'!$P$9</f>
        <v>4.3615335693399997</v>
      </c>
    </row>
    <row r="5" spans="1:5">
      <c r="A5" s="4">
        <v>2</v>
      </c>
      <c r="B5" s="4">
        <f>'alpha=2'!$P$2</f>
        <v>0</v>
      </c>
      <c r="C5" s="4">
        <f>'alpha=2'!$P$3</f>
        <v>0</v>
      </c>
      <c r="D5" s="4">
        <f>'alpha=2'!$P$8</f>
        <v>0</v>
      </c>
      <c r="E5" s="4">
        <f>'alpha=2'!$P$9</f>
        <v>0</v>
      </c>
    </row>
    <row r="6" spans="1:5">
      <c r="A6" s="4">
        <v>4</v>
      </c>
      <c r="B6" s="4">
        <f>'alpha=4'!$P$2</f>
        <v>13.828098598449996</v>
      </c>
      <c r="C6" s="4">
        <f>'alpha=4'!$P$3</f>
        <v>61.168589973672127</v>
      </c>
      <c r="D6" s="4">
        <f>'alpha=4'!$P$8</f>
        <v>13.836812018100005</v>
      </c>
      <c r="E6" s="4">
        <f>'alpha=4'!$P$9</f>
        <v>81.25145358623503</v>
      </c>
    </row>
    <row r="7" spans="1:5">
      <c r="A7" s="4">
        <v>6</v>
      </c>
      <c r="B7" s="4">
        <f>'alpha=6'!$P$2</f>
        <v>0</v>
      </c>
      <c r="C7" s="4">
        <f>'alpha=6'!$P$3</f>
        <v>0</v>
      </c>
      <c r="D7" s="4">
        <f>'alpha=6'!$P$8</f>
        <v>0</v>
      </c>
      <c r="E7" s="4">
        <f>'alpha=6'!$P$9</f>
        <v>0</v>
      </c>
    </row>
    <row r="8" spans="1:5">
      <c r="A8" s="4">
        <v>8</v>
      </c>
      <c r="B8" s="4">
        <f>'alpha=8'!$P$2</f>
        <v>0</v>
      </c>
      <c r="C8" s="4">
        <f>'alpha=8'!$P$3</f>
        <v>0</v>
      </c>
      <c r="D8" s="4">
        <f>'alpha=8'!$P$8</f>
        <v>0</v>
      </c>
      <c r="E8" s="4">
        <f>'alpha=8'!$P$9</f>
        <v>0</v>
      </c>
    </row>
    <row r="9" spans="1:5">
      <c r="A9" s="4">
        <v>10</v>
      </c>
      <c r="B9" s="4">
        <f>'alpha=10'!$P$2</f>
        <v>0</v>
      </c>
      <c r="C9" s="4">
        <f>'alpha=10'!$P$3</f>
        <v>0</v>
      </c>
      <c r="D9" s="4">
        <f>'alpha=10'!$P$8</f>
        <v>0</v>
      </c>
      <c r="E9" s="4">
        <f>'alpha=10'!$P$9</f>
        <v>0</v>
      </c>
    </row>
    <row r="11" spans="1:5">
      <c r="A11" s="38"/>
      <c r="B11" s="34" t="s">
        <v>42</v>
      </c>
      <c r="C11" s="35"/>
      <c r="D11" s="36" t="s">
        <v>36</v>
      </c>
      <c r="E11" s="37"/>
    </row>
    <row r="12" spans="1:5">
      <c r="A12" s="39"/>
      <c r="B12" s="7" t="s">
        <v>37</v>
      </c>
      <c r="C12" s="13" t="s">
        <v>38</v>
      </c>
      <c r="D12" s="14" t="s">
        <v>37</v>
      </c>
      <c r="E12" s="8" t="s">
        <v>38</v>
      </c>
    </row>
    <row r="13" spans="1:5" ht="39" customHeight="1">
      <c r="A13" s="5" t="s">
        <v>1</v>
      </c>
      <c r="B13" s="16">
        <v>6.6325418299999974</v>
      </c>
      <c r="C13" s="17">
        <v>6.7535067000000044</v>
      </c>
      <c r="D13" s="18">
        <v>14.80493155000002</v>
      </c>
      <c r="E13" s="19">
        <v>12.96126406666667</v>
      </c>
    </row>
    <row r="14" spans="1:5" ht="39" customHeight="1">
      <c r="A14" s="9" t="s">
        <v>2</v>
      </c>
      <c r="B14" s="20">
        <v>0.49507658599999987</v>
      </c>
      <c r="C14" s="21">
        <v>0.48859346733333342</v>
      </c>
      <c r="D14" s="22">
        <v>22.586198899999999</v>
      </c>
      <c r="E14" s="23">
        <v>33.340839466666637</v>
      </c>
    </row>
    <row r="15" spans="1:5" ht="39" customHeight="1">
      <c r="A15" s="5" t="s">
        <v>3</v>
      </c>
      <c r="B15" s="16">
        <v>0.50344709350000016</v>
      </c>
      <c r="C15" s="17">
        <v>0.48601529633333329</v>
      </c>
      <c r="D15" s="18">
        <v>22.513388400000011</v>
      </c>
      <c r="E15" s="19">
        <v>33.4943739666667</v>
      </c>
    </row>
    <row r="16" spans="1:5" ht="39" customHeight="1">
      <c r="A16" s="10" t="s">
        <v>39</v>
      </c>
      <c r="B16" s="20">
        <v>1.670719877999999</v>
      </c>
      <c r="C16" s="21">
        <v>1.636357404666666</v>
      </c>
      <c r="D16" s="22">
        <v>0.42493518499999988</v>
      </c>
      <c r="E16" s="23">
        <v>0.63693747666666667</v>
      </c>
    </row>
    <row r="17" spans="1:5" ht="39" customHeight="1">
      <c r="A17" s="5" t="s">
        <v>40</v>
      </c>
      <c r="B17" s="16">
        <v>1.140572811</v>
      </c>
      <c r="C17" s="17">
        <v>1.1451626613333341</v>
      </c>
      <c r="D17" s="18">
        <v>-0.24354338915000001</v>
      </c>
      <c r="E17" s="19">
        <v>-0.23083835920000009</v>
      </c>
    </row>
    <row r="18" spans="1:5" ht="39" customHeight="1">
      <c r="A18" s="9" t="s">
        <v>24</v>
      </c>
      <c r="B18" s="20">
        <v>0.50798288449999984</v>
      </c>
      <c r="C18" s="21">
        <v>0.50649193866666664</v>
      </c>
      <c r="D18" s="22">
        <v>0.53414116349999996</v>
      </c>
      <c r="E18" s="23">
        <v>0.50557062233333339</v>
      </c>
    </row>
    <row r="19" spans="1:5" ht="39" customHeight="1">
      <c r="A19" s="6" t="s">
        <v>41</v>
      </c>
      <c r="B19" s="16">
        <v>2.771287169999999</v>
      </c>
      <c r="C19" s="17">
        <v>2.7156434566666672</v>
      </c>
      <c r="D19" s="18">
        <v>0.5484548186</v>
      </c>
      <c r="E19" s="19">
        <v>0.5412593351666668</v>
      </c>
    </row>
    <row r="20" spans="1:5" ht="39" customHeight="1">
      <c r="A20" s="11" t="s">
        <v>26</v>
      </c>
      <c r="B20" s="24">
        <v>0.10647034545</v>
      </c>
      <c r="C20" s="25">
        <v>0.1050410931</v>
      </c>
      <c r="D20" s="26">
        <v>8.334572210350001E-5</v>
      </c>
      <c r="E20" s="27">
        <v>2.0470112683333352E-3</v>
      </c>
    </row>
    <row r="21" spans="1:5" ht="39" customHeight="1">
      <c r="A21" s="12" t="s">
        <v>15</v>
      </c>
      <c r="B21" s="28">
        <v>13.82809859845</v>
      </c>
      <c r="C21" s="29">
        <v>13.83681201810001</v>
      </c>
      <c r="D21" s="30">
        <v>61.168589973672141</v>
      </c>
      <c r="E21" s="31">
        <v>81.251453586235016</v>
      </c>
    </row>
  </sheetData>
  <mergeCells count="5">
    <mergeCell ref="B1:C1"/>
    <mergeCell ref="D1:E1"/>
    <mergeCell ref="B11:C11"/>
    <mergeCell ref="D11:E11"/>
    <mergeCell ref="A11:A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alpha=0</vt:lpstr>
      <vt:lpstr>alpha=2</vt:lpstr>
      <vt:lpstr>alpha=4</vt:lpstr>
      <vt:lpstr>alpha=6</vt:lpstr>
      <vt:lpstr>alpha=8</vt:lpstr>
      <vt:lpstr>alpha=10</vt:lpstr>
      <vt:lpstr>プロット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2019-10-21T04:59:10Z</dcterms:created>
  <dcterms:modified xsi:type="dcterms:W3CDTF">2019-10-26T06:42:53Z</dcterms:modified>
</cp:coreProperties>
</file>