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German/"/>
    </mc:Choice>
  </mc:AlternateContent>
  <xr:revisionPtr revIDLastSave="0" documentId="13_ncr:1_{0E4FE0FC-487B-4844-8AD0-D4BB041DDFD9}" xr6:coauthVersionLast="47" xr6:coauthVersionMax="47" xr10:uidLastSave="{00000000-0000-0000-0000-000000000000}"/>
  <bookViews>
    <workbookView xWindow="2400" yWindow="900" windowWidth="32100" windowHeight="17640" xr2:uid="{96CEB095-3667-3044-B139-5FF91C0A35BF}"/>
  </bookViews>
  <sheets>
    <sheet name="1gram.r1b" sheetId="1" r:id="rId1"/>
  </sheets>
  <definedNames>
    <definedName name="freq.sum.r1a" localSheetId="0">'1gram.r1b'!$B$676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4" i="1" l="1"/>
  <c r="G494" i="1" s="1"/>
  <c r="F494" i="1"/>
  <c r="H494" i="1" s="1"/>
  <c r="B676" i="1"/>
  <c r="D494" i="1" s="1"/>
  <c r="F61" i="1"/>
  <c r="H61" i="1" s="1"/>
  <c r="F65" i="1"/>
  <c r="H65" i="1" s="1"/>
  <c r="E65" i="1"/>
  <c r="G65" i="1" s="1"/>
  <c r="F464" i="1"/>
  <c r="H464" i="1" s="1"/>
  <c r="E464" i="1"/>
  <c r="F137" i="1"/>
  <c r="H137" i="1" s="1"/>
  <c r="E137" i="1"/>
  <c r="F293" i="1"/>
  <c r="H293" i="1" s="1"/>
  <c r="E293" i="1"/>
  <c r="F640" i="1"/>
  <c r="H640" i="1" s="1"/>
  <c r="E640" i="1"/>
  <c r="G640" i="1" s="1"/>
  <c r="F134" i="1"/>
  <c r="H134" i="1" s="1"/>
  <c r="E134" i="1"/>
  <c r="G134" i="1" s="1"/>
  <c r="F671" i="1"/>
  <c r="H671" i="1" s="1"/>
  <c r="E671" i="1"/>
  <c r="F245" i="1"/>
  <c r="H245" i="1" s="1"/>
  <c r="E245" i="1"/>
  <c r="F371" i="1"/>
  <c r="H371" i="1" s="1"/>
  <c r="E371" i="1"/>
  <c r="G371" i="1" s="1"/>
  <c r="F62" i="1"/>
  <c r="H62" i="1" s="1"/>
  <c r="E62" i="1"/>
  <c r="G62" i="1" s="1"/>
  <c r="F321" i="1"/>
  <c r="H321" i="1" s="1"/>
  <c r="E321" i="1"/>
  <c r="F438" i="1"/>
  <c r="H438" i="1" s="1"/>
  <c r="E438" i="1"/>
  <c r="G438" i="1" s="1"/>
  <c r="F413" i="1"/>
  <c r="H413" i="1" s="1"/>
  <c r="E413" i="1"/>
  <c r="G413" i="1" s="1"/>
  <c r="F271" i="1"/>
  <c r="H271" i="1" s="1"/>
  <c r="E271" i="1"/>
  <c r="G271" i="1" s="1"/>
  <c r="F310" i="1"/>
  <c r="H310" i="1" s="1"/>
  <c r="E310" i="1"/>
  <c r="F564" i="1"/>
  <c r="H564" i="1" s="1"/>
  <c r="E564" i="1"/>
  <c r="G564" i="1" s="1"/>
  <c r="F15" i="1"/>
  <c r="H15" i="1" s="1"/>
  <c r="E15" i="1"/>
  <c r="G15" i="1" s="1"/>
  <c r="F581" i="1"/>
  <c r="H581" i="1" s="1"/>
  <c r="E581" i="1"/>
  <c r="F86" i="1"/>
  <c r="H86" i="1" s="1"/>
  <c r="E86" i="1"/>
  <c r="F49" i="1"/>
  <c r="H49" i="1" s="1"/>
  <c r="E49" i="1"/>
  <c r="G49" i="1" s="1"/>
  <c r="F102" i="1"/>
  <c r="H102" i="1" s="1"/>
  <c r="E102" i="1"/>
  <c r="G102" i="1" s="1"/>
  <c r="F381" i="1"/>
  <c r="H381" i="1" s="1"/>
  <c r="E381" i="1"/>
  <c r="G381" i="1" s="1"/>
  <c r="F453" i="1"/>
  <c r="E453" i="1"/>
  <c r="G453" i="1" s="1"/>
  <c r="F664" i="1"/>
  <c r="H664" i="1" s="1"/>
  <c r="E664" i="1"/>
  <c r="F587" i="1"/>
  <c r="H587" i="1" s="1"/>
  <c r="E587" i="1"/>
  <c r="F408" i="1"/>
  <c r="H408" i="1" s="1"/>
  <c r="E408" i="1"/>
  <c r="F44" i="1"/>
  <c r="H44" i="1" s="1"/>
  <c r="E44" i="1"/>
  <c r="G44" i="1" s="1"/>
  <c r="F224" i="1"/>
  <c r="H224" i="1" s="1"/>
  <c r="E224" i="1"/>
  <c r="G224" i="1" s="1"/>
  <c r="F255" i="1"/>
  <c r="H255" i="1" s="1"/>
  <c r="E255" i="1"/>
  <c r="F510" i="1"/>
  <c r="H510" i="1" s="1"/>
  <c r="E510" i="1"/>
  <c r="G510" i="1" s="1"/>
  <c r="F525" i="1"/>
  <c r="H525" i="1" s="1"/>
  <c r="E525" i="1"/>
  <c r="G525" i="1" s="1"/>
  <c r="F129" i="1"/>
  <c r="H129" i="1" s="1"/>
  <c r="E129" i="1"/>
  <c r="G129" i="1" s="1"/>
  <c r="F489" i="1"/>
  <c r="H489" i="1" s="1"/>
  <c r="E489" i="1"/>
  <c r="F636" i="1"/>
  <c r="H636" i="1" s="1"/>
  <c r="E636" i="1"/>
  <c r="F298" i="1"/>
  <c r="H298" i="1" s="1"/>
  <c r="E298" i="1"/>
  <c r="G298" i="1" s="1"/>
  <c r="F45" i="1"/>
  <c r="H45" i="1" s="1"/>
  <c r="E45" i="1"/>
  <c r="F26" i="1"/>
  <c r="H26" i="1" s="1"/>
  <c r="E26" i="1"/>
  <c r="F450" i="1"/>
  <c r="H450" i="1" s="1"/>
  <c r="E450" i="1"/>
  <c r="F404" i="1"/>
  <c r="E404" i="1"/>
  <c r="G404" i="1" s="1"/>
  <c r="F235" i="1"/>
  <c r="H235" i="1" s="1"/>
  <c r="E235" i="1"/>
  <c r="F175" i="1"/>
  <c r="H175" i="1" s="1"/>
  <c r="E175" i="1"/>
  <c r="F430" i="1"/>
  <c r="H430" i="1" s="1"/>
  <c r="E430" i="1"/>
  <c r="F589" i="1"/>
  <c r="H589" i="1" s="1"/>
  <c r="E589" i="1"/>
  <c r="G589" i="1" s="1"/>
  <c r="F38" i="1"/>
  <c r="H38" i="1" s="1"/>
  <c r="E38" i="1"/>
  <c r="F34" i="1"/>
  <c r="H34" i="1" s="1"/>
  <c r="E34" i="1"/>
  <c r="G34" i="1" s="1"/>
  <c r="F478" i="1"/>
  <c r="H478" i="1" s="1"/>
  <c r="E478" i="1"/>
  <c r="F411" i="1"/>
  <c r="H411" i="1" s="1"/>
  <c r="E411" i="1"/>
  <c r="F527" i="1"/>
  <c r="H527" i="1" s="1"/>
  <c r="E527" i="1"/>
  <c r="G527" i="1" s="1"/>
  <c r="F590" i="1"/>
  <c r="H590" i="1" s="1"/>
  <c r="E590" i="1"/>
  <c r="F559" i="1"/>
  <c r="H559" i="1" s="1"/>
  <c r="E559" i="1"/>
  <c r="F217" i="1"/>
  <c r="H217" i="1" s="1"/>
  <c r="E217" i="1"/>
  <c r="G217" i="1" s="1"/>
  <c r="F330" i="1"/>
  <c r="H330" i="1" s="1"/>
  <c r="E330" i="1"/>
  <c r="G330" i="1" s="1"/>
  <c r="F447" i="1"/>
  <c r="H447" i="1" s="1"/>
  <c r="E447" i="1"/>
  <c r="G447" i="1" s="1"/>
  <c r="F401" i="1"/>
  <c r="H401" i="1" s="1"/>
  <c r="E401" i="1"/>
  <c r="F454" i="1"/>
  <c r="H454" i="1" s="1"/>
  <c r="E454" i="1"/>
  <c r="F155" i="1"/>
  <c r="H155" i="1" s="1"/>
  <c r="E155" i="1"/>
  <c r="G155" i="1" s="1"/>
  <c r="F397" i="1"/>
  <c r="H397" i="1" s="1"/>
  <c r="E397" i="1"/>
  <c r="G397" i="1" s="1"/>
  <c r="F434" i="1"/>
  <c r="H434" i="1" s="1"/>
  <c r="E434" i="1"/>
  <c r="F644" i="1"/>
  <c r="H644" i="1" s="1"/>
  <c r="E644" i="1"/>
  <c r="G644" i="1" s="1"/>
  <c r="F192" i="1"/>
  <c r="H192" i="1" s="1"/>
  <c r="E192" i="1"/>
  <c r="G192" i="1" s="1"/>
  <c r="F142" i="1"/>
  <c r="H142" i="1" s="1"/>
  <c r="E142" i="1"/>
  <c r="G142" i="1" s="1"/>
  <c r="F567" i="1"/>
  <c r="H567" i="1" s="1"/>
  <c r="E567" i="1"/>
  <c r="F519" i="1"/>
  <c r="H519" i="1" s="1"/>
  <c r="E519" i="1"/>
  <c r="G519" i="1" s="1"/>
  <c r="F191" i="1"/>
  <c r="H191" i="1" s="1"/>
  <c r="E191" i="1"/>
  <c r="G191" i="1" s="1"/>
  <c r="F71" i="1"/>
  <c r="H71" i="1" s="1"/>
  <c r="E71" i="1"/>
  <c r="F421" i="1"/>
  <c r="E421" i="1"/>
  <c r="G421" i="1" s="1"/>
  <c r="F216" i="1"/>
  <c r="H216" i="1" s="1"/>
  <c r="E216" i="1"/>
  <c r="F628" i="1"/>
  <c r="H628" i="1" s="1"/>
  <c r="E628" i="1"/>
  <c r="G628" i="1" s="1"/>
  <c r="F353" i="1"/>
  <c r="H353" i="1" s="1"/>
  <c r="E353" i="1"/>
  <c r="F162" i="1"/>
  <c r="H162" i="1" s="1"/>
  <c r="E162" i="1"/>
  <c r="G162" i="1" s="1"/>
  <c r="F179" i="1"/>
  <c r="H179" i="1" s="1"/>
  <c r="E179" i="1"/>
  <c r="F344" i="1"/>
  <c r="H344" i="1" s="1"/>
  <c r="E344" i="1"/>
  <c r="G344" i="1" s="1"/>
  <c r="F35" i="1"/>
  <c r="H35" i="1" s="1"/>
  <c r="E35" i="1"/>
  <c r="G35" i="1" s="1"/>
  <c r="F256" i="1"/>
  <c r="H256" i="1" s="1"/>
  <c r="E256" i="1"/>
  <c r="F437" i="1"/>
  <c r="H437" i="1" s="1"/>
  <c r="E437" i="1"/>
  <c r="F307" i="1"/>
  <c r="H307" i="1" s="1"/>
  <c r="E307" i="1"/>
  <c r="F545" i="1"/>
  <c r="H545" i="1" s="1"/>
  <c r="E545" i="1"/>
  <c r="F277" i="1"/>
  <c r="H277" i="1" s="1"/>
  <c r="E277" i="1"/>
  <c r="G277" i="1" s="1"/>
  <c r="F416" i="1"/>
  <c r="H416" i="1" s="1"/>
  <c r="E416" i="1"/>
  <c r="G416" i="1" s="1"/>
  <c r="F237" i="1"/>
  <c r="H237" i="1" s="1"/>
  <c r="E237" i="1"/>
  <c r="G237" i="1" s="1"/>
  <c r="F402" i="1"/>
  <c r="H402" i="1" s="1"/>
  <c r="E402" i="1"/>
  <c r="G402" i="1" s="1"/>
  <c r="F649" i="1"/>
  <c r="H649" i="1" s="1"/>
  <c r="E649" i="1"/>
  <c r="G649" i="1" s="1"/>
  <c r="F378" i="1"/>
  <c r="H378" i="1" s="1"/>
  <c r="E378" i="1"/>
  <c r="G378" i="1" s="1"/>
  <c r="F196" i="1"/>
  <c r="H196" i="1" s="1"/>
  <c r="E196" i="1"/>
  <c r="F247" i="1"/>
  <c r="H247" i="1" s="1"/>
  <c r="E247" i="1"/>
  <c r="G247" i="1" s="1"/>
  <c r="F364" i="1"/>
  <c r="H364" i="1" s="1"/>
  <c r="E364" i="1"/>
  <c r="G364" i="1" s="1"/>
  <c r="F651" i="1"/>
  <c r="H651" i="1" s="1"/>
  <c r="E651" i="1"/>
  <c r="G651" i="1" s="1"/>
  <c r="F283" i="1"/>
  <c r="H283" i="1" s="1"/>
  <c r="E283" i="1"/>
  <c r="F365" i="1"/>
  <c r="H365" i="1" s="1"/>
  <c r="E365" i="1"/>
  <c r="G365" i="1" s="1"/>
  <c r="F219" i="1"/>
  <c r="H219" i="1" s="1"/>
  <c r="E219" i="1"/>
  <c r="G219" i="1" s="1"/>
  <c r="F238" i="1"/>
  <c r="H238" i="1" s="1"/>
  <c r="E238" i="1"/>
  <c r="F461" i="1"/>
  <c r="H461" i="1" s="1"/>
  <c r="E461" i="1"/>
  <c r="G461" i="1" s="1"/>
  <c r="F84" i="1"/>
  <c r="H84" i="1" s="1"/>
  <c r="E84" i="1"/>
  <c r="G84" i="1" s="1"/>
  <c r="F534" i="1"/>
  <c r="H534" i="1" s="1"/>
  <c r="E534" i="1"/>
  <c r="G534" i="1" s="1"/>
  <c r="F311" i="1"/>
  <c r="H311" i="1" s="1"/>
  <c r="E311" i="1"/>
  <c r="F309" i="1"/>
  <c r="H309" i="1" s="1"/>
  <c r="E309" i="1"/>
  <c r="G309" i="1" s="1"/>
  <c r="F395" i="1"/>
  <c r="H395" i="1" s="1"/>
  <c r="E395" i="1"/>
  <c r="G395" i="1" s="1"/>
  <c r="F407" i="1"/>
  <c r="H407" i="1" s="1"/>
  <c r="E407" i="1"/>
  <c r="G407" i="1" s="1"/>
  <c r="F241" i="1"/>
  <c r="H241" i="1" s="1"/>
  <c r="E241" i="1"/>
  <c r="F274" i="1"/>
  <c r="H274" i="1" s="1"/>
  <c r="E274" i="1"/>
  <c r="G274" i="1" s="1"/>
  <c r="F405" i="1"/>
  <c r="H405" i="1" s="1"/>
  <c r="E405" i="1"/>
  <c r="G405" i="1" s="1"/>
  <c r="F498" i="1"/>
  <c r="H498" i="1" s="1"/>
  <c r="E498" i="1"/>
  <c r="G498" i="1" s="1"/>
  <c r="F50" i="1"/>
  <c r="H50" i="1" s="1"/>
  <c r="E50" i="1"/>
  <c r="F220" i="1"/>
  <c r="H220" i="1" s="1"/>
  <c r="E220" i="1"/>
  <c r="G220" i="1" s="1"/>
  <c r="F252" i="1"/>
  <c r="H252" i="1" s="1"/>
  <c r="E252" i="1"/>
  <c r="G252" i="1" s="1"/>
  <c r="F423" i="1"/>
  <c r="H423" i="1" s="1"/>
  <c r="E423" i="1"/>
  <c r="F611" i="1"/>
  <c r="H611" i="1" s="1"/>
  <c r="E611" i="1"/>
  <c r="F460" i="1"/>
  <c r="H460" i="1" s="1"/>
  <c r="E460" i="1"/>
  <c r="G460" i="1" s="1"/>
  <c r="F488" i="1"/>
  <c r="H488" i="1" s="1"/>
  <c r="E488" i="1"/>
  <c r="G488" i="1" s="1"/>
  <c r="F372" i="1"/>
  <c r="H372" i="1" s="1"/>
  <c r="E372" i="1"/>
  <c r="G372" i="1" s="1"/>
  <c r="F539" i="1"/>
  <c r="H539" i="1" s="1"/>
  <c r="E539" i="1"/>
  <c r="F479" i="1"/>
  <c r="H479" i="1" s="1"/>
  <c r="E479" i="1"/>
  <c r="G479" i="1" s="1"/>
  <c r="F107" i="1"/>
  <c r="H107" i="1" s="1"/>
  <c r="E107" i="1"/>
  <c r="G107" i="1" s="1"/>
  <c r="F473" i="1"/>
  <c r="H473" i="1" s="1"/>
  <c r="E473" i="1"/>
  <c r="G473" i="1" s="1"/>
  <c r="F340" i="1"/>
  <c r="H340" i="1" s="1"/>
  <c r="E340" i="1"/>
  <c r="F506" i="1"/>
  <c r="H506" i="1" s="1"/>
  <c r="E506" i="1"/>
  <c r="G506" i="1" s="1"/>
  <c r="F392" i="1"/>
  <c r="H392" i="1" s="1"/>
  <c r="E392" i="1"/>
  <c r="G392" i="1" s="1"/>
  <c r="F600" i="1"/>
  <c r="H600" i="1" s="1"/>
  <c r="E600" i="1"/>
  <c r="F141" i="1"/>
  <c r="H141" i="1" s="1"/>
  <c r="E141" i="1"/>
  <c r="F70" i="1"/>
  <c r="H70" i="1" s="1"/>
  <c r="E70" i="1"/>
  <c r="G70" i="1" s="1"/>
  <c r="F639" i="1"/>
  <c r="H639" i="1" s="1"/>
  <c r="E639" i="1"/>
  <c r="G639" i="1" s="1"/>
  <c r="F537" i="1"/>
  <c r="H537" i="1" s="1"/>
  <c r="E537" i="1"/>
  <c r="F648" i="1"/>
  <c r="H648" i="1" s="1"/>
  <c r="E648" i="1"/>
  <c r="F376" i="1"/>
  <c r="H376" i="1" s="1"/>
  <c r="E376" i="1"/>
  <c r="G376" i="1" s="1"/>
  <c r="F306" i="1"/>
  <c r="H306" i="1" s="1"/>
  <c r="E306" i="1"/>
  <c r="G306" i="1" s="1"/>
  <c r="F239" i="1"/>
  <c r="H239" i="1" s="1"/>
  <c r="E239" i="1"/>
  <c r="F654" i="1"/>
  <c r="H654" i="1" s="1"/>
  <c r="E654" i="1"/>
  <c r="F116" i="1"/>
  <c r="H116" i="1" s="1"/>
  <c r="E116" i="1"/>
  <c r="G116" i="1" s="1"/>
  <c r="F257" i="1"/>
  <c r="H257" i="1" s="1"/>
  <c r="E257" i="1"/>
  <c r="G257" i="1" s="1"/>
  <c r="F286" i="1"/>
  <c r="H286" i="1" s="1"/>
  <c r="E286" i="1"/>
  <c r="F607" i="1"/>
  <c r="H607" i="1" s="1"/>
  <c r="E607" i="1"/>
  <c r="F562" i="1"/>
  <c r="H562" i="1" s="1"/>
  <c r="E562" i="1"/>
  <c r="G562" i="1" s="1"/>
  <c r="F642" i="1"/>
  <c r="H642" i="1" s="1"/>
  <c r="E642" i="1"/>
  <c r="G642" i="1" s="1"/>
  <c r="F618" i="1"/>
  <c r="H618" i="1" s="1"/>
  <c r="E618" i="1"/>
  <c r="F259" i="1"/>
  <c r="H259" i="1" s="1"/>
  <c r="E259" i="1"/>
  <c r="F347" i="1"/>
  <c r="H347" i="1" s="1"/>
  <c r="E347" i="1"/>
  <c r="G347" i="1" s="1"/>
  <c r="F103" i="1"/>
  <c r="H103" i="1" s="1"/>
  <c r="E103" i="1"/>
  <c r="G103" i="1" s="1"/>
  <c r="F660" i="1"/>
  <c r="H660" i="1" s="1"/>
  <c r="E660" i="1"/>
  <c r="F186" i="1"/>
  <c r="H186" i="1" s="1"/>
  <c r="E186" i="1"/>
  <c r="F201" i="1"/>
  <c r="H201" i="1" s="1"/>
  <c r="E201" i="1"/>
  <c r="G201" i="1" s="1"/>
  <c r="F33" i="1"/>
  <c r="H33" i="1" s="1"/>
  <c r="E33" i="1"/>
  <c r="G33" i="1" s="1"/>
  <c r="F88" i="1"/>
  <c r="H88" i="1" s="1"/>
  <c r="E88" i="1"/>
  <c r="G88" i="1" s="1"/>
  <c r="F591" i="1"/>
  <c r="H591" i="1" s="1"/>
  <c r="E591" i="1"/>
  <c r="G591" i="1" s="1"/>
  <c r="F592" i="1"/>
  <c r="H592" i="1" s="1"/>
  <c r="E592" i="1"/>
  <c r="G592" i="1" s="1"/>
  <c r="F540" i="1"/>
  <c r="H540" i="1" s="1"/>
  <c r="E540" i="1"/>
  <c r="F119" i="1"/>
  <c r="H119" i="1" s="1"/>
  <c r="E119" i="1"/>
  <c r="G119" i="1" s="1"/>
  <c r="F626" i="1"/>
  <c r="H626" i="1" s="1"/>
  <c r="E626" i="1"/>
  <c r="G626" i="1" s="1"/>
  <c r="F108" i="1"/>
  <c r="H108" i="1" s="1"/>
  <c r="E108" i="1"/>
  <c r="G108" i="1" s="1"/>
  <c r="F230" i="1"/>
  <c r="H230" i="1" s="1"/>
  <c r="E230" i="1"/>
  <c r="G230" i="1" s="1"/>
  <c r="F379" i="1"/>
  <c r="H379" i="1" s="1"/>
  <c r="E379" i="1"/>
  <c r="F171" i="1"/>
  <c r="H171" i="1" s="1"/>
  <c r="E171" i="1"/>
  <c r="G171" i="1" s="1"/>
  <c r="F417" i="1"/>
  <c r="H417" i="1" s="1"/>
  <c r="E417" i="1"/>
  <c r="G417" i="1" s="1"/>
  <c r="F573" i="1"/>
  <c r="E573" i="1"/>
  <c r="G573" i="1" s="1"/>
  <c r="F356" i="1"/>
  <c r="H356" i="1" s="1"/>
  <c r="E356" i="1"/>
  <c r="F469" i="1"/>
  <c r="H469" i="1" s="1"/>
  <c r="E469" i="1"/>
  <c r="F533" i="1"/>
  <c r="H533" i="1" s="1"/>
  <c r="E533" i="1"/>
  <c r="F349" i="1"/>
  <c r="H349" i="1" s="1"/>
  <c r="E349" i="1"/>
  <c r="F85" i="1"/>
  <c r="H85" i="1" s="1"/>
  <c r="E85" i="1"/>
  <c r="G85" i="1" s="1"/>
  <c r="F442" i="1"/>
  <c r="H442" i="1" s="1"/>
  <c r="E442" i="1"/>
  <c r="G442" i="1" s="1"/>
  <c r="F606" i="1"/>
  <c r="H606" i="1" s="1"/>
  <c r="E606" i="1"/>
  <c r="G606" i="1" s="1"/>
  <c r="F114" i="1"/>
  <c r="E114" i="1"/>
  <c r="G114" i="1" s="1"/>
  <c r="F53" i="1"/>
  <c r="H53" i="1" s="1"/>
  <c r="E53" i="1"/>
  <c r="F643" i="1"/>
  <c r="H643" i="1" s="1"/>
  <c r="E643" i="1"/>
  <c r="G643" i="1" s="1"/>
  <c r="F163" i="1"/>
  <c r="H163" i="1" s="1"/>
  <c r="E163" i="1"/>
  <c r="F355" i="1"/>
  <c r="H355" i="1" s="1"/>
  <c r="E355" i="1"/>
  <c r="F89" i="1"/>
  <c r="H89" i="1" s="1"/>
  <c r="E89" i="1"/>
  <c r="F546" i="1"/>
  <c r="H546" i="1" s="1"/>
  <c r="E546" i="1"/>
  <c r="F153" i="1"/>
  <c r="H153" i="1" s="1"/>
  <c r="E153" i="1"/>
  <c r="F670" i="1"/>
  <c r="H670" i="1" s="1"/>
  <c r="E670" i="1"/>
  <c r="F83" i="1"/>
  <c r="H83" i="1" s="1"/>
  <c r="E83" i="1"/>
  <c r="G83" i="1" s="1"/>
  <c r="F124" i="1"/>
  <c r="H124" i="1" s="1"/>
  <c r="E124" i="1"/>
  <c r="F206" i="1"/>
  <c r="H206" i="1" s="1"/>
  <c r="E206" i="1"/>
  <c r="G206" i="1" s="1"/>
  <c r="F536" i="1"/>
  <c r="H536" i="1" s="1"/>
  <c r="E536" i="1"/>
  <c r="G536" i="1" s="1"/>
  <c r="F10" i="1"/>
  <c r="E10" i="1"/>
  <c r="G10" i="1" s="1"/>
  <c r="F474" i="1"/>
  <c r="H474" i="1" s="1"/>
  <c r="E474" i="1"/>
  <c r="F526" i="1"/>
  <c r="H526" i="1" s="1"/>
  <c r="E526" i="1"/>
  <c r="F327" i="1"/>
  <c r="E327" i="1"/>
  <c r="G327" i="1" s="1"/>
  <c r="F665" i="1"/>
  <c r="H665" i="1" s="1"/>
  <c r="E665" i="1"/>
  <c r="F515" i="1"/>
  <c r="H515" i="1" s="1"/>
  <c r="E515" i="1"/>
  <c r="F276" i="1"/>
  <c r="H276" i="1" s="1"/>
  <c r="E276" i="1"/>
  <c r="F634" i="1"/>
  <c r="H634" i="1" s="1"/>
  <c r="E634" i="1"/>
  <c r="G634" i="1" s="1"/>
  <c r="F429" i="1"/>
  <c r="E429" i="1"/>
  <c r="G429" i="1" s="1"/>
  <c r="F120" i="1"/>
  <c r="H120" i="1" s="1"/>
  <c r="E120" i="1"/>
  <c r="F265" i="1"/>
  <c r="H265" i="1" s="1"/>
  <c r="E265" i="1"/>
  <c r="F366" i="1"/>
  <c r="E366" i="1"/>
  <c r="G366" i="1" s="1"/>
  <c r="F595" i="1"/>
  <c r="H595" i="1" s="1"/>
  <c r="E595" i="1"/>
  <c r="G595" i="1" s="1"/>
  <c r="F284" i="1"/>
  <c r="H284" i="1" s="1"/>
  <c r="E284" i="1"/>
  <c r="F269" i="1"/>
  <c r="H269" i="1" s="1"/>
  <c r="E269" i="1"/>
  <c r="G269" i="1" s="1"/>
  <c r="F323" i="1"/>
  <c r="H323" i="1" s="1"/>
  <c r="E323" i="1"/>
  <c r="G323" i="1" s="1"/>
  <c r="F571" i="1"/>
  <c r="H571" i="1" s="1"/>
  <c r="E571" i="1"/>
  <c r="F357" i="1"/>
  <c r="H357" i="1" s="1"/>
  <c r="E357" i="1"/>
  <c r="F338" i="1"/>
  <c r="H338" i="1" s="1"/>
  <c r="E338" i="1"/>
  <c r="G338" i="1" s="1"/>
  <c r="D338" i="1"/>
  <c r="F106" i="1"/>
  <c r="H106" i="1" s="1"/>
  <c r="E106" i="1"/>
  <c r="G106" i="1" s="1"/>
  <c r="F377" i="1"/>
  <c r="H377" i="1" s="1"/>
  <c r="E377" i="1"/>
  <c r="G377" i="1" s="1"/>
  <c r="F503" i="1"/>
  <c r="H503" i="1" s="1"/>
  <c r="E503" i="1"/>
  <c r="F612" i="1"/>
  <c r="H612" i="1" s="1"/>
  <c r="E612" i="1"/>
  <c r="G612" i="1" s="1"/>
  <c r="F580" i="1"/>
  <c r="E580" i="1"/>
  <c r="G580" i="1" s="1"/>
  <c r="F279" i="1"/>
  <c r="H279" i="1" s="1"/>
  <c r="E279" i="1"/>
  <c r="G279" i="1" s="1"/>
  <c r="F91" i="1"/>
  <c r="H91" i="1" s="1"/>
  <c r="E91" i="1"/>
  <c r="D91" i="1"/>
  <c r="F431" i="1"/>
  <c r="H431" i="1" s="1"/>
  <c r="E431" i="1"/>
  <c r="G431" i="1" s="1"/>
  <c r="F661" i="1"/>
  <c r="H661" i="1" s="1"/>
  <c r="E661" i="1"/>
  <c r="G661" i="1" s="1"/>
  <c r="F446" i="1"/>
  <c r="H446" i="1" s="1"/>
  <c r="E446" i="1"/>
  <c r="G446" i="1" s="1"/>
  <c r="D446" i="1"/>
  <c r="F199" i="1"/>
  <c r="H199" i="1" s="1"/>
  <c r="E199" i="1"/>
  <c r="G199" i="1" s="1"/>
  <c r="F566" i="1"/>
  <c r="H566" i="1" s="1"/>
  <c r="E566" i="1"/>
  <c r="G566" i="1" s="1"/>
  <c r="F242" i="1"/>
  <c r="H242" i="1" s="1"/>
  <c r="E242" i="1"/>
  <c r="F8" i="1"/>
  <c r="E8" i="1"/>
  <c r="G8" i="1" s="1"/>
  <c r="F575" i="1"/>
  <c r="H575" i="1" s="1"/>
  <c r="E575" i="1"/>
  <c r="G575" i="1" s="1"/>
  <c r="F425" i="1"/>
  <c r="E425" i="1"/>
  <c r="G425" i="1" s="1"/>
  <c r="F391" i="1"/>
  <c r="H391" i="1" s="1"/>
  <c r="E391" i="1"/>
  <c r="G391" i="1" s="1"/>
  <c r="F92" i="1"/>
  <c r="H92" i="1" s="1"/>
  <c r="E92" i="1"/>
  <c r="G92" i="1" s="1"/>
  <c r="F197" i="1"/>
  <c r="H197" i="1" s="1"/>
  <c r="E197" i="1"/>
  <c r="G197" i="1" s="1"/>
  <c r="F316" i="1"/>
  <c r="H316" i="1" s="1"/>
  <c r="E316" i="1"/>
  <c r="F553" i="1"/>
  <c r="H553" i="1" s="1"/>
  <c r="E553" i="1"/>
  <c r="G553" i="1" s="1"/>
  <c r="F477" i="1"/>
  <c r="H477" i="1" s="1"/>
  <c r="E477" i="1"/>
  <c r="F296" i="1"/>
  <c r="H296" i="1" s="1"/>
  <c r="E296" i="1"/>
  <c r="G296" i="1" s="1"/>
  <c r="D296" i="1"/>
  <c r="F215" i="1"/>
  <c r="H215" i="1" s="1"/>
  <c r="E215" i="1"/>
  <c r="F351" i="1"/>
  <c r="H351" i="1" s="1"/>
  <c r="E351" i="1"/>
  <c r="G351" i="1" s="1"/>
  <c r="F542" i="1"/>
  <c r="H542" i="1" s="1"/>
  <c r="E542" i="1"/>
  <c r="F59" i="1"/>
  <c r="H59" i="1" s="1"/>
  <c r="E59" i="1"/>
  <c r="G59" i="1" s="1"/>
  <c r="F550" i="1"/>
  <c r="H550" i="1" s="1"/>
  <c r="E550" i="1"/>
  <c r="F470" i="1"/>
  <c r="H470" i="1" s="1"/>
  <c r="E470" i="1"/>
  <c r="G470" i="1" s="1"/>
  <c r="F258" i="1"/>
  <c r="H258" i="1" s="1"/>
  <c r="E258" i="1"/>
  <c r="F390" i="1"/>
  <c r="H390" i="1" s="1"/>
  <c r="E390" i="1"/>
  <c r="G390" i="1" s="1"/>
  <c r="F560" i="1"/>
  <c r="H560" i="1" s="1"/>
  <c r="E560" i="1"/>
  <c r="G560" i="1" s="1"/>
  <c r="F202" i="1"/>
  <c r="H202" i="1" s="1"/>
  <c r="E202" i="1"/>
  <c r="F455" i="1"/>
  <c r="H455" i="1" s="1"/>
  <c r="E455" i="1"/>
  <c r="G455" i="1" s="1"/>
  <c r="F31" i="1"/>
  <c r="H31" i="1" s="1"/>
  <c r="E31" i="1"/>
  <c r="G31" i="1" s="1"/>
  <c r="F367" i="1"/>
  <c r="H367" i="1" s="1"/>
  <c r="E367" i="1"/>
  <c r="G367" i="1" s="1"/>
  <c r="F267" i="1"/>
  <c r="H267" i="1" s="1"/>
  <c r="E267" i="1"/>
  <c r="F29" i="1"/>
  <c r="H29" i="1" s="1"/>
  <c r="E29" i="1"/>
  <c r="G29" i="1" s="1"/>
  <c r="F502" i="1"/>
  <c r="H502" i="1" s="1"/>
  <c r="E502" i="1"/>
  <c r="G502" i="1" s="1"/>
  <c r="F435" i="1"/>
  <c r="H435" i="1" s="1"/>
  <c r="E435" i="1"/>
  <c r="F505" i="1"/>
  <c r="H505" i="1" s="1"/>
  <c r="E505" i="1"/>
  <c r="F621" i="1"/>
  <c r="H621" i="1" s="1"/>
  <c r="E621" i="1"/>
  <c r="G621" i="1" s="1"/>
  <c r="F161" i="1"/>
  <c r="H161" i="1" s="1"/>
  <c r="E161" i="1"/>
  <c r="G161" i="1" s="1"/>
  <c r="F641" i="1"/>
  <c r="H641" i="1" s="1"/>
  <c r="E641" i="1"/>
  <c r="F280" i="1"/>
  <c r="H280" i="1" s="1"/>
  <c r="E280" i="1"/>
  <c r="F509" i="1"/>
  <c r="H509" i="1" s="1"/>
  <c r="E509" i="1"/>
  <c r="G509" i="1" s="1"/>
  <c r="F123" i="1"/>
  <c r="H123" i="1" s="1"/>
  <c r="E123" i="1"/>
  <c r="G123" i="1" s="1"/>
  <c r="F290" i="1"/>
  <c r="H290" i="1" s="1"/>
  <c r="E290" i="1"/>
  <c r="G290" i="1" s="1"/>
  <c r="F528" i="1"/>
  <c r="H528" i="1" s="1"/>
  <c r="E528" i="1"/>
  <c r="F268" i="1"/>
  <c r="H268" i="1" s="1"/>
  <c r="E268" i="1"/>
  <c r="G268" i="1" s="1"/>
  <c r="F585" i="1"/>
  <c r="H585" i="1" s="1"/>
  <c r="E585" i="1"/>
  <c r="G585" i="1" s="1"/>
  <c r="F210" i="1"/>
  <c r="H210" i="1" s="1"/>
  <c r="E210" i="1"/>
  <c r="G210" i="1" s="1"/>
  <c r="F625" i="1"/>
  <c r="H625" i="1" s="1"/>
  <c r="E625" i="1"/>
  <c r="F189" i="1"/>
  <c r="H189" i="1" s="1"/>
  <c r="E189" i="1"/>
  <c r="G189" i="1" s="1"/>
  <c r="F185" i="1"/>
  <c r="H185" i="1" s="1"/>
  <c r="E185" i="1"/>
  <c r="G185" i="1" s="1"/>
  <c r="D185" i="1"/>
  <c r="F653" i="1"/>
  <c r="H653" i="1" s="1"/>
  <c r="E653" i="1"/>
  <c r="F414" i="1"/>
  <c r="H414" i="1" s="1"/>
  <c r="E414" i="1"/>
  <c r="F305" i="1"/>
  <c r="H305" i="1" s="1"/>
  <c r="E305" i="1"/>
  <c r="G305" i="1" s="1"/>
  <c r="F166" i="1"/>
  <c r="H166" i="1" s="1"/>
  <c r="E166" i="1"/>
  <c r="G166" i="1" s="1"/>
  <c r="F43" i="1"/>
  <c r="H43" i="1" s="1"/>
  <c r="E43" i="1"/>
  <c r="F608" i="1"/>
  <c r="H608" i="1" s="1"/>
  <c r="E608" i="1"/>
  <c r="D608" i="1"/>
  <c r="F55" i="1"/>
  <c r="H55" i="1" s="1"/>
  <c r="E55" i="1"/>
  <c r="G55" i="1" s="1"/>
  <c r="F272" i="1"/>
  <c r="H272" i="1" s="1"/>
  <c r="E272" i="1"/>
  <c r="G272" i="1" s="1"/>
  <c r="F16" i="1"/>
  <c r="H16" i="1" s="1"/>
  <c r="E16" i="1"/>
  <c r="G16" i="1" s="1"/>
  <c r="F500" i="1"/>
  <c r="H500" i="1" s="1"/>
  <c r="E500" i="1"/>
  <c r="F517" i="1"/>
  <c r="H517" i="1" s="1"/>
  <c r="E517" i="1"/>
  <c r="G517" i="1" s="1"/>
  <c r="F303" i="1"/>
  <c r="H303" i="1" s="1"/>
  <c r="E303" i="1"/>
  <c r="F452" i="1"/>
  <c r="H452" i="1" s="1"/>
  <c r="E452" i="1"/>
  <c r="F388" i="1"/>
  <c r="H388" i="1" s="1"/>
  <c r="E388" i="1"/>
  <c r="G388" i="1" s="1"/>
  <c r="F251" i="1"/>
  <c r="H251" i="1" s="1"/>
  <c r="E251" i="1"/>
  <c r="F428" i="1"/>
  <c r="H428" i="1" s="1"/>
  <c r="E428" i="1"/>
  <c r="G428" i="1" s="1"/>
  <c r="D428" i="1"/>
  <c r="F87" i="1"/>
  <c r="H87" i="1" s="1"/>
  <c r="E87" i="1"/>
  <c r="F605" i="1"/>
  <c r="H605" i="1" s="1"/>
  <c r="E605" i="1"/>
  <c r="G605" i="1" s="1"/>
  <c r="F294" i="1"/>
  <c r="H294" i="1" s="1"/>
  <c r="E294" i="1"/>
  <c r="D294" i="1"/>
  <c r="F95" i="1"/>
  <c r="H95" i="1" s="1"/>
  <c r="E95" i="1"/>
  <c r="G95" i="1" s="1"/>
  <c r="F518" i="1"/>
  <c r="H518" i="1" s="1"/>
  <c r="E518" i="1"/>
  <c r="F520" i="1"/>
  <c r="H520" i="1" s="1"/>
  <c r="E520" i="1"/>
  <c r="G520" i="1" s="1"/>
  <c r="D520" i="1"/>
  <c r="F262" i="1"/>
  <c r="H262" i="1" s="1"/>
  <c r="E262" i="1"/>
  <c r="F291" i="1"/>
  <c r="H291" i="1" s="1"/>
  <c r="E291" i="1"/>
  <c r="G291" i="1" s="1"/>
  <c r="F64" i="1"/>
  <c r="H64" i="1" s="1"/>
  <c r="E64" i="1"/>
  <c r="D64" i="1"/>
  <c r="F187" i="1"/>
  <c r="H187" i="1" s="1"/>
  <c r="E187" i="1"/>
  <c r="G187" i="1" s="1"/>
  <c r="F285" i="1"/>
  <c r="H285" i="1" s="1"/>
  <c r="E285" i="1"/>
  <c r="F466" i="1"/>
  <c r="H466" i="1" s="1"/>
  <c r="E466" i="1"/>
  <c r="G466" i="1" s="1"/>
  <c r="F209" i="1"/>
  <c r="H209" i="1" s="1"/>
  <c r="E209" i="1"/>
  <c r="F420" i="1"/>
  <c r="H420" i="1" s="1"/>
  <c r="E420" i="1"/>
  <c r="G420" i="1" s="1"/>
  <c r="F556" i="1"/>
  <c r="H556" i="1" s="1"/>
  <c r="E556" i="1"/>
  <c r="F72" i="1"/>
  <c r="H72" i="1" s="1"/>
  <c r="E72" i="1"/>
  <c r="G72" i="1" s="1"/>
  <c r="F214" i="1"/>
  <c r="H214" i="1" s="1"/>
  <c r="E214" i="1"/>
  <c r="D214" i="1"/>
  <c r="F462" i="1"/>
  <c r="H462" i="1" s="1"/>
  <c r="E462" i="1"/>
  <c r="F399" i="1"/>
  <c r="H399" i="1" s="1"/>
  <c r="E399" i="1"/>
  <c r="F198" i="1"/>
  <c r="H198" i="1" s="1"/>
  <c r="E198" i="1"/>
  <c r="D198" i="1"/>
  <c r="F54" i="1"/>
  <c r="H54" i="1" s="1"/>
  <c r="E54" i="1"/>
  <c r="F149" i="1"/>
  <c r="H149" i="1" s="1"/>
  <c r="E149" i="1"/>
  <c r="G149" i="1" s="1"/>
  <c r="F467" i="1"/>
  <c r="H467" i="1" s="1"/>
  <c r="E467" i="1"/>
  <c r="F260" i="1"/>
  <c r="H260" i="1" s="1"/>
  <c r="E260" i="1"/>
  <c r="G260" i="1" s="1"/>
  <c r="F513" i="1"/>
  <c r="H513" i="1" s="1"/>
  <c r="E513" i="1"/>
  <c r="F368" i="1"/>
  <c r="H368" i="1" s="1"/>
  <c r="E368" i="1"/>
  <c r="F380" i="1"/>
  <c r="E380" i="1"/>
  <c r="G380" i="1" s="1"/>
  <c r="F359" i="1"/>
  <c r="H359" i="1" s="1"/>
  <c r="E359" i="1"/>
  <c r="D359" i="1"/>
  <c r="F205" i="1"/>
  <c r="H205" i="1" s="1"/>
  <c r="E205" i="1"/>
  <c r="F354" i="1"/>
  <c r="H354" i="1" s="1"/>
  <c r="E354" i="1"/>
  <c r="G354" i="1" s="1"/>
  <c r="F304" i="1"/>
  <c r="H304" i="1" s="1"/>
  <c r="E304" i="1"/>
  <c r="F373" i="1"/>
  <c r="H373" i="1" s="1"/>
  <c r="E373" i="1"/>
  <c r="G373" i="1" s="1"/>
  <c r="F594" i="1"/>
  <c r="H594" i="1" s="1"/>
  <c r="E594" i="1"/>
  <c r="D594" i="1"/>
  <c r="F203" i="1"/>
  <c r="H203" i="1" s="1"/>
  <c r="E203" i="1"/>
  <c r="F281" i="1"/>
  <c r="H281" i="1" s="1"/>
  <c r="E281" i="1"/>
  <c r="D281" i="1"/>
  <c r="F225" i="1"/>
  <c r="H225" i="1" s="1"/>
  <c r="E225" i="1"/>
  <c r="G225" i="1" s="1"/>
  <c r="D225" i="1"/>
  <c r="F565" i="1"/>
  <c r="H565" i="1" s="1"/>
  <c r="E565" i="1"/>
  <c r="F67" i="1"/>
  <c r="H67" i="1" s="1"/>
  <c r="E67" i="1"/>
  <c r="G67" i="1" s="1"/>
  <c r="D67" i="1"/>
  <c r="F117" i="1"/>
  <c r="H117" i="1" s="1"/>
  <c r="E117" i="1"/>
  <c r="F620" i="1"/>
  <c r="H620" i="1" s="1"/>
  <c r="E620" i="1"/>
  <c r="F172" i="1"/>
  <c r="H172" i="1" s="1"/>
  <c r="E172" i="1"/>
  <c r="G172" i="1" s="1"/>
  <c r="F121" i="1"/>
  <c r="H121" i="1" s="1"/>
  <c r="E121" i="1"/>
  <c r="G121" i="1" s="1"/>
  <c r="F369" i="1"/>
  <c r="H369" i="1" s="1"/>
  <c r="E369" i="1"/>
  <c r="F111" i="1"/>
  <c r="H111" i="1" s="1"/>
  <c r="E111" i="1"/>
  <c r="D111" i="1"/>
  <c r="F663" i="1"/>
  <c r="H663" i="1" s="1"/>
  <c r="E663" i="1"/>
  <c r="G663" i="1" s="1"/>
  <c r="F547" i="1"/>
  <c r="H547" i="1" s="1"/>
  <c r="E547" i="1"/>
  <c r="G547" i="1" s="1"/>
  <c r="F236" i="1"/>
  <c r="H236" i="1" s="1"/>
  <c r="E236" i="1"/>
  <c r="F98" i="1"/>
  <c r="H98" i="1" s="1"/>
  <c r="E98" i="1"/>
  <c r="G98" i="1" s="1"/>
  <c r="F157" i="1"/>
  <c r="H157" i="1" s="1"/>
  <c r="E157" i="1"/>
  <c r="F341" i="1"/>
  <c r="H341" i="1" s="1"/>
  <c r="E341" i="1"/>
  <c r="G341" i="1" s="1"/>
  <c r="F497" i="1"/>
  <c r="H497" i="1" s="1"/>
  <c r="E497" i="1"/>
  <c r="D497" i="1"/>
  <c r="F394" i="1"/>
  <c r="H394" i="1" s="1"/>
  <c r="E394" i="1"/>
  <c r="G394" i="1" s="1"/>
  <c r="F80" i="1"/>
  <c r="H80" i="1" s="1"/>
  <c r="E80" i="1"/>
  <c r="G80" i="1" s="1"/>
  <c r="F9" i="1"/>
  <c r="H9" i="1" s="1"/>
  <c r="E9" i="1"/>
  <c r="G9" i="1" s="1"/>
  <c r="D9" i="1"/>
  <c r="F66" i="1"/>
  <c r="E66" i="1"/>
  <c r="G66" i="1" s="1"/>
  <c r="F471" i="1"/>
  <c r="H471" i="1" s="1"/>
  <c r="E471" i="1"/>
  <c r="F499" i="1"/>
  <c r="H499" i="1" s="1"/>
  <c r="E499" i="1"/>
  <c r="D499" i="1"/>
  <c r="F5" i="1"/>
  <c r="H5" i="1" s="1"/>
  <c r="E5" i="1"/>
  <c r="F617" i="1"/>
  <c r="H617" i="1" s="1"/>
  <c r="E617" i="1"/>
  <c r="G617" i="1" s="1"/>
  <c r="F131" i="1"/>
  <c r="H131" i="1" s="1"/>
  <c r="E131" i="1"/>
  <c r="G131" i="1" s="1"/>
  <c r="D131" i="1"/>
  <c r="F24" i="1"/>
  <c r="H24" i="1" s="1"/>
  <c r="E24" i="1"/>
  <c r="F646" i="1"/>
  <c r="H646" i="1" s="1"/>
  <c r="E646" i="1"/>
  <c r="F459" i="1"/>
  <c r="H459" i="1" s="1"/>
  <c r="E459" i="1"/>
  <c r="F491" i="1"/>
  <c r="H491" i="1" s="1"/>
  <c r="E491" i="1"/>
  <c r="G491" i="1" s="1"/>
  <c r="F633" i="1"/>
  <c r="H633" i="1" s="1"/>
  <c r="E633" i="1"/>
  <c r="G633" i="1" s="1"/>
  <c r="F613" i="1"/>
  <c r="H613" i="1" s="1"/>
  <c r="E613" i="1"/>
  <c r="G613" i="1" s="1"/>
  <c r="F538" i="1"/>
  <c r="H538" i="1" s="1"/>
  <c r="E538" i="1"/>
  <c r="D538" i="1"/>
  <c r="F27" i="1"/>
  <c r="H27" i="1" s="1"/>
  <c r="E27" i="1"/>
  <c r="G27" i="1" s="1"/>
  <c r="F384" i="1"/>
  <c r="H384" i="1" s="1"/>
  <c r="E384" i="1"/>
  <c r="F118" i="1"/>
  <c r="H118" i="1" s="1"/>
  <c r="E118" i="1"/>
  <c r="G118" i="1" s="1"/>
  <c r="D118" i="1"/>
  <c r="F514" i="1"/>
  <c r="H514" i="1" s="1"/>
  <c r="E514" i="1"/>
  <c r="F485" i="1"/>
  <c r="H485" i="1" s="1"/>
  <c r="E485" i="1"/>
  <c r="F193" i="1"/>
  <c r="H193" i="1" s="1"/>
  <c r="E193" i="1"/>
  <c r="D193" i="1"/>
  <c r="F521" i="1"/>
  <c r="H521" i="1" s="1"/>
  <c r="E521" i="1"/>
  <c r="F6" i="1"/>
  <c r="H6" i="1" s="1"/>
  <c r="E6" i="1"/>
  <c r="F227" i="1"/>
  <c r="H227" i="1" s="1"/>
  <c r="E227" i="1"/>
  <c r="G227" i="1" s="1"/>
  <c r="F231" i="1"/>
  <c r="H231" i="1" s="1"/>
  <c r="E231" i="1"/>
  <c r="F504" i="1"/>
  <c r="H504" i="1" s="1"/>
  <c r="E504" i="1"/>
  <c r="G504" i="1" s="1"/>
  <c r="F177" i="1"/>
  <c r="H177" i="1" s="1"/>
  <c r="E177" i="1"/>
  <c r="F472" i="1"/>
  <c r="H472" i="1" s="1"/>
  <c r="E472" i="1"/>
  <c r="F332" i="1"/>
  <c r="H332" i="1" s="1"/>
  <c r="E332" i="1"/>
  <c r="D332" i="1"/>
  <c r="F46" i="1"/>
  <c r="H46" i="1" s="1"/>
  <c r="E46" i="1"/>
  <c r="G46" i="1" s="1"/>
  <c r="F360" i="1"/>
  <c r="H360" i="1" s="1"/>
  <c r="E360" i="1"/>
  <c r="G360" i="1" s="1"/>
  <c r="F609" i="1"/>
  <c r="H609" i="1" s="1"/>
  <c r="E609" i="1"/>
  <c r="D609" i="1"/>
  <c r="F41" i="1"/>
  <c r="H41" i="1" s="1"/>
  <c r="E41" i="1"/>
  <c r="F273" i="1"/>
  <c r="H273" i="1" s="1"/>
  <c r="E273" i="1"/>
  <c r="G273" i="1" s="1"/>
  <c r="F352" i="1"/>
  <c r="H352" i="1" s="1"/>
  <c r="E352" i="1"/>
  <c r="G352" i="1" s="1"/>
  <c r="F409" i="1"/>
  <c r="H409" i="1" s="1"/>
  <c r="E409" i="1"/>
  <c r="G409" i="1" s="1"/>
  <c r="F12" i="1"/>
  <c r="H12" i="1" s="1"/>
  <c r="E12" i="1"/>
  <c r="F622" i="1"/>
  <c r="H622" i="1" s="1"/>
  <c r="E622" i="1"/>
  <c r="G622" i="1" s="1"/>
  <c r="F342" i="1"/>
  <c r="H342" i="1" s="1"/>
  <c r="E342" i="1"/>
  <c r="G342" i="1" s="1"/>
  <c r="F433" i="1"/>
  <c r="H433" i="1" s="1"/>
  <c r="E433" i="1"/>
  <c r="D433" i="1"/>
  <c r="F398" i="1"/>
  <c r="H398" i="1" s="1"/>
  <c r="E398" i="1"/>
  <c r="G398" i="1" s="1"/>
  <c r="F598" i="1"/>
  <c r="H598" i="1" s="1"/>
  <c r="E598" i="1"/>
  <c r="F228" i="1"/>
  <c r="H228" i="1" s="1"/>
  <c r="E228" i="1"/>
  <c r="F558" i="1"/>
  <c r="H558" i="1" s="1"/>
  <c r="E558" i="1"/>
  <c r="F295" i="1"/>
  <c r="H295" i="1" s="1"/>
  <c r="E295" i="1"/>
  <c r="G295" i="1" s="1"/>
  <c r="D295" i="1"/>
  <c r="F93" i="1"/>
  <c r="H93" i="1" s="1"/>
  <c r="E93" i="1"/>
  <c r="G93" i="1" s="1"/>
  <c r="F443" i="1"/>
  <c r="H443" i="1" s="1"/>
  <c r="E443" i="1"/>
  <c r="G443" i="1" s="1"/>
  <c r="D443" i="1"/>
  <c r="F158" i="1"/>
  <c r="H158" i="1" s="1"/>
  <c r="E158" i="1"/>
  <c r="D158" i="1"/>
  <c r="F374" i="1"/>
  <c r="H374" i="1" s="1"/>
  <c r="E374" i="1"/>
  <c r="F58" i="1"/>
  <c r="H58" i="1" s="1"/>
  <c r="E58" i="1"/>
  <c r="D58" i="1"/>
  <c r="F174" i="1"/>
  <c r="H174" i="1" s="1"/>
  <c r="E174" i="1"/>
  <c r="F522" i="1"/>
  <c r="H522" i="1" s="1"/>
  <c r="E522" i="1"/>
  <c r="G522" i="1" s="1"/>
  <c r="F487" i="1"/>
  <c r="H487" i="1" s="1"/>
  <c r="E487" i="1"/>
  <c r="G487" i="1" s="1"/>
  <c r="F218" i="1"/>
  <c r="H218" i="1" s="1"/>
  <c r="E218" i="1"/>
  <c r="G218" i="1" s="1"/>
  <c r="E61" i="1"/>
  <c r="G61" i="1" s="1"/>
  <c r="D61" i="1"/>
  <c r="F484" i="1"/>
  <c r="H484" i="1" s="1"/>
  <c r="E484" i="1"/>
  <c r="F183" i="1"/>
  <c r="H183" i="1" s="1"/>
  <c r="E183" i="1"/>
  <c r="F101" i="1"/>
  <c r="H101" i="1" s="1"/>
  <c r="E101" i="1"/>
  <c r="D101" i="1"/>
  <c r="F578" i="1"/>
  <c r="H578" i="1" s="1"/>
  <c r="E578" i="1"/>
  <c r="G578" i="1" s="1"/>
  <c r="F451" i="1"/>
  <c r="H451" i="1" s="1"/>
  <c r="E451" i="1"/>
  <c r="F69" i="1"/>
  <c r="H69" i="1" s="1"/>
  <c r="E69" i="1"/>
  <c r="G69" i="1" s="1"/>
  <c r="D69" i="1"/>
  <c r="F20" i="1"/>
  <c r="H20" i="1" s="1"/>
  <c r="E20" i="1"/>
  <c r="G20" i="1" s="1"/>
  <c r="F302" i="1"/>
  <c r="H302" i="1" s="1"/>
  <c r="E302" i="1"/>
  <c r="D302" i="1"/>
  <c r="F308" i="1"/>
  <c r="H308" i="1" s="1"/>
  <c r="E308" i="1"/>
  <c r="G308" i="1" s="1"/>
  <c r="D308" i="1"/>
  <c r="F511" i="1"/>
  <c r="H511" i="1" s="1"/>
  <c r="E511" i="1"/>
  <c r="G511" i="1" s="1"/>
  <c r="F350" i="1"/>
  <c r="H350" i="1" s="1"/>
  <c r="E350" i="1"/>
  <c r="D350" i="1"/>
  <c r="F125" i="1"/>
  <c r="H125" i="1" s="1"/>
  <c r="E125" i="1"/>
  <c r="F512" i="1"/>
  <c r="E512" i="1"/>
  <c r="G512" i="1" s="1"/>
  <c r="F140" i="1"/>
  <c r="E140" i="1"/>
  <c r="G140" i="1" s="1"/>
  <c r="F226" i="1"/>
  <c r="H226" i="1" s="1"/>
  <c r="E226" i="1"/>
  <c r="F508" i="1"/>
  <c r="H508" i="1" s="1"/>
  <c r="E508" i="1"/>
  <c r="G508" i="1" s="1"/>
  <c r="D508" i="1"/>
  <c r="F213" i="1"/>
  <c r="H213" i="1" s="1"/>
  <c r="E213" i="1"/>
  <c r="G213" i="1" s="1"/>
  <c r="F148" i="1"/>
  <c r="E148" i="1"/>
  <c r="G148" i="1" s="1"/>
  <c r="F524" i="1"/>
  <c r="H524" i="1" s="1"/>
  <c r="E524" i="1"/>
  <c r="D524" i="1"/>
  <c r="F615" i="1"/>
  <c r="H615" i="1" s="1"/>
  <c r="E615" i="1"/>
  <c r="F133" i="1"/>
  <c r="H133" i="1" s="1"/>
  <c r="E133" i="1"/>
  <c r="G133" i="1" s="1"/>
  <c r="F243" i="1"/>
  <c r="E243" i="1"/>
  <c r="G243" i="1" s="1"/>
  <c r="D243" i="1"/>
  <c r="F266" i="1"/>
  <c r="H266" i="1" s="1"/>
  <c r="E266" i="1"/>
  <c r="G266" i="1" s="1"/>
  <c r="F486" i="1"/>
  <c r="H486" i="1" s="1"/>
  <c r="E486" i="1"/>
  <c r="D486" i="1"/>
  <c r="F599" i="1"/>
  <c r="H599" i="1" s="1"/>
  <c r="E599" i="1"/>
  <c r="G599" i="1" s="1"/>
  <c r="D599" i="1"/>
  <c r="F396" i="1"/>
  <c r="E396" i="1"/>
  <c r="G396" i="1" s="1"/>
  <c r="F23" i="1"/>
  <c r="H23" i="1" s="1"/>
  <c r="E23" i="1"/>
  <c r="G23" i="1" s="1"/>
  <c r="D23" i="1"/>
  <c r="F278" i="1"/>
  <c r="H278" i="1" s="1"/>
  <c r="E278" i="1"/>
  <c r="F601" i="1"/>
  <c r="H601" i="1" s="1"/>
  <c r="E601" i="1"/>
  <c r="G601" i="1" s="1"/>
  <c r="F264" i="1"/>
  <c r="E264" i="1"/>
  <c r="G264" i="1" s="1"/>
  <c r="F418" i="1"/>
  <c r="H418" i="1" s="1"/>
  <c r="E418" i="1"/>
  <c r="G418" i="1" s="1"/>
  <c r="F104" i="1"/>
  <c r="H104" i="1" s="1"/>
  <c r="E104" i="1"/>
  <c r="D104" i="1"/>
  <c r="F343" i="1"/>
  <c r="H343" i="1" s="1"/>
  <c r="E343" i="1"/>
  <c r="F596" i="1"/>
  <c r="E596" i="1"/>
  <c r="G596" i="1" s="1"/>
  <c r="F130" i="1"/>
  <c r="H130" i="1" s="1"/>
  <c r="E130" i="1"/>
  <c r="G130" i="1" s="1"/>
  <c r="D130" i="1"/>
  <c r="F616" i="1"/>
  <c r="H616" i="1" s="1"/>
  <c r="E616" i="1"/>
  <c r="G616" i="1" s="1"/>
  <c r="F300" i="1"/>
  <c r="H300" i="1" s="1"/>
  <c r="E300" i="1"/>
  <c r="G300" i="1" s="1"/>
  <c r="F288" i="1"/>
  <c r="H288" i="1" s="1"/>
  <c r="E288" i="1"/>
  <c r="G288" i="1" s="1"/>
  <c r="D288" i="1"/>
  <c r="F551" i="1"/>
  <c r="H551" i="1" s="1"/>
  <c r="E551" i="1"/>
  <c r="F78" i="1"/>
  <c r="H78" i="1" s="1"/>
  <c r="E78" i="1"/>
  <c r="G78" i="1" s="1"/>
  <c r="D78" i="1"/>
  <c r="F465" i="1"/>
  <c r="H465" i="1" s="1"/>
  <c r="E465" i="1"/>
  <c r="G465" i="1" s="1"/>
  <c r="D465" i="1"/>
  <c r="F655" i="1"/>
  <c r="H655" i="1" s="1"/>
  <c r="E655" i="1"/>
  <c r="G655" i="1" s="1"/>
  <c r="F184" i="1"/>
  <c r="H184" i="1" s="1"/>
  <c r="E184" i="1"/>
  <c r="G184" i="1" s="1"/>
  <c r="D184" i="1"/>
  <c r="F168" i="1"/>
  <c r="H168" i="1" s="1"/>
  <c r="E168" i="1"/>
  <c r="G168" i="1" s="1"/>
  <c r="F22" i="1"/>
  <c r="H22" i="1" s="1"/>
  <c r="E22" i="1"/>
  <c r="G22" i="1" s="1"/>
  <c r="F63" i="1"/>
  <c r="H63" i="1" s="1"/>
  <c r="E63" i="1"/>
  <c r="G63" i="1" s="1"/>
  <c r="D63" i="1"/>
  <c r="F382" i="1"/>
  <c r="H382" i="1" s="1"/>
  <c r="E382" i="1"/>
  <c r="G382" i="1" s="1"/>
  <c r="F336" i="1"/>
  <c r="H336" i="1" s="1"/>
  <c r="E336" i="1"/>
  <c r="D336" i="1"/>
  <c r="F39" i="1"/>
  <c r="E39" i="1"/>
  <c r="G39" i="1" s="1"/>
  <c r="D39" i="1"/>
  <c r="F301" i="1"/>
  <c r="H301" i="1" s="1"/>
  <c r="E301" i="1"/>
  <c r="G301" i="1" s="1"/>
  <c r="F403" i="1"/>
  <c r="H403" i="1" s="1"/>
  <c r="E403" i="1"/>
  <c r="G403" i="1" s="1"/>
  <c r="D403" i="1"/>
  <c r="F659" i="1"/>
  <c r="H659" i="1" s="1"/>
  <c r="E659" i="1"/>
  <c r="F475" i="1"/>
  <c r="H475" i="1" s="1"/>
  <c r="E475" i="1"/>
  <c r="F629" i="1"/>
  <c r="H629" i="1" s="1"/>
  <c r="E629" i="1"/>
  <c r="G629" i="1" s="1"/>
  <c r="D629" i="1"/>
  <c r="F211" i="1"/>
  <c r="E211" i="1"/>
  <c r="G211" i="1" s="1"/>
  <c r="F313" i="1"/>
  <c r="H313" i="1" s="1"/>
  <c r="E313" i="1"/>
  <c r="D313" i="1"/>
  <c r="F383" i="1"/>
  <c r="H383" i="1" s="1"/>
  <c r="E383" i="1"/>
  <c r="G383" i="1" s="1"/>
  <c r="D383" i="1"/>
  <c r="F570" i="1"/>
  <c r="H570" i="1" s="1"/>
  <c r="E570" i="1"/>
  <c r="G570" i="1" s="1"/>
  <c r="F441" i="1"/>
  <c r="H441" i="1" s="1"/>
  <c r="E441" i="1"/>
  <c r="G441" i="1" s="1"/>
  <c r="D441" i="1"/>
  <c r="F32" i="1"/>
  <c r="E32" i="1"/>
  <c r="G32" i="1" s="1"/>
  <c r="F339" i="1"/>
  <c r="H339" i="1" s="1"/>
  <c r="E339" i="1"/>
  <c r="G339" i="1" s="1"/>
  <c r="F652" i="1"/>
  <c r="H652" i="1" s="1"/>
  <c r="E652" i="1"/>
  <c r="G652" i="1" s="1"/>
  <c r="D652" i="1"/>
  <c r="F25" i="1"/>
  <c r="H25" i="1" s="1"/>
  <c r="E25" i="1"/>
  <c r="F152" i="1"/>
  <c r="H152" i="1" s="1"/>
  <c r="E152" i="1"/>
  <c r="G152" i="1" s="1"/>
  <c r="D152" i="1"/>
  <c r="F263" i="1"/>
  <c r="H263" i="1" s="1"/>
  <c r="E263" i="1"/>
  <c r="G263" i="1" s="1"/>
  <c r="D263" i="1"/>
  <c r="F593" i="1"/>
  <c r="H593" i="1" s="1"/>
  <c r="E593" i="1"/>
  <c r="G593" i="1" s="1"/>
  <c r="F138" i="1"/>
  <c r="E138" i="1"/>
  <c r="G138" i="1" s="1"/>
  <c r="D138" i="1"/>
  <c r="F501" i="1"/>
  <c r="H501" i="1" s="1"/>
  <c r="E501" i="1"/>
  <c r="F28" i="1"/>
  <c r="H28" i="1" s="1"/>
  <c r="E28" i="1"/>
  <c r="G28" i="1" s="1"/>
  <c r="F604" i="1"/>
  <c r="H604" i="1" s="1"/>
  <c r="E604" i="1"/>
  <c r="G604" i="1" s="1"/>
  <c r="D604" i="1"/>
  <c r="F610" i="1"/>
  <c r="H610" i="1" s="1"/>
  <c r="E610" i="1"/>
  <c r="G610" i="1" s="1"/>
  <c r="F673" i="1"/>
  <c r="H673" i="1" s="1"/>
  <c r="E673" i="1"/>
  <c r="G673" i="1" s="1"/>
  <c r="D673" i="1"/>
  <c r="F147" i="1"/>
  <c r="H147" i="1" s="1"/>
  <c r="E147" i="1"/>
  <c r="G147" i="1" s="1"/>
  <c r="D147" i="1"/>
  <c r="F40" i="1"/>
  <c r="H40" i="1" s="1"/>
  <c r="E40" i="1"/>
  <c r="G40" i="1" s="1"/>
  <c r="F603" i="1"/>
  <c r="H603" i="1" s="1"/>
  <c r="E603" i="1"/>
  <c r="G603" i="1" s="1"/>
  <c r="D603" i="1"/>
  <c r="F319" i="1"/>
  <c r="H319" i="1" s="1"/>
  <c r="E319" i="1"/>
  <c r="G319" i="1" s="1"/>
  <c r="F7" i="1"/>
  <c r="H7" i="1" s="1"/>
  <c r="E7" i="1"/>
  <c r="G7" i="1" s="1"/>
  <c r="F126" i="1"/>
  <c r="H126" i="1" s="1"/>
  <c r="E126" i="1"/>
  <c r="G126" i="1" s="1"/>
  <c r="D126" i="1"/>
  <c r="F208" i="1"/>
  <c r="H208" i="1" s="1"/>
  <c r="E208" i="1"/>
  <c r="G208" i="1" s="1"/>
  <c r="F554" i="1"/>
  <c r="H554" i="1" s="1"/>
  <c r="E554" i="1"/>
  <c r="G554" i="1" s="1"/>
  <c r="D554" i="1"/>
  <c r="F139" i="1"/>
  <c r="H139" i="1" s="1"/>
  <c r="E139" i="1"/>
  <c r="G139" i="1" s="1"/>
  <c r="D139" i="1"/>
  <c r="F333" i="1"/>
  <c r="H333" i="1" s="1"/>
  <c r="E333" i="1"/>
  <c r="G333" i="1" s="1"/>
  <c r="F11" i="1"/>
  <c r="H11" i="1" s="1"/>
  <c r="E11" i="1"/>
  <c r="G11" i="1" s="1"/>
  <c r="D11" i="1"/>
  <c r="F569" i="1"/>
  <c r="H569" i="1" s="1"/>
  <c r="E569" i="1"/>
  <c r="G569" i="1" s="1"/>
  <c r="F579" i="1"/>
  <c r="H579" i="1" s="1"/>
  <c r="E579" i="1"/>
  <c r="G579" i="1" s="1"/>
  <c r="F445" i="1"/>
  <c r="H445" i="1" s="1"/>
  <c r="E445" i="1"/>
  <c r="G445" i="1" s="1"/>
  <c r="D445" i="1"/>
  <c r="F656" i="1"/>
  <c r="H656" i="1" s="1"/>
  <c r="E656" i="1"/>
  <c r="G656" i="1" s="1"/>
  <c r="F637" i="1"/>
  <c r="H637" i="1" s="1"/>
  <c r="E637" i="1"/>
  <c r="G637" i="1" s="1"/>
  <c r="D637" i="1"/>
  <c r="F222" i="1"/>
  <c r="H222" i="1" s="1"/>
  <c r="E222" i="1"/>
  <c r="G222" i="1" s="1"/>
  <c r="D222" i="1"/>
  <c r="F229" i="1"/>
  <c r="H229" i="1" s="1"/>
  <c r="E229" i="1"/>
  <c r="G229" i="1" s="1"/>
  <c r="F412" i="1"/>
  <c r="H412" i="1" s="1"/>
  <c r="E412" i="1"/>
  <c r="G412" i="1" s="1"/>
  <c r="D412" i="1"/>
  <c r="F530" i="1"/>
  <c r="H530" i="1" s="1"/>
  <c r="E530" i="1"/>
  <c r="G530" i="1" s="1"/>
  <c r="F647" i="1"/>
  <c r="H647" i="1" s="1"/>
  <c r="E647" i="1"/>
  <c r="G647" i="1" s="1"/>
  <c r="F385" i="1"/>
  <c r="H385" i="1" s="1"/>
  <c r="E385" i="1"/>
  <c r="G385" i="1" s="1"/>
  <c r="D385" i="1"/>
  <c r="F97" i="1"/>
  <c r="H97" i="1" s="1"/>
  <c r="E97" i="1"/>
  <c r="G97" i="1" s="1"/>
  <c r="F190" i="1"/>
  <c r="H190" i="1" s="1"/>
  <c r="E190" i="1"/>
  <c r="G190" i="1" s="1"/>
  <c r="D190" i="1"/>
  <c r="F572" i="1"/>
  <c r="H572" i="1" s="1"/>
  <c r="E572" i="1"/>
  <c r="G572" i="1" s="1"/>
  <c r="D572" i="1"/>
  <c r="F666" i="1"/>
  <c r="H666" i="1" s="1"/>
  <c r="E666" i="1"/>
  <c r="G666" i="1" s="1"/>
  <c r="F52" i="1"/>
  <c r="H52" i="1" s="1"/>
  <c r="E52" i="1"/>
  <c r="G52" i="1" s="1"/>
  <c r="D52" i="1"/>
  <c r="F282" i="1"/>
  <c r="H282" i="1" s="1"/>
  <c r="E282" i="1"/>
  <c r="G282" i="1" s="1"/>
  <c r="F492" i="1"/>
  <c r="H492" i="1" s="1"/>
  <c r="E492" i="1"/>
  <c r="F582" i="1"/>
  <c r="H582" i="1" s="1"/>
  <c r="E582" i="1"/>
  <c r="D582" i="1"/>
  <c r="F200" i="1"/>
  <c r="H200" i="1" s="1"/>
  <c r="E200" i="1"/>
  <c r="G200" i="1" s="1"/>
  <c r="F164" i="1"/>
  <c r="H164" i="1" s="1"/>
  <c r="E164" i="1"/>
  <c r="G164" i="1" s="1"/>
  <c r="D164" i="1"/>
  <c r="F240" i="1"/>
  <c r="H240" i="1" s="1"/>
  <c r="E240" i="1"/>
  <c r="G240" i="1" s="1"/>
  <c r="D240" i="1"/>
  <c r="F132" i="1"/>
  <c r="H132" i="1" s="1"/>
  <c r="E132" i="1"/>
  <c r="G132" i="1" s="1"/>
  <c r="F577" i="1"/>
  <c r="H577" i="1" s="1"/>
  <c r="E577" i="1"/>
  <c r="G577" i="1" s="1"/>
  <c r="D577" i="1"/>
  <c r="F314" i="1"/>
  <c r="H314" i="1" s="1"/>
  <c r="E314" i="1"/>
  <c r="G314" i="1" s="1"/>
  <c r="F81" i="1"/>
  <c r="H81" i="1" s="1"/>
  <c r="E81" i="1"/>
  <c r="F426" i="1"/>
  <c r="H426" i="1" s="1"/>
  <c r="E426" i="1"/>
  <c r="D426" i="1"/>
  <c r="F77" i="1"/>
  <c r="H77" i="1" s="1"/>
  <c r="E77" i="1"/>
  <c r="G77" i="1" s="1"/>
  <c r="F322" i="1"/>
  <c r="H322" i="1" s="1"/>
  <c r="E322" i="1"/>
  <c r="G322" i="1" s="1"/>
  <c r="D322" i="1"/>
  <c r="F548" i="1"/>
  <c r="H548" i="1" s="1"/>
  <c r="E548" i="1"/>
  <c r="G548" i="1" s="1"/>
  <c r="D548" i="1"/>
  <c r="F457" i="1"/>
  <c r="H457" i="1" s="1"/>
  <c r="E457" i="1"/>
  <c r="G457" i="1" s="1"/>
  <c r="F128" i="1"/>
  <c r="H128" i="1" s="1"/>
  <c r="E128" i="1"/>
  <c r="G128" i="1" s="1"/>
  <c r="D128" i="1"/>
  <c r="F36" i="1"/>
  <c r="H36" i="1" s="1"/>
  <c r="E36" i="1"/>
  <c r="G36" i="1" s="1"/>
  <c r="F523" i="1"/>
  <c r="H523" i="1" s="1"/>
  <c r="E523" i="1"/>
  <c r="F75" i="1"/>
  <c r="H75" i="1" s="1"/>
  <c r="E75" i="1"/>
  <c r="D75" i="1"/>
  <c r="F561" i="1"/>
  <c r="H561" i="1" s="1"/>
  <c r="E561" i="1"/>
  <c r="G561" i="1" s="1"/>
  <c r="F317" i="1"/>
  <c r="E317" i="1"/>
  <c r="G317" i="1" s="1"/>
  <c r="D317" i="1"/>
  <c r="F345" i="1"/>
  <c r="H345" i="1" s="1"/>
  <c r="E345" i="1"/>
  <c r="G345" i="1" s="1"/>
  <c r="D345" i="1"/>
  <c r="F96" i="1"/>
  <c r="H96" i="1" s="1"/>
  <c r="E96" i="1"/>
  <c r="G96" i="1" s="1"/>
  <c r="F482" i="1"/>
  <c r="H482" i="1" s="1"/>
  <c r="E482" i="1"/>
  <c r="G482" i="1" s="1"/>
  <c r="D482" i="1"/>
  <c r="F532" i="1"/>
  <c r="H532" i="1" s="1"/>
  <c r="E532" i="1"/>
  <c r="G532" i="1" s="1"/>
  <c r="F415" i="1"/>
  <c r="H415" i="1" s="1"/>
  <c r="E415" i="1"/>
  <c r="F480" i="1"/>
  <c r="H480" i="1" s="1"/>
  <c r="E480" i="1"/>
  <c r="D480" i="1"/>
  <c r="F619" i="1"/>
  <c r="H619" i="1" s="1"/>
  <c r="E619" i="1"/>
  <c r="G619" i="1" s="1"/>
  <c r="F320" i="1"/>
  <c r="H320" i="1" s="1"/>
  <c r="E320" i="1"/>
  <c r="G320" i="1" s="1"/>
  <c r="D320" i="1"/>
  <c r="F122" i="1"/>
  <c r="H122" i="1" s="1"/>
  <c r="E122" i="1"/>
  <c r="G122" i="1" s="1"/>
  <c r="D122" i="1"/>
  <c r="F632" i="1"/>
  <c r="H632" i="1" s="1"/>
  <c r="E632" i="1"/>
  <c r="G632" i="1" s="1"/>
  <c r="F481" i="1"/>
  <c r="H481" i="1" s="1"/>
  <c r="E481" i="1"/>
  <c r="G481" i="1" s="1"/>
  <c r="D481" i="1"/>
  <c r="F348" i="1"/>
  <c r="H348" i="1" s="1"/>
  <c r="E348" i="1"/>
  <c r="G348" i="1" s="1"/>
  <c r="F631" i="1"/>
  <c r="H631" i="1" s="1"/>
  <c r="E631" i="1"/>
  <c r="F312" i="1"/>
  <c r="H312" i="1" s="1"/>
  <c r="E312" i="1"/>
  <c r="D312" i="1"/>
  <c r="F143" i="1"/>
  <c r="H143" i="1" s="1"/>
  <c r="E143" i="1"/>
  <c r="G143" i="1" s="1"/>
  <c r="F14" i="1"/>
  <c r="H14" i="1" s="1"/>
  <c r="E14" i="1"/>
  <c r="G14" i="1" s="1"/>
  <c r="D14" i="1"/>
  <c r="F112" i="1"/>
  <c r="H112" i="1" s="1"/>
  <c r="E112" i="1"/>
  <c r="D112" i="1"/>
  <c r="F490" i="1"/>
  <c r="H490" i="1" s="1"/>
  <c r="E490" i="1"/>
  <c r="G490" i="1" s="1"/>
  <c r="F495" i="1"/>
  <c r="H495" i="1" s="1"/>
  <c r="E495" i="1"/>
  <c r="G495" i="1" s="1"/>
  <c r="D495" i="1"/>
  <c r="F393" i="1"/>
  <c r="E393" i="1"/>
  <c r="G393" i="1" s="1"/>
  <c r="F47" i="1"/>
  <c r="H47" i="1" s="1"/>
  <c r="E47" i="1"/>
  <c r="F253" i="1"/>
  <c r="H253" i="1" s="1"/>
  <c r="E253" i="1"/>
  <c r="D253" i="1"/>
  <c r="F662" i="1"/>
  <c r="H662" i="1" s="1"/>
  <c r="E662" i="1"/>
  <c r="G662" i="1" s="1"/>
  <c r="F68" i="1"/>
  <c r="H68" i="1" s="1"/>
  <c r="E68" i="1"/>
  <c r="G68" i="1" s="1"/>
  <c r="D68" i="1"/>
  <c r="F48" i="1"/>
  <c r="H48" i="1" s="1"/>
  <c r="E48" i="1"/>
  <c r="D48" i="1"/>
  <c r="F463" i="1"/>
  <c r="H463" i="1" s="1"/>
  <c r="E463" i="1"/>
  <c r="F410" i="1"/>
  <c r="H410" i="1" s="1"/>
  <c r="E410" i="1"/>
  <c r="G410" i="1" s="1"/>
  <c r="D410" i="1"/>
  <c r="F424" i="1"/>
  <c r="H424" i="1" s="1"/>
  <c r="E424" i="1"/>
  <c r="G424" i="1" s="1"/>
  <c r="F529" i="1"/>
  <c r="H529" i="1" s="1"/>
  <c r="E529" i="1"/>
  <c r="F645" i="1"/>
  <c r="H645" i="1" s="1"/>
  <c r="E645" i="1"/>
  <c r="D645" i="1"/>
  <c r="F468" i="1"/>
  <c r="H468" i="1" s="1"/>
  <c r="E468" i="1"/>
  <c r="G468" i="1" s="1"/>
  <c r="F299" i="1"/>
  <c r="H299" i="1" s="1"/>
  <c r="E299" i="1"/>
  <c r="G299" i="1" s="1"/>
  <c r="D299" i="1"/>
  <c r="F144" i="1"/>
  <c r="H144" i="1" s="1"/>
  <c r="E144" i="1"/>
  <c r="D144" i="1"/>
  <c r="F3" i="1"/>
  <c r="H3" i="1" s="1"/>
  <c r="E3" i="1"/>
  <c r="F154" i="1"/>
  <c r="H154" i="1" s="1"/>
  <c r="E154" i="1"/>
  <c r="G154" i="1" s="1"/>
  <c r="D154" i="1"/>
  <c r="F516" i="1"/>
  <c r="H516" i="1" s="1"/>
  <c r="E516" i="1"/>
  <c r="G516" i="1" s="1"/>
  <c r="F507" i="1"/>
  <c r="H507" i="1" s="1"/>
  <c r="E507" i="1"/>
  <c r="F563" i="1"/>
  <c r="H563" i="1" s="1"/>
  <c r="E563" i="1"/>
  <c r="D563" i="1"/>
  <c r="F386" i="1"/>
  <c r="H386" i="1" s="1"/>
  <c r="E386" i="1"/>
  <c r="G386" i="1" s="1"/>
  <c r="F232" i="1"/>
  <c r="H232" i="1" s="1"/>
  <c r="E232" i="1"/>
  <c r="G232" i="1" s="1"/>
  <c r="D232" i="1"/>
  <c r="F146" i="1"/>
  <c r="H146" i="1" s="1"/>
  <c r="E146" i="1"/>
  <c r="D146" i="1"/>
  <c r="F94" i="1"/>
  <c r="H94" i="1" s="1"/>
  <c r="E94" i="1"/>
  <c r="F531" i="1"/>
  <c r="E531" i="1"/>
  <c r="G531" i="1" s="1"/>
  <c r="D531" i="1"/>
  <c r="F180" i="1"/>
  <c r="H180" i="1" s="1"/>
  <c r="E180" i="1"/>
  <c r="G180" i="1" s="1"/>
  <c r="F204" i="1"/>
  <c r="H204" i="1" s="1"/>
  <c r="E204" i="1"/>
  <c r="F650" i="1"/>
  <c r="H650" i="1" s="1"/>
  <c r="E650" i="1"/>
  <c r="G650" i="1" s="1"/>
  <c r="D650" i="1"/>
  <c r="F233" i="1"/>
  <c r="H233" i="1" s="1"/>
  <c r="E233" i="1"/>
  <c r="F151" i="1"/>
  <c r="H151" i="1" s="1"/>
  <c r="E151" i="1"/>
  <c r="G151" i="1" s="1"/>
  <c r="D151" i="1"/>
  <c r="F315" i="1"/>
  <c r="H315" i="1" s="1"/>
  <c r="E315" i="1"/>
  <c r="D315" i="1"/>
  <c r="F358" i="1"/>
  <c r="H358" i="1" s="1"/>
  <c r="E358" i="1"/>
  <c r="G358" i="1" s="1"/>
  <c r="F74" i="1"/>
  <c r="H74" i="1" s="1"/>
  <c r="E74" i="1"/>
  <c r="D74" i="1"/>
  <c r="F156" i="1"/>
  <c r="H156" i="1" s="1"/>
  <c r="E156" i="1"/>
  <c r="G156" i="1" s="1"/>
  <c r="F110" i="1"/>
  <c r="H110" i="1" s="1"/>
  <c r="E110" i="1"/>
  <c r="G110" i="1" s="1"/>
  <c r="F324" i="1"/>
  <c r="H324" i="1" s="1"/>
  <c r="E324" i="1"/>
  <c r="G324" i="1" s="1"/>
  <c r="D324" i="1"/>
  <c r="F427" i="1"/>
  <c r="H427" i="1" s="1"/>
  <c r="E427" i="1"/>
  <c r="F150" i="1"/>
  <c r="H150" i="1" s="1"/>
  <c r="E150" i="1"/>
  <c r="D150" i="1"/>
  <c r="F456" i="1"/>
  <c r="H456" i="1" s="1"/>
  <c r="E456" i="1"/>
  <c r="D456" i="1"/>
  <c r="F389" i="1"/>
  <c r="H389" i="1" s="1"/>
  <c r="E389" i="1"/>
  <c r="G389" i="1" s="1"/>
  <c r="F42" i="1"/>
  <c r="H42" i="1" s="1"/>
  <c r="E42" i="1"/>
  <c r="D42" i="1"/>
  <c r="F334" i="1"/>
  <c r="E334" i="1"/>
  <c r="G334" i="1" s="1"/>
  <c r="F400" i="1"/>
  <c r="H400" i="1" s="1"/>
  <c r="E400" i="1"/>
  <c r="G400" i="1" s="1"/>
  <c r="F672" i="1"/>
  <c r="H672" i="1" s="1"/>
  <c r="E672" i="1"/>
  <c r="D672" i="1"/>
  <c r="F329" i="1"/>
  <c r="H329" i="1" s="1"/>
  <c r="E329" i="1"/>
  <c r="F586" i="1"/>
  <c r="H586" i="1" s="1"/>
  <c r="E586" i="1"/>
  <c r="G586" i="1" s="1"/>
  <c r="D586" i="1"/>
  <c r="F440" i="1"/>
  <c r="H440" i="1" s="1"/>
  <c r="E440" i="1"/>
  <c r="G440" i="1" s="1"/>
  <c r="D440" i="1"/>
  <c r="F449" i="1"/>
  <c r="H449" i="1" s="1"/>
  <c r="E449" i="1"/>
  <c r="F326" i="1"/>
  <c r="H326" i="1" s="1"/>
  <c r="E326" i="1"/>
  <c r="D326" i="1"/>
  <c r="F105" i="1"/>
  <c r="H105" i="1" s="1"/>
  <c r="E105" i="1"/>
  <c r="G105" i="1" s="1"/>
  <c r="F635" i="1"/>
  <c r="H635" i="1" s="1"/>
  <c r="E635" i="1"/>
  <c r="G635" i="1" s="1"/>
  <c r="F99" i="1"/>
  <c r="H99" i="1" s="1"/>
  <c r="E99" i="1"/>
  <c r="D99" i="1"/>
  <c r="F362" i="1"/>
  <c r="H362" i="1" s="1"/>
  <c r="E362" i="1"/>
  <c r="F82" i="1"/>
  <c r="H82" i="1" s="1"/>
  <c r="E82" i="1"/>
  <c r="G82" i="1" s="1"/>
  <c r="D82" i="1"/>
  <c r="F169" i="1"/>
  <c r="H169" i="1" s="1"/>
  <c r="E169" i="1"/>
  <c r="G169" i="1" s="1"/>
  <c r="D169" i="1"/>
  <c r="F165" i="1"/>
  <c r="H165" i="1" s="1"/>
  <c r="E165" i="1"/>
  <c r="F419" i="1"/>
  <c r="H419" i="1" s="1"/>
  <c r="E419" i="1"/>
  <c r="D419" i="1"/>
  <c r="F100" i="1"/>
  <c r="H100" i="1" s="1"/>
  <c r="E100" i="1"/>
  <c r="G100" i="1" s="1"/>
  <c r="F76" i="1"/>
  <c r="H76" i="1" s="1"/>
  <c r="E76" i="1"/>
  <c r="G76" i="1" s="1"/>
  <c r="F458" i="1"/>
  <c r="H458" i="1" s="1"/>
  <c r="E458" i="1"/>
  <c r="D458" i="1"/>
  <c r="F188" i="1"/>
  <c r="H188" i="1" s="1"/>
  <c r="E188" i="1"/>
  <c r="F614" i="1"/>
  <c r="H614" i="1" s="1"/>
  <c r="E614" i="1"/>
  <c r="G614" i="1" s="1"/>
  <c r="D614" i="1"/>
  <c r="F170" i="1"/>
  <c r="H170" i="1" s="1"/>
  <c r="E170" i="1"/>
  <c r="G170" i="1" s="1"/>
  <c r="D170" i="1"/>
  <c r="F176" i="1"/>
  <c r="H176" i="1" s="1"/>
  <c r="E176" i="1"/>
  <c r="F109" i="1"/>
  <c r="H109" i="1" s="1"/>
  <c r="E109" i="1"/>
  <c r="D109" i="1"/>
  <c r="F17" i="1"/>
  <c r="H17" i="1" s="1"/>
  <c r="E17" i="1"/>
  <c r="G17" i="1" s="1"/>
  <c r="F145" i="1"/>
  <c r="H145" i="1" s="1"/>
  <c r="E145" i="1"/>
  <c r="G145" i="1" s="1"/>
  <c r="F289" i="1"/>
  <c r="H289" i="1" s="1"/>
  <c r="E289" i="1"/>
  <c r="D289" i="1"/>
  <c r="F555" i="1"/>
  <c r="H555" i="1" s="1"/>
  <c r="E555" i="1"/>
  <c r="F568" i="1"/>
  <c r="H568" i="1" s="1"/>
  <c r="E568" i="1"/>
  <c r="G568" i="1" s="1"/>
  <c r="D568" i="1"/>
  <c r="F588" i="1"/>
  <c r="H588" i="1" s="1"/>
  <c r="E588" i="1"/>
  <c r="G588" i="1" s="1"/>
  <c r="D588" i="1"/>
  <c r="F178" i="1"/>
  <c r="H178" i="1" s="1"/>
  <c r="E178" i="1"/>
  <c r="F657" i="1"/>
  <c r="H657" i="1" s="1"/>
  <c r="E657" i="1"/>
  <c r="D657" i="1"/>
  <c r="F136" i="1"/>
  <c r="H136" i="1" s="1"/>
  <c r="E136" i="1"/>
  <c r="G136" i="1" s="1"/>
  <c r="F19" i="1"/>
  <c r="H19" i="1" s="1"/>
  <c r="E19" i="1"/>
  <c r="G19" i="1" s="1"/>
  <c r="F448" i="1"/>
  <c r="H448" i="1" s="1"/>
  <c r="E448" i="1"/>
  <c r="D448" i="1"/>
  <c r="F261" i="1"/>
  <c r="H261" i="1" s="1"/>
  <c r="E261" i="1"/>
  <c r="F79" i="1"/>
  <c r="H79" i="1" s="1"/>
  <c r="E79" i="1"/>
  <c r="G79" i="1" s="1"/>
  <c r="D79" i="1"/>
  <c r="F4" i="1"/>
  <c r="H4" i="1" s="1"/>
  <c r="E4" i="1"/>
  <c r="G4" i="1" s="1"/>
  <c r="D4" i="1"/>
  <c r="F325" i="1"/>
  <c r="H325" i="1" s="1"/>
  <c r="E325" i="1"/>
  <c r="F21" i="1"/>
  <c r="H21" i="1" s="1"/>
  <c r="E21" i="1"/>
  <c r="D21" i="1"/>
  <c r="F115" i="1"/>
  <c r="H115" i="1" s="1"/>
  <c r="E115" i="1"/>
  <c r="G115" i="1" s="1"/>
  <c r="F181" i="1"/>
  <c r="H181" i="1" s="1"/>
  <c r="E181" i="1"/>
  <c r="G181" i="1" s="1"/>
  <c r="F30" i="1"/>
  <c r="H30" i="1" s="1"/>
  <c r="E30" i="1"/>
  <c r="D30" i="1"/>
  <c r="F160" i="1"/>
  <c r="H160" i="1" s="1"/>
  <c r="E160" i="1"/>
  <c r="F363" i="1"/>
  <c r="H363" i="1" s="1"/>
  <c r="E363" i="1"/>
  <c r="G363" i="1" s="1"/>
  <c r="D363" i="1"/>
  <c r="F638" i="1"/>
  <c r="H638" i="1" s="1"/>
  <c r="E638" i="1"/>
  <c r="G638" i="1" s="1"/>
  <c r="D638" i="1"/>
  <c r="F173" i="1"/>
  <c r="H173" i="1" s="1"/>
  <c r="E173" i="1"/>
  <c r="F249" i="1"/>
  <c r="H249" i="1" s="1"/>
  <c r="E249" i="1"/>
  <c r="D249" i="1"/>
  <c r="F493" i="1"/>
  <c r="H493" i="1" s="1"/>
  <c r="E493" i="1"/>
  <c r="G493" i="1" s="1"/>
  <c r="F254" i="1"/>
  <c r="H254" i="1" s="1"/>
  <c r="E254" i="1"/>
  <c r="G254" i="1" s="1"/>
  <c r="F18" i="1"/>
  <c r="H18" i="1" s="1"/>
  <c r="E18" i="1"/>
  <c r="D18" i="1"/>
  <c r="F627" i="1"/>
  <c r="H627" i="1" s="1"/>
  <c r="E627" i="1"/>
  <c r="F13" i="1"/>
  <c r="H13" i="1" s="1"/>
  <c r="E13" i="1"/>
  <c r="G13" i="1" s="1"/>
  <c r="D13" i="1"/>
  <c r="F287" i="1"/>
  <c r="H287" i="1" s="1"/>
  <c r="E287" i="1"/>
  <c r="G287" i="1" s="1"/>
  <c r="D287" i="1"/>
  <c r="F476" i="1"/>
  <c r="H476" i="1" s="1"/>
  <c r="E476" i="1"/>
  <c r="F159" i="1"/>
  <c r="H159" i="1" s="1"/>
  <c r="E159" i="1"/>
  <c r="D159" i="1"/>
  <c r="F432" i="1"/>
  <c r="H432" i="1" s="1"/>
  <c r="E432" i="1"/>
  <c r="G432" i="1" s="1"/>
  <c r="F574" i="1"/>
  <c r="H574" i="1" s="1"/>
  <c r="E574" i="1"/>
  <c r="G574" i="1" s="1"/>
  <c r="F182" i="1"/>
  <c r="H182" i="1" s="1"/>
  <c r="E182" i="1"/>
  <c r="D182" i="1"/>
  <c r="F2" i="1"/>
  <c r="H2" i="1" s="1"/>
  <c r="E2" i="1"/>
  <c r="G2" i="1" s="1"/>
  <c r="F167" i="1"/>
  <c r="H167" i="1" s="1"/>
  <c r="E167" i="1"/>
  <c r="G167" i="1" s="1"/>
  <c r="D167" i="1"/>
  <c r="F624" i="1"/>
  <c r="H624" i="1" s="1"/>
  <c r="E624" i="1"/>
  <c r="G624" i="1" s="1"/>
  <c r="D624" i="1"/>
  <c r="F602" i="1"/>
  <c r="H602" i="1" s="1"/>
  <c r="E602" i="1"/>
  <c r="F73" i="1"/>
  <c r="H73" i="1" s="1"/>
  <c r="E73" i="1"/>
  <c r="G73" i="1" s="1"/>
  <c r="D73" i="1"/>
  <c r="F337" i="1"/>
  <c r="H337" i="1" s="1"/>
  <c r="E337" i="1"/>
  <c r="G337" i="1" s="1"/>
  <c r="F90" i="1"/>
  <c r="H90" i="1" s="1"/>
  <c r="E90" i="1"/>
  <c r="G90" i="1" s="1"/>
  <c r="F436" i="1"/>
  <c r="H436" i="1" s="1"/>
  <c r="E436" i="1"/>
  <c r="G436" i="1" s="1"/>
  <c r="D436" i="1"/>
  <c r="F667" i="1"/>
  <c r="H667" i="1" s="1"/>
  <c r="E667" i="1"/>
  <c r="G667" i="1" s="1"/>
  <c r="F135" i="1"/>
  <c r="H135" i="1" s="1"/>
  <c r="E135" i="1"/>
  <c r="D135" i="1"/>
  <c r="F584" i="1"/>
  <c r="H584" i="1" s="1"/>
  <c r="E584" i="1"/>
  <c r="G584" i="1" s="1"/>
  <c r="D584" i="1"/>
  <c r="F406" i="1"/>
  <c r="H406" i="1" s="1"/>
  <c r="E406" i="1"/>
  <c r="G406" i="1" s="1"/>
  <c r="F544" i="1"/>
  <c r="H544" i="1" s="1"/>
  <c r="E544" i="1"/>
  <c r="G544" i="1" s="1"/>
  <c r="D544" i="1"/>
  <c r="F318" i="1"/>
  <c r="H318" i="1" s="1"/>
  <c r="E318" i="1"/>
  <c r="F543" i="1"/>
  <c r="H543" i="1" s="1"/>
  <c r="E543" i="1"/>
  <c r="G543" i="1" s="1"/>
  <c r="F275" i="1"/>
  <c r="H275" i="1" s="1"/>
  <c r="E275" i="1"/>
  <c r="G275" i="1" s="1"/>
  <c r="D275" i="1"/>
  <c r="F630" i="1"/>
  <c r="H630" i="1" s="1"/>
  <c r="E630" i="1"/>
  <c r="G630" i="1" s="1"/>
  <c r="F57" i="1"/>
  <c r="H57" i="1" s="1"/>
  <c r="E57" i="1"/>
  <c r="D57" i="1"/>
  <c r="F583" i="1"/>
  <c r="H583" i="1" s="1"/>
  <c r="E583" i="1"/>
  <c r="G583" i="1" s="1"/>
  <c r="D583" i="1"/>
  <c r="F127" i="1"/>
  <c r="H127" i="1" s="1"/>
  <c r="E127" i="1"/>
  <c r="G127" i="1" s="1"/>
  <c r="F270" i="1"/>
  <c r="H270" i="1" s="1"/>
  <c r="E270" i="1"/>
  <c r="G270" i="1" s="1"/>
  <c r="D270" i="1"/>
  <c r="F60" i="1"/>
  <c r="H60" i="1" s="1"/>
  <c r="E60" i="1"/>
  <c r="G60" i="1" s="1"/>
  <c r="F552" i="1"/>
  <c r="H552" i="1" s="1"/>
  <c r="E552" i="1"/>
  <c r="G552" i="1" s="1"/>
  <c r="F439" i="1"/>
  <c r="H439" i="1" s="1"/>
  <c r="E439" i="1"/>
  <c r="G439" i="1" s="1"/>
  <c r="D439" i="1"/>
  <c r="F557" i="1"/>
  <c r="H557" i="1" s="1"/>
  <c r="E557" i="1"/>
  <c r="G557" i="1" s="1"/>
  <c r="F195" i="1"/>
  <c r="H195" i="1" s="1"/>
  <c r="E195" i="1"/>
  <c r="D195" i="1"/>
  <c r="F331" i="1"/>
  <c r="H331" i="1" s="1"/>
  <c r="E331" i="1"/>
  <c r="G331" i="1" s="1"/>
  <c r="D331" i="1"/>
  <c r="F535" i="1"/>
  <c r="H535" i="1" s="1"/>
  <c r="E535" i="1"/>
  <c r="G535" i="1" s="1"/>
  <c r="F549" i="1"/>
  <c r="H549" i="1" s="1"/>
  <c r="E549" i="1"/>
  <c r="G549" i="1" s="1"/>
  <c r="D549" i="1"/>
  <c r="F51" i="1"/>
  <c r="H51" i="1" s="1"/>
  <c r="E51" i="1"/>
  <c r="G51" i="1" s="1"/>
  <c r="F234" i="1"/>
  <c r="H234" i="1" s="1"/>
  <c r="E234" i="1"/>
  <c r="G234" i="1" s="1"/>
  <c r="F297" i="1"/>
  <c r="H297" i="1" s="1"/>
  <c r="E297" i="1"/>
  <c r="G297" i="1" s="1"/>
  <c r="D297" i="1"/>
  <c r="F422" i="1"/>
  <c r="H422" i="1" s="1"/>
  <c r="E422" i="1"/>
  <c r="G422" i="1" s="1"/>
  <c r="F335" i="1"/>
  <c r="H335" i="1" s="1"/>
  <c r="E335" i="1"/>
  <c r="G335" i="1" s="1"/>
  <c r="D335" i="1"/>
  <c r="F597" i="1"/>
  <c r="H597" i="1" s="1"/>
  <c r="E597" i="1"/>
  <c r="G597" i="1" s="1"/>
  <c r="D597" i="1"/>
  <c r="F194" i="1"/>
  <c r="H194" i="1" s="1"/>
  <c r="E194" i="1"/>
  <c r="F483" i="1"/>
  <c r="H483" i="1" s="1"/>
  <c r="E483" i="1"/>
  <c r="G483" i="1" s="1"/>
  <c r="D483" i="1"/>
  <c r="F212" i="1"/>
  <c r="H212" i="1" s="1"/>
  <c r="E212" i="1"/>
  <c r="F223" i="1"/>
  <c r="H223" i="1" s="1"/>
  <c r="E223" i="1"/>
  <c r="G223" i="1" s="1"/>
  <c r="F668" i="1"/>
  <c r="H668" i="1" s="1"/>
  <c r="E668" i="1"/>
  <c r="G668" i="1" s="1"/>
  <c r="D668" i="1"/>
  <c r="F576" i="1"/>
  <c r="H576" i="1" s="1"/>
  <c r="E576" i="1"/>
  <c r="G576" i="1" s="1"/>
  <c r="F375" i="1"/>
  <c r="H375" i="1" s="1"/>
  <c r="E375" i="1"/>
  <c r="G375" i="1" s="1"/>
  <c r="D375" i="1"/>
  <c r="F113" i="1"/>
  <c r="H113" i="1" s="1"/>
  <c r="E113" i="1"/>
  <c r="G113" i="1" s="1"/>
  <c r="D113" i="1"/>
  <c r="F292" i="1"/>
  <c r="H292" i="1" s="1"/>
  <c r="E292" i="1"/>
  <c r="F361" i="1"/>
  <c r="H361" i="1" s="1"/>
  <c r="E361" i="1"/>
  <c r="G361" i="1" s="1"/>
  <c r="D361" i="1"/>
  <c r="F328" i="1"/>
  <c r="H328" i="1" s="1"/>
  <c r="E328" i="1"/>
  <c r="G328" i="1" s="1"/>
  <c r="F370" i="1"/>
  <c r="H370" i="1" s="1"/>
  <c r="E370" i="1"/>
  <c r="G370" i="1" s="1"/>
  <c r="F244" i="1"/>
  <c r="H244" i="1" s="1"/>
  <c r="E244" i="1"/>
  <c r="G244" i="1" s="1"/>
  <c r="D244" i="1"/>
  <c r="F387" i="1"/>
  <c r="H387" i="1" s="1"/>
  <c r="E387" i="1"/>
  <c r="G387" i="1" s="1"/>
  <c r="F37" i="1"/>
  <c r="H37" i="1" s="1"/>
  <c r="E37" i="1"/>
  <c r="D37" i="1"/>
  <c r="F221" i="1"/>
  <c r="H221" i="1" s="1"/>
  <c r="E221" i="1"/>
  <c r="G221" i="1" s="1"/>
  <c r="D221" i="1"/>
  <c r="F248" i="1"/>
  <c r="H248" i="1" s="1"/>
  <c r="E248" i="1"/>
  <c r="G248" i="1" s="1"/>
  <c r="F669" i="1"/>
  <c r="H669" i="1" s="1"/>
  <c r="E669" i="1"/>
  <c r="D669" i="1"/>
  <c r="F207" i="1"/>
  <c r="H207" i="1" s="1"/>
  <c r="E207" i="1"/>
  <c r="G207" i="1" s="1"/>
  <c r="F246" i="1"/>
  <c r="H246" i="1" s="1"/>
  <c r="E246" i="1"/>
  <c r="G246" i="1" s="1"/>
  <c r="F250" i="1"/>
  <c r="H250" i="1" s="1"/>
  <c r="E250" i="1"/>
  <c r="G250" i="1" s="1"/>
  <c r="D250" i="1"/>
  <c r="F658" i="1"/>
  <c r="H658" i="1" s="1"/>
  <c r="E658" i="1"/>
  <c r="G658" i="1" s="1"/>
  <c r="F496" i="1"/>
  <c r="H496" i="1" s="1"/>
  <c r="E496" i="1"/>
  <c r="D496" i="1"/>
  <c r="F346" i="1"/>
  <c r="H346" i="1" s="1"/>
  <c r="E346" i="1"/>
  <c r="G346" i="1" s="1"/>
  <c r="D346" i="1"/>
  <c r="F56" i="1"/>
  <c r="H56" i="1" s="1"/>
  <c r="E56" i="1"/>
  <c r="G56" i="1" s="1"/>
  <c r="F623" i="1"/>
  <c r="H623" i="1" s="1"/>
  <c r="E623" i="1"/>
  <c r="G623" i="1" s="1"/>
  <c r="D623" i="1"/>
  <c r="F444" i="1"/>
  <c r="H444" i="1" s="1"/>
  <c r="E444" i="1"/>
  <c r="G444" i="1" s="1"/>
  <c r="D444" i="1"/>
  <c r="F541" i="1"/>
  <c r="E541" i="1"/>
  <c r="D343" i="1" l="1"/>
  <c r="D264" i="1"/>
  <c r="D213" i="1"/>
  <c r="D140" i="1"/>
  <c r="D484" i="1"/>
  <c r="D487" i="1"/>
  <c r="D27" i="1"/>
  <c r="D633" i="1"/>
  <c r="D172" i="1"/>
  <c r="D95" i="1"/>
  <c r="D87" i="1"/>
  <c r="D388" i="1"/>
  <c r="D305" i="1"/>
  <c r="D273" i="1"/>
  <c r="D360" i="1"/>
  <c r="D227" i="1"/>
  <c r="D149" i="1"/>
  <c r="D399" i="1"/>
  <c r="D466" i="1"/>
  <c r="D12" i="1"/>
  <c r="D394" i="1"/>
  <c r="D157" i="1"/>
  <c r="D513" i="1"/>
  <c r="D560" i="1"/>
  <c r="D290" i="1"/>
  <c r="D542" i="1"/>
  <c r="D502" i="1"/>
  <c r="D272" i="1"/>
  <c r="D43" i="1"/>
  <c r="D621" i="1"/>
  <c r="D598" i="1"/>
  <c r="D342" i="1"/>
  <c r="D504" i="1"/>
  <c r="D6" i="1"/>
  <c r="D646" i="1"/>
  <c r="D617" i="1"/>
  <c r="D547" i="1"/>
  <c r="D369" i="1"/>
  <c r="D354" i="1"/>
  <c r="D380" i="1"/>
  <c r="D420" i="1"/>
  <c r="D285" i="1"/>
  <c r="D517" i="1"/>
  <c r="D425" i="1"/>
  <c r="I494" i="1"/>
  <c r="D587" i="1"/>
  <c r="D207" i="1"/>
  <c r="D328" i="1"/>
  <c r="D212" i="1"/>
  <c r="D51" i="1"/>
  <c r="D60" i="1"/>
  <c r="D318" i="1"/>
  <c r="D337" i="1"/>
  <c r="D432" i="1"/>
  <c r="D493" i="1"/>
  <c r="D115" i="1"/>
  <c r="D136" i="1"/>
  <c r="D17" i="1"/>
  <c r="D100" i="1"/>
  <c r="D105" i="1"/>
  <c r="D334" i="1"/>
  <c r="D156" i="1"/>
  <c r="D180" i="1"/>
  <c r="D516" i="1"/>
  <c r="D424" i="1"/>
  <c r="D393" i="1"/>
  <c r="D348" i="1"/>
  <c r="D532" i="1"/>
  <c r="D36" i="1"/>
  <c r="D314" i="1"/>
  <c r="D282" i="1"/>
  <c r="D530" i="1"/>
  <c r="D569" i="1"/>
  <c r="D319" i="1"/>
  <c r="D501" i="1"/>
  <c r="D32" i="1"/>
  <c r="D659" i="1"/>
  <c r="D168" i="1"/>
  <c r="D616" i="1"/>
  <c r="D278" i="1"/>
  <c r="D615" i="1"/>
  <c r="D125" i="1"/>
  <c r="D578" i="1"/>
  <c r="D174" i="1"/>
  <c r="D228" i="1"/>
  <c r="D352" i="1"/>
  <c r="D177" i="1"/>
  <c r="D514" i="1"/>
  <c r="D459" i="1"/>
  <c r="D66" i="1"/>
  <c r="D236" i="1"/>
  <c r="D117" i="1"/>
  <c r="D304" i="1"/>
  <c r="D467" i="1"/>
  <c r="D556" i="1"/>
  <c r="D262" i="1"/>
  <c r="D303" i="1"/>
  <c r="D16" i="1"/>
  <c r="D210" i="1"/>
  <c r="D367" i="1"/>
  <c r="D316" i="1"/>
  <c r="D612" i="1"/>
  <c r="D276" i="1"/>
  <c r="D163" i="1"/>
  <c r="D108" i="1"/>
  <c r="D562" i="1"/>
  <c r="D506" i="1"/>
  <c r="D274" i="1"/>
  <c r="D196" i="1"/>
  <c r="D628" i="1"/>
  <c r="D330" i="1"/>
  <c r="D45" i="1"/>
  <c r="D595" i="1"/>
  <c r="D120" i="1"/>
  <c r="D83" i="1"/>
  <c r="D546" i="1"/>
  <c r="D356" i="1"/>
  <c r="D171" i="1"/>
  <c r="D660" i="1"/>
  <c r="D259" i="1"/>
  <c r="D537" i="1"/>
  <c r="D141" i="1"/>
  <c r="D423" i="1"/>
  <c r="D50" i="1"/>
  <c r="D219" i="1"/>
  <c r="D651" i="1"/>
  <c r="D256" i="1"/>
  <c r="D179" i="1"/>
  <c r="D434" i="1"/>
  <c r="D454" i="1"/>
  <c r="D430" i="1"/>
  <c r="D404" i="1"/>
  <c r="D255" i="1"/>
  <c r="D526" i="1"/>
  <c r="D606" i="1"/>
  <c r="D592" i="1"/>
  <c r="D116" i="1"/>
  <c r="D479" i="1"/>
  <c r="D309" i="1"/>
  <c r="D237" i="1"/>
  <c r="D191" i="1"/>
  <c r="D527" i="1"/>
  <c r="D206" i="1"/>
  <c r="D533" i="1"/>
  <c r="D201" i="1"/>
  <c r="D376" i="1"/>
  <c r="D460" i="1"/>
  <c r="D461" i="1"/>
  <c r="D307" i="1"/>
  <c r="D192" i="1"/>
  <c r="D38" i="1"/>
  <c r="D525" i="1"/>
  <c r="D224" i="1"/>
  <c r="D271" i="1"/>
  <c r="D641" i="1"/>
  <c r="D550" i="1"/>
  <c r="D566" i="1"/>
  <c r="D269" i="1"/>
  <c r="D541" i="1"/>
  <c r="D246" i="1"/>
  <c r="D370" i="1"/>
  <c r="D223" i="1"/>
  <c r="L223" i="1" s="1" a="1"/>
  <c r="L223" i="1" s="1"/>
  <c r="D234" i="1"/>
  <c r="L234" i="1" s="1" a="1"/>
  <c r="L234" i="1" s="1"/>
  <c r="D552" i="1"/>
  <c r="L552" i="1" s="1" a="1"/>
  <c r="L552" i="1" s="1"/>
  <c r="D543" i="1"/>
  <c r="D90" i="1"/>
  <c r="D574" i="1"/>
  <c r="L574" i="1" s="1" a="1"/>
  <c r="L574" i="1" s="1"/>
  <c r="D254" i="1"/>
  <c r="L254" i="1" s="1" a="1"/>
  <c r="L254" i="1" s="1"/>
  <c r="D181" i="1"/>
  <c r="D19" i="1"/>
  <c r="L248" i="1" s="1" a="1"/>
  <c r="L248" i="1" s="1"/>
  <c r="D145" i="1"/>
  <c r="D76" i="1"/>
  <c r="D635" i="1"/>
  <c r="D400" i="1"/>
  <c r="D110" i="1"/>
  <c r="D204" i="1"/>
  <c r="L204" i="1" s="1" a="1"/>
  <c r="L204" i="1" s="1"/>
  <c r="D507" i="1"/>
  <c r="D529" i="1"/>
  <c r="D47" i="1"/>
  <c r="D631" i="1"/>
  <c r="D415" i="1"/>
  <c r="D523" i="1"/>
  <c r="D81" i="1"/>
  <c r="D492" i="1"/>
  <c r="D647" i="1"/>
  <c r="D579" i="1"/>
  <c r="D7" i="1"/>
  <c r="D28" i="1"/>
  <c r="D339" i="1"/>
  <c r="D475" i="1"/>
  <c r="D22" i="1"/>
  <c r="D300" i="1"/>
  <c r="D601" i="1"/>
  <c r="D133" i="1"/>
  <c r="D512" i="1"/>
  <c r="D451" i="1"/>
  <c r="D522" i="1"/>
  <c r="D558" i="1"/>
  <c r="D409" i="1"/>
  <c r="D472" i="1"/>
  <c r="D485" i="1"/>
  <c r="D491" i="1"/>
  <c r="D471" i="1"/>
  <c r="D98" i="1"/>
  <c r="D620" i="1"/>
  <c r="D373" i="1"/>
  <c r="D260" i="1"/>
  <c r="D72" i="1"/>
  <c r="D291" i="1"/>
  <c r="D452" i="1"/>
  <c r="D268" i="1"/>
  <c r="D123" i="1"/>
  <c r="D455" i="1"/>
  <c r="D390" i="1"/>
  <c r="D92" i="1"/>
  <c r="D575" i="1"/>
  <c r="D377" i="1"/>
  <c r="D357" i="1"/>
  <c r="D665" i="1"/>
  <c r="D474" i="1"/>
  <c r="D53" i="1"/>
  <c r="D442" i="1"/>
  <c r="D119" i="1"/>
  <c r="D591" i="1"/>
  <c r="D286" i="1"/>
  <c r="D654" i="1"/>
  <c r="D473" i="1"/>
  <c r="D539" i="1"/>
  <c r="D407" i="1"/>
  <c r="D311" i="1"/>
  <c r="D649" i="1"/>
  <c r="D416" i="1"/>
  <c r="D421" i="1"/>
  <c r="D519" i="1"/>
  <c r="D559" i="1"/>
  <c r="D411" i="1"/>
  <c r="D15" i="1"/>
  <c r="D134" i="1"/>
  <c r="D56" i="1"/>
  <c r="D248" i="1"/>
  <c r="D292" i="1"/>
  <c r="D194" i="1"/>
  <c r="D535" i="1"/>
  <c r="D127" i="1"/>
  <c r="D406" i="1"/>
  <c r="D602" i="1"/>
  <c r="D476" i="1"/>
  <c r="L448" i="1" s="1" a="1"/>
  <c r="L448" i="1" s="1"/>
  <c r="M448" i="1" s="1"/>
  <c r="D173" i="1"/>
  <c r="D325" i="1"/>
  <c r="D178" i="1"/>
  <c r="D176" i="1"/>
  <c r="D165" i="1"/>
  <c r="D449" i="1"/>
  <c r="D389" i="1"/>
  <c r="D358" i="1"/>
  <c r="D94" i="1"/>
  <c r="D3" i="1"/>
  <c r="D463" i="1"/>
  <c r="D490" i="1"/>
  <c r="D632" i="1"/>
  <c r="D96" i="1"/>
  <c r="D457" i="1"/>
  <c r="D132" i="1"/>
  <c r="D666" i="1"/>
  <c r="D229" i="1"/>
  <c r="D333" i="1"/>
  <c r="D40" i="1"/>
  <c r="D593" i="1"/>
  <c r="D570" i="1"/>
  <c r="D301" i="1"/>
  <c r="D655" i="1"/>
  <c r="D596" i="1"/>
  <c r="D396" i="1"/>
  <c r="D148" i="1"/>
  <c r="D511" i="1"/>
  <c r="D183" i="1"/>
  <c r="D374" i="1"/>
  <c r="D398" i="1"/>
  <c r="D41" i="1"/>
  <c r="D231" i="1"/>
  <c r="D384" i="1"/>
  <c r="D24" i="1"/>
  <c r="D80" i="1"/>
  <c r="D663" i="1"/>
  <c r="D565" i="1"/>
  <c r="D205" i="1"/>
  <c r="D54" i="1"/>
  <c r="D209" i="1"/>
  <c r="D518" i="1"/>
  <c r="D55" i="1"/>
  <c r="D653" i="1"/>
  <c r="D435" i="1"/>
  <c r="D215" i="1"/>
  <c r="D431" i="1"/>
  <c r="D265" i="1"/>
  <c r="D153" i="1"/>
  <c r="D417" i="1"/>
  <c r="D347" i="1"/>
  <c r="D70" i="1"/>
  <c r="D220" i="1"/>
  <c r="D283" i="1"/>
  <c r="D344" i="1"/>
  <c r="D155" i="1"/>
  <c r="D235" i="1"/>
  <c r="D49" i="1"/>
  <c r="D658" i="1"/>
  <c r="D387" i="1"/>
  <c r="D576" i="1"/>
  <c r="D422" i="1"/>
  <c r="D557" i="1"/>
  <c r="D630" i="1"/>
  <c r="D667" i="1"/>
  <c r="D2" i="1"/>
  <c r="D627" i="1"/>
  <c r="D160" i="1"/>
  <c r="D261" i="1"/>
  <c r="D555" i="1"/>
  <c r="D188" i="1"/>
  <c r="D362" i="1"/>
  <c r="D329" i="1"/>
  <c r="D427" i="1"/>
  <c r="D233" i="1"/>
  <c r="D386" i="1"/>
  <c r="D468" i="1"/>
  <c r="D662" i="1"/>
  <c r="D143" i="1"/>
  <c r="D619" i="1"/>
  <c r="D561" i="1"/>
  <c r="D77" i="1"/>
  <c r="D200" i="1"/>
  <c r="D97" i="1"/>
  <c r="D656" i="1"/>
  <c r="D208" i="1"/>
  <c r="D610" i="1"/>
  <c r="D25" i="1"/>
  <c r="D211" i="1"/>
  <c r="D382" i="1"/>
  <c r="D551" i="1"/>
  <c r="D418" i="1"/>
  <c r="D266" i="1"/>
  <c r="D226" i="1"/>
  <c r="D20" i="1"/>
  <c r="D218" i="1"/>
  <c r="D93" i="1"/>
  <c r="D622" i="1"/>
  <c r="D46" i="1"/>
  <c r="D521" i="1"/>
  <c r="D613" i="1"/>
  <c r="D5" i="1"/>
  <c r="D341" i="1"/>
  <c r="D121" i="1"/>
  <c r="D203" i="1"/>
  <c r="D368" i="1"/>
  <c r="D462" i="1"/>
  <c r="D187" i="1"/>
  <c r="D251" i="1"/>
  <c r="D489" i="1"/>
  <c r="A494" i="1"/>
  <c r="L176" i="1" a="1"/>
  <c r="L176" i="1" s="1"/>
  <c r="L3" i="1" a="1"/>
  <c r="L3" i="1" s="1"/>
  <c r="J650" i="1" a="1"/>
  <c r="J650" i="1" s="1"/>
  <c r="J645" i="1" a="1"/>
  <c r="J645" i="1" s="1"/>
  <c r="J312" i="1" a="1"/>
  <c r="J312" i="1" s="1"/>
  <c r="J582" i="1" a="1"/>
  <c r="J582" i="1" s="1"/>
  <c r="L288" i="1" a="1"/>
  <c r="L288" i="1" s="1"/>
  <c r="J243" i="1" a="1"/>
  <c r="J243" i="1" s="1"/>
  <c r="J295" i="1" a="1"/>
  <c r="J295" i="1" s="1"/>
  <c r="L12" i="1" a="1"/>
  <c r="L12" i="1" s="1"/>
  <c r="L633" i="1" a="1"/>
  <c r="L633" i="1" s="1"/>
  <c r="L594" i="1" a="1"/>
  <c r="L594" i="1" s="1"/>
  <c r="J513" i="1" a="1"/>
  <c r="J513" i="1" s="1"/>
  <c r="L64" i="1" a="1"/>
  <c r="L64" i="1" s="1"/>
  <c r="L87" i="1" a="1"/>
  <c r="L87" i="1" s="1"/>
  <c r="L290" i="1" a="1"/>
  <c r="L290" i="1" s="1"/>
  <c r="L560" i="1" a="1"/>
  <c r="L560" i="1" s="1"/>
  <c r="L265" i="1" a="1"/>
  <c r="L265" i="1" s="1"/>
  <c r="J116" i="1" a="1"/>
  <c r="J116" i="1" s="1"/>
  <c r="L255" i="1" a="1"/>
  <c r="L255" i="1" s="1"/>
  <c r="D310" i="1"/>
  <c r="L325" i="1" a="1"/>
  <c r="L325" i="1" s="1"/>
  <c r="L436" i="1" a="1"/>
  <c r="L436" i="1" s="1"/>
  <c r="J324" i="1" a="1"/>
  <c r="J324" i="1" s="1"/>
  <c r="J563" i="1" a="1"/>
  <c r="J563" i="1" s="1"/>
  <c r="J480" i="1" a="1"/>
  <c r="J480" i="1" s="1"/>
  <c r="J629" i="1" a="1"/>
  <c r="J629" i="1" s="1"/>
  <c r="L63" i="1" a="1"/>
  <c r="L63" i="1" s="1"/>
  <c r="J623" i="1" a="1"/>
  <c r="J623" i="1" s="1"/>
  <c r="L669" i="1" a="1"/>
  <c r="L669" i="1" s="1"/>
  <c r="L361" i="1" a="1"/>
  <c r="L361" i="1" s="1"/>
  <c r="J483" i="1" a="1"/>
  <c r="J483" i="1" s="1"/>
  <c r="L549" i="1" a="1"/>
  <c r="L549" i="1" s="1"/>
  <c r="L544" i="1" a="1"/>
  <c r="L544" i="1" s="1"/>
  <c r="J73" i="1" a="1"/>
  <c r="J73" i="1" s="1"/>
  <c r="L249" i="1" a="1"/>
  <c r="L249" i="1" s="1"/>
  <c r="L21" i="1" a="1"/>
  <c r="L21" i="1" s="1"/>
  <c r="J42" i="1" a="1"/>
  <c r="J42" i="1" s="1"/>
  <c r="J531" i="1" a="1"/>
  <c r="J531" i="1" s="1"/>
  <c r="J154" i="1" a="1"/>
  <c r="J154" i="1" s="1"/>
  <c r="J410" i="1" a="1"/>
  <c r="J410" i="1" s="1"/>
  <c r="J495" i="1" a="1"/>
  <c r="J495" i="1" s="1"/>
  <c r="J482" i="1" a="1"/>
  <c r="J482" i="1" s="1"/>
  <c r="J128" i="1" a="1"/>
  <c r="J128" i="1" s="1"/>
  <c r="J577" i="1" a="1"/>
  <c r="J577" i="1" s="1"/>
  <c r="L579" i="1" a="1"/>
  <c r="L579" i="1" s="1"/>
  <c r="L11" i="1" a="1"/>
  <c r="L11" i="1" s="1"/>
  <c r="L184" i="1" a="1"/>
  <c r="L184" i="1" s="1"/>
  <c r="J23" i="1" a="1"/>
  <c r="J23" i="1" s="1"/>
  <c r="L598" i="1" a="1"/>
  <c r="L598" i="1" s="1"/>
  <c r="J388" i="1" a="1"/>
  <c r="J388" i="1" s="1"/>
  <c r="D625" i="1"/>
  <c r="D280" i="1"/>
  <c r="D267" i="1"/>
  <c r="L267" i="1" s="1" a="1"/>
  <c r="L267" i="1" s="1"/>
  <c r="D470" i="1"/>
  <c r="D553" i="1"/>
  <c r="D242" i="1"/>
  <c r="J242" i="1" s="1" a="1"/>
  <c r="J242" i="1" s="1"/>
  <c r="D580" i="1"/>
  <c r="D323" i="1"/>
  <c r="D634" i="1"/>
  <c r="D536" i="1"/>
  <c r="D355" i="1"/>
  <c r="L355" i="1" s="1" a="1"/>
  <c r="L355" i="1" s="1"/>
  <c r="D349" i="1"/>
  <c r="D230" i="1"/>
  <c r="D33" i="1"/>
  <c r="D642" i="1"/>
  <c r="J642" i="1" s="1" a="1"/>
  <c r="J642" i="1" s="1"/>
  <c r="D306" i="1"/>
  <c r="D392" i="1"/>
  <c r="D488" i="1"/>
  <c r="L488" i="1" s="1" a="1"/>
  <c r="L488" i="1" s="1"/>
  <c r="D405" i="1"/>
  <c r="D84" i="1"/>
  <c r="L84" i="1" s="1" a="1"/>
  <c r="L84" i="1" s="1"/>
  <c r="D247" i="1"/>
  <c r="D545" i="1"/>
  <c r="J545" i="1" s="1" a="1"/>
  <c r="J545" i="1" s="1"/>
  <c r="D353" i="1"/>
  <c r="D142" i="1"/>
  <c r="J138" i="1" s="1" a="1"/>
  <c r="J138" i="1" s="1"/>
  <c r="K138" i="1" s="1"/>
  <c r="D447" i="1"/>
  <c r="D34" i="1"/>
  <c r="D26" i="1"/>
  <c r="D453" i="1"/>
  <c r="D438" i="1"/>
  <c r="D371" i="1"/>
  <c r="J371" i="1" s="1" a="1"/>
  <c r="J371" i="1" s="1"/>
  <c r="D137" i="1"/>
  <c r="L137" i="1" s="1" a="1"/>
  <c r="L137" i="1" s="1"/>
  <c r="L389" i="1" a="1"/>
  <c r="L389" i="1" s="1"/>
  <c r="J672" i="1" a="1"/>
  <c r="J672" i="1" s="1"/>
  <c r="L496" i="1" a="1"/>
  <c r="L496" i="1" s="1"/>
  <c r="L375" i="1" a="1"/>
  <c r="L375" i="1" s="1"/>
  <c r="L335" i="1" a="1"/>
  <c r="L335" i="1" s="1"/>
  <c r="L195" i="1" a="1"/>
  <c r="L195" i="1" s="1"/>
  <c r="J363" i="1" a="1"/>
  <c r="J363" i="1" s="1"/>
  <c r="L79" i="1" a="1"/>
  <c r="L79" i="1" s="1"/>
  <c r="L568" i="1" a="1"/>
  <c r="L568" i="1" s="1"/>
  <c r="L614" i="1" a="1"/>
  <c r="L614" i="1" s="1"/>
  <c r="L586" i="1" a="1"/>
  <c r="L586" i="1" s="1"/>
  <c r="L150" i="1" a="1"/>
  <c r="L150" i="1" s="1"/>
  <c r="J299" i="1" a="1"/>
  <c r="J299" i="1" s="1"/>
  <c r="J14" i="1" a="1"/>
  <c r="J14" i="1" s="1"/>
  <c r="J320" i="1" a="1"/>
  <c r="J320" i="1" s="1"/>
  <c r="J317" i="1" a="1"/>
  <c r="J317" i="1" s="1"/>
  <c r="J322" i="1" a="1"/>
  <c r="J322" i="1" s="1"/>
  <c r="L164" i="1" a="1"/>
  <c r="L164" i="1" s="1"/>
  <c r="L190" i="1" a="1"/>
  <c r="L190" i="1" s="1"/>
  <c r="J637" i="1" a="1"/>
  <c r="J637" i="1" s="1"/>
  <c r="L554" i="1" a="1"/>
  <c r="L554" i="1" s="1"/>
  <c r="J673" i="1" a="1"/>
  <c r="J673" i="1" s="1"/>
  <c r="J152" i="1" a="1"/>
  <c r="J152" i="1" s="1"/>
  <c r="J313" i="1" a="1"/>
  <c r="J313" i="1" s="1"/>
  <c r="L360" i="1" a="1"/>
  <c r="L360" i="1" s="1"/>
  <c r="J399" i="1" a="1"/>
  <c r="J399" i="1" s="1"/>
  <c r="J285" i="1" a="1"/>
  <c r="J285" i="1" s="1"/>
  <c r="J517" i="1" a="1"/>
  <c r="J517" i="1" s="1"/>
  <c r="J621" i="1" a="1"/>
  <c r="J621" i="1" s="1"/>
  <c r="L377" i="1" a="1"/>
  <c r="L377" i="1" s="1"/>
  <c r="L83" i="1" a="1"/>
  <c r="L83" i="1" s="1"/>
  <c r="L119" i="1" a="1"/>
  <c r="L119" i="1" s="1"/>
  <c r="J660" i="1" a="1"/>
  <c r="J660" i="1" s="1"/>
  <c r="L423" i="1" a="1"/>
  <c r="L423" i="1" s="1"/>
  <c r="J421" i="1" a="1"/>
  <c r="J421" i="1" s="1"/>
  <c r="L81" i="1" a="1"/>
  <c r="L81" i="1" s="1"/>
  <c r="J647" i="1" a="1"/>
  <c r="J647" i="1" s="1"/>
  <c r="J579" i="1" a="1"/>
  <c r="J579" i="1" s="1"/>
  <c r="J7" i="1" a="1"/>
  <c r="J7" i="1" s="1"/>
  <c r="L28" i="1" a="1"/>
  <c r="L28" i="1" s="1"/>
  <c r="J339" i="1" a="1"/>
  <c r="J339" i="1" s="1"/>
  <c r="L475" i="1" a="1"/>
  <c r="L475" i="1" s="1"/>
  <c r="L300" i="1" a="1"/>
  <c r="L300" i="1" s="1"/>
  <c r="J601" i="1" a="1"/>
  <c r="J601" i="1" s="1"/>
  <c r="J133" i="1" a="1"/>
  <c r="J133" i="1" s="1"/>
  <c r="J512" i="1" a="1"/>
  <c r="J512" i="1" s="1"/>
  <c r="L485" i="1" a="1"/>
  <c r="L485" i="1" s="1"/>
  <c r="L373" i="1" a="1"/>
  <c r="L373" i="1" s="1"/>
  <c r="L260" i="1" a="1"/>
  <c r="L260" i="1" s="1"/>
  <c r="L272" i="1" a="1"/>
  <c r="L272" i="1" s="1"/>
  <c r="L123" i="1" a="1"/>
  <c r="L123" i="1" s="1"/>
  <c r="J296" i="1" a="1"/>
  <c r="J296" i="1" s="1"/>
  <c r="L442" i="1" a="1"/>
  <c r="L442" i="1" s="1"/>
  <c r="J311" i="1" a="1"/>
  <c r="J311" i="1" s="1"/>
  <c r="L587" i="1" a="1"/>
  <c r="L587" i="1" s="1"/>
  <c r="L271" i="1" a="1"/>
  <c r="L271" i="1" s="1"/>
  <c r="J246" i="1" a="1"/>
  <c r="J246" i="1" s="1"/>
  <c r="L406" i="1" a="1"/>
  <c r="L406" i="1" s="1"/>
  <c r="L399" i="1" a="1"/>
  <c r="L399" i="1" s="1"/>
  <c r="L229" i="1" a="1"/>
  <c r="L229" i="1" s="1"/>
  <c r="L333" i="1" a="1"/>
  <c r="L333" i="1" s="1"/>
  <c r="J40" i="1" a="1"/>
  <c r="J40" i="1" s="1"/>
  <c r="J593" i="1" a="1"/>
  <c r="J593" i="1" s="1"/>
  <c r="J570" i="1" a="1"/>
  <c r="J570" i="1" s="1"/>
  <c r="J301" i="1" a="1"/>
  <c r="J301" i="1" s="1"/>
  <c r="J596" i="1" a="1"/>
  <c r="J596" i="1" s="1"/>
  <c r="J396" i="1" a="1"/>
  <c r="J396" i="1" s="1"/>
  <c r="L148" i="1" a="1"/>
  <c r="L148" i="1" s="1"/>
  <c r="L231" i="1" a="1"/>
  <c r="L231" i="1" s="1"/>
  <c r="L24" i="1" a="1"/>
  <c r="L24" i="1" s="1"/>
  <c r="J209" i="1" a="1"/>
  <c r="J209" i="1" s="1"/>
  <c r="L43" i="1" a="1"/>
  <c r="L43" i="1" s="1"/>
  <c r="J612" i="1" a="1"/>
  <c r="J612" i="1" s="1"/>
  <c r="J562" i="1" a="1"/>
  <c r="J562" i="1" s="1"/>
  <c r="L506" i="1" a="1"/>
  <c r="L506" i="1" s="1"/>
  <c r="L196" i="1" a="1"/>
  <c r="L196" i="1" s="1"/>
  <c r="L38" i="1" a="1"/>
  <c r="L38" i="1" s="1"/>
  <c r="D381" i="1"/>
  <c r="L381" i="1" s="1" a="1"/>
  <c r="L381" i="1" s="1"/>
  <c r="D321" i="1"/>
  <c r="D245" i="1"/>
  <c r="D464" i="1"/>
  <c r="J635" i="1" a="1"/>
  <c r="J635" i="1" s="1"/>
  <c r="J361" i="1" a="1"/>
  <c r="J361" i="1" s="1"/>
  <c r="J110" i="1" a="1"/>
  <c r="J110" i="1" s="1"/>
  <c r="J507" i="1" a="1"/>
  <c r="J507" i="1" s="1"/>
  <c r="J529" i="1" a="1"/>
  <c r="J529" i="1" s="1"/>
  <c r="J631" i="1" a="1"/>
  <c r="J631" i="1" s="1"/>
  <c r="J535" i="1" a="1"/>
  <c r="J535" i="1" s="1"/>
  <c r="J490" i="1" a="1"/>
  <c r="J490" i="1" s="1"/>
  <c r="J666" i="1" a="1"/>
  <c r="J666" i="1" s="1"/>
  <c r="J387" i="1" a="1"/>
  <c r="J387" i="1" s="1"/>
  <c r="J494" i="1" a="1"/>
  <c r="J494" i="1" s="1"/>
  <c r="L329" i="1" a="1"/>
  <c r="L329" i="1" s="1"/>
  <c r="J427" i="1" a="1"/>
  <c r="J427" i="1" s="1"/>
  <c r="J233" i="1" a="1"/>
  <c r="J233" i="1" s="1"/>
  <c r="J386" i="1" a="1"/>
  <c r="J386" i="1" s="1"/>
  <c r="J619" i="1" a="1"/>
  <c r="J619" i="1" s="1"/>
  <c r="J561" i="1" a="1"/>
  <c r="J561" i="1" s="1"/>
  <c r="L77" i="1" a="1"/>
  <c r="L77" i="1" s="1"/>
  <c r="J97" i="1" a="1"/>
  <c r="J97" i="1" s="1"/>
  <c r="J656" i="1" a="1"/>
  <c r="J656" i="1" s="1"/>
  <c r="J610" i="1" a="1"/>
  <c r="J610" i="1" s="1"/>
  <c r="L122" i="1" a="1"/>
  <c r="L122" i="1" s="1"/>
  <c r="J382" i="1" a="1"/>
  <c r="J382" i="1" s="1"/>
  <c r="J551" i="1" a="1"/>
  <c r="J551" i="1" s="1"/>
  <c r="J418" i="1" a="1"/>
  <c r="J418" i="1" s="1"/>
  <c r="J226" i="1" a="1"/>
  <c r="J226" i="1" s="1"/>
  <c r="J20" i="1" a="1"/>
  <c r="J20" i="1" s="1"/>
  <c r="L187" i="1" a="1"/>
  <c r="L187" i="1" s="1"/>
  <c r="D605" i="1"/>
  <c r="J605" i="1" s="1" a="1"/>
  <c r="J605" i="1" s="1"/>
  <c r="D500" i="1"/>
  <c r="D414" i="1"/>
  <c r="J250" i="1" s="1" a="1"/>
  <c r="J250" i="1" s="1"/>
  <c r="K250" i="1" s="1"/>
  <c r="D528" i="1"/>
  <c r="D505" i="1"/>
  <c r="D202" i="1"/>
  <c r="D351" i="1"/>
  <c r="D391" i="1"/>
  <c r="D661" i="1"/>
  <c r="D106" i="1"/>
  <c r="D366" i="1"/>
  <c r="D327" i="1"/>
  <c r="D670" i="1"/>
  <c r="L670" i="1" s="1" a="1"/>
  <c r="L670" i="1" s="1"/>
  <c r="D114" i="1"/>
  <c r="D573" i="1"/>
  <c r="D540" i="1"/>
  <c r="D103" i="1"/>
  <c r="J103" i="1" s="1" a="1"/>
  <c r="J103" i="1" s="1"/>
  <c r="D257" i="1"/>
  <c r="L257" i="1" s="1" a="1"/>
  <c r="L257" i="1" s="1"/>
  <c r="D639" i="1"/>
  <c r="D107" i="1"/>
  <c r="D252" i="1"/>
  <c r="J252" i="1" s="1" a="1"/>
  <c r="J252" i="1" s="1"/>
  <c r="D395" i="1"/>
  <c r="D365" i="1"/>
  <c r="J365" i="1" s="1" a="1"/>
  <c r="J365" i="1" s="1"/>
  <c r="D402" i="1"/>
  <c r="D35" i="1"/>
  <c r="D71" i="1"/>
  <c r="D397" i="1"/>
  <c r="D590" i="1"/>
  <c r="D175" i="1"/>
  <c r="L175" i="1" s="1" a="1"/>
  <c r="L175" i="1" s="1"/>
  <c r="D510" i="1"/>
  <c r="D86" i="1"/>
  <c r="D564" i="1"/>
  <c r="J564" i="1" s="1" a="1"/>
  <c r="J564" i="1" s="1"/>
  <c r="L602" i="1" a="1"/>
  <c r="L602" i="1" s="1"/>
  <c r="J358" i="1" a="1"/>
  <c r="J358" i="1" s="1"/>
  <c r="L463" i="1" a="1"/>
  <c r="L463" i="1" s="1"/>
  <c r="L96" i="1" a="1"/>
  <c r="L96" i="1" s="1"/>
  <c r="L132" i="1" a="1"/>
  <c r="L132" i="1" s="1"/>
  <c r="J557" i="1" a="1"/>
  <c r="J557" i="1" s="1"/>
  <c r="J667" i="1" a="1"/>
  <c r="J667" i="1" s="1"/>
  <c r="J2" i="1" a="1"/>
  <c r="J2" i="1" s="1"/>
  <c r="L188" i="1" a="1"/>
  <c r="L188" i="1" s="1"/>
  <c r="J362" i="1" a="1"/>
  <c r="J362" i="1" s="1"/>
  <c r="L468" i="1" a="1"/>
  <c r="L468" i="1" s="1"/>
  <c r="J444" i="1" a="1"/>
  <c r="J444" i="1" s="1"/>
  <c r="L212" i="1" a="1"/>
  <c r="L212" i="1" s="1"/>
  <c r="I422" i="1"/>
  <c r="L51" i="1" a="1"/>
  <c r="L51" i="1" s="1"/>
  <c r="I557" i="1"/>
  <c r="I630" i="1"/>
  <c r="J318" i="1" a="1"/>
  <c r="J318" i="1" s="1"/>
  <c r="I667" i="1"/>
  <c r="J17" i="1" a="1"/>
  <c r="J17" i="1" s="1"/>
  <c r="J270" i="1" a="1"/>
  <c r="J270" i="1" s="1"/>
  <c r="L105" i="1" a="1"/>
  <c r="L105" i="1" s="1"/>
  <c r="L156" i="1" a="1"/>
  <c r="L156" i="1" s="1"/>
  <c r="J516" i="1" a="1"/>
  <c r="J516" i="1" s="1"/>
  <c r="L424" i="1" a="1"/>
  <c r="L424" i="1" s="1"/>
  <c r="J393" i="1" a="1"/>
  <c r="J393" i="1" s="1"/>
  <c r="J532" i="1" a="1"/>
  <c r="J532" i="1" s="1"/>
  <c r="J36" i="1" a="1"/>
  <c r="J36" i="1" s="1"/>
  <c r="J314" i="1" a="1"/>
  <c r="J314" i="1" s="1"/>
  <c r="J282" i="1" a="1"/>
  <c r="J282" i="1" s="1"/>
  <c r="J530" i="1" a="1"/>
  <c r="J530" i="1" s="1"/>
  <c r="J569" i="1" a="1"/>
  <c r="J569" i="1" s="1"/>
  <c r="J319" i="1" a="1"/>
  <c r="J319" i="1" s="1"/>
  <c r="L501" i="1" a="1"/>
  <c r="L501" i="1" s="1"/>
  <c r="L32" i="1" a="1"/>
  <c r="L32" i="1" s="1"/>
  <c r="L168" i="1" a="1"/>
  <c r="L168" i="1" s="1"/>
  <c r="J278" i="1" a="1"/>
  <c r="J278" i="1" s="1"/>
  <c r="L615" i="1" a="1"/>
  <c r="L615" i="1" s="1"/>
  <c r="J174" i="1" a="1"/>
  <c r="J174" i="1" s="1"/>
  <c r="J459" i="1" a="1"/>
  <c r="J459" i="1" s="1"/>
  <c r="J66" i="1" a="1"/>
  <c r="J66" i="1" s="1"/>
  <c r="J236" i="1" a="1"/>
  <c r="J236" i="1" s="1"/>
  <c r="L117" i="1" a="1"/>
  <c r="L117" i="1" s="1"/>
  <c r="J574" i="1" a="1"/>
  <c r="J574" i="1" s="1"/>
  <c r="L55" i="1" a="1"/>
  <c r="L55" i="1" s="1"/>
  <c r="D189" i="1"/>
  <c r="D509" i="1"/>
  <c r="J509" i="1" s="1" a="1"/>
  <c r="J509" i="1" s="1"/>
  <c r="D29" i="1"/>
  <c r="J21" i="1" s="1" a="1"/>
  <c r="J21" i="1" s="1"/>
  <c r="K21" i="1" s="1"/>
  <c r="D258" i="1"/>
  <c r="D477" i="1"/>
  <c r="D8" i="1"/>
  <c r="L8" i="1" s="1" a="1"/>
  <c r="L8" i="1" s="1"/>
  <c r="D279" i="1"/>
  <c r="D571" i="1"/>
  <c r="J571" i="1" s="1" a="1"/>
  <c r="J571" i="1" s="1"/>
  <c r="D429" i="1"/>
  <c r="D10" i="1"/>
  <c r="J22" i="1" s="1" a="1"/>
  <c r="J22" i="1" s="1"/>
  <c r="K22" i="1" s="1"/>
  <c r="D89" i="1"/>
  <c r="D85" i="1"/>
  <c r="D379" i="1"/>
  <c r="D88" i="1"/>
  <c r="J88" i="1" s="1" a="1"/>
  <c r="J88" i="1" s="1"/>
  <c r="D618" i="1"/>
  <c r="D239" i="1"/>
  <c r="D600" i="1"/>
  <c r="D372" i="1"/>
  <c r="D498" i="1"/>
  <c r="L498" i="1" s="1" a="1"/>
  <c r="L498" i="1" s="1"/>
  <c r="D534" i="1"/>
  <c r="D364" i="1"/>
  <c r="D277" i="1"/>
  <c r="D162" i="1"/>
  <c r="D567" i="1"/>
  <c r="D401" i="1"/>
  <c r="L401" i="1" s="1" a="1"/>
  <c r="L401" i="1" s="1"/>
  <c r="D478" i="1"/>
  <c r="D450" i="1"/>
  <c r="D44" i="1"/>
  <c r="D664" i="1"/>
  <c r="J664" i="1" s="1" a="1"/>
  <c r="J664" i="1" s="1"/>
  <c r="D413" i="1"/>
  <c r="J415" i="1" a="1"/>
  <c r="J415" i="1" s="1"/>
  <c r="J523" i="1" a="1"/>
  <c r="J523" i="1" s="1"/>
  <c r="J292" i="1" a="1"/>
  <c r="J292" i="1" s="1"/>
  <c r="J632" i="1" a="1"/>
  <c r="J632" i="1" s="1"/>
  <c r="L457" i="1" a="1"/>
  <c r="L457" i="1" s="1"/>
  <c r="J658" i="1" a="1"/>
  <c r="J658" i="1" s="1"/>
  <c r="J576" i="1" a="1"/>
  <c r="J576" i="1" s="1"/>
  <c r="J630" i="1" a="1"/>
  <c r="J630" i="1" s="1"/>
  <c r="J261" i="1" a="1"/>
  <c r="J261" i="1" s="1"/>
  <c r="L555" i="1" a="1"/>
  <c r="L555" i="1" s="1"/>
  <c r="J584" i="1" a="1"/>
  <c r="J584" i="1" s="1"/>
  <c r="J624" i="1" a="1"/>
  <c r="J624" i="1" s="1"/>
  <c r="J170" i="1" a="1"/>
  <c r="J170" i="1" s="1"/>
  <c r="J440" i="1" a="1"/>
  <c r="J440" i="1" s="1"/>
  <c r="J456" i="1" a="1"/>
  <c r="J456" i="1" s="1"/>
  <c r="J315" i="1" a="1"/>
  <c r="J315" i="1" s="1"/>
  <c r="J146" i="1" a="1"/>
  <c r="J146" i="1" s="1"/>
  <c r="L144" i="1" a="1"/>
  <c r="L144" i="1" s="1"/>
  <c r="L48" i="1" a="1"/>
  <c r="L48" i="1" s="1"/>
  <c r="J112" i="1" a="1"/>
  <c r="J112" i="1" s="1"/>
  <c r="J122" i="1" a="1"/>
  <c r="J122" i="1" s="1"/>
  <c r="J345" i="1" a="1"/>
  <c r="J345" i="1" s="1"/>
  <c r="J548" i="1" a="1"/>
  <c r="J548" i="1" s="1"/>
  <c r="L240" i="1" a="1"/>
  <c r="L240" i="1" s="1"/>
  <c r="J572" i="1" a="1"/>
  <c r="J572" i="1" s="1"/>
  <c r="J222" i="1" a="1"/>
  <c r="J222" i="1" s="1"/>
  <c r="J139" i="1" a="1"/>
  <c r="J139" i="1" s="1"/>
  <c r="J263" i="1" a="1"/>
  <c r="J263" i="1" s="1"/>
  <c r="J383" i="1" a="1"/>
  <c r="J383" i="1" s="1"/>
  <c r="L39" i="1" a="1"/>
  <c r="L39" i="1" s="1"/>
  <c r="L605" i="1" a="1"/>
  <c r="L605" i="1" s="1"/>
  <c r="J343" i="1" a="1"/>
  <c r="J343" i="1" s="1"/>
  <c r="L599" i="1" a="1"/>
  <c r="L599" i="1" s="1"/>
  <c r="J213" i="1" a="1"/>
  <c r="J213" i="1" s="1"/>
  <c r="J308" i="1" a="1"/>
  <c r="J308" i="1" s="1"/>
  <c r="L200" i="1" a="1"/>
  <c r="L200" i="1" s="1"/>
  <c r="J131" i="1" a="1"/>
  <c r="J131" i="1" s="1"/>
  <c r="L394" i="1" a="1"/>
  <c r="L394" i="1" s="1"/>
  <c r="D166" i="1"/>
  <c r="D585" i="1"/>
  <c r="D161" i="1"/>
  <c r="D31" i="1"/>
  <c r="L31" i="1" s="1" a="1"/>
  <c r="L31" i="1" s="1"/>
  <c r="D59" i="1"/>
  <c r="J159" i="1" s="1" a="1"/>
  <c r="J159" i="1" s="1"/>
  <c r="K159" i="1" s="1"/>
  <c r="D197" i="1"/>
  <c r="L197" i="1" s="1" a="1"/>
  <c r="L197" i="1" s="1"/>
  <c r="D199" i="1"/>
  <c r="J199" i="1" s="1" a="1"/>
  <c r="J199" i="1" s="1"/>
  <c r="D503" i="1"/>
  <c r="D284" i="1"/>
  <c r="D515" i="1"/>
  <c r="D124" i="1"/>
  <c r="D643" i="1"/>
  <c r="D469" i="1"/>
  <c r="L469" i="1" s="1" a="1"/>
  <c r="L469" i="1" s="1"/>
  <c r="D626" i="1"/>
  <c r="L626" i="1" s="1" a="1"/>
  <c r="L626" i="1" s="1"/>
  <c r="D186" i="1"/>
  <c r="D607" i="1"/>
  <c r="D648" i="1"/>
  <c r="D340" i="1"/>
  <c r="D611" i="1"/>
  <c r="L611" i="1" s="1" a="1"/>
  <c r="L611" i="1" s="1"/>
  <c r="D241" i="1"/>
  <c r="D238" i="1"/>
  <c r="L99" i="1" s="1" a="1"/>
  <c r="L99" i="1" s="1"/>
  <c r="M99" i="1" s="1"/>
  <c r="D378" i="1"/>
  <c r="D437" i="1"/>
  <c r="D216" i="1"/>
  <c r="D644" i="1"/>
  <c r="D217" i="1"/>
  <c r="D589" i="1"/>
  <c r="D298" i="1"/>
  <c r="L655" i="1" s="1" a="1"/>
  <c r="L655" i="1" s="1"/>
  <c r="D129" i="1"/>
  <c r="J129" i="1" s="1" a="1"/>
  <c r="J129" i="1" s="1"/>
  <c r="D102" i="1"/>
  <c r="J143" i="1" s="1" a="1"/>
  <c r="J143" i="1" s="1"/>
  <c r="K143" i="1" s="1"/>
  <c r="D671" i="1"/>
  <c r="D293" i="1"/>
  <c r="J627" i="1" a="1"/>
  <c r="J627" i="1" s="1"/>
  <c r="L627" i="1" a="1"/>
  <c r="L627" i="1" s="1"/>
  <c r="J431" i="1" a="1"/>
  <c r="J431" i="1" s="1"/>
  <c r="J475" i="1" a="1"/>
  <c r="J475" i="1" s="1"/>
  <c r="J74" i="1" a="1"/>
  <c r="J74" i="1" s="1"/>
  <c r="J481" i="1" a="1"/>
  <c r="J481" i="1" s="1"/>
  <c r="L88" i="1" a="1"/>
  <c r="L88" i="1" s="1"/>
  <c r="J441" i="1" a="1"/>
  <c r="J441" i="1" s="1"/>
  <c r="L642" i="1" a="1"/>
  <c r="L642" i="1" s="1"/>
  <c r="J403" i="1" a="1"/>
  <c r="J403" i="1" s="1"/>
  <c r="L403" i="1" a="1"/>
  <c r="L403" i="1" s="1"/>
  <c r="J130" i="1" a="1"/>
  <c r="J130" i="1" s="1"/>
  <c r="L564" i="1" a="1"/>
  <c r="L564" i="1" s="1"/>
  <c r="J524" i="1" a="1"/>
  <c r="J524" i="1" s="1"/>
  <c r="L365" i="1" a="1"/>
  <c r="L365" i="1" s="1"/>
  <c r="J350" i="1" a="1"/>
  <c r="J350" i="1" s="1"/>
  <c r="L350" i="1" a="1"/>
  <c r="L350" i="1" s="1"/>
  <c r="J254" i="1" a="1"/>
  <c r="J254" i="1" s="1"/>
  <c r="J101" i="1" a="1"/>
  <c r="J101" i="1" s="1"/>
  <c r="J58" i="1" a="1"/>
  <c r="J58" i="1" s="1"/>
  <c r="L58" i="1" a="1"/>
  <c r="L58" i="1" s="1"/>
  <c r="J474" i="1" a="1"/>
  <c r="J474" i="1" s="1"/>
  <c r="J273" i="1" a="1"/>
  <c r="J273" i="1" s="1"/>
  <c r="L273" i="1" a="1"/>
  <c r="L273" i="1" s="1"/>
  <c r="J504" i="1" a="1"/>
  <c r="J504" i="1" s="1"/>
  <c r="L504" i="1" a="1"/>
  <c r="L504" i="1" s="1"/>
  <c r="J646" i="1" a="1"/>
  <c r="J646" i="1" s="1"/>
  <c r="L646" i="1" a="1"/>
  <c r="L646" i="1" s="1"/>
  <c r="J84" i="1" a="1"/>
  <c r="J84" i="1" s="1"/>
  <c r="J9" i="1" a="1"/>
  <c r="J9" i="1" s="1"/>
  <c r="J31" i="1" a="1"/>
  <c r="J31" i="1" s="1"/>
  <c r="L9" i="1" a="1"/>
  <c r="L9" i="1" s="1"/>
  <c r="J547" i="1" a="1"/>
  <c r="J547" i="1" s="1"/>
  <c r="J288" i="1" a="1"/>
  <c r="J288" i="1" s="1"/>
  <c r="L547" i="1" a="1"/>
  <c r="L547" i="1" s="1"/>
  <c r="J67" i="1" a="1"/>
  <c r="J67" i="1" s="1"/>
  <c r="J24" i="1" a="1"/>
  <c r="J24" i="1" s="1"/>
  <c r="L67" i="1" a="1"/>
  <c r="L67" i="1" s="1"/>
  <c r="J354" i="1" a="1"/>
  <c r="J354" i="1" s="1"/>
  <c r="L354" i="1" a="1"/>
  <c r="L354" i="1" s="1"/>
  <c r="J149" i="1" a="1"/>
  <c r="J149" i="1" s="1"/>
  <c r="L149" i="1" a="1"/>
  <c r="L149" i="1" s="1"/>
  <c r="L420" i="1" a="1"/>
  <c r="L420" i="1" s="1"/>
  <c r="J520" i="1" a="1"/>
  <c r="J520" i="1" s="1"/>
  <c r="L520" i="1" a="1"/>
  <c r="L520" i="1" s="1"/>
  <c r="J608" i="1" a="1"/>
  <c r="J608" i="1" s="1"/>
  <c r="L608" i="1" a="1"/>
  <c r="L608" i="1" s="1"/>
  <c r="J625" i="1" a="1"/>
  <c r="J625" i="1" s="1"/>
  <c r="L625" i="1" a="1"/>
  <c r="L625" i="1" s="1"/>
  <c r="J470" i="1" a="1"/>
  <c r="J470" i="1" s="1"/>
  <c r="L470" i="1" a="1"/>
  <c r="L470" i="1" s="1"/>
  <c r="J553" i="1" a="1"/>
  <c r="J553" i="1" s="1"/>
  <c r="L553" i="1" a="1"/>
  <c r="L553" i="1" s="1"/>
  <c r="L66" i="1" a="1"/>
  <c r="L66" i="1" s="1"/>
  <c r="L580" i="1" a="1"/>
  <c r="L580" i="1" s="1"/>
  <c r="J323" i="1" a="1"/>
  <c r="J323" i="1" s="1"/>
  <c r="L323" i="1" a="1"/>
  <c r="L323" i="1" s="1"/>
  <c r="J634" i="1" a="1"/>
  <c r="J634" i="1" s="1"/>
  <c r="L634" i="1" a="1"/>
  <c r="L634" i="1" s="1"/>
  <c r="J536" i="1" a="1"/>
  <c r="J536" i="1" s="1"/>
  <c r="L536" i="1" a="1"/>
  <c r="L536" i="1" s="1"/>
  <c r="J349" i="1" a="1"/>
  <c r="J349" i="1" s="1"/>
  <c r="L349" i="1" a="1"/>
  <c r="L349" i="1" s="1"/>
  <c r="J230" i="1" a="1"/>
  <c r="J230" i="1" s="1"/>
  <c r="L230" i="1" a="1"/>
  <c r="L230" i="1" s="1"/>
  <c r="J306" i="1" a="1"/>
  <c r="J306" i="1" s="1"/>
  <c r="L306" i="1" a="1"/>
  <c r="L306" i="1" s="1"/>
  <c r="J392" i="1" a="1"/>
  <c r="J392" i="1" s="1"/>
  <c r="L392" i="1" a="1"/>
  <c r="L392" i="1" s="1"/>
  <c r="J405" i="1" a="1"/>
  <c r="J405" i="1" s="1"/>
  <c r="L405" i="1" a="1"/>
  <c r="L405" i="1" s="1"/>
  <c r="J247" i="1" a="1"/>
  <c r="J247" i="1" s="1"/>
  <c r="L247" i="1" a="1"/>
  <c r="L247" i="1" s="1"/>
  <c r="J353" i="1" a="1"/>
  <c r="J353" i="1" s="1"/>
  <c r="L353" i="1" a="1"/>
  <c r="L353" i="1" s="1"/>
  <c r="J142" i="1" a="1"/>
  <c r="J142" i="1" s="1"/>
  <c r="L142" i="1" a="1"/>
  <c r="L142" i="1" s="1"/>
  <c r="L73" i="1" a="1"/>
  <c r="L73" i="1" s="1"/>
  <c r="L447" i="1" a="1"/>
  <c r="L447" i="1" s="1"/>
  <c r="J34" i="1" a="1"/>
  <c r="J34" i="1" s="1"/>
  <c r="L34" i="1" a="1"/>
  <c r="L34" i="1" s="1"/>
  <c r="J453" i="1" a="1"/>
  <c r="J453" i="1" s="1"/>
  <c r="J611" i="1" a="1"/>
  <c r="J611" i="1" s="1"/>
  <c r="L453" i="1" a="1"/>
  <c r="L453" i="1" s="1"/>
  <c r="J438" i="1" a="1"/>
  <c r="J438" i="1" s="1"/>
  <c r="L438" i="1" a="1"/>
  <c r="L438" i="1" s="1"/>
  <c r="J105" i="1" a="1"/>
  <c r="J105" i="1" s="1"/>
  <c r="L261" i="1" a="1"/>
  <c r="L261" i="1" s="1"/>
  <c r="J544" i="1" a="1"/>
  <c r="J544" i="1" s="1"/>
  <c r="J335" i="1" a="1"/>
  <c r="J335" i="1" s="1"/>
  <c r="L14" i="1" a="1"/>
  <c r="L14" i="1" s="1"/>
  <c r="L110" i="1" a="1"/>
  <c r="L110" i="1" s="1"/>
  <c r="L516" i="1" a="1"/>
  <c r="L516" i="1" s="1"/>
  <c r="L569" i="1" a="1"/>
  <c r="L569" i="1" s="1"/>
  <c r="L418" i="1" a="1"/>
  <c r="L418" i="1" s="1"/>
  <c r="L570" i="1" a="1"/>
  <c r="L570" i="1" s="1"/>
  <c r="L523" i="1" a="1"/>
  <c r="L523" i="1" s="1"/>
  <c r="L629" i="1" a="1"/>
  <c r="L629" i="1" s="1"/>
  <c r="L152" i="1" a="1"/>
  <c r="L152" i="1" s="1"/>
  <c r="L601" i="1" a="1"/>
  <c r="L601" i="1" s="1"/>
  <c r="L128" i="1" a="1"/>
  <c r="L128" i="1" s="1"/>
  <c r="L312" i="1" a="1"/>
  <c r="L312" i="1" s="1"/>
  <c r="J657" i="1" a="1"/>
  <c r="J657" i="1" s="1"/>
  <c r="L657" i="1" a="1"/>
  <c r="L657" i="1" s="1"/>
  <c r="L109" i="1" a="1"/>
  <c r="L109" i="1" s="1"/>
  <c r="J424" i="1" a="1"/>
  <c r="J424" i="1" s="1"/>
  <c r="J225" i="1" a="1"/>
  <c r="J225" i="1" s="1"/>
  <c r="L326" i="1" a="1"/>
  <c r="L326" i="1" s="1"/>
  <c r="J463" i="1" a="1"/>
  <c r="J463" i="1" s="1"/>
  <c r="J52" i="1" a="1"/>
  <c r="J52" i="1" s="1"/>
  <c r="J144" i="1" a="1"/>
  <c r="J144" i="1" s="1"/>
  <c r="J552" i="1" a="1"/>
  <c r="J552" i="1" s="1"/>
  <c r="J413" i="1" a="1"/>
  <c r="J413" i="1" s="1"/>
  <c r="J465" i="1" a="1"/>
  <c r="J465" i="1" s="1"/>
  <c r="J603" i="1" a="1"/>
  <c r="J603" i="1" s="1"/>
  <c r="L37" i="1" a="1"/>
  <c r="L37" i="1" s="1"/>
  <c r="L5" i="1" a="1"/>
  <c r="L5" i="1" s="1"/>
  <c r="L57" i="1" a="1"/>
  <c r="L57" i="1" s="1"/>
  <c r="L366" i="1" a="1"/>
  <c r="L366" i="1" s="1"/>
  <c r="J212" i="1" a="1"/>
  <c r="J212" i="1" s="1"/>
  <c r="J265" i="1" a="1"/>
  <c r="J265" i="1" s="1"/>
  <c r="L135" i="1" a="1"/>
  <c r="L135" i="1" s="1"/>
  <c r="J117" i="1" a="1"/>
  <c r="J117" i="1" s="1"/>
  <c r="L167" i="1" a="1"/>
  <c r="L167" i="1" s="1"/>
  <c r="J167" i="1" a="1"/>
  <c r="J167" i="1" s="1"/>
  <c r="L13" i="1" a="1"/>
  <c r="L13" i="1" s="1"/>
  <c r="J13" i="1" a="1"/>
  <c r="J13" i="1" s="1"/>
  <c r="J498" i="1" a="1"/>
  <c r="J498" i="1" s="1"/>
  <c r="J586" i="1" a="1"/>
  <c r="J586" i="1" s="1"/>
  <c r="L151" i="1" a="1"/>
  <c r="L151" i="1" s="1"/>
  <c r="J272" i="1" a="1"/>
  <c r="J272" i="1" s="1"/>
  <c r="J151" i="1" a="1"/>
  <c r="J151" i="1" s="1"/>
  <c r="J232" i="1" a="1"/>
  <c r="J232" i="1" s="1"/>
  <c r="L421" i="1" a="1"/>
  <c r="L421" i="1" s="1"/>
  <c r="J68" i="1" a="1"/>
  <c r="J68" i="1" s="1"/>
  <c r="J28" i="1" a="1"/>
  <c r="J28" i="1" s="1"/>
  <c r="J164" i="1" a="1"/>
  <c r="J164" i="1" s="1"/>
  <c r="L183" i="1" a="1"/>
  <c r="L183" i="1" s="1"/>
  <c r="J336" i="1" a="1"/>
  <c r="J336" i="1" s="1"/>
  <c r="L336" i="1" a="1"/>
  <c r="L336" i="1" s="1"/>
  <c r="J78" i="1" a="1"/>
  <c r="J78" i="1" s="1"/>
  <c r="L78" i="1" a="1"/>
  <c r="L78" i="1" s="1"/>
  <c r="J188" i="1" a="1"/>
  <c r="J188" i="1" s="1"/>
  <c r="J104" i="1" a="1"/>
  <c r="J104" i="1" s="1"/>
  <c r="L104" i="1" a="1"/>
  <c r="L104" i="1" s="1"/>
  <c r="J486" i="1" a="1"/>
  <c r="J486" i="1" s="1"/>
  <c r="J333" i="1" a="1"/>
  <c r="J333" i="1" s="1"/>
  <c r="J508" i="1" a="1"/>
  <c r="J508" i="1" s="1"/>
  <c r="L295" i="1" a="1"/>
  <c r="L295" i="1" s="1"/>
  <c r="L508" i="1" a="1"/>
  <c r="L508" i="1" s="1"/>
  <c r="L419" i="1" a="1"/>
  <c r="L419" i="1" s="1"/>
  <c r="L302" i="1" a="1"/>
  <c r="L302" i="1" s="1"/>
  <c r="L236" i="1" a="1"/>
  <c r="L236" i="1" s="1"/>
  <c r="L218" i="1" a="1"/>
  <c r="L218" i="1" s="1"/>
  <c r="L61" i="1" a="1"/>
  <c r="L61" i="1" s="1"/>
  <c r="J443" i="1" a="1"/>
  <c r="J443" i="1" s="1"/>
  <c r="L443" i="1" a="1"/>
  <c r="L443" i="1" s="1"/>
  <c r="J342" i="1" a="1"/>
  <c r="J342" i="1" s="1"/>
  <c r="L342" i="1" a="1"/>
  <c r="L342" i="1" s="1"/>
  <c r="J6" i="1" a="1"/>
  <c r="J6" i="1" s="1"/>
  <c r="L6" i="1" a="1"/>
  <c r="L6" i="1" s="1"/>
  <c r="J538" i="1" a="1"/>
  <c r="J538" i="1" s="1"/>
  <c r="L538" i="1" a="1"/>
  <c r="L538" i="1" s="1"/>
  <c r="J617" i="1" a="1"/>
  <c r="J617" i="1" s="1"/>
  <c r="L617" i="1" a="1"/>
  <c r="L617" i="1" s="1"/>
  <c r="J497" i="1" a="1"/>
  <c r="J497" i="1" s="1"/>
  <c r="L497" i="1" a="1"/>
  <c r="L497" i="1" s="1"/>
  <c r="J369" i="1" a="1"/>
  <c r="J369" i="1" s="1"/>
  <c r="L369" i="1" a="1"/>
  <c r="L369" i="1" s="1"/>
  <c r="J442" i="1" a="1"/>
  <c r="J442" i="1" s="1"/>
  <c r="L623" i="1" a="1"/>
  <c r="L623" i="1" s="1"/>
  <c r="J281" i="1" a="1"/>
  <c r="J281" i="1" s="1"/>
  <c r="L281" i="1" a="1"/>
  <c r="L281" i="1" s="1"/>
  <c r="J380" i="1" a="1"/>
  <c r="J380" i="1" s="1"/>
  <c r="L380" i="1" a="1"/>
  <c r="L380" i="1" s="1"/>
  <c r="L362" i="1" a="1"/>
  <c r="L362" i="1" s="1"/>
  <c r="J325" i="1" a="1"/>
  <c r="J325" i="1" s="1"/>
  <c r="L127" i="1" a="1"/>
  <c r="L127" i="1" s="1"/>
  <c r="J449" i="1" a="1"/>
  <c r="J449" i="1" s="1"/>
  <c r="L667" i="1" a="1"/>
  <c r="L667" i="1" s="1"/>
  <c r="L576" i="1" a="1"/>
  <c r="L576" i="1" s="1"/>
  <c r="L136" i="1" a="1"/>
  <c r="L136" i="1" s="1"/>
  <c r="L548" i="1" a="1"/>
  <c r="L548" i="1" s="1"/>
  <c r="L232" i="1" a="1"/>
  <c r="L232" i="1" s="1"/>
  <c r="L572" i="1" a="1"/>
  <c r="L572" i="1" s="1"/>
  <c r="L226" i="1" a="1"/>
  <c r="L226" i="1" s="1"/>
  <c r="L319" i="1" a="1"/>
  <c r="L319" i="1" s="1"/>
  <c r="L233" i="1" a="1"/>
  <c r="L233" i="1" s="1"/>
  <c r="L243" i="1" a="1"/>
  <c r="L243" i="1" s="1"/>
  <c r="L396" i="1" a="1"/>
  <c r="L396" i="1" s="1"/>
  <c r="L313" i="1" a="1"/>
  <c r="L313" i="1" s="1"/>
  <c r="L308" i="1" a="1"/>
  <c r="L308" i="1" s="1"/>
  <c r="L577" i="1" a="1"/>
  <c r="L577" i="1" s="1"/>
  <c r="L23" i="1" a="1"/>
  <c r="L23" i="1" s="1"/>
  <c r="L480" i="1" a="1"/>
  <c r="L480" i="1" s="1"/>
  <c r="J541" i="1" a="1"/>
  <c r="J541" i="1" s="1"/>
  <c r="L541" i="1" a="1"/>
  <c r="L541" i="1" s="1"/>
  <c r="L370" i="1" a="1"/>
  <c r="L370" i="1" s="1"/>
  <c r="J370" i="1" a="1"/>
  <c r="J370" i="1" s="1"/>
  <c r="L543" i="1" a="1"/>
  <c r="L543" i="1" s="1"/>
  <c r="J543" i="1" a="1"/>
  <c r="J543" i="1" s="1"/>
  <c r="L90" i="1" a="1"/>
  <c r="L90" i="1" s="1"/>
  <c r="J90" i="1" a="1"/>
  <c r="J90" i="1" s="1"/>
  <c r="L60" i="1" a="1"/>
  <c r="L60" i="1" s="1"/>
  <c r="J163" i="1" a="1"/>
  <c r="J163" i="1" s="1"/>
  <c r="J47" i="1" a="1"/>
  <c r="J47" i="1" s="1"/>
  <c r="J190" i="1" a="1"/>
  <c r="J190" i="1" s="1"/>
  <c r="J81" i="1" a="1"/>
  <c r="J81" i="1" s="1"/>
  <c r="J123" i="1" a="1"/>
  <c r="J123" i="1" s="1"/>
  <c r="L160" i="1" a="1"/>
  <c r="L160" i="1" s="1"/>
  <c r="J492" i="1" a="1"/>
  <c r="J492" i="1" s="1"/>
  <c r="J330" i="1" a="1"/>
  <c r="J330" i="1" s="1"/>
  <c r="J451" i="1" a="1"/>
  <c r="J451" i="1" s="1"/>
  <c r="L451" i="1" a="1"/>
  <c r="L451" i="1" s="1"/>
  <c r="J522" i="1" a="1"/>
  <c r="J522" i="1" s="1"/>
  <c r="L522" i="1" a="1"/>
  <c r="L522" i="1" s="1"/>
  <c r="J558" i="1" a="1"/>
  <c r="J558" i="1" s="1"/>
  <c r="L558" i="1" a="1"/>
  <c r="L558" i="1" s="1"/>
  <c r="J409" i="1" a="1"/>
  <c r="J409" i="1" s="1"/>
  <c r="L409" i="1" a="1"/>
  <c r="L409" i="1" s="1"/>
  <c r="J472" i="1" a="1"/>
  <c r="J472" i="1" s="1"/>
  <c r="L472" i="1" a="1"/>
  <c r="L472" i="1" s="1"/>
  <c r="L471" i="1" a="1"/>
  <c r="L471" i="1" s="1"/>
  <c r="J98" i="1" a="1"/>
  <c r="J98" i="1" s="1"/>
  <c r="L98" i="1" a="1"/>
  <c r="L98" i="1" s="1"/>
  <c r="J620" i="1" a="1"/>
  <c r="J620" i="1" s="1"/>
  <c r="L620" i="1" a="1"/>
  <c r="L620" i="1" s="1"/>
  <c r="J72" i="1" a="1"/>
  <c r="J72" i="1" s="1"/>
  <c r="J183" i="1" a="1"/>
  <c r="J183" i="1" s="1"/>
  <c r="L72" i="1" a="1"/>
  <c r="L72" i="1" s="1"/>
  <c r="J291" i="1" a="1"/>
  <c r="J291" i="1" s="1"/>
  <c r="L291" i="1" a="1"/>
  <c r="L291" i="1" s="1"/>
  <c r="J428" i="1" a="1"/>
  <c r="J428" i="1" s="1"/>
  <c r="L428" i="1" a="1"/>
  <c r="L428" i="1" s="1"/>
  <c r="J185" i="1" a="1"/>
  <c r="J185" i="1" s="1"/>
  <c r="L185" i="1" a="1"/>
  <c r="L185" i="1" s="1"/>
  <c r="J502" i="1" a="1"/>
  <c r="J502" i="1" s="1"/>
  <c r="L502" i="1" a="1"/>
  <c r="L502" i="1" s="1"/>
  <c r="J390" i="1" a="1"/>
  <c r="J390" i="1" s="1"/>
  <c r="L390" i="1" a="1"/>
  <c r="L390" i="1" s="1"/>
  <c r="J575" i="1" a="1"/>
  <c r="J575" i="1" s="1"/>
  <c r="L575" i="1" a="1"/>
  <c r="L575" i="1" s="1"/>
  <c r="J91" i="1" a="1"/>
  <c r="J91" i="1" s="1"/>
  <c r="L91" i="1" a="1"/>
  <c r="L91" i="1" s="1"/>
  <c r="J357" i="1" a="1"/>
  <c r="J357" i="1" s="1"/>
  <c r="L357" i="1" a="1"/>
  <c r="L357" i="1" s="1"/>
  <c r="J120" i="1" a="1"/>
  <c r="J120" i="1" s="1"/>
  <c r="L120" i="1" a="1"/>
  <c r="L120" i="1" s="1"/>
  <c r="L277" i="1" a="1"/>
  <c r="L277" i="1" s="1"/>
  <c r="L398" i="1" a="1"/>
  <c r="L398" i="1" s="1"/>
  <c r="L474" i="1" a="1"/>
  <c r="L474" i="1" s="1"/>
  <c r="L311" i="1" a="1"/>
  <c r="L311" i="1" s="1"/>
  <c r="J546" i="1" a="1"/>
  <c r="J546" i="1" s="1"/>
  <c r="L546" i="1" a="1"/>
  <c r="L546" i="1" s="1"/>
  <c r="J171" i="1" a="1"/>
  <c r="J171" i="1" s="1"/>
  <c r="J215" i="1" a="1"/>
  <c r="J215" i="1" s="1"/>
  <c r="J231" i="1" a="1"/>
  <c r="J231" i="1" s="1"/>
  <c r="J266" i="1" a="1"/>
  <c r="J266" i="1" s="1"/>
  <c r="L171" i="1" a="1"/>
  <c r="L171" i="1" s="1"/>
  <c r="J591" i="1" a="1"/>
  <c r="J591" i="1" s="1"/>
  <c r="L591" i="1" a="1"/>
  <c r="L591" i="1" s="1"/>
  <c r="J423" i="1" a="1"/>
  <c r="J423" i="1" s="1"/>
  <c r="J259" i="1" a="1"/>
  <c r="J259" i="1" s="1"/>
  <c r="J366" i="1" a="1"/>
  <c r="J366" i="1" s="1"/>
  <c r="L259" i="1" a="1"/>
  <c r="L259" i="1" s="1"/>
  <c r="J654" i="1" a="1"/>
  <c r="J654" i="1" s="1"/>
  <c r="L654" i="1" a="1"/>
  <c r="L654" i="1" s="1"/>
  <c r="J141" i="1" a="1"/>
  <c r="J141" i="1" s="1"/>
  <c r="J580" i="1" a="1"/>
  <c r="J580" i="1" s="1"/>
  <c r="J501" i="1" a="1"/>
  <c r="J501" i="1" s="1"/>
  <c r="L141" i="1" a="1"/>
  <c r="L141" i="1" s="1"/>
  <c r="J539" i="1" a="1"/>
  <c r="J539" i="1" s="1"/>
  <c r="L539" i="1" a="1"/>
  <c r="L539" i="1" s="1"/>
  <c r="J50" i="1" a="1"/>
  <c r="J50" i="1" s="1"/>
  <c r="L50" i="1" a="1"/>
  <c r="L50" i="1" s="1"/>
  <c r="J651" i="1" a="1"/>
  <c r="J651" i="1" s="1"/>
  <c r="J260" i="1" a="1"/>
  <c r="J260" i="1" s="1"/>
  <c r="L651" i="1" a="1"/>
  <c r="L651" i="1" s="1"/>
  <c r="L416" i="1" a="1"/>
  <c r="L416" i="1" s="1"/>
  <c r="L129" i="1" a="1"/>
  <c r="L129" i="1" s="1"/>
  <c r="J179" i="1" a="1"/>
  <c r="J179" i="1" s="1"/>
  <c r="J568" i="1" a="1"/>
  <c r="J568" i="1" s="1"/>
  <c r="L179" i="1" a="1"/>
  <c r="L179" i="1" s="1"/>
  <c r="J519" i="1" a="1"/>
  <c r="J519" i="1" s="1"/>
  <c r="L519" i="1" a="1"/>
  <c r="L519" i="1" s="1"/>
  <c r="J454" i="1" a="1"/>
  <c r="J454" i="1" s="1"/>
  <c r="L454" i="1" a="1"/>
  <c r="L454" i="1" s="1"/>
  <c r="J411" i="1" a="1"/>
  <c r="J411" i="1" s="1"/>
  <c r="L411" i="1" a="1"/>
  <c r="L411" i="1" s="1"/>
  <c r="J404" i="1" a="1"/>
  <c r="J404" i="1" s="1"/>
  <c r="L404" i="1" a="1"/>
  <c r="L404" i="1" s="1"/>
  <c r="J224" i="1" a="1"/>
  <c r="J224" i="1" s="1"/>
  <c r="L224" i="1" a="1"/>
  <c r="L224" i="1" s="1"/>
  <c r="L170" i="1" a="1"/>
  <c r="L170" i="1" s="1"/>
  <c r="J160" i="1" a="1"/>
  <c r="J160" i="1" s="1"/>
  <c r="J669" i="1" a="1"/>
  <c r="J669" i="1" s="1"/>
  <c r="J176" i="1" a="1"/>
  <c r="J176" i="1" s="1"/>
  <c r="J135" i="1" a="1"/>
  <c r="J135" i="1" s="1"/>
  <c r="J375" i="1" a="1"/>
  <c r="J375" i="1" s="1"/>
  <c r="L427" i="1" a="1"/>
  <c r="L427" i="1" s="1"/>
  <c r="L68" i="1" a="1"/>
  <c r="L68" i="1" s="1"/>
  <c r="L222" i="1" a="1"/>
  <c r="L222" i="1" s="1"/>
  <c r="L348" i="1" a="1"/>
  <c r="L348" i="1" s="1"/>
  <c r="L386" i="1" a="1"/>
  <c r="L386" i="1" s="1"/>
  <c r="L97" i="1" a="1"/>
  <c r="L97" i="1" s="1"/>
  <c r="L524" i="1" a="1"/>
  <c r="L524" i="1" s="1"/>
  <c r="L382" i="1" a="1"/>
  <c r="L382" i="1" s="1"/>
  <c r="L492" i="1" a="1"/>
  <c r="L492" i="1" s="1"/>
  <c r="L266" i="1" a="1"/>
  <c r="L266" i="1" s="1"/>
  <c r="L531" i="1" a="1"/>
  <c r="L531" i="1" s="1"/>
  <c r="L52" i="1" a="1"/>
  <c r="L52" i="1" s="1"/>
  <c r="L213" i="1" a="1"/>
  <c r="L213" i="1" s="1"/>
  <c r="L582" i="1" a="1"/>
  <c r="L582" i="1" s="1"/>
  <c r="L181" i="1" a="1"/>
  <c r="L181" i="1" s="1"/>
  <c r="J181" i="1" a="1"/>
  <c r="J181" i="1" s="1"/>
  <c r="L19" i="1" a="1"/>
  <c r="L19" i="1" s="1"/>
  <c r="J19" i="1" a="1"/>
  <c r="J19" i="1" s="1"/>
  <c r="L145" i="1" a="1"/>
  <c r="L145" i="1" s="1"/>
  <c r="J145" i="1" a="1"/>
  <c r="J145" i="1" s="1"/>
  <c r="L76" i="1" a="1"/>
  <c r="L76" i="1" s="1"/>
  <c r="J594" i="1" a="1"/>
  <c r="J594" i="1" s="1"/>
  <c r="J76" i="1" a="1"/>
  <c r="J76" i="1" s="1"/>
  <c r="J400" i="1" a="1"/>
  <c r="J400" i="1" s="1"/>
  <c r="L573" i="1" a="1"/>
  <c r="L573" i="1" s="1"/>
  <c r="J478" i="1" a="1"/>
  <c r="J478" i="1" s="1"/>
  <c r="J194" i="1" a="1"/>
  <c r="J194" i="1" s="1"/>
  <c r="L476" i="1" a="1"/>
  <c r="L476" i="1" s="1"/>
  <c r="J476" i="1" a="1"/>
  <c r="J476" i="1" s="1"/>
  <c r="L173" i="1" a="1"/>
  <c r="L173" i="1" s="1"/>
  <c r="J173" i="1" a="1"/>
  <c r="J173" i="1" s="1"/>
  <c r="L178" i="1" a="1"/>
  <c r="L178" i="1" s="1"/>
  <c r="J178" i="1" a="1"/>
  <c r="J178" i="1" s="1"/>
  <c r="L165" i="1" a="1"/>
  <c r="L165" i="1" s="1"/>
  <c r="L464" i="1" a="1"/>
  <c r="L464" i="1" s="1"/>
  <c r="L118" i="1" a="1"/>
  <c r="L118" i="1" s="1"/>
  <c r="J147" i="1" a="1"/>
  <c r="J147" i="1" s="1"/>
  <c r="J94" i="1" a="1"/>
  <c r="J94" i="1" s="1"/>
  <c r="J96" i="1" a="1"/>
  <c r="J96" i="1" s="1"/>
  <c r="J156" i="1" a="1"/>
  <c r="J156" i="1" s="1"/>
  <c r="L318" i="1" a="1"/>
  <c r="L318" i="1" s="1"/>
  <c r="J132" i="1" a="1"/>
  <c r="J132" i="1" s="1"/>
  <c r="J223" i="1" a="1"/>
  <c r="J223" i="1" s="1"/>
  <c r="J419" i="1" a="1"/>
  <c r="J419" i="1" s="1"/>
  <c r="J655" i="1" a="1"/>
  <c r="J655" i="1" s="1"/>
  <c r="J511" i="1" a="1"/>
  <c r="J511" i="1" s="1"/>
  <c r="L511" i="1" a="1"/>
  <c r="L511" i="1" s="1"/>
  <c r="J374" i="1" a="1"/>
  <c r="J374" i="1" s="1"/>
  <c r="L374" i="1" a="1"/>
  <c r="L374" i="1" s="1"/>
  <c r="L499" i="1" a="1"/>
  <c r="L499" i="1" s="1"/>
  <c r="L41" i="1" a="1"/>
  <c r="L41" i="1" s="1"/>
  <c r="L363" i="1" a="1"/>
  <c r="L363" i="1" s="1"/>
  <c r="L535" i="1" a="1"/>
  <c r="L535" i="1" s="1"/>
  <c r="J448" i="1" a="1"/>
  <c r="J448" i="1" s="1"/>
  <c r="L630" i="1" a="1"/>
  <c r="L630" i="1" s="1"/>
  <c r="L387" i="1" a="1"/>
  <c r="L387" i="1" s="1"/>
  <c r="L17" i="1" a="1"/>
  <c r="L17" i="1" s="1"/>
  <c r="L529" i="1" a="1"/>
  <c r="L529" i="1" s="1"/>
  <c r="L320" i="1" a="1"/>
  <c r="L320" i="1" s="1"/>
  <c r="L456" i="1" a="1"/>
  <c r="L456" i="1" s="1"/>
  <c r="L393" i="1" a="1"/>
  <c r="L393" i="1" s="1"/>
  <c r="L139" i="1" a="1"/>
  <c r="L139" i="1" s="1"/>
  <c r="L532" i="1" a="1"/>
  <c r="L532" i="1" s="1"/>
  <c r="L656" i="1" a="1"/>
  <c r="L656" i="1" s="1"/>
  <c r="L94" i="1" a="1"/>
  <c r="L94" i="1" s="1"/>
  <c r="L666" i="1" a="1"/>
  <c r="L666" i="1" s="1"/>
  <c r="L647" i="1" a="1"/>
  <c r="L647" i="1" s="1"/>
  <c r="L512" i="1" a="1"/>
  <c r="L512" i="1" s="1"/>
  <c r="L22" i="1" a="1"/>
  <c r="L22" i="1" s="1"/>
  <c r="L154" i="1" a="1"/>
  <c r="L154" i="1" s="1"/>
  <c r="L412" i="1" a="1"/>
  <c r="L412" i="1" s="1"/>
  <c r="J468" i="1" a="1"/>
  <c r="J468" i="1" s="1"/>
  <c r="L20" i="1" a="1"/>
  <c r="L20" i="1" s="1"/>
  <c r="J455" i="1" a="1"/>
  <c r="J455" i="1" s="1"/>
  <c r="J662" i="1" a="1"/>
  <c r="J662" i="1" s="1"/>
  <c r="J51" i="1" a="1"/>
  <c r="J51" i="1" s="1"/>
  <c r="J196" i="1" a="1"/>
  <c r="J196" i="1" s="1"/>
  <c r="J11" i="1" a="1"/>
  <c r="J11" i="1" s="1"/>
  <c r="J200" i="1" a="1"/>
  <c r="J200" i="1" s="1"/>
  <c r="J208" i="1" a="1"/>
  <c r="J208" i="1" s="1"/>
  <c r="J175" i="1" a="1"/>
  <c r="J175" i="1" s="1"/>
  <c r="J25" i="1" a="1"/>
  <c r="J25" i="1" s="1"/>
  <c r="L483" i="1" a="1"/>
  <c r="L483" i="1" s="1"/>
  <c r="L276" i="1" a="1"/>
  <c r="L276" i="1" s="1"/>
  <c r="J218" i="1" a="1"/>
  <c r="J218" i="1" s="1"/>
  <c r="J87" i="1" a="1"/>
  <c r="J87" i="1" s="1"/>
  <c r="J238" i="1" a="1"/>
  <c r="J238" i="1" s="1"/>
  <c r="J93" i="1" a="1"/>
  <c r="J93" i="1" s="1"/>
  <c r="L93" i="1" a="1"/>
  <c r="L93" i="1" s="1"/>
  <c r="J622" i="1" a="1"/>
  <c r="J622" i="1" s="1"/>
  <c r="L622" i="1" a="1"/>
  <c r="L622" i="1" s="1"/>
  <c r="J46" i="1" a="1"/>
  <c r="J46" i="1" s="1"/>
  <c r="J471" i="1" a="1"/>
  <c r="J471" i="1" s="1"/>
  <c r="L46" i="1" a="1"/>
  <c r="L46" i="1" s="1"/>
  <c r="J521" i="1" a="1"/>
  <c r="J521" i="1" s="1"/>
  <c r="L521" i="1" a="1"/>
  <c r="L521" i="1" s="1"/>
  <c r="J249" i="1" a="1"/>
  <c r="J249" i="1" s="1"/>
  <c r="J613" i="1" a="1"/>
  <c r="J613" i="1" s="1"/>
  <c r="L613" i="1" a="1"/>
  <c r="L613" i="1" s="1"/>
  <c r="J341" i="1" a="1"/>
  <c r="J341" i="1" s="1"/>
  <c r="L341" i="1" a="1"/>
  <c r="L341" i="1" s="1"/>
  <c r="J121" i="1" a="1"/>
  <c r="J121" i="1" s="1"/>
  <c r="L121" i="1" a="1"/>
  <c r="L121" i="1" s="1"/>
  <c r="J197" i="1" a="1"/>
  <c r="J197" i="1" s="1"/>
  <c r="J203" i="1" a="1"/>
  <c r="J203" i="1" s="1"/>
  <c r="L203" i="1" a="1"/>
  <c r="L203" i="1" s="1"/>
  <c r="J368" i="1" a="1"/>
  <c r="J368" i="1" s="1"/>
  <c r="L368" i="1" a="1"/>
  <c r="L368" i="1" s="1"/>
  <c r="L250" i="1" a="1"/>
  <c r="L250" i="1" s="1"/>
  <c r="J462" i="1" a="1"/>
  <c r="J462" i="1" s="1"/>
  <c r="J329" i="1" a="1"/>
  <c r="J329" i="1" s="1"/>
  <c r="L462" i="1" a="1"/>
  <c r="L462" i="1" s="1"/>
  <c r="J626" i="1" a="1"/>
  <c r="J626" i="1" s="1"/>
  <c r="J500" i="1" a="1"/>
  <c r="J500" i="1" s="1"/>
  <c r="L500" i="1" a="1"/>
  <c r="L500" i="1" s="1"/>
  <c r="J414" i="1" a="1"/>
  <c r="J414" i="1" s="1"/>
  <c r="L414" i="1" a="1"/>
  <c r="L414" i="1" s="1"/>
  <c r="J528" i="1" a="1"/>
  <c r="J528" i="1" s="1"/>
  <c r="J457" i="1" a="1"/>
  <c r="J457" i="1" s="1"/>
  <c r="L528" i="1" a="1"/>
  <c r="L528" i="1" s="1"/>
  <c r="J505" i="1" a="1"/>
  <c r="J505" i="1" s="1"/>
  <c r="L505" i="1" a="1"/>
  <c r="L505" i="1" s="1"/>
  <c r="J202" i="1" a="1"/>
  <c r="J202" i="1" s="1"/>
  <c r="L202" i="1" a="1"/>
  <c r="L202" i="1" s="1"/>
  <c r="J351" i="1" a="1"/>
  <c r="J351" i="1" s="1"/>
  <c r="L351" i="1" a="1"/>
  <c r="L351" i="1" s="1"/>
  <c r="J391" i="1" a="1"/>
  <c r="J391" i="1" s="1"/>
  <c r="L391" i="1" a="1"/>
  <c r="L391" i="1" s="1"/>
  <c r="J661" i="1" a="1"/>
  <c r="J661" i="1" s="1"/>
  <c r="L661" i="1" a="1"/>
  <c r="L661" i="1" s="1"/>
  <c r="J257" i="1" a="1"/>
  <c r="J257" i="1" s="1"/>
  <c r="J106" i="1" a="1"/>
  <c r="J106" i="1" s="1"/>
  <c r="L106" i="1" a="1"/>
  <c r="L106" i="1" s="1"/>
  <c r="J114" i="1" a="1"/>
  <c r="J114" i="1" s="1"/>
  <c r="J187" i="1" a="1"/>
  <c r="J187" i="1" s="1"/>
  <c r="L114" i="1" a="1"/>
  <c r="L114" i="1" s="1"/>
  <c r="L509" i="1" a="1"/>
  <c r="L509" i="1" s="1"/>
  <c r="J540" i="1" a="1"/>
  <c r="J540" i="1" s="1"/>
  <c r="L540" i="1" a="1"/>
  <c r="L540" i="1" s="1"/>
  <c r="J639" i="1" a="1"/>
  <c r="J639" i="1" s="1"/>
  <c r="L639" i="1" a="1"/>
  <c r="L639" i="1" s="1"/>
  <c r="J107" i="1" a="1"/>
  <c r="J107" i="1" s="1"/>
  <c r="L107" i="1" a="1"/>
  <c r="L107" i="1" s="1"/>
  <c r="J395" i="1" a="1"/>
  <c r="J395" i="1" s="1"/>
  <c r="L395" i="1" a="1"/>
  <c r="L395" i="1" s="1"/>
  <c r="J402" i="1" a="1"/>
  <c r="J402" i="1" s="1"/>
  <c r="L402" i="1" a="1"/>
  <c r="L402" i="1" s="1"/>
  <c r="L35" i="1" a="1"/>
  <c r="L35" i="1" s="1"/>
  <c r="L27" i="1" a="1"/>
  <c r="L27" i="1" s="1"/>
  <c r="J71" i="1" a="1"/>
  <c r="J71" i="1" s="1"/>
  <c r="J633" i="1" a="1"/>
  <c r="J633" i="1" s="1"/>
  <c r="J360" i="1" a="1"/>
  <c r="J360" i="1" s="1"/>
  <c r="L71" i="1" a="1"/>
  <c r="L71" i="1" s="1"/>
  <c r="J397" i="1" a="1"/>
  <c r="J397" i="1" s="1"/>
  <c r="L397" i="1" a="1"/>
  <c r="L397" i="1" s="1"/>
  <c r="J590" i="1" a="1"/>
  <c r="J590" i="1" s="1"/>
  <c r="L590" i="1" a="1"/>
  <c r="L590" i="1" s="1"/>
  <c r="J510" i="1" a="1"/>
  <c r="J510" i="1" s="1"/>
  <c r="L510" i="1" a="1"/>
  <c r="L510" i="1" s="1"/>
  <c r="J86" i="1" a="1"/>
  <c r="J86" i="1" s="1"/>
  <c r="L86" i="1" a="1"/>
  <c r="L86" i="1" s="1"/>
  <c r="J109" i="1" a="1"/>
  <c r="J109" i="1" s="1"/>
  <c r="J493" i="1" a="1"/>
  <c r="J493" i="1" s="1"/>
  <c r="J549" i="1" a="1"/>
  <c r="J549" i="1" s="1"/>
  <c r="L112" i="1" a="1"/>
  <c r="L112" i="1" s="1"/>
  <c r="J57" i="1" a="1"/>
  <c r="J57" i="1" s="1"/>
  <c r="J37" i="1" a="1"/>
  <c r="J37" i="1" s="1"/>
  <c r="L672" i="1" a="1"/>
  <c r="L672" i="1" s="1"/>
  <c r="L322" i="1" a="1"/>
  <c r="L322" i="1" s="1"/>
  <c r="L358" i="1" a="1"/>
  <c r="L358" i="1" s="1"/>
  <c r="L345" i="1" a="1"/>
  <c r="L345" i="1" s="1"/>
  <c r="L147" i="1" a="1"/>
  <c r="L147" i="1" s="1"/>
  <c r="L36" i="1" a="1"/>
  <c r="L36" i="1" s="1"/>
  <c r="L301" i="1" a="1"/>
  <c r="L301" i="1" s="1"/>
  <c r="L662" i="1" a="1"/>
  <c r="L662" i="1" s="1"/>
  <c r="L551" i="1" a="1"/>
  <c r="L551" i="1" s="1"/>
  <c r="L410" i="1" a="1"/>
  <c r="L410" i="1" s="1"/>
  <c r="L650" i="1" a="1"/>
  <c r="L650" i="1" s="1"/>
  <c r="L444" i="1" a="1"/>
  <c r="L444" i="1" s="1"/>
  <c r="L371" i="1" a="1"/>
  <c r="L371" i="1" s="1"/>
  <c r="J207" i="1" a="1"/>
  <c r="J207" i="1" s="1"/>
  <c r="L207" i="1" a="1"/>
  <c r="L207" i="1" s="1"/>
  <c r="J328" i="1" a="1"/>
  <c r="J328" i="1" s="1"/>
  <c r="L328" i="1" a="1"/>
  <c r="L328" i="1" s="1"/>
  <c r="J337" i="1" a="1"/>
  <c r="J337" i="1" s="1"/>
  <c r="L337" i="1" a="1"/>
  <c r="L337" i="1" s="1"/>
  <c r="L432" i="1" a="1"/>
  <c r="L432" i="1" s="1"/>
  <c r="J432" i="1" a="1"/>
  <c r="J432" i="1" s="1"/>
  <c r="L494" i="1" a="1"/>
  <c r="L494" i="1" s="1"/>
  <c r="L493" i="1" a="1"/>
  <c r="L493" i="1" s="1"/>
  <c r="J115" i="1" a="1"/>
  <c r="J115" i="1" s="1"/>
  <c r="L330" i="1" a="1"/>
  <c r="L330" i="1" s="1"/>
  <c r="L252" i="1" a="1"/>
  <c r="L252" i="1" s="1"/>
  <c r="J506" i="1" a="1"/>
  <c r="J506" i="1" s="1"/>
  <c r="J100" i="1" a="1"/>
  <c r="J100" i="1" s="1"/>
  <c r="J334" i="1" a="1"/>
  <c r="J334" i="1" s="1"/>
  <c r="J41" i="1" a="1"/>
  <c r="J41" i="1" s="1"/>
  <c r="J394" i="1" a="1"/>
  <c r="J394" i="1" s="1"/>
  <c r="J180" i="1" a="1"/>
  <c r="J180" i="1" s="1"/>
  <c r="J555" i="1" a="1"/>
  <c r="J555" i="1" s="1"/>
  <c r="J659" i="1" a="1"/>
  <c r="J659" i="1" s="1"/>
  <c r="L659" i="1" a="1"/>
  <c r="L659" i="1" s="1"/>
  <c r="J616" i="1" a="1"/>
  <c r="J616" i="1" s="1"/>
  <c r="J599" i="1" a="1"/>
  <c r="J599" i="1" s="1"/>
  <c r="L616" i="1" a="1"/>
  <c r="L616" i="1" s="1"/>
  <c r="J125" i="1" a="1"/>
  <c r="J125" i="1" s="1"/>
  <c r="L125" i="1" a="1"/>
  <c r="L125" i="1" s="1"/>
  <c r="J578" i="1" a="1"/>
  <c r="J578" i="1" s="1"/>
  <c r="L578" i="1" a="1"/>
  <c r="L578" i="1" s="1"/>
  <c r="J228" i="1" a="1"/>
  <c r="J228" i="1" s="1"/>
  <c r="L191" i="1" a="1"/>
  <c r="L191" i="1" s="1"/>
  <c r="L228" i="1" a="1"/>
  <c r="L228" i="1" s="1"/>
  <c r="J352" i="1" a="1"/>
  <c r="J352" i="1" s="1"/>
  <c r="L352" i="1" a="1"/>
  <c r="L352" i="1" s="1"/>
  <c r="J177" i="1" a="1"/>
  <c r="J177" i="1" s="1"/>
  <c r="L177" i="1" a="1"/>
  <c r="L177" i="1" s="1"/>
  <c r="J514" i="1" a="1"/>
  <c r="J514" i="1" s="1"/>
  <c r="L514" i="1" a="1"/>
  <c r="L514" i="1" s="1"/>
  <c r="J615" i="1" a="1"/>
  <c r="J615" i="1" s="1"/>
  <c r="J304" i="1" a="1"/>
  <c r="J304" i="1" s="1"/>
  <c r="L304" i="1" a="1"/>
  <c r="L304" i="1" s="1"/>
  <c r="J467" i="1" a="1"/>
  <c r="J467" i="1" s="1"/>
  <c r="L467" i="1" a="1"/>
  <c r="L467" i="1" s="1"/>
  <c r="J556" i="1" a="1"/>
  <c r="J556" i="1" s="1"/>
  <c r="L556" i="1" a="1"/>
  <c r="L556" i="1" s="1"/>
  <c r="J26" i="1" a="1"/>
  <c r="J26" i="1" s="1"/>
  <c r="J262" i="1" a="1"/>
  <c r="J262" i="1" s="1"/>
  <c r="L262" i="1" a="1"/>
  <c r="L262" i="1" s="1"/>
  <c r="J251" i="1" a="1"/>
  <c r="J251" i="1" s="1"/>
  <c r="L251" i="1" a="1"/>
  <c r="L251" i="1" s="1"/>
  <c r="J189" i="1" a="1"/>
  <c r="J189" i="1" s="1"/>
  <c r="L189" i="1" a="1"/>
  <c r="L189" i="1" s="1"/>
  <c r="J29" i="1" a="1"/>
  <c r="J29" i="1" s="1"/>
  <c r="J598" i="1" a="1"/>
  <c r="J598" i="1" s="1"/>
  <c r="L29" i="1" a="1"/>
  <c r="L29" i="1" s="1"/>
  <c r="J258" i="1" a="1"/>
  <c r="J258" i="1" s="1"/>
  <c r="L258" i="1" a="1"/>
  <c r="L258" i="1" s="1"/>
  <c r="J477" i="1" a="1"/>
  <c r="J477" i="1" s="1"/>
  <c r="L477" i="1" a="1"/>
  <c r="L477" i="1" s="1"/>
  <c r="L440" i="1" a="1"/>
  <c r="L440" i="1" s="1"/>
  <c r="L194" i="1" a="1"/>
  <c r="L194" i="1" s="1"/>
  <c r="L507" i="1" a="1"/>
  <c r="L507" i="1" s="1"/>
  <c r="L115" i="1" a="1"/>
  <c r="L115" i="1" s="1"/>
  <c r="L658" i="1" a="1"/>
  <c r="L658" i="1" s="1"/>
  <c r="L100" i="1" a="1"/>
  <c r="L100" i="1" s="1"/>
  <c r="L42" i="1" a="1"/>
  <c r="L42" i="1" s="1"/>
  <c r="L324" i="1" a="1"/>
  <c r="L324" i="1" s="1"/>
  <c r="L146" i="1" a="1"/>
  <c r="L146" i="1" s="1"/>
  <c r="L263" i="1" a="1"/>
  <c r="L263" i="1" s="1"/>
  <c r="L314" i="1" a="1"/>
  <c r="L314" i="1" s="1"/>
  <c r="L130" i="1" a="1"/>
  <c r="L130" i="1" s="1"/>
  <c r="L143" i="1" a="1"/>
  <c r="L143" i="1" s="1"/>
  <c r="L610" i="1" a="1"/>
  <c r="L610" i="1" s="1"/>
  <c r="L47" i="1" a="1"/>
  <c r="L47" i="1" s="1"/>
  <c r="L7" i="1" a="1"/>
  <c r="L7" i="1" s="1"/>
  <c r="L637" i="1" a="1"/>
  <c r="L637" i="1" s="1"/>
  <c r="L465" i="1" a="1"/>
  <c r="L465" i="1" s="1"/>
  <c r="L495" i="1" a="1"/>
  <c r="L495" i="1" s="1"/>
  <c r="L603" i="1" a="1"/>
  <c r="L603" i="1" s="1"/>
  <c r="L563" i="1" a="1"/>
  <c r="L563" i="1" s="1"/>
  <c r="J346" i="1" a="1"/>
  <c r="J346" i="1" s="1"/>
  <c r="L346" i="1" a="1"/>
  <c r="L346" i="1" s="1"/>
  <c r="J221" i="1" a="1"/>
  <c r="J221" i="1" s="1"/>
  <c r="L221" i="1" a="1"/>
  <c r="L221" i="1" s="1"/>
  <c r="J113" i="1" a="1"/>
  <c r="J113" i="1" s="1"/>
  <c r="L113" i="1" a="1"/>
  <c r="L113" i="1" s="1"/>
  <c r="J420" i="1" a="1"/>
  <c r="J420" i="1" s="1"/>
  <c r="J597" i="1" a="1"/>
  <c r="J597" i="1" s="1"/>
  <c r="L597" i="1" a="1"/>
  <c r="L597" i="1" s="1"/>
  <c r="J331" i="1" a="1"/>
  <c r="J331" i="1" s="1"/>
  <c r="L331" i="1" a="1"/>
  <c r="L331" i="1" s="1"/>
  <c r="J271" i="1" a="1"/>
  <c r="J271" i="1" s="1"/>
  <c r="J560" i="1" a="1"/>
  <c r="J560" i="1" s="1"/>
  <c r="J381" i="1" a="1"/>
  <c r="J381" i="1" s="1"/>
  <c r="J583" i="1" a="1"/>
  <c r="J583" i="1" s="1"/>
  <c r="L583" i="1" a="1"/>
  <c r="L583" i="1" s="1"/>
  <c r="J554" i="1" a="1"/>
  <c r="J554" i="1" s="1"/>
  <c r="J234" i="1" a="1"/>
  <c r="J234" i="1" s="1"/>
  <c r="J119" i="1" a="1"/>
  <c r="J119" i="1" s="1"/>
  <c r="J287" i="1" a="1"/>
  <c r="J287" i="1" s="1"/>
  <c r="L638" i="1" a="1"/>
  <c r="L638" i="1" s="1"/>
  <c r="J638" i="1" a="1"/>
  <c r="J638" i="1" s="1"/>
  <c r="J4" i="1" a="1"/>
  <c r="J4" i="1" s="1"/>
  <c r="L4" i="1" a="1"/>
  <c r="L4" i="1" s="1"/>
  <c r="J229" i="1" a="1"/>
  <c r="J229" i="1" s="1"/>
  <c r="J406" i="1" a="1"/>
  <c r="J406" i="1" s="1"/>
  <c r="J588" i="1" a="1"/>
  <c r="J588" i="1" s="1"/>
  <c r="J39" i="1" a="1"/>
  <c r="J39" i="1" s="1"/>
  <c r="L571" i="1" a="1"/>
  <c r="L571" i="1" s="1"/>
  <c r="L486" i="1" a="1"/>
  <c r="L486" i="1" s="1"/>
  <c r="J484" i="1" a="1"/>
  <c r="J484" i="1" s="1"/>
  <c r="L33" i="1" a="1"/>
  <c r="L33" i="1" s="1"/>
  <c r="L484" i="1" a="1"/>
  <c r="L484" i="1" s="1"/>
  <c r="J437" i="1" a="1"/>
  <c r="J437" i="1" s="1"/>
  <c r="J79" i="1" a="1"/>
  <c r="J79" i="1" s="1"/>
  <c r="J377" i="1" a="1"/>
  <c r="J377" i="1" s="1"/>
  <c r="J158" i="1" a="1"/>
  <c r="J158" i="1" s="1"/>
  <c r="L158" i="1" a="1"/>
  <c r="L158" i="1" s="1"/>
  <c r="J433" i="1" a="1"/>
  <c r="J433" i="1" s="1"/>
  <c r="L433" i="1" a="1"/>
  <c r="L433" i="1" s="1"/>
  <c r="L174" i="1" a="1"/>
  <c r="L174" i="1" s="1"/>
  <c r="J609" i="1" a="1"/>
  <c r="J609" i="1" s="1"/>
  <c r="L609" i="1" a="1"/>
  <c r="L609" i="1" s="1"/>
  <c r="J227" i="1" a="1"/>
  <c r="J227" i="1" s="1"/>
  <c r="L227" i="1" a="1"/>
  <c r="L227" i="1" s="1"/>
  <c r="J248" i="1" a="1"/>
  <c r="J248" i="1" s="1"/>
  <c r="J416" i="1" a="1"/>
  <c r="J416" i="1" s="1"/>
  <c r="J27" i="1" a="1"/>
  <c r="J27" i="1" s="1"/>
  <c r="J111" i="1" a="1"/>
  <c r="J111" i="1" s="1"/>
  <c r="L111" i="1" a="1"/>
  <c r="L111" i="1" s="1"/>
  <c r="L85" i="1" a="1"/>
  <c r="L85" i="1" s="1"/>
  <c r="L225" i="1" a="1"/>
  <c r="L225" i="1" s="1"/>
  <c r="J359" i="1" a="1"/>
  <c r="J359" i="1" s="1"/>
  <c r="L359" i="1" a="1"/>
  <c r="L359" i="1" s="1"/>
  <c r="J198" i="1" a="1"/>
  <c r="J198" i="1" s="1"/>
  <c r="L198" i="1" a="1"/>
  <c r="L198" i="1" s="1"/>
  <c r="J466" i="1" a="1"/>
  <c r="J466" i="1" s="1"/>
  <c r="L466" i="1" a="1"/>
  <c r="L466" i="1" s="1"/>
  <c r="J303" i="1" a="1"/>
  <c r="J303" i="1" s="1"/>
  <c r="L303" i="1" a="1"/>
  <c r="L303" i="1" s="1"/>
  <c r="J166" i="1" a="1"/>
  <c r="J166" i="1" s="1"/>
  <c r="L166" i="1" a="1"/>
  <c r="L166" i="1" s="1"/>
  <c r="J585" i="1" a="1"/>
  <c r="J585" i="1" s="1"/>
  <c r="L585" i="1" a="1"/>
  <c r="L585" i="1" s="1"/>
  <c r="J161" i="1" a="1"/>
  <c r="J161" i="1" s="1"/>
  <c r="J348" i="1" a="1"/>
  <c r="J348" i="1" s="1"/>
  <c r="L161" i="1" a="1"/>
  <c r="L161" i="1" s="1"/>
  <c r="J59" i="1" a="1"/>
  <c r="J59" i="1" s="1"/>
  <c r="L59" i="1" a="1"/>
  <c r="L59" i="1" s="1"/>
  <c r="J503" i="1" a="1"/>
  <c r="J503" i="1" s="1"/>
  <c r="L503" i="1" a="1"/>
  <c r="L503" i="1" s="1"/>
  <c r="J284" i="1" a="1"/>
  <c r="J284" i="1" s="1"/>
  <c r="L284" i="1" a="1"/>
  <c r="L284" i="1" s="1"/>
  <c r="J515" i="1" a="1"/>
  <c r="J515" i="1" s="1"/>
  <c r="L515" i="1" a="1"/>
  <c r="L515" i="1" s="1"/>
  <c r="J124" i="1" a="1"/>
  <c r="J124" i="1" s="1"/>
  <c r="L124" i="1" a="1"/>
  <c r="L124" i="1" s="1"/>
  <c r="J643" i="1" a="1"/>
  <c r="J643" i="1" s="1"/>
  <c r="L643" i="1" a="1"/>
  <c r="L643" i="1" s="1"/>
  <c r="J186" i="1" a="1"/>
  <c r="J186" i="1" s="1"/>
  <c r="L186" i="1" a="1"/>
  <c r="L186" i="1" s="1"/>
  <c r="J607" i="1" a="1"/>
  <c r="J607" i="1" s="1"/>
  <c r="J412" i="1" a="1"/>
  <c r="J412" i="1" s="1"/>
  <c r="L607" i="1" a="1"/>
  <c r="L607" i="1" s="1"/>
  <c r="J648" i="1" a="1"/>
  <c r="J648" i="1" s="1"/>
  <c r="L648" i="1" a="1"/>
  <c r="L648" i="1" s="1"/>
  <c r="J340" i="1" a="1"/>
  <c r="J340" i="1" s="1"/>
  <c r="L340" i="1" a="1"/>
  <c r="L340" i="1" s="1"/>
  <c r="J241" i="1" a="1"/>
  <c r="J241" i="1" s="1"/>
  <c r="L241" i="1" a="1"/>
  <c r="L241" i="1" s="1"/>
  <c r="L95" i="1" a="1"/>
  <c r="L95" i="1" s="1"/>
  <c r="L116" i="1" a="1"/>
  <c r="L116" i="1" s="1"/>
  <c r="L238" i="1" a="1"/>
  <c r="L238" i="1" s="1"/>
  <c r="L588" i="1" a="1"/>
  <c r="L588" i="1" s="1"/>
  <c r="J216" i="1" a="1"/>
  <c r="J216" i="1" s="1"/>
  <c r="L216" i="1" a="1"/>
  <c r="L216" i="1" s="1"/>
  <c r="J644" i="1" a="1"/>
  <c r="J644" i="1" s="1"/>
  <c r="L644" i="1" a="1"/>
  <c r="L644" i="1" s="1"/>
  <c r="J217" i="1" a="1"/>
  <c r="J217" i="1" s="1"/>
  <c r="J589" i="1" a="1"/>
  <c r="J589" i="1" s="1"/>
  <c r="L589" i="1" a="1"/>
  <c r="L589" i="1" s="1"/>
  <c r="J298" i="1" a="1"/>
  <c r="J298" i="1" s="1"/>
  <c r="J267" i="1" a="1"/>
  <c r="J267" i="1" s="1"/>
  <c r="J302" i="1" a="1"/>
  <c r="J302" i="1" s="1"/>
  <c r="L298" i="1" a="1"/>
  <c r="L298" i="1" s="1"/>
  <c r="J102" i="1" a="1"/>
  <c r="J102" i="1" s="1"/>
  <c r="J401" i="1" a="1"/>
  <c r="J401" i="1" s="1"/>
  <c r="L102" i="1" a="1"/>
  <c r="L102" i="1" s="1"/>
  <c r="J671" i="1" a="1"/>
  <c r="J671" i="1" s="1"/>
  <c r="L671" i="1" a="1"/>
  <c r="L671" i="1" s="1"/>
  <c r="J293" i="1" a="1"/>
  <c r="J293" i="1" s="1"/>
  <c r="L293" i="1" a="1"/>
  <c r="L293" i="1" s="1"/>
  <c r="L449" i="1" a="1"/>
  <c r="L449" i="1" s="1"/>
  <c r="L624" i="1" a="1"/>
  <c r="L624" i="1" s="1"/>
  <c r="L74" i="1" a="1"/>
  <c r="L74" i="1" s="1"/>
  <c r="J195" i="1" a="1"/>
  <c r="J195" i="1" s="1"/>
  <c r="J496" i="1" a="1"/>
  <c r="J496" i="1" s="1"/>
  <c r="L82" i="1" a="1"/>
  <c r="L82" i="1" s="1"/>
  <c r="L180" i="1" a="1"/>
  <c r="L180" i="1" s="1"/>
  <c r="L315" i="1" a="1"/>
  <c r="L315" i="1" s="1"/>
  <c r="L334" i="1" a="1"/>
  <c r="L334" i="1" s="1"/>
  <c r="L383" i="1" a="1"/>
  <c r="L383" i="1" s="1"/>
  <c r="L282" i="1" a="1"/>
  <c r="L282" i="1" s="1"/>
  <c r="L596" i="1" a="1"/>
  <c r="L596" i="1" s="1"/>
  <c r="L619" i="1" a="1"/>
  <c r="L619" i="1" s="1"/>
  <c r="L25" i="1" a="1"/>
  <c r="L25" i="1" s="1"/>
  <c r="L490" i="1" a="1"/>
  <c r="L490" i="1" s="1"/>
  <c r="L40" i="1" a="1"/>
  <c r="L40" i="1" s="1"/>
  <c r="L631" i="1" a="1"/>
  <c r="L631" i="1" s="1"/>
  <c r="L481" i="1" a="1"/>
  <c r="L481" i="1" s="1"/>
  <c r="L138" i="1" a="1"/>
  <c r="L138" i="1" s="1"/>
  <c r="L645" i="1" a="1"/>
  <c r="L645" i="1" s="1"/>
  <c r="L584" i="1" a="1"/>
  <c r="L584" i="1" s="1"/>
  <c r="L169" i="1" a="1"/>
  <c r="L169" i="1" s="1"/>
  <c r="J211" i="1" a="1"/>
  <c r="J211" i="1" s="1"/>
  <c r="J169" i="1" a="1"/>
  <c r="J169" i="1" s="1"/>
  <c r="L246" i="1" a="1"/>
  <c r="L246" i="1" s="1"/>
  <c r="J48" i="1" a="1"/>
  <c r="J48" i="1" s="1"/>
  <c r="L242" i="1" a="1"/>
  <c r="L242" i="1" s="1"/>
  <c r="J240" i="1" a="1"/>
  <c r="J240" i="1" s="1"/>
  <c r="L612" i="1" a="1"/>
  <c r="L612" i="1" s="1"/>
  <c r="J276" i="1" a="1"/>
  <c r="J276" i="1" s="1"/>
  <c r="L244" i="1" a="1"/>
  <c r="L244" i="1" s="1"/>
  <c r="J244" i="1" a="1"/>
  <c r="J244" i="1" s="1"/>
  <c r="J668" i="1" a="1"/>
  <c r="J668" i="1" s="1"/>
  <c r="L668" i="1" a="1"/>
  <c r="L668" i="1" s="1"/>
  <c r="L297" i="1" a="1"/>
  <c r="L297" i="1" s="1"/>
  <c r="J297" i="1" a="1"/>
  <c r="J297" i="1" s="1"/>
  <c r="J439" i="1" a="1"/>
  <c r="J439" i="1" s="1"/>
  <c r="L439" i="1" a="1"/>
  <c r="L439" i="1" s="1"/>
  <c r="L275" i="1" a="1"/>
  <c r="L275" i="1" s="1"/>
  <c r="J275" i="1" a="1"/>
  <c r="J275" i="1" s="1"/>
  <c r="J182" i="1" a="1"/>
  <c r="J182" i="1" s="1"/>
  <c r="J300" i="1" a="1"/>
  <c r="J300" i="1" s="1"/>
  <c r="L182" i="1" a="1"/>
  <c r="L182" i="1" s="1"/>
  <c r="L18" i="1" a="1"/>
  <c r="L18" i="1" s="1"/>
  <c r="J18" i="1" a="1"/>
  <c r="J18" i="1" s="1"/>
  <c r="J488" i="1" a="1"/>
  <c r="J488" i="1" s="1"/>
  <c r="J12" i="1" a="1"/>
  <c r="J12" i="1" s="1"/>
  <c r="J30" i="1" a="1"/>
  <c r="J30" i="1" s="1"/>
  <c r="L30" i="1" a="1"/>
  <c r="L30" i="1" s="1"/>
  <c r="J289" i="1" a="1"/>
  <c r="J289" i="1" s="1"/>
  <c r="L289" i="1" a="1"/>
  <c r="L289" i="1" s="1"/>
  <c r="J458" i="1" a="1"/>
  <c r="J458" i="1" s="1"/>
  <c r="L458" i="1" a="1"/>
  <c r="L458" i="1" s="1"/>
  <c r="J75" i="1" a="1"/>
  <c r="J75" i="1" s="1"/>
  <c r="L75" i="1" a="1"/>
  <c r="L75" i="1" s="1"/>
  <c r="J426" i="1" a="1"/>
  <c r="J426" i="1" s="1"/>
  <c r="L426" i="1" a="1"/>
  <c r="L426" i="1" s="1"/>
  <c r="J385" i="1" a="1"/>
  <c r="J385" i="1" s="1"/>
  <c r="L385" i="1" a="1"/>
  <c r="L385" i="1" s="1"/>
  <c r="J327" i="1" a="1"/>
  <c r="J327" i="1" s="1"/>
  <c r="J445" i="1" a="1"/>
  <c r="J445" i="1" s="1"/>
  <c r="L664" i="1" a="1"/>
  <c r="L664" i="1" s="1"/>
  <c r="L445" i="1" a="1"/>
  <c r="L445" i="1" s="1"/>
  <c r="J126" i="1" a="1"/>
  <c r="J126" i="1" s="1"/>
  <c r="L126" i="1" a="1"/>
  <c r="L126" i="1" s="1"/>
  <c r="J604" i="1" a="1"/>
  <c r="J604" i="1" s="1"/>
  <c r="L604" i="1" a="1"/>
  <c r="L604" i="1" s="1"/>
  <c r="J652" i="1" a="1"/>
  <c r="J652" i="1" s="1"/>
  <c r="L652" i="1" a="1"/>
  <c r="L652" i="1" s="1"/>
  <c r="J63" i="1" a="1"/>
  <c r="J63" i="1" s="1"/>
  <c r="L296" i="1" a="1"/>
  <c r="L296" i="1" s="1"/>
  <c r="J264" i="1" a="1"/>
  <c r="J264" i="1" s="1"/>
  <c r="L264" i="1" a="1"/>
  <c r="L264" i="1" s="1"/>
  <c r="J140" i="1" a="1"/>
  <c r="J140" i="1" s="1"/>
  <c r="L437" i="1" a="1"/>
  <c r="L437" i="1" s="1"/>
  <c r="J69" i="1" a="1"/>
  <c r="J69" i="1" s="1"/>
  <c r="L69" i="1" a="1"/>
  <c r="L69" i="1" s="1"/>
  <c r="J487" i="1" a="1"/>
  <c r="J487" i="1" s="1"/>
  <c r="J77" i="1" a="1"/>
  <c r="J77" i="1" s="1"/>
  <c r="L199" i="1" a="1"/>
  <c r="L199" i="1" s="1"/>
  <c r="L487" i="1" a="1"/>
  <c r="L487" i="1" s="1"/>
  <c r="J332" i="1" a="1"/>
  <c r="J332" i="1" s="1"/>
  <c r="L332" i="1" a="1"/>
  <c r="L332" i="1" s="1"/>
  <c r="J193" i="1" a="1"/>
  <c r="J193" i="1" s="1"/>
  <c r="L193" i="1" a="1"/>
  <c r="L193" i="1" s="1"/>
  <c r="J499" i="1" a="1"/>
  <c r="J499" i="1" s="1"/>
  <c r="J157" i="1" a="1"/>
  <c r="J157" i="1" s="1"/>
  <c r="L327" i="1" a="1"/>
  <c r="L327" i="1" s="1"/>
  <c r="L157" i="1" a="1"/>
  <c r="L157" i="1" s="1"/>
  <c r="J172" i="1" a="1"/>
  <c r="J172" i="1" s="1"/>
  <c r="L172" i="1" a="1"/>
  <c r="L172" i="1" s="1"/>
  <c r="J326" i="1" a="1"/>
  <c r="J326" i="1" s="1"/>
  <c r="L292" i="1" a="1"/>
  <c r="L292" i="1" s="1"/>
  <c r="L287" i="1" a="1"/>
  <c r="L287" i="1" s="1"/>
  <c r="L422" i="1" a="1"/>
  <c r="L422" i="1" s="1"/>
  <c r="L56" i="1" a="1"/>
  <c r="L56" i="1" s="1"/>
  <c r="L400" i="1" a="1"/>
  <c r="L400" i="1" s="1"/>
  <c r="L299" i="1" a="1"/>
  <c r="L299" i="1" s="1"/>
  <c r="L317" i="1" a="1"/>
  <c r="L317" i="1" s="1"/>
  <c r="L133" i="1" a="1"/>
  <c r="L133" i="1" s="1"/>
  <c r="L530" i="1" a="1"/>
  <c r="L530" i="1" s="1"/>
  <c r="L343" i="1" a="1"/>
  <c r="L343" i="1" s="1"/>
  <c r="L561" i="1" a="1"/>
  <c r="L561" i="1" s="1"/>
  <c r="L211" i="1" a="1"/>
  <c r="L211" i="1" s="1"/>
  <c r="L632" i="1" a="1"/>
  <c r="L632" i="1" s="1"/>
  <c r="L593" i="1" a="1"/>
  <c r="L593" i="1" s="1"/>
  <c r="L415" i="1" a="1"/>
  <c r="L415" i="1" s="1"/>
  <c r="L339" i="1" a="1"/>
  <c r="L339" i="1" s="1"/>
  <c r="L673" i="1" a="1"/>
  <c r="L673" i="1" s="1"/>
  <c r="L482" i="1" a="1"/>
  <c r="L482" i="1" s="1"/>
  <c r="L441" i="1" a="1"/>
  <c r="L441" i="1" s="1"/>
  <c r="L253" i="1" a="1"/>
  <c r="L253" i="1" s="1"/>
  <c r="L285" i="1" a="1"/>
  <c r="L285" i="1" s="1"/>
  <c r="J214" i="1" a="1"/>
  <c r="J214" i="1" s="1"/>
  <c r="L388" i="1" a="1"/>
  <c r="L388" i="1" s="1"/>
  <c r="L214" i="1" a="1"/>
  <c r="L214" i="1" s="1"/>
  <c r="J8" i="1" a="1"/>
  <c r="J8" i="1" s="1"/>
  <c r="J16" i="1" a="1"/>
  <c r="J16" i="1" s="1"/>
  <c r="J32" i="1" a="1"/>
  <c r="J32" i="1" s="1"/>
  <c r="L16" i="1" a="1"/>
  <c r="L16" i="1" s="1"/>
  <c r="J653" i="1" a="1"/>
  <c r="J653" i="1" s="1"/>
  <c r="L653" i="1" a="1"/>
  <c r="L653" i="1" s="1"/>
  <c r="J435" i="1" a="1"/>
  <c r="J435" i="1" s="1"/>
  <c r="L435" i="1" a="1"/>
  <c r="L435" i="1" s="1"/>
  <c r="L215" i="1" a="1"/>
  <c r="L215" i="1" s="1"/>
  <c r="J425" i="1" a="1"/>
  <c r="J425" i="1" s="1"/>
  <c r="L425" i="1" a="1"/>
  <c r="L425" i="1" s="1"/>
  <c r="L459" i="1" a="1"/>
  <c r="L459" i="1" s="1"/>
  <c r="L431" i="1" a="1"/>
  <c r="L431" i="1" s="1"/>
  <c r="J389" i="1" a="1"/>
  <c r="J389" i="1" s="1"/>
  <c r="J338" i="1" a="1"/>
  <c r="J338" i="1" s="1"/>
  <c r="L338" i="1" a="1"/>
  <c r="L338" i="1" s="1"/>
  <c r="J526" i="1" a="1"/>
  <c r="J526" i="1" s="1"/>
  <c r="J614" i="1" a="1"/>
  <c r="J614" i="1" s="1"/>
  <c r="L526" i="1" a="1"/>
  <c r="L526" i="1" s="1"/>
  <c r="J153" i="1" a="1"/>
  <c r="J153" i="1" s="1"/>
  <c r="L153" i="1" a="1"/>
  <c r="L153" i="1" s="1"/>
  <c r="J606" i="1" a="1"/>
  <c r="J606" i="1" s="1"/>
  <c r="L606" i="1" a="1"/>
  <c r="L606" i="1" s="1"/>
  <c r="J417" i="1" a="1"/>
  <c r="J417" i="1" s="1"/>
  <c r="L417" i="1" a="1"/>
  <c r="L417" i="1" s="1"/>
  <c r="J592" i="1" a="1"/>
  <c r="J592" i="1" s="1"/>
  <c r="L592" i="1" a="1"/>
  <c r="L592" i="1" s="1"/>
  <c r="J347" i="1" a="1"/>
  <c r="J347" i="1" s="1"/>
  <c r="L347" i="1" a="1"/>
  <c r="L347" i="1" s="1"/>
  <c r="J70" i="1" a="1"/>
  <c r="J70" i="1" s="1"/>
  <c r="L70" i="1" a="1"/>
  <c r="L70" i="1" s="1"/>
  <c r="J479" i="1" a="1"/>
  <c r="J479" i="1" s="1"/>
  <c r="L479" i="1" a="1"/>
  <c r="L479" i="1" s="1"/>
  <c r="J220" i="1" a="1"/>
  <c r="J220" i="1" s="1"/>
  <c r="J373" i="1" a="1"/>
  <c r="J373" i="1" s="1"/>
  <c r="L220" i="1" a="1"/>
  <c r="L220" i="1" s="1"/>
  <c r="J309" i="1" a="1"/>
  <c r="J309" i="1" s="1"/>
  <c r="L309" i="1" a="1"/>
  <c r="L309" i="1" s="1"/>
  <c r="L310" i="1" a="1"/>
  <c r="L310" i="1" s="1"/>
  <c r="J283" i="1" a="1"/>
  <c r="J283" i="1" s="1"/>
  <c r="L283" i="1" a="1"/>
  <c r="L283" i="1" s="1"/>
  <c r="J237" i="1" a="1"/>
  <c r="J237" i="1" s="1"/>
  <c r="J64" i="1" a="1"/>
  <c r="J64" i="1" s="1"/>
  <c r="L131" i="1" a="1"/>
  <c r="L131" i="1" s="1"/>
  <c r="L237" i="1" a="1"/>
  <c r="L237" i="1" s="1"/>
  <c r="J344" i="1" a="1"/>
  <c r="J344" i="1" s="1"/>
  <c r="L344" i="1" a="1"/>
  <c r="L344" i="1" s="1"/>
  <c r="J191" i="1" a="1"/>
  <c r="J191" i="1" s="1"/>
  <c r="J204" i="1" a="1"/>
  <c r="J204" i="1" s="1"/>
  <c r="J155" i="1" a="1"/>
  <c r="J155" i="1" s="1"/>
  <c r="J45" i="1" a="1"/>
  <c r="J45" i="1" s="1"/>
  <c r="J527" i="1" a="1"/>
  <c r="J527" i="1" s="1"/>
  <c r="J5" i="1" a="1"/>
  <c r="J5" i="1" s="1"/>
  <c r="J485" i="1" a="1"/>
  <c r="J485" i="1" s="1"/>
  <c r="L527" i="1" a="1"/>
  <c r="L527" i="1" s="1"/>
  <c r="J436" i="1" a="1"/>
  <c r="J436" i="1" s="1"/>
  <c r="J469" i="1" a="1"/>
  <c r="J469" i="1" s="1"/>
  <c r="J235" i="1" a="1"/>
  <c r="J235" i="1" s="1"/>
  <c r="J446" i="1" a="1"/>
  <c r="J446" i="1" s="1"/>
  <c r="L235" i="1" a="1"/>
  <c r="L235" i="1" s="1"/>
  <c r="L209" i="1" a="1"/>
  <c r="L209" i="1" s="1"/>
  <c r="J294" i="1" a="1"/>
  <c r="J294" i="1" s="1"/>
  <c r="L294" i="1" a="1"/>
  <c r="L294" i="1" s="1"/>
  <c r="L270" i="1" a="1"/>
  <c r="L270" i="1" s="1"/>
  <c r="J305" i="1" a="1"/>
  <c r="J305" i="1" s="1"/>
  <c r="L305" i="1" a="1"/>
  <c r="L305" i="1" s="1"/>
  <c r="J268" i="1" a="1"/>
  <c r="J268" i="1" s="1"/>
  <c r="L268" i="1" a="1"/>
  <c r="L268" i="1" s="1"/>
  <c r="L621" i="1" a="1"/>
  <c r="L621" i="1" s="1"/>
  <c r="L455" i="1" a="1"/>
  <c r="L455" i="1" s="1"/>
  <c r="J542" i="1" a="1"/>
  <c r="J542" i="1" s="1"/>
  <c r="L542" i="1" a="1"/>
  <c r="L542" i="1" s="1"/>
  <c r="J162" i="1" a="1"/>
  <c r="J162" i="1" s="1"/>
  <c r="J127" i="1" a="1"/>
  <c r="J127" i="1" s="1"/>
  <c r="J92" i="1" a="1"/>
  <c r="J92" i="1" s="1"/>
  <c r="L92" i="1" a="1"/>
  <c r="L92" i="1" s="1"/>
  <c r="J595" i="1" a="1"/>
  <c r="J595" i="1" s="1"/>
  <c r="L595" i="1" a="1"/>
  <c r="L595" i="1" s="1"/>
  <c r="J665" i="1" a="1"/>
  <c r="J665" i="1" s="1"/>
  <c r="L665" i="1" a="1"/>
  <c r="L665" i="1" s="1"/>
  <c r="J83" i="1" a="1"/>
  <c r="J83" i="1" s="1"/>
  <c r="J137" i="1" a="1"/>
  <c r="J137" i="1" s="1"/>
  <c r="J53" i="1" a="1"/>
  <c r="J53" i="1" s="1"/>
  <c r="L155" i="1" a="1"/>
  <c r="L155" i="1" s="1"/>
  <c r="L53" i="1" a="1"/>
  <c r="L53" i="1" s="1"/>
  <c r="J356" i="1" a="1"/>
  <c r="J356" i="1" s="1"/>
  <c r="L356" i="1" a="1"/>
  <c r="L356" i="1" s="1"/>
  <c r="J286" i="1" a="1"/>
  <c r="J286" i="1" s="1"/>
  <c r="L286" i="1" a="1"/>
  <c r="L286" i="1" s="1"/>
  <c r="J537" i="1" a="1"/>
  <c r="J537" i="1" s="1"/>
  <c r="L537" i="1" a="1"/>
  <c r="L537" i="1" s="1"/>
  <c r="J473" i="1" a="1"/>
  <c r="J473" i="1" s="1"/>
  <c r="J255" i="1" a="1"/>
  <c r="J255" i="1" s="1"/>
  <c r="L473" i="1" a="1"/>
  <c r="L473" i="1" s="1"/>
  <c r="J407" i="1" a="1"/>
  <c r="J407" i="1" s="1"/>
  <c r="L407" i="1" a="1"/>
  <c r="L407" i="1" s="1"/>
  <c r="J219" i="1" a="1"/>
  <c r="J219" i="1" s="1"/>
  <c r="L219" i="1" a="1"/>
  <c r="L219" i="1" s="1"/>
  <c r="J649" i="1" a="1"/>
  <c r="J649" i="1" s="1"/>
  <c r="L649" i="1" a="1"/>
  <c r="L649" i="1" s="1"/>
  <c r="J256" i="1" a="1"/>
  <c r="J256" i="1" s="1"/>
  <c r="L545" i="1" a="1"/>
  <c r="L545" i="1" s="1"/>
  <c r="L256" i="1" a="1"/>
  <c r="L256" i="1" s="1"/>
  <c r="J434" i="1" a="1"/>
  <c r="J434" i="1" s="1"/>
  <c r="L434" i="1" a="1"/>
  <c r="L434" i="1" s="1"/>
  <c r="J559" i="1" a="1"/>
  <c r="J559" i="1" s="1"/>
  <c r="L559" i="1" a="1"/>
  <c r="L559" i="1" s="1"/>
  <c r="J430" i="1" a="1"/>
  <c r="J430" i="1" s="1"/>
  <c r="L430" i="1" a="1"/>
  <c r="L430" i="1" s="1"/>
  <c r="J525" i="1" a="1"/>
  <c r="J525" i="1" s="1"/>
  <c r="L525" i="1" a="1"/>
  <c r="L525" i="1" s="1"/>
  <c r="J49" i="1" a="1"/>
  <c r="J49" i="1" s="1"/>
  <c r="J184" i="1" a="1"/>
  <c r="J184" i="1" s="1"/>
  <c r="L49" i="1" a="1"/>
  <c r="L49" i="1" s="1"/>
  <c r="J15" i="1" a="1"/>
  <c r="J15" i="1" s="1"/>
  <c r="L15" i="1" a="1"/>
  <c r="L15" i="1" s="1"/>
  <c r="J670" i="1" a="1"/>
  <c r="J670" i="1" s="1"/>
  <c r="J134" i="1" a="1"/>
  <c r="J134" i="1" s="1"/>
  <c r="L134" i="1" a="1"/>
  <c r="L134" i="1" s="1"/>
  <c r="L278" i="1" a="1"/>
  <c r="L278" i="1" s="1"/>
  <c r="J384" i="1" a="1"/>
  <c r="J384" i="1" s="1"/>
  <c r="L384" i="1" a="1"/>
  <c r="L384" i="1" s="1"/>
  <c r="J80" i="1" a="1"/>
  <c r="J80" i="1" s="1"/>
  <c r="L80" i="1" a="1"/>
  <c r="L80" i="1" s="1"/>
  <c r="J663" i="1" a="1"/>
  <c r="J663" i="1" s="1"/>
  <c r="L663" i="1" a="1"/>
  <c r="L663" i="1" s="1"/>
  <c r="J565" i="1" a="1"/>
  <c r="J565" i="1" s="1"/>
  <c r="L565" i="1" a="1"/>
  <c r="L565" i="1" s="1"/>
  <c r="J205" i="1" a="1"/>
  <c r="J205" i="1" s="1"/>
  <c r="L205" i="1" a="1"/>
  <c r="L205" i="1" s="1"/>
  <c r="J310" i="1" a="1"/>
  <c r="J310" i="1" s="1"/>
  <c r="J54" i="1" a="1"/>
  <c r="J54" i="1" s="1"/>
  <c r="L54" i="1" a="1"/>
  <c r="L54" i="1" s="1"/>
  <c r="J518" i="1" a="1"/>
  <c r="J518" i="1" s="1"/>
  <c r="L518" i="1" a="1"/>
  <c r="L518" i="1" s="1"/>
  <c r="L159" i="1" a="1"/>
  <c r="L159" i="1" s="1"/>
  <c r="J452" i="1" a="1"/>
  <c r="J452" i="1" s="1"/>
  <c r="L103" i="1" a="1"/>
  <c r="L103" i="1" s="1"/>
  <c r="L378" i="1" a="1"/>
  <c r="L378" i="1" s="1"/>
  <c r="L452" i="1" a="1"/>
  <c r="L452" i="1" s="1"/>
  <c r="J148" i="1" a="1"/>
  <c r="J148" i="1" s="1"/>
  <c r="J43" i="1" a="1"/>
  <c r="J43" i="1" s="1"/>
  <c r="J210" i="1" a="1"/>
  <c r="J210" i="1" s="1"/>
  <c r="L210" i="1" a="1"/>
  <c r="L210" i="1" s="1"/>
  <c r="J641" i="1" a="1"/>
  <c r="J641" i="1" s="1"/>
  <c r="L641" i="1" a="1"/>
  <c r="L641" i="1" s="1"/>
  <c r="J447" i="1" a="1"/>
  <c r="J447" i="1" s="1"/>
  <c r="J277" i="1" a="1"/>
  <c r="J277" i="1" s="1"/>
  <c r="J367" i="1" a="1"/>
  <c r="J367" i="1" s="1"/>
  <c r="L367" i="1" a="1"/>
  <c r="L367" i="1" s="1"/>
  <c r="J550" i="1" a="1"/>
  <c r="J550" i="1" s="1"/>
  <c r="L550" i="1" a="1"/>
  <c r="L550" i="1" s="1"/>
  <c r="J316" i="1" a="1"/>
  <c r="J316" i="1" s="1"/>
  <c r="L316" i="1" a="1"/>
  <c r="L316" i="1" s="1"/>
  <c r="J566" i="1" a="1"/>
  <c r="J566" i="1" s="1"/>
  <c r="L566" i="1" a="1"/>
  <c r="L566" i="1" s="1"/>
  <c r="J269" i="1" a="1"/>
  <c r="J269" i="1" s="1"/>
  <c r="L269" i="1" a="1"/>
  <c r="L269" i="1" s="1"/>
  <c r="L491" i="1" a="1"/>
  <c r="L491" i="1" s="1"/>
  <c r="L206" i="1" a="1"/>
  <c r="L206" i="1" s="1"/>
  <c r="L163" i="1" a="1"/>
  <c r="L163" i="1" s="1"/>
  <c r="L217" i="1" a="1"/>
  <c r="L217" i="1" s="1"/>
  <c r="J533" i="1" a="1"/>
  <c r="J533" i="1" s="1"/>
  <c r="L533" i="1" a="1"/>
  <c r="L533" i="1" s="1"/>
  <c r="J491" i="1" a="1"/>
  <c r="J491" i="1" s="1"/>
  <c r="L108" i="1" a="1"/>
  <c r="L108" i="1" s="1"/>
  <c r="L660" i="1" a="1"/>
  <c r="L660" i="1" s="1"/>
  <c r="J201" i="1" a="1"/>
  <c r="J201" i="1" s="1"/>
  <c r="L201" i="1" a="1"/>
  <c r="L201" i="1" s="1"/>
  <c r="M201" i="1" s="1"/>
  <c r="L562" i="1" a="1"/>
  <c r="L562" i="1" s="1"/>
  <c r="J376" i="1" a="1"/>
  <c r="J376" i="1" s="1"/>
  <c r="K376" i="1" s="1"/>
  <c r="L376" i="1" a="1"/>
  <c r="L376" i="1" s="1"/>
  <c r="J460" i="1" a="1"/>
  <c r="J460" i="1" s="1"/>
  <c r="L460" i="1" a="1"/>
  <c r="L460" i="1" s="1"/>
  <c r="M460" i="1" s="1"/>
  <c r="J274" i="1" a="1"/>
  <c r="J274" i="1" s="1"/>
  <c r="L274" i="1" a="1"/>
  <c r="L274" i="1" s="1"/>
  <c r="J461" i="1" a="1"/>
  <c r="J461" i="1" s="1"/>
  <c r="L461" i="1" a="1"/>
  <c r="L461" i="1" s="1"/>
  <c r="L280" i="1" a="1"/>
  <c r="L280" i="1" s="1"/>
  <c r="J307" i="1" a="1"/>
  <c r="J307" i="1" s="1"/>
  <c r="L307" i="1" a="1"/>
  <c r="L307" i="1" s="1"/>
  <c r="J628" i="1" a="1"/>
  <c r="J628" i="1" s="1"/>
  <c r="K628" i="1" s="1"/>
  <c r="L628" i="1" a="1"/>
  <c r="L628" i="1" s="1"/>
  <c r="J192" i="1" a="1"/>
  <c r="J192" i="1" s="1"/>
  <c r="L192" i="1" a="1"/>
  <c r="L192" i="1" s="1"/>
  <c r="M192" i="1" s="1"/>
  <c r="L489" i="1" a="1"/>
  <c r="L489" i="1" s="1"/>
  <c r="L2" i="1" a="1"/>
  <c r="L2" i="1" s="1"/>
  <c r="L45" i="1" a="1"/>
  <c r="L45" i="1" s="1"/>
  <c r="J38" i="1" a="1"/>
  <c r="J38" i="1" s="1"/>
  <c r="J489" i="1" a="1"/>
  <c r="J489" i="1" s="1"/>
  <c r="K489" i="1" s="1"/>
  <c r="J3" i="1" a="1"/>
  <c r="J3" i="1" s="1"/>
  <c r="K3" i="1" s="1"/>
  <c r="J321" i="1" a="1"/>
  <c r="J321" i="1" s="1"/>
  <c r="L321" i="1" a="1"/>
  <c r="L321" i="1" s="1"/>
  <c r="J378" i="1" a="1"/>
  <c r="J378" i="1" s="1"/>
  <c r="J245" i="1" a="1"/>
  <c r="J245" i="1" s="1"/>
  <c r="K245" i="1" s="1"/>
  <c r="J55" i="1" a="1"/>
  <c r="J55" i="1" s="1"/>
  <c r="K55" i="1" s="1"/>
  <c r="J150" i="1" a="1"/>
  <c r="J150" i="1" s="1"/>
  <c r="J429" i="1" a="1"/>
  <c r="J429" i="1" s="1"/>
  <c r="J464" i="1" a="1"/>
  <c r="J464" i="1" s="1"/>
  <c r="J168" i="1" a="1"/>
  <c r="J168" i="1" s="1"/>
  <c r="K168" i="1" s="1"/>
  <c r="J398" i="1" a="1"/>
  <c r="J398" i="1" s="1"/>
  <c r="K398" i="1" s="1"/>
  <c r="J279" i="1" a="1"/>
  <c r="J279" i="1" s="1"/>
  <c r="L279" i="1" a="1"/>
  <c r="L279" i="1" s="1"/>
  <c r="M279" i="1" s="1"/>
  <c r="J10" i="1" a="1"/>
  <c r="J10" i="1" s="1"/>
  <c r="K10" i="1" s="1"/>
  <c r="L10" i="1" a="1"/>
  <c r="L10" i="1" s="1"/>
  <c r="J89" i="1" a="1"/>
  <c r="J89" i="1" s="1"/>
  <c r="K89" i="1" s="1"/>
  <c r="L89" i="1" a="1"/>
  <c r="L89" i="1" s="1"/>
  <c r="J379" i="1" a="1"/>
  <c r="J379" i="1" s="1"/>
  <c r="J355" i="1" a="1"/>
  <c r="J355" i="1" s="1"/>
  <c r="K355" i="1" s="1"/>
  <c r="J602" i="1" a="1"/>
  <c r="J602" i="1" s="1"/>
  <c r="L379" i="1" a="1"/>
  <c r="L379" i="1" s="1"/>
  <c r="M379" i="1" s="1"/>
  <c r="J618" i="1" a="1"/>
  <c r="J618" i="1" s="1"/>
  <c r="L618" i="1" a="1"/>
  <c r="L618" i="1" s="1"/>
  <c r="J239" i="1" a="1"/>
  <c r="J239" i="1" s="1"/>
  <c r="K239" i="1" s="1"/>
  <c r="L239" i="1" a="1"/>
  <c r="L239" i="1" s="1"/>
  <c r="M239" i="1" s="1"/>
  <c r="J600" i="1" a="1"/>
  <c r="J600" i="1" s="1"/>
  <c r="L600" i="1" a="1"/>
  <c r="L600" i="1" s="1"/>
  <c r="M600" i="1" s="1"/>
  <c r="J372" i="1" a="1"/>
  <c r="J372" i="1" s="1"/>
  <c r="K372" i="1" s="1"/>
  <c r="L372" i="1" a="1"/>
  <c r="L372" i="1" s="1"/>
  <c r="M372" i="1" s="1"/>
  <c r="J534" i="1" a="1"/>
  <c r="J534" i="1" s="1"/>
  <c r="L534" i="1" a="1"/>
  <c r="L534" i="1" s="1"/>
  <c r="J364" i="1" a="1"/>
  <c r="J364" i="1" s="1"/>
  <c r="K364" i="1" s="1"/>
  <c r="J587" i="1" a="1"/>
  <c r="J587" i="1" s="1"/>
  <c r="K587" i="1" s="1"/>
  <c r="L364" i="1" a="1"/>
  <c r="L364" i="1" s="1"/>
  <c r="M364" i="1" s="1"/>
  <c r="L162" i="1" a="1"/>
  <c r="L162" i="1" s="1"/>
  <c r="M162" i="1" s="1"/>
  <c r="J567" i="1" a="1"/>
  <c r="J567" i="1" s="1"/>
  <c r="K567" i="1" s="1"/>
  <c r="L567" i="1" a="1"/>
  <c r="L567" i="1" s="1"/>
  <c r="M567" i="1" s="1"/>
  <c r="L478" i="1" a="1"/>
  <c r="L478" i="1" s="1"/>
  <c r="J450" i="1" a="1"/>
  <c r="J450" i="1" s="1"/>
  <c r="K450" i="1" s="1"/>
  <c r="L450" i="1" a="1"/>
  <c r="L450" i="1" s="1"/>
  <c r="M450" i="1" s="1"/>
  <c r="J44" i="1" a="1"/>
  <c r="J44" i="1" s="1"/>
  <c r="K44" i="1" s="1"/>
  <c r="L44" i="1" a="1"/>
  <c r="L44" i="1" s="1"/>
  <c r="M44" i="1" s="1"/>
  <c r="L413" i="1" a="1"/>
  <c r="L413" i="1" s="1"/>
  <c r="M413" i="1" s="1"/>
  <c r="L101" i="1" a="1"/>
  <c r="L101" i="1" s="1"/>
  <c r="M101" i="1" s="1"/>
  <c r="L517" i="1" a="1"/>
  <c r="L517" i="1" s="1"/>
  <c r="M517" i="1" s="1"/>
  <c r="L513" i="1" a="1"/>
  <c r="L513" i="1" s="1"/>
  <c r="M513" i="1" s="1"/>
  <c r="K494" i="1"/>
  <c r="M494" i="1"/>
  <c r="O494" i="1" s="1"/>
  <c r="N494" i="1" s="1"/>
  <c r="L635" i="1" a="1"/>
  <c r="L635" i="1" s="1"/>
  <c r="M635" i="1" s="1"/>
  <c r="I373" i="1"/>
  <c r="A329" i="1"/>
  <c r="A462" i="1"/>
  <c r="I583" i="1"/>
  <c r="I487" i="1"/>
  <c r="D636" i="1"/>
  <c r="D408" i="1"/>
  <c r="J408" i="1" s="1" a="1"/>
  <c r="J408" i="1" s="1"/>
  <c r="K408" i="1" s="1"/>
  <c r="D581" i="1"/>
  <c r="J581" i="1" s="1" a="1"/>
  <c r="J581" i="1" s="1"/>
  <c r="K581" i="1" s="1"/>
  <c r="D62" i="1"/>
  <c r="J290" i="1" s="1" a="1"/>
  <c r="J290" i="1" s="1"/>
  <c r="K290" i="1" s="1"/>
  <c r="A138" i="1"/>
  <c r="I118" i="1"/>
  <c r="A408" i="1"/>
  <c r="I79" i="1"/>
  <c r="A533" i="1"/>
  <c r="A98" i="1"/>
  <c r="A571" i="1"/>
  <c r="I85" i="1"/>
  <c r="I381" i="1"/>
  <c r="I282" i="1"/>
  <c r="I530" i="1"/>
  <c r="I569" i="1"/>
  <c r="I413" i="1"/>
  <c r="A56" i="1"/>
  <c r="A531" i="1"/>
  <c r="A198" i="1"/>
  <c r="A318" i="1"/>
  <c r="I225" i="1"/>
  <c r="A359" i="1"/>
  <c r="A95" i="1"/>
  <c r="A355" i="1"/>
  <c r="A496" i="1"/>
  <c r="I339" i="1"/>
  <c r="I61" i="1"/>
  <c r="A558" i="1"/>
  <c r="A472" i="1"/>
  <c r="A286" i="1"/>
  <c r="I640" i="1"/>
  <c r="I223" i="1"/>
  <c r="I335" i="1"/>
  <c r="I424" i="1"/>
  <c r="I418" i="1"/>
  <c r="A226" i="1"/>
  <c r="A521" i="1"/>
  <c r="A620" i="1"/>
  <c r="A602" i="1"/>
  <c r="A433" i="1"/>
  <c r="A203" i="1"/>
  <c r="I90" i="1"/>
  <c r="A419" i="1"/>
  <c r="A672" i="1"/>
  <c r="I22" i="1"/>
  <c r="A609" i="1"/>
  <c r="A205" i="1"/>
  <c r="A212" i="1"/>
  <c r="A51" i="1"/>
  <c r="I628" i="1"/>
  <c r="I180" i="1"/>
  <c r="G558" i="1"/>
  <c r="I558" i="1" s="1"/>
  <c r="I400" i="1"/>
  <c r="A248" i="1"/>
  <c r="I348" i="1"/>
  <c r="I532" i="1"/>
  <c r="I98" i="1"/>
  <c r="A68" i="1"/>
  <c r="A57" i="1"/>
  <c r="A135" i="1"/>
  <c r="A447" i="1"/>
  <c r="A194" i="1"/>
  <c r="I19" i="1"/>
  <c r="A151" i="1"/>
  <c r="A412" i="1"/>
  <c r="I656" i="1"/>
  <c r="I7" i="1"/>
  <c r="A69" i="1"/>
  <c r="A622" i="1"/>
  <c r="I409" i="1"/>
  <c r="A526" i="1"/>
  <c r="A670" i="1"/>
  <c r="A163" i="1"/>
  <c r="A119" i="1"/>
  <c r="I277" i="1"/>
  <c r="A35" i="1"/>
  <c r="A421" i="1"/>
  <c r="A434" i="1"/>
  <c r="I447" i="1"/>
  <c r="A589" i="1"/>
  <c r="A195" i="1"/>
  <c r="G318" i="1"/>
  <c r="I318" i="1" s="1"/>
  <c r="I337" i="1"/>
  <c r="I130" i="1"/>
  <c r="I23" i="1"/>
  <c r="A350" i="1"/>
  <c r="A484" i="1"/>
  <c r="A158" i="1"/>
  <c r="I622" i="1"/>
  <c r="A157" i="1"/>
  <c r="A111" i="1"/>
  <c r="A565" i="1"/>
  <c r="A242" i="1"/>
  <c r="A536" i="1"/>
  <c r="A108" i="1"/>
  <c r="A437" i="1"/>
  <c r="A454" i="1"/>
  <c r="A450" i="1"/>
  <c r="A245" i="1"/>
  <c r="M541" i="1"/>
  <c r="A334" i="1"/>
  <c r="I151" i="1"/>
  <c r="I36" i="1"/>
  <c r="G111" i="1"/>
  <c r="I111" i="1" s="1"/>
  <c r="G437" i="1"/>
  <c r="I437" i="1" s="1"/>
  <c r="I300" i="1"/>
  <c r="I601" i="1"/>
  <c r="I46" i="1"/>
  <c r="I613" i="1"/>
  <c r="I649" i="1"/>
  <c r="I162" i="1"/>
  <c r="I102" i="1"/>
  <c r="I260" i="1"/>
  <c r="A516" i="1"/>
  <c r="I566" i="1"/>
  <c r="A661" i="1"/>
  <c r="G571" i="1"/>
  <c r="I571" i="1" s="1"/>
  <c r="A293" i="1"/>
  <c r="A400" i="1"/>
  <c r="I14" i="1"/>
  <c r="A317" i="1"/>
  <c r="I229" i="1"/>
  <c r="I27" i="1"/>
  <c r="I341" i="1"/>
  <c r="I344" i="1"/>
  <c r="I191" i="1"/>
  <c r="I479" i="1"/>
  <c r="I201" i="1"/>
  <c r="I65" i="1"/>
  <c r="A60" i="1"/>
  <c r="A110" i="1"/>
  <c r="A128" i="1"/>
  <c r="A428" i="1"/>
  <c r="A388" i="1"/>
  <c r="A155" i="1"/>
  <c r="A44" i="1"/>
  <c r="A328" i="1"/>
  <c r="I331" i="1"/>
  <c r="A2" i="1"/>
  <c r="H334" i="1"/>
  <c r="I334" i="1" s="1"/>
  <c r="H317" i="1"/>
  <c r="I317" i="1" s="1"/>
  <c r="I647" i="1"/>
  <c r="I579" i="1"/>
  <c r="I40" i="1"/>
  <c r="A403" i="1"/>
  <c r="I382" i="1"/>
  <c r="A551" i="1"/>
  <c r="I20" i="1"/>
  <c r="A578" i="1"/>
  <c r="I93" i="1"/>
  <c r="A409" i="1"/>
  <c r="A485" i="1"/>
  <c r="A394" i="1"/>
  <c r="A341" i="1"/>
  <c r="A121" i="1"/>
  <c r="A368" i="1"/>
  <c r="I31" i="1"/>
  <c r="A566" i="1"/>
  <c r="A431" i="1"/>
  <c r="A612" i="1"/>
  <c r="I377" i="1"/>
  <c r="A540" i="1"/>
  <c r="A618" i="1"/>
  <c r="A239" i="1"/>
  <c r="I107" i="1"/>
  <c r="H421" i="1"/>
  <c r="I421" i="1" s="1"/>
  <c r="A330" i="1"/>
  <c r="A527" i="1"/>
  <c r="A38" i="1"/>
  <c r="A430" i="1"/>
  <c r="A464" i="1"/>
  <c r="G212" i="1"/>
  <c r="I212" i="1" s="1"/>
  <c r="G194" i="1"/>
  <c r="I194" i="1" s="1"/>
  <c r="G57" i="1"/>
  <c r="I57" i="1" s="1"/>
  <c r="A624" i="1"/>
  <c r="I314" i="1"/>
  <c r="A569" i="1"/>
  <c r="I208" i="1"/>
  <c r="G433" i="1"/>
  <c r="I433" i="1" s="1"/>
  <c r="G609" i="1"/>
  <c r="I609" i="1" s="1"/>
  <c r="A613" i="1"/>
  <c r="A491" i="1"/>
  <c r="G620" i="1"/>
  <c r="I620" i="1" s="1"/>
  <c r="I643" i="1"/>
  <c r="A88" i="1"/>
  <c r="G286" i="1"/>
  <c r="A196" i="1"/>
  <c r="I15" i="1"/>
  <c r="A669" i="1"/>
  <c r="A292" i="1"/>
  <c r="I2" i="1"/>
  <c r="A32" i="1"/>
  <c r="I403" i="1"/>
  <c r="I286" i="1"/>
  <c r="I498" i="1"/>
  <c r="I328" i="1"/>
  <c r="A393" i="1"/>
  <c r="I445" i="1"/>
  <c r="H32" i="1"/>
  <c r="I32" i="1" s="1"/>
  <c r="G350" i="1"/>
  <c r="I350" i="1" s="1"/>
  <c r="G521" i="1"/>
  <c r="I521" i="1" s="1"/>
  <c r="G292" i="1"/>
  <c r="I292" i="1" s="1"/>
  <c r="A150" i="1"/>
  <c r="I650" i="1"/>
  <c r="A468" i="1"/>
  <c r="H393" i="1"/>
  <c r="I393" i="1" s="1"/>
  <c r="A348" i="1"/>
  <c r="A619" i="1"/>
  <c r="I28" i="1"/>
  <c r="A441" i="1"/>
  <c r="A211" i="1"/>
  <c r="I184" i="1"/>
  <c r="I504" i="1"/>
  <c r="A471" i="1"/>
  <c r="A366" i="1"/>
  <c r="I119" i="1"/>
  <c r="A416" i="1"/>
  <c r="A545" i="1"/>
  <c r="I192" i="1"/>
  <c r="I34" i="1"/>
  <c r="D640" i="1"/>
  <c r="I56" i="1"/>
  <c r="A37" i="1"/>
  <c r="G195" i="1"/>
  <c r="I195" i="1" s="1"/>
  <c r="G135" i="1"/>
  <c r="I135" i="1" s="1"/>
  <c r="A495" i="1"/>
  <c r="A208" i="1"/>
  <c r="I147" i="1"/>
  <c r="A629" i="1"/>
  <c r="I266" i="1"/>
  <c r="G484" i="1"/>
  <c r="I484" i="1" s="1"/>
  <c r="I575" i="1"/>
  <c r="G670" i="1"/>
  <c r="I670" i="1" s="1"/>
  <c r="A378" i="1"/>
  <c r="G245" i="1"/>
  <c r="I245" i="1" s="1"/>
  <c r="I658" i="1"/>
  <c r="I370" i="1"/>
  <c r="A362" i="1"/>
  <c r="G150" i="1"/>
  <c r="I96" i="1"/>
  <c r="I139" i="1"/>
  <c r="A673" i="1"/>
  <c r="I593" i="1"/>
  <c r="A382" i="1"/>
  <c r="A104" i="1"/>
  <c r="A125" i="1"/>
  <c r="A20" i="1"/>
  <c r="A451" i="1"/>
  <c r="A61" i="1"/>
  <c r="A93" i="1"/>
  <c r="A46" i="1"/>
  <c r="G203" i="1"/>
  <c r="I203" i="1" s="1"/>
  <c r="A377" i="1"/>
  <c r="A338" i="1"/>
  <c r="G163" i="1"/>
  <c r="I163" i="1" s="1"/>
  <c r="A230" i="1"/>
  <c r="I416" i="1"/>
  <c r="G545" i="1"/>
  <c r="I217" i="1"/>
  <c r="A235" i="1"/>
  <c r="I156" i="1"/>
  <c r="I574" i="1"/>
  <c r="I246" i="1"/>
  <c r="A387" i="1"/>
  <c r="A361" i="1"/>
  <c r="A576" i="1"/>
  <c r="A483" i="1"/>
  <c r="A234" i="1"/>
  <c r="A552" i="1"/>
  <c r="A543" i="1"/>
  <c r="A167" i="1"/>
  <c r="I169" i="1"/>
  <c r="A180" i="1"/>
  <c r="A424" i="1"/>
  <c r="A662" i="1"/>
  <c r="A14" i="1"/>
  <c r="A532" i="1"/>
  <c r="I345" i="1"/>
  <c r="A561" i="1"/>
  <c r="A322" i="1"/>
  <c r="A577" i="1"/>
  <c r="I333" i="1"/>
  <c r="I570" i="1"/>
  <c r="A101" i="1"/>
  <c r="A422" i="1"/>
  <c r="A549" i="1"/>
  <c r="A557" i="1"/>
  <c r="A270" i="1"/>
  <c r="A630" i="1"/>
  <c r="A544" i="1"/>
  <c r="A90" i="1"/>
  <c r="I324" i="1"/>
  <c r="A156" i="1"/>
  <c r="H531" i="1"/>
  <c r="I531" i="1" s="1"/>
  <c r="A154" i="1"/>
  <c r="I490" i="1"/>
  <c r="A481" i="1"/>
  <c r="I457" i="1"/>
  <c r="A637" i="1"/>
  <c r="A610" i="1"/>
  <c r="G228" i="1"/>
  <c r="I228" i="1" s="1"/>
  <c r="A228" i="1"/>
  <c r="A89" i="1"/>
  <c r="G89" i="1"/>
  <c r="I89" i="1" s="1"/>
  <c r="I330" i="1"/>
  <c r="I623" i="1"/>
  <c r="I346" i="1"/>
  <c r="A207" i="1"/>
  <c r="G669" i="1"/>
  <c r="I669" i="1" s="1"/>
  <c r="I221" i="1"/>
  <c r="I387" i="1"/>
  <c r="I113" i="1"/>
  <c r="I576" i="1"/>
  <c r="I597" i="1"/>
  <c r="I234" i="1"/>
  <c r="I552" i="1"/>
  <c r="I543" i="1"/>
  <c r="A667" i="1"/>
  <c r="A73" i="1"/>
  <c r="G672" i="1"/>
  <c r="I672" i="1" s="1"/>
  <c r="A456" i="1"/>
  <c r="A232" i="1"/>
  <c r="A314" i="1"/>
  <c r="I240" i="1"/>
  <c r="A200" i="1"/>
  <c r="A190" i="1"/>
  <c r="A11" i="1"/>
  <c r="I126" i="1"/>
  <c r="A319" i="1"/>
  <c r="H39" i="1"/>
  <c r="I39" i="1" s="1"/>
  <c r="A39" i="1"/>
  <c r="A615" i="1"/>
  <c r="G615" i="1"/>
  <c r="I615" i="1" s="1"/>
  <c r="G451" i="1"/>
  <c r="I451" i="1" s="1"/>
  <c r="A504" i="1"/>
  <c r="A227" i="1"/>
  <c r="G485" i="1"/>
  <c r="I485" i="1" s="1"/>
  <c r="A131" i="1"/>
  <c r="A5" i="1"/>
  <c r="G471" i="1"/>
  <c r="I471" i="1" s="1"/>
  <c r="A663" i="1"/>
  <c r="A149" i="1"/>
  <c r="G462" i="1"/>
  <c r="I462" i="1" s="1"/>
  <c r="G242" i="1"/>
  <c r="I242" i="1" s="1"/>
  <c r="A323" i="1"/>
  <c r="A206" i="1"/>
  <c r="G533" i="1"/>
  <c r="I533" i="1" s="1"/>
  <c r="I33" i="1"/>
  <c r="I584" i="1"/>
  <c r="G602" i="1"/>
  <c r="I602" i="1" s="1"/>
  <c r="I122" i="1"/>
  <c r="I666" i="1"/>
  <c r="I97" i="1"/>
  <c r="G25" i="1"/>
  <c r="I25" i="1" s="1"/>
  <c r="A25" i="1"/>
  <c r="G198" i="1"/>
  <c r="I198" i="1" s="1"/>
  <c r="G540" i="1"/>
  <c r="I540" i="1" s="1"/>
  <c r="I432" i="1"/>
  <c r="I610" i="1"/>
  <c r="G343" i="1"/>
  <c r="A343" i="1"/>
  <c r="A486" i="1"/>
  <c r="G486" i="1"/>
  <c r="I486" i="1" s="1"/>
  <c r="I227" i="1"/>
  <c r="G497" i="1"/>
  <c r="I497" i="1" s="1"/>
  <c r="A497" i="1"/>
  <c r="I149" i="1"/>
  <c r="A349" i="1"/>
  <c r="G349" i="1"/>
  <c r="I349" i="1" s="1"/>
  <c r="A375" i="1"/>
  <c r="A335" i="1"/>
  <c r="A337" i="1"/>
  <c r="A326" i="1"/>
  <c r="I358" i="1"/>
  <c r="A36" i="1"/>
  <c r="I548" i="1"/>
  <c r="A77" i="1"/>
  <c r="A164" i="1"/>
  <c r="A52" i="1"/>
  <c r="I385" i="1"/>
  <c r="A530" i="1"/>
  <c r="I319" i="1"/>
  <c r="H138" i="1"/>
  <c r="I138" i="1" s="1"/>
  <c r="A152" i="1"/>
  <c r="H211" i="1"/>
  <c r="I211" i="1" s="1"/>
  <c r="A524" i="1"/>
  <c r="G226" i="1"/>
  <c r="I226" i="1" s="1"/>
  <c r="A273" i="1"/>
  <c r="G472" i="1"/>
  <c r="I472" i="1" s="1"/>
  <c r="A27" i="1"/>
  <c r="I131" i="1"/>
  <c r="H66" i="1"/>
  <c r="I66" i="1" s="1"/>
  <c r="A66" i="1"/>
  <c r="G157" i="1"/>
  <c r="I157" i="1" s="1"/>
  <c r="A373" i="1"/>
  <c r="A354" i="1"/>
  <c r="G368" i="1"/>
  <c r="A466" i="1"/>
  <c r="A435" i="1"/>
  <c r="A8" i="1"/>
  <c r="H8" i="1"/>
  <c r="I8" i="1" s="1"/>
  <c r="G276" i="1"/>
  <c r="I276" i="1" s="1"/>
  <c r="A276" i="1"/>
  <c r="I206" i="1"/>
  <c r="A417" i="1"/>
  <c r="I49" i="1"/>
  <c r="G496" i="1"/>
  <c r="I496" i="1" s="1"/>
  <c r="A246" i="1"/>
  <c r="G37" i="1"/>
  <c r="I37" i="1" s="1"/>
  <c r="I389" i="1"/>
  <c r="A650" i="1"/>
  <c r="A299" i="1"/>
  <c r="A410" i="1"/>
  <c r="A143" i="1"/>
  <c r="A320" i="1"/>
  <c r="A482" i="1"/>
  <c r="I132" i="1"/>
  <c r="I222" i="1"/>
  <c r="A656" i="1"/>
  <c r="A603" i="1"/>
  <c r="G501" i="1"/>
  <c r="I501" i="1" s="1"/>
  <c r="A501" i="1"/>
  <c r="A278" i="1"/>
  <c r="G278" i="1"/>
  <c r="I278" i="1" s="1"/>
  <c r="G58" i="1"/>
  <c r="I58" i="1" s="1"/>
  <c r="A58" i="1"/>
  <c r="A118" i="1"/>
  <c r="A9" i="1"/>
  <c r="A225" i="1"/>
  <c r="G359" i="1"/>
  <c r="I359" i="1" s="1"/>
  <c r="A420" i="1"/>
  <c r="A575" i="1"/>
  <c r="G355" i="1"/>
  <c r="I355" i="1" s="1"/>
  <c r="A658" i="1"/>
  <c r="A370" i="1"/>
  <c r="I375" i="1"/>
  <c r="A223" i="1"/>
  <c r="I51" i="1"/>
  <c r="A535" i="1"/>
  <c r="I60" i="1"/>
  <c r="A127" i="1"/>
  <c r="A406" i="1"/>
  <c r="A324" i="1"/>
  <c r="A386" i="1"/>
  <c r="I632" i="1"/>
  <c r="A282" i="1"/>
  <c r="I572" i="1"/>
  <c r="A97" i="1"/>
  <c r="A554" i="1"/>
  <c r="G313" i="1"/>
  <c r="I313" i="1" s="1"/>
  <c r="A313" i="1"/>
  <c r="A184" i="1"/>
  <c r="I465" i="1"/>
  <c r="G551" i="1"/>
  <c r="I551" i="1" s="1"/>
  <c r="A266" i="1"/>
  <c r="G524" i="1"/>
  <c r="I524" i="1" s="1"/>
  <c r="G158" i="1"/>
  <c r="I158" i="1" s="1"/>
  <c r="I273" i="1"/>
  <c r="A67" i="1"/>
  <c r="A391" i="1"/>
  <c r="I612" i="1"/>
  <c r="A634" i="1"/>
  <c r="I417" i="1"/>
  <c r="A475" i="1"/>
  <c r="A398" i="1"/>
  <c r="A384" i="1"/>
  <c r="A390" i="1"/>
  <c r="A470" i="1"/>
  <c r="A59" i="1"/>
  <c r="I106" i="1"/>
  <c r="I269" i="1"/>
  <c r="I595" i="1"/>
  <c r="A606" i="1"/>
  <c r="A365" i="1"/>
  <c r="A651" i="1"/>
  <c r="A162" i="1"/>
  <c r="A192" i="1"/>
  <c r="I397" i="1"/>
  <c r="I129" i="1"/>
  <c r="I224" i="1"/>
  <c r="A247" i="1"/>
  <c r="A628" i="1"/>
  <c r="A581" i="1"/>
  <c r="G196" i="1"/>
  <c r="I196" i="1" s="1"/>
  <c r="G38" i="1"/>
  <c r="I38" i="1" s="1"/>
  <c r="G408" i="1"/>
  <c r="I408" i="1" s="1"/>
  <c r="G454" i="1"/>
  <c r="I454" i="1" s="1"/>
  <c r="G430" i="1"/>
  <c r="I430" i="1" s="1"/>
  <c r="G235" i="1"/>
  <c r="I235" i="1" s="1"/>
  <c r="G450" i="1"/>
  <c r="I450" i="1" s="1"/>
  <c r="G581" i="1"/>
  <c r="I581" i="1" s="1"/>
  <c r="I652" i="1"/>
  <c r="I383" i="1"/>
  <c r="A336" i="1"/>
  <c r="A547" i="1"/>
  <c r="A594" i="1"/>
  <c r="I185" i="1"/>
  <c r="A550" i="1"/>
  <c r="A542" i="1"/>
  <c r="A215" i="1"/>
  <c r="A477" i="1"/>
  <c r="A283" i="1"/>
  <c r="A237" i="1"/>
  <c r="I142" i="1"/>
  <c r="A34" i="1"/>
  <c r="G293" i="1"/>
  <c r="I293" i="1" s="1"/>
  <c r="G464" i="1"/>
  <c r="I464" i="1" s="1"/>
  <c r="A443" i="1"/>
  <c r="I642" i="1"/>
  <c r="A344" i="1"/>
  <c r="A191" i="1"/>
  <c r="A397" i="1"/>
  <c r="A559" i="1"/>
  <c r="A224" i="1"/>
  <c r="D65" i="1"/>
  <c r="J65" i="1" s="1" a="1"/>
  <c r="J65" i="1" s="1"/>
  <c r="K65" i="1" s="1"/>
  <c r="I604" i="1"/>
  <c r="I263" i="1"/>
  <c r="I491" i="1"/>
  <c r="I394" i="1"/>
  <c r="I547" i="1"/>
  <c r="A210" i="1"/>
  <c r="I585" i="1"/>
  <c r="I338" i="1"/>
  <c r="I364" i="1"/>
  <c r="A277" i="1"/>
  <c r="A217" i="1"/>
  <c r="I510" i="1"/>
  <c r="I371" i="1"/>
  <c r="I586" i="1"/>
  <c r="I13" i="1"/>
  <c r="I363" i="1"/>
  <c r="I105" i="1"/>
  <c r="I614" i="1"/>
  <c r="I100" i="1"/>
  <c r="I82" i="1"/>
  <c r="I136" i="1"/>
  <c r="I568" i="1"/>
  <c r="I207" i="1"/>
  <c r="I254" i="1"/>
  <c r="I181" i="1"/>
  <c r="I440" i="1"/>
  <c r="I287" i="1"/>
  <c r="I635" i="1"/>
  <c r="I145" i="1"/>
  <c r="I170" i="1"/>
  <c r="M623" i="1"/>
  <c r="M246" i="1"/>
  <c r="K244" i="1"/>
  <c r="M370" i="1"/>
  <c r="K668" i="1"/>
  <c r="M223" i="1"/>
  <c r="K297" i="1"/>
  <c r="M234" i="1"/>
  <c r="K439" i="1"/>
  <c r="M552" i="1"/>
  <c r="K275" i="1"/>
  <c r="M543" i="1"/>
  <c r="K436" i="1"/>
  <c r="M90" i="1"/>
  <c r="A476" i="1"/>
  <c r="G476" i="1"/>
  <c r="I476" i="1" s="1"/>
  <c r="M493" i="1"/>
  <c r="K249" i="1"/>
  <c r="M21" i="1"/>
  <c r="M325" i="1"/>
  <c r="I4" i="1"/>
  <c r="A178" i="1"/>
  <c r="G178" i="1"/>
  <c r="I178" i="1" s="1"/>
  <c r="I76" i="1"/>
  <c r="A165" i="1"/>
  <c r="G165" i="1"/>
  <c r="I165" i="1" s="1"/>
  <c r="A444" i="1"/>
  <c r="M496" i="1"/>
  <c r="K221" i="1"/>
  <c r="M37" i="1"/>
  <c r="M375" i="1"/>
  <c r="M335" i="1"/>
  <c r="M195" i="1"/>
  <c r="M57" i="1"/>
  <c r="M135" i="1"/>
  <c r="M73" i="1"/>
  <c r="A182" i="1"/>
  <c r="G182" i="1"/>
  <c r="I182" i="1" s="1"/>
  <c r="M160" i="1"/>
  <c r="M30" i="1"/>
  <c r="M19" i="1"/>
  <c r="M109" i="1"/>
  <c r="K188" i="1"/>
  <c r="M458" i="1"/>
  <c r="M76" i="1"/>
  <c r="M326" i="1"/>
  <c r="K586" i="1"/>
  <c r="G42" i="1"/>
  <c r="I42" i="1" s="1"/>
  <c r="A42" i="1"/>
  <c r="M444" i="1"/>
  <c r="A250" i="1"/>
  <c r="K207" i="1"/>
  <c r="M669" i="1"/>
  <c r="A244" i="1"/>
  <c r="M361" i="1"/>
  <c r="A668" i="1"/>
  <c r="K212" i="1"/>
  <c r="M483" i="1"/>
  <c r="A297" i="1"/>
  <c r="K51" i="1"/>
  <c r="M549" i="1"/>
  <c r="A439" i="1"/>
  <c r="M270" i="1"/>
  <c r="A275" i="1"/>
  <c r="K318" i="1"/>
  <c r="M544" i="1"/>
  <c r="A436" i="1"/>
  <c r="M167" i="1"/>
  <c r="M432" i="1"/>
  <c r="K13" i="1"/>
  <c r="M13" i="1"/>
  <c r="K627" i="1"/>
  <c r="M249" i="1"/>
  <c r="M173" i="1"/>
  <c r="I638" i="1"/>
  <c r="M4" i="1"/>
  <c r="I588" i="1"/>
  <c r="A289" i="1"/>
  <c r="G289" i="1"/>
  <c r="I289" i="1" s="1"/>
  <c r="A99" i="1"/>
  <c r="G99" i="1"/>
  <c r="I99" i="1" s="1"/>
  <c r="M329" i="1"/>
  <c r="I150" i="1"/>
  <c r="A541" i="1"/>
  <c r="K541" i="1"/>
  <c r="A346" i="1"/>
  <c r="K346" i="1"/>
  <c r="K658" i="1"/>
  <c r="M250" i="1"/>
  <c r="I248" i="1"/>
  <c r="A221" i="1"/>
  <c r="K387" i="1"/>
  <c r="M244" i="1"/>
  <c r="A113" i="1"/>
  <c r="K113" i="1"/>
  <c r="K576" i="1"/>
  <c r="M668" i="1"/>
  <c r="A597" i="1"/>
  <c r="K597" i="1"/>
  <c r="M297" i="1"/>
  <c r="I535" i="1"/>
  <c r="A331" i="1"/>
  <c r="K331" i="1"/>
  <c r="K557" i="1"/>
  <c r="M439" i="1"/>
  <c r="O439" i="1" s="1"/>
  <c r="N439" i="1" s="1"/>
  <c r="I127" i="1"/>
  <c r="A583" i="1"/>
  <c r="K583" i="1"/>
  <c r="K630" i="1"/>
  <c r="M275" i="1"/>
  <c r="I406" i="1"/>
  <c r="A584" i="1"/>
  <c r="K584" i="1"/>
  <c r="K667" i="1"/>
  <c r="M436" i="1"/>
  <c r="K432" i="1"/>
  <c r="M627" i="1"/>
  <c r="M18" i="1"/>
  <c r="M181" i="1"/>
  <c r="A448" i="1"/>
  <c r="G448" i="1"/>
  <c r="I448" i="1" s="1"/>
  <c r="K19" i="1"/>
  <c r="K657" i="1"/>
  <c r="M178" i="1"/>
  <c r="M588" i="1"/>
  <c r="K614" i="1"/>
  <c r="K419" i="1"/>
  <c r="M165" i="1"/>
  <c r="M169" i="1"/>
  <c r="G456" i="1"/>
  <c r="I456" i="1" s="1"/>
  <c r="A74" i="1"/>
  <c r="G74" i="1"/>
  <c r="I74" i="1" s="1"/>
  <c r="M346" i="1"/>
  <c r="K248" i="1"/>
  <c r="M221" i="1"/>
  <c r="K328" i="1"/>
  <c r="K292" i="1"/>
  <c r="M113" i="1"/>
  <c r="K194" i="1"/>
  <c r="M597" i="1"/>
  <c r="K535" i="1"/>
  <c r="M331" i="1"/>
  <c r="O331" i="1" s="1"/>
  <c r="N331" i="1" s="1"/>
  <c r="K127" i="1"/>
  <c r="M583" i="1"/>
  <c r="K406" i="1"/>
  <c r="M584" i="1"/>
  <c r="K337" i="1"/>
  <c r="M602" i="1"/>
  <c r="I624" i="1"/>
  <c r="K182" i="1"/>
  <c r="M159" i="1"/>
  <c r="M476" i="1"/>
  <c r="M638" i="1"/>
  <c r="K30" i="1"/>
  <c r="I115" i="1"/>
  <c r="A325" i="1"/>
  <c r="G325" i="1"/>
  <c r="I325" i="1" s="1"/>
  <c r="K4" i="1"/>
  <c r="K289" i="1"/>
  <c r="A176" i="1"/>
  <c r="G176" i="1"/>
  <c r="I176" i="1" s="1"/>
  <c r="A449" i="1"/>
  <c r="G449" i="1"/>
  <c r="I449" i="1" s="1"/>
  <c r="K334" i="1"/>
  <c r="K86" i="1"/>
  <c r="K310" i="1"/>
  <c r="K411" i="1"/>
  <c r="K454" i="1"/>
  <c r="K365" i="1"/>
  <c r="K219" i="1"/>
  <c r="K559" i="1"/>
  <c r="K49" i="1"/>
  <c r="K330" i="1"/>
  <c r="K259" i="1"/>
  <c r="K539" i="1"/>
  <c r="K607" i="1"/>
  <c r="K274" i="1"/>
  <c r="K220" i="1"/>
  <c r="K70" i="1"/>
  <c r="K340" i="1"/>
  <c r="K186" i="1"/>
  <c r="K562" i="1"/>
  <c r="K197" i="1"/>
  <c r="K8" i="1"/>
  <c r="K425" i="1"/>
  <c r="K296" i="1"/>
  <c r="K625" i="1"/>
  <c r="K388" i="1"/>
  <c r="K605" i="1"/>
  <c r="K520" i="1"/>
  <c r="K187" i="1"/>
  <c r="K420" i="1"/>
  <c r="K149" i="1"/>
  <c r="K368" i="1"/>
  <c r="K351" i="1"/>
  <c r="K59" i="1"/>
  <c r="K189" i="1"/>
  <c r="K470" i="1"/>
  <c r="K621" i="1"/>
  <c r="K267" i="1"/>
  <c r="K428" i="1"/>
  <c r="K291" i="1"/>
  <c r="K466" i="1"/>
  <c r="K72" i="1"/>
  <c r="K260" i="1"/>
  <c r="K390" i="1"/>
  <c r="K414" i="1"/>
  <c r="K553" i="1"/>
  <c r="K452" i="1"/>
  <c r="K305" i="1"/>
  <c r="K380" i="1"/>
  <c r="K341" i="1"/>
  <c r="K9" i="1"/>
  <c r="K5" i="1"/>
  <c r="K646" i="1"/>
  <c r="K613" i="1"/>
  <c r="K93" i="1"/>
  <c r="K58" i="1"/>
  <c r="K359" i="1"/>
  <c r="K373" i="1"/>
  <c r="K225" i="1"/>
  <c r="K620" i="1"/>
  <c r="K111" i="1"/>
  <c r="K117" i="1"/>
  <c r="K369" i="1"/>
  <c r="K236" i="1"/>
  <c r="K459" i="1"/>
  <c r="K491" i="1"/>
  <c r="K80" i="1"/>
  <c r="K172" i="1"/>
  <c r="K98" i="1"/>
  <c r="K499" i="1"/>
  <c r="K538" i="1"/>
  <c r="K514" i="1"/>
  <c r="K6" i="1"/>
  <c r="K177" i="1"/>
  <c r="K617" i="1"/>
  <c r="K131" i="1"/>
  <c r="K472" i="1"/>
  <c r="K609" i="1"/>
  <c r="K409" i="1"/>
  <c r="K433" i="1"/>
  <c r="K663" i="1"/>
  <c r="K497" i="1"/>
  <c r="K394" i="1"/>
  <c r="K24" i="1"/>
  <c r="K174" i="1"/>
  <c r="K484" i="1"/>
  <c r="K300" i="1"/>
  <c r="K465" i="1"/>
  <c r="K475" i="1"/>
  <c r="K360" i="1"/>
  <c r="K471" i="1"/>
  <c r="K633" i="1"/>
  <c r="K352" i="1"/>
  <c r="K451" i="1"/>
  <c r="K342" i="1"/>
  <c r="K157" i="1"/>
  <c r="K66" i="1"/>
  <c r="K443" i="1"/>
  <c r="K211" i="1"/>
  <c r="K25" i="1"/>
  <c r="K610" i="1"/>
  <c r="K208" i="1"/>
  <c r="K656" i="1"/>
  <c r="K97" i="1"/>
  <c r="K200" i="1"/>
  <c r="K77" i="1"/>
  <c r="K561" i="1"/>
  <c r="K619" i="1"/>
  <c r="K662" i="1"/>
  <c r="K468" i="1"/>
  <c r="K386" i="1"/>
  <c r="K32" i="1"/>
  <c r="K501" i="1"/>
  <c r="K319" i="1"/>
  <c r="K569" i="1"/>
  <c r="K530" i="1"/>
  <c r="K282" i="1"/>
  <c r="K314" i="1"/>
  <c r="K36" i="1"/>
  <c r="K532" i="1"/>
  <c r="K348" i="1"/>
  <c r="K393" i="1"/>
  <c r="K424" i="1"/>
  <c r="K516" i="1"/>
  <c r="K180" i="1"/>
  <c r="K652" i="1"/>
  <c r="K441" i="1"/>
  <c r="K603" i="1"/>
  <c r="K11" i="1"/>
  <c r="K412" i="1"/>
  <c r="K52" i="1"/>
  <c r="K577" i="1"/>
  <c r="K128" i="1"/>
  <c r="K482" i="1"/>
  <c r="K481" i="1"/>
  <c r="K495" i="1"/>
  <c r="K410" i="1"/>
  <c r="K154" i="1"/>
  <c r="K531" i="1"/>
  <c r="K288" i="1"/>
  <c r="K655" i="1"/>
  <c r="K63" i="1"/>
  <c r="K673" i="1"/>
  <c r="K554" i="1"/>
  <c r="K68" i="1"/>
  <c r="K299" i="1"/>
  <c r="K232" i="1"/>
  <c r="K629" i="1"/>
  <c r="K233" i="1"/>
  <c r="K329" i="1"/>
  <c r="K47" i="1"/>
  <c r="K563" i="1"/>
  <c r="K156" i="1"/>
  <c r="K358" i="1"/>
  <c r="K456" i="1"/>
  <c r="K645" i="1"/>
  <c r="K94" i="1"/>
  <c r="K672" i="1"/>
  <c r="K440" i="1"/>
  <c r="K635" i="1"/>
  <c r="K76" i="1"/>
  <c r="K170" i="1"/>
  <c r="K145" i="1"/>
  <c r="K650" i="1"/>
  <c r="K2" i="1"/>
  <c r="K167" i="1"/>
  <c r="K624" i="1"/>
  <c r="K602" i="1"/>
  <c r="K73" i="1"/>
  <c r="K623" i="1"/>
  <c r="K246" i="1"/>
  <c r="M207" i="1"/>
  <c r="K370" i="1"/>
  <c r="M328" i="1"/>
  <c r="O328" i="1" s="1"/>
  <c r="N328" i="1" s="1"/>
  <c r="K223" i="1"/>
  <c r="M212" i="1"/>
  <c r="K234" i="1"/>
  <c r="M51" i="1"/>
  <c r="K552" i="1"/>
  <c r="M60" i="1"/>
  <c r="K543" i="1"/>
  <c r="M318" i="1"/>
  <c r="K90" i="1"/>
  <c r="M337" i="1"/>
  <c r="M2" i="1"/>
  <c r="M182" i="1"/>
  <c r="K287" i="1"/>
  <c r="M254" i="1"/>
  <c r="K173" i="1"/>
  <c r="A30" i="1"/>
  <c r="G30" i="1"/>
  <c r="I30" i="1" s="1"/>
  <c r="K181" i="1"/>
  <c r="K261" i="1"/>
  <c r="M289" i="1"/>
  <c r="M188" i="1"/>
  <c r="K458" i="1"/>
  <c r="K100" i="1"/>
  <c r="K42" i="1"/>
  <c r="K389" i="1"/>
  <c r="G427" i="1"/>
  <c r="I427" i="1" s="1"/>
  <c r="A427" i="1"/>
  <c r="M151" i="1"/>
  <c r="K151" i="1"/>
  <c r="I68" i="1"/>
  <c r="I495" i="1"/>
  <c r="M371" i="1"/>
  <c r="M15" i="1"/>
  <c r="M49" i="1"/>
  <c r="M224" i="1"/>
  <c r="M45" i="1"/>
  <c r="M38" i="1"/>
  <c r="M664" i="1"/>
  <c r="M129" i="1"/>
  <c r="M235" i="1"/>
  <c r="M255" i="1"/>
  <c r="M489" i="1"/>
  <c r="M175" i="1"/>
  <c r="M34" i="1"/>
  <c r="M559" i="1"/>
  <c r="M434" i="1"/>
  <c r="M587" i="1"/>
  <c r="M137" i="1"/>
  <c r="M381" i="1"/>
  <c r="M527" i="1"/>
  <c r="M464" i="1"/>
  <c r="M564" i="1"/>
  <c r="M447" i="1"/>
  <c r="M525" i="1"/>
  <c r="M307" i="1"/>
  <c r="M237" i="1"/>
  <c r="M196" i="1"/>
  <c r="M283" i="1"/>
  <c r="M298" i="1"/>
  <c r="M519" i="1"/>
  <c r="M404" i="1"/>
  <c r="M430" i="1"/>
  <c r="M310" i="1"/>
  <c r="M589" i="1"/>
  <c r="M453" i="1"/>
  <c r="M71" i="1"/>
  <c r="M216" i="1"/>
  <c r="M353" i="1"/>
  <c r="M179" i="1"/>
  <c r="M35" i="1"/>
  <c r="M545" i="1"/>
  <c r="M510" i="1"/>
  <c r="M590" i="1"/>
  <c r="M256" i="1"/>
  <c r="M649" i="1"/>
  <c r="M142" i="1"/>
  <c r="M437" i="1"/>
  <c r="M651" i="1"/>
  <c r="M461" i="1"/>
  <c r="M277" i="1"/>
  <c r="M344" i="1"/>
  <c r="M401" i="1"/>
  <c r="M191" i="1"/>
  <c r="M247" i="1"/>
  <c r="M397" i="1"/>
  <c r="M402" i="1"/>
  <c r="M628" i="1"/>
  <c r="M395" i="1"/>
  <c r="M421" i="1"/>
  <c r="M479" i="1"/>
  <c r="M241" i="1"/>
  <c r="M50" i="1"/>
  <c r="M611" i="1"/>
  <c r="M473" i="1"/>
  <c r="M562" i="1"/>
  <c r="M186" i="1"/>
  <c r="M591" i="1"/>
  <c r="M119" i="1"/>
  <c r="M356" i="1"/>
  <c r="M416" i="1"/>
  <c r="M84" i="1"/>
  <c r="M378" i="1"/>
  <c r="M534" i="1"/>
  <c r="M306" i="1"/>
  <c r="M573" i="1"/>
  <c r="M89" i="1"/>
  <c r="M10" i="1"/>
  <c r="M571" i="1"/>
  <c r="M8" i="1"/>
  <c r="M575" i="1"/>
  <c r="M391" i="1"/>
  <c r="M626" i="1"/>
  <c r="M442" i="1"/>
  <c r="M355" i="1"/>
  <c r="M536" i="1"/>
  <c r="M88" i="1"/>
  <c r="M592" i="1"/>
  <c r="M417" i="1"/>
  <c r="M533" i="1"/>
  <c r="M163" i="1"/>
  <c r="M230" i="1"/>
  <c r="M85" i="1"/>
  <c r="M53" i="1"/>
  <c r="M83" i="1"/>
  <c r="M665" i="1"/>
  <c r="M595" i="1"/>
  <c r="M377" i="1"/>
  <c r="M286" i="1"/>
  <c r="M103" i="1"/>
  <c r="M108" i="1"/>
  <c r="M349" i="1"/>
  <c r="M546" i="1"/>
  <c r="M474" i="1"/>
  <c r="M120" i="1"/>
  <c r="M357" i="1"/>
  <c r="M607" i="1"/>
  <c r="O607" i="1" s="1"/>
  <c r="N607" i="1" s="1"/>
  <c r="M171" i="1"/>
  <c r="M124" i="1"/>
  <c r="M503" i="1"/>
  <c r="M580" i="1"/>
  <c r="M643" i="1"/>
  <c r="M114" i="1"/>
  <c r="M515" i="1"/>
  <c r="M431" i="1"/>
  <c r="M469" i="1"/>
  <c r="M284" i="1"/>
  <c r="M153" i="1"/>
  <c r="M670" i="1"/>
  <c r="M265" i="1"/>
  <c r="M634" i="1"/>
  <c r="M661" i="1"/>
  <c r="M91" i="1"/>
  <c r="M206" i="1"/>
  <c r="M269" i="1"/>
  <c r="M323" i="1"/>
  <c r="M106" i="1"/>
  <c r="M366" i="1"/>
  <c r="M327" i="1"/>
  <c r="M199" i="1"/>
  <c r="M276" i="1"/>
  <c r="M540" i="1"/>
  <c r="M606" i="1"/>
  <c r="M526" i="1"/>
  <c r="M338" i="1"/>
  <c r="M612" i="1"/>
  <c r="M477" i="1"/>
  <c r="M59" i="1"/>
  <c r="M202" i="1"/>
  <c r="M585" i="1"/>
  <c r="M189" i="1"/>
  <c r="M608" i="1"/>
  <c r="M215" i="1"/>
  <c r="M470" i="1"/>
  <c r="M653" i="1"/>
  <c r="M452" i="1"/>
  <c r="M428" i="1"/>
  <c r="M95" i="1"/>
  <c r="M291" i="1"/>
  <c r="O291" i="1" s="1"/>
  <c r="N291" i="1" s="1"/>
  <c r="M466" i="1"/>
  <c r="M542" i="1"/>
  <c r="M550" i="1"/>
  <c r="M390" i="1"/>
  <c r="M258" i="1"/>
  <c r="M29" i="1"/>
  <c r="M305" i="1"/>
  <c r="M303" i="1"/>
  <c r="M388" i="1"/>
  <c r="O388" i="1" s="1"/>
  <c r="N388" i="1" s="1"/>
  <c r="M605" i="1"/>
  <c r="M520" i="1"/>
  <c r="M187" i="1"/>
  <c r="M420" i="1"/>
  <c r="M566" i="1"/>
  <c r="M296" i="1"/>
  <c r="M316" i="1"/>
  <c r="M351" i="1"/>
  <c r="M205" i="1"/>
  <c r="M594" i="1"/>
  <c r="M565" i="1"/>
  <c r="M172" i="1"/>
  <c r="M663" i="1"/>
  <c r="M157" i="1"/>
  <c r="M80" i="1"/>
  <c r="M499" i="1"/>
  <c r="M24" i="1"/>
  <c r="M633" i="1"/>
  <c r="M384" i="1"/>
  <c r="M193" i="1"/>
  <c r="M231" i="1"/>
  <c r="M332" i="1"/>
  <c r="M41" i="1"/>
  <c r="M12" i="1"/>
  <c r="M398" i="1"/>
  <c r="M368" i="1"/>
  <c r="M373" i="1"/>
  <c r="M225" i="1"/>
  <c r="M556" i="1"/>
  <c r="M72" i="1"/>
  <c r="M236" i="1"/>
  <c r="O236" i="1" s="1"/>
  <c r="N236" i="1" s="1"/>
  <c r="M538" i="1"/>
  <c r="M514" i="1"/>
  <c r="M6" i="1"/>
  <c r="M177" i="1"/>
  <c r="M360" i="1"/>
  <c r="M352" i="1"/>
  <c r="O352" i="1" s="1"/>
  <c r="N352" i="1" s="1"/>
  <c r="M342" i="1"/>
  <c r="M380" i="1"/>
  <c r="M58" i="1"/>
  <c r="M374" i="1"/>
  <c r="M451" i="1"/>
  <c r="M302" i="1"/>
  <c r="M125" i="1"/>
  <c r="M508" i="1"/>
  <c r="M615" i="1"/>
  <c r="M486" i="1"/>
  <c r="M278" i="1"/>
  <c r="M104" i="1"/>
  <c r="M616" i="1"/>
  <c r="M78" i="1"/>
  <c r="M168" i="1"/>
  <c r="M336" i="1"/>
  <c r="M659" i="1"/>
  <c r="M598" i="1"/>
  <c r="M228" i="1"/>
  <c r="M650" i="1"/>
  <c r="M213" i="1"/>
  <c r="M601" i="1"/>
  <c r="M288" i="1"/>
  <c r="M655" i="1"/>
  <c r="M63" i="1"/>
  <c r="M512" i="1"/>
  <c r="M396" i="1"/>
  <c r="M243" i="1"/>
  <c r="M599" i="1"/>
  <c r="M148" i="1"/>
  <c r="M240" i="1"/>
  <c r="M164" i="1"/>
  <c r="M456" i="1"/>
  <c r="M548" i="1"/>
  <c r="M122" i="1"/>
  <c r="M324" i="1"/>
  <c r="M110" i="1"/>
  <c r="M400" i="1"/>
  <c r="M672" i="1"/>
  <c r="H541" i="1"/>
  <c r="M427" i="1"/>
  <c r="M150" i="1"/>
  <c r="M586" i="1"/>
  <c r="M105" i="1"/>
  <c r="M82" i="1"/>
  <c r="M100" i="1"/>
  <c r="M614" i="1"/>
  <c r="M17" i="1"/>
  <c r="M568" i="1"/>
  <c r="M136" i="1"/>
  <c r="I444" i="1"/>
  <c r="M56" i="1"/>
  <c r="K496" i="1"/>
  <c r="M658" i="1"/>
  <c r="K37" i="1"/>
  <c r="M387" i="1"/>
  <c r="I361" i="1"/>
  <c r="K375" i="1"/>
  <c r="M576" i="1"/>
  <c r="I483" i="1"/>
  <c r="K335" i="1"/>
  <c r="M422" i="1"/>
  <c r="I549" i="1"/>
  <c r="K195" i="1"/>
  <c r="I270" i="1"/>
  <c r="K57" i="1"/>
  <c r="M630" i="1"/>
  <c r="I544" i="1"/>
  <c r="K135" i="1"/>
  <c r="M667" i="1"/>
  <c r="I73" i="1"/>
  <c r="K574" i="1"/>
  <c r="M287" i="1"/>
  <c r="K18" i="1"/>
  <c r="I493" i="1"/>
  <c r="A173" i="1"/>
  <c r="G173" i="1"/>
  <c r="I173" i="1" s="1"/>
  <c r="K638" i="1"/>
  <c r="K363" i="1"/>
  <c r="M115" i="1"/>
  <c r="K79" i="1"/>
  <c r="M79" i="1"/>
  <c r="K448" i="1"/>
  <c r="K588" i="1"/>
  <c r="K555" i="1"/>
  <c r="M145" i="1"/>
  <c r="I17" i="1"/>
  <c r="K176" i="1"/>
  <c r="A458" i="1"/>
  <c r="G458" i="1"/>
  <c r="I458" i="1" s="1"/>
  <c r="K169" i="1"/>
  <c r="K362" i="1"/>
  <c r="K449" i="1"/>
  <c r="M389" i="1"/>
  <c r="K150" i="1"/>
  <c r="K324" i="1"/>
  <c r="M74" i="1"/>
  <c r="K315" i="1"/>
  <c r="I232" i="1"/>
  <c r="M507" i="1"/>
  <c r="M112" i="1"/>
  <c r="G541" i="1"/>
  <c r="K444" i="1"/>
  <c r="A623" i="1"/>
  <c r="I250" i="1"/>
  <c r="K669" i="1"/>
  <c r="M248" i="1"/>
  <c r="I244" i="1"/>
  <c r="K361" i="1"/>
  <c r="P361" i="1" s="1"/>
  <c r="M292" i="1"/>
  <c r="I668" i="1"/>
  <c r="K483" i="1"/>
  <c r="M194" i="1"/>
  <c r="I297" i="1"/>
  <c r="K549" i="1"/>
  <c r="M535" i="1"/>
  <c r="I439" i="1"/>
  <c r="K270" i="1"/>
  <c r="M127" i="1"/>
  <c r="I275" i="1"/>
  <c r="K544" i="1"/>
  <c r="M406" i="1"/>
  <c r="I436" i="1"/>
  <c r="M624" i="1"/>
  <c r="I167" i="1"/>
  <c r="M574" i="1"/>
  <c r="K476" i="1"/>
  <c r="A18" i="1"/>
  <c r="G18" i="1"/>
  <c r="I18" i="1" s="1"/>
  <c r="K254" i="1"/>
  <c r="K493" i="1"/>
  <c r="M363" i="1"/>
  <c r="K160" i="1"/>
  <c r="K115" i="1"/>
  <c r="K325" i="1"/>
  <c r="M261" i="1"/>
  <c r="M657" i="1"/>
  <c r="K178" i="1"/>
  <c r="K568" i="1"/>
  <c r="M555" i="1"/>
  <c r="K17" i="1"/>
  <c r="K109" i="1"/>
  <c r="M176" i="1"/>
  <c r="M170" i="1"/>
  <c r="M419" i="1"/>
  <c r="M362" i="1"/>
  <c r="K105" i="1"/>
  <c r="K326" i="1"/>
  <c r="M449" i="1"/>
  <c r="M440" i="1"/>
  <c r="M334" i="1"/>
  <c r="A389" i="1"/>
  <c r="K110" i="1"/>
  <c r="A358" i="1"/>
  <c r="G315" i="1"/>
  <c r="I315" i="1" s="1"/>
  <c r="A315" i="1"/>
  <c r="A574" i="1"/>
  <c r="A287" i="1"/>
  <c r="A254" i="1"/>
  <c r="A638" i="1"/>
  <c r="A181" i="1"/>
  <c r="A4" i="1"/>
  <c r="A19" i="1"/>
  <c r="A588" i="1"/>
  <c r="A145" i="1"/>
  <c r="A170" i="1"/>
  <c r="A76" i="1"/>
  <c r="A169" i="1"/>
  <c r="A635" i="1"/>
  <c r="A440" i="1"/>
  <c r="K427" i="1"/>
  <c r="I110" i="1"/>
  <c r="M146" i="1"/>
  <c r="K146" i="1"/>
  <c r="A159" i="1"/>
  <c r="A627" i="1"/>
  <c r="A249" i="1"/>
  <c r="A160" i="1"/>
  <c r="A21" i="1"/>
  <c r="A261" i="1"/>
  <c r="A657" i="1"/>
  <c r="A555" i="1"/>
  <c r="A109" i="1"/>
  <c r="A188" i="1"/>
  <c r="K400" i="1"/>
  <c r="G233" i="1"/>
  <c r="I233" i="1" s="1"/>
  <c r="A233" i="1"/>
  <c r="G204" i="1"/>
  <c r="I204" i="1" s="1"/>
  <c r="A204" i="1"/>
  <c r="M144" i="1"/>
  <c r="K144" i="1"/>
  <c r="A432" i="1"/>
  <c r="G159" i="1"/>
  <c r="I159" i="1" s="1"/>
  <c r="A13" i="1"/>
  <c r="G627" i="1"/>
  <c r="I627" i="1" s="1"/>
  <c r="A493" i="1"/>
  <c r="G249" i="1"/>
  <c r="I249" i="1" s="1"/>
  <c r="A363" i="1"/>
  <c r="G160" i="1"/>
  <c r="I160" i="1" s="1"/>
  <c r="A115" i="1"/>
  <c r="G21" i="1"/>
  <c r="I21" i="1" s="1"/>
  <c r="A79" i="1"/>
  <c r="G261" i="1"/>
  <c r="I261" i="1" s="1"/>
  <c r="A136" i="1"/>
  <c r="G657" i="1"/>
  <c r="I657" i="1" s="1"/>
  <c r="A568" i="1"/>
  <c r="G555" i="1"/>
  <c r="I555" i="1" s="1"/>
  <c r="A17" i="1"/>
  <c r="G109" i="1"/>
  <c r="I109" i="1" s="1"/>
  <c r="A614" i="1"/>
  <c r="G188" i="1"/>
  <c r="I188" i="1" s="1"/>
  <c r="A100" i="1"/>
  <c r="G419" i="1"/>
  <c r="I419" i="1" s="1"/>
  <c r="A82" i="1"/>
  <c r="G362" i="1"/>
  <c r="I362" i="1" s="1"/>
  <c r="A105" i="1"/>
  <c r="G326" i="1"/>
  <c r="I326" i="1" s="1"/>
  <c r="A586" i="1"/>
  <c r="G329" i="1"/>
  <c r="I329" i="1" s="1"/>
  <c r="M42" i="1"/>
  <c r="M156" i="1"/>
  <c r="K74" i="1"/>
  <c r="K507" i="1"/>
  <c r="G47" i="1"/>
  <c r="I47" i="1" s="1"/>
  <c r="A47" i="1"/>
  <c r="I143" i="1"/>
  <c r="G415" i="1"/>
  <c r="I415" i="1" s="1"/>
  <c r="A415" i="1"/>
  <c r="M317" i="1"/>
  <c r="K317" i="1"/>
  <c r="G81" i="1"/>
  <c r="I81" i="1" s="1"/>
  <c r="A81" i="1"/>
  <c r="K164" i="1"/>
  <c r="K126" i="1"/>
  <c r="K339" i="1"/>
  <c r="K570" i="1"/>
  <c r="M22" i="1"/>
  <c r="M465" i="1"/>
  <c r="M300" i="1"/>
  <c r="M343" i="1"/>
  <c r="M133" i="1"/>
  <c r="M315" i="1"/>
  <c r="M204" i="1"/>
  <c r="G563" i="1"/>
  <c r="I563" i="1" s="1"/>
  <c r="A563" i="1"/>
  <c r="G507" i="1"/>
  <c r="I507" i="1" s="1"/>
  <c r="A507" i="1"/>
  <c r="M516" i="1"/>
  <c r="I410" i="1"/>
  <c r="G253" i="1"/>
  <c r="I253" i="1" s="1"/>
  <c r="A253" i="1"/>
  <c r="K480" i="1"/>
  <c r="M345" i="1"/>
  <c r="K345" i="1"/>
  <c r="K426" i="1"/>
  <c r="K240" i="1"/>
  <c r="K637" i="1"/>
  <c r="K313" i="1"/>
  <c r="G480" i="1"/>
  <c r="I480" i="1" s="1"/>
  <c r="A480" i="1"/>
  <c r="I561" i="1"/>
  <c r="G426" i="1"/>
  <c r="I426" i="1" s="1"/>
  <c r="A426" i="1"/>
  <c r="I200" i="1"/>
  <c r="K190" i="1"/>
  <c r="K445" i="1"/>
  <c r="K28" i="1"/>
  <c r="K593" i="1"/>
  <c r="I386" i="1"/>
  <c r="G3" i="1"/>
  <c r="I3" i="1" s="1"/>
  <c r="A3" i="1"/>
  <c r="G144" i="1"/>
  <c r="I144" i="1" s="1"/>
  <c r="A144" i="1"/>
  <c r="M299" i="1"/>
  <c r="I662" i="1"/>
  <c r="K631" i="1"/>
  <c r="K96" i="1"/>
  <c r="K523" i="1"/>
  <c r="K132" i="1"/>
  <c r="I164" i="1"/>
  <c r="K492" i="1"/>
  <c r="K385" i="1"/>
  <c r="K40" i="1"/>
  <c r="K152" i="1"/>
  <c r="M301" i="1"/>
  <c r="M264" i="1"/>
  <c r="M358" i="1"/>
  <c r="M180" i="1"/>
  <c r="M529" i="1"/>
  <c r="K529" i="1"/>
  <c r="K312" i="1"/>
  <c r="G631" i="1"/>
  <c r="I631" i="1" s="1"/>
  <c r="A631" i="1"/>
  <c r="M320" i="1"/>
  <c r="K320" i="1"/>
  <c r="G523" i="1"/>
  <c r="I523" i="1" s="1"/>
  <c r="A523" i="1"/>
  <c r="M322" i="1"/>
  <c r="K322" i="1"/>
  <c r="G492" i="1"/>
  <c r="I492" i="1" s="1"/>
  <c r="A492" i="1"/>
  <c r="K7" i="1"/>
  <c r="M629" i="1"/>
  <c r="M596" i="1"/>
  <c r="I516" i="1"/>
  <c r="I154" i="1"/>
  <c r="G645" i="1"/>
  <c r="I645" i="1" s="1"/>
  <c r="A645" i="1"/>
  <c r="G529" i="1"/>
  <c r="I529" i="1" s="1"/>
  <c r="A529" i="1"/>
  <c r="M424" i="1"/>
  <c r="K112" i="1"/>
  <c r="M14" i="1"/>
  <c r="K14" i="1"/>
  <c r="G312" i="1"/>
  <c r="I312" i="1" s="1"/>
  <c r="A312" i="1"/>
  <c r="K122" i="1"/>
  <c r="K75" i="1"/>
  <c r="K548" i="1"/>
  <c r="K582" i="1"/>
  <c r="M572" i="1"/>
  <c r="K572" i="1"/>
  <c r="K463" i="1"/>
  <c r="M48" i="1"/>
  <c r="K48" i="1"/>
  <c r="K490" i="1"/>
  <c r="G112" i="1"/>
  <c r="I112" i="1" s="1"/>
  <c r="A112" i="1"/>
  <c r="I619" i="1"/>
  <c r="G75" i="1"/>
  <c r="I75" i="1" s="1"/>
  <c r="A75" i="1"/>
  <c r="I77" i="1"/>
  <c r="G582" i="1"/>
  <c r="I582" i="1" s="1"/>
  <c r="A582" i="1"/>
  <c r="K579" i="1"/>
  <c r="K333" i="1"/>
  <c r="K604" i="1"/>
  <c r="K403" i="1"/>
  <c r="K204" i="1"/>
  <c r="G94" i="1"/>
  <c r="I94" i="1" s="1"/>
  <c r="A94" i="1"/>
  <c r="G146" i="1"/>
  <c r="I146" i="1" s="1"/>
  <c r="A146" i="1"/>
  <c r="M232" i="1"/>
  <c r="I299" i="1"/>
  <c r="I468" i="1"/>
  <c r="G463" i="1"/>
  <c r="I463" i="1" s="1"/>
  <c r="A463" i="1"/>
  <c r="G48" i="1"/>
  <c r="I48" i="1" s="1"/>
  <c r="A48" i="1"/>
  <c r="M68" i="1"/>
  <c r="M393" i="1"/>
  <c r="K632" i="1"/>
  <c r="I320" i="1"/>
  <c r="K415" i="1"/>
  <c r="K457" i="1"/>
  <c r="I322" i="1"/>
  <c r="K81" i="1"/>
  <c r="K666" i="1"/>
  <c r="K647" i="1"/>
  <c r="K229" i="1"/>
  <c r="M475" i="1"/>
  <c r="M39" i="1"/>
  <c r="M222" i="1"/>
  <c r="M139" i="1"/>
  <c r="M147" i="1"/>
  <c r="M263" i="1"/>
  <c r="M383" i="1"/>
  <c r="I629" i="1"/>
  <c r="K301" i="1"/>
  <c r="K336" i="1"/>
  <c r="K343" i="1"/>
  <c r="K278" i="1"/>
  <c r="M23" i="1"/>
  <c r="K23" i="1"/>
  <c r="K396" i="1"/>
  <c r="H243" i="1"/>
  <c r="A243" i="1"/>
  <c r="K512" i="1"/>
  <c r="K218" i="1"/>
  <c r="M348" i="1"/>
  <c r="M532" i="1"/>
  <c r="M36" i="1"/>
  <c r="M314" i="1"/>
  <c r="M282" i="1"/>
  <c r="I190" i="1"/>
  <c r="M530" i="1"/>
  <c r="I637" i="1"/>
  <c r="M569" i="1"/>
  <c r="I554" i="1"/>
  <c r="M319" i="1"/>
  <c r="I673" i="1"/>
  <c r="M501" i="1"/>
  <c r="I152" i="1"/>
  <c r="M32" i="1"/>
  <c r="I63" i="1"/>
  <c r="I655" i="1"/>
  <c r="K78" i="1"/>
  <c r="I288" i="1"/>
  <c r="K616" i="1"/>
  <c r="K601" i="1"/>
  <c r="I599" i="1"/>
  <c r="K508" i="1"/>
  <c r="K522" i="1"/>
  <c r="K158" i="1"/>
  <c r="M233" i="1"/>
  <c r="M386" i="1"/>
  <c r="M468" i="1"/>
  <c r="M662" i="1"/>
  <c r="A490" i="1"/>
  <c r="M143" i="1"/>
  <c r="I481" i="1"/>
  <c r="A632" i="1"/>
  <c r="M619" i="1"/>
  <c r="I482" i="1"/>
  <c r="A96" i="1"/>
  <c r="M561" i="1"/>
  <c r="I128" i="1"/>
  <c r="A457" i="1"/>
  <c r="M77" i="1"/>
  <c r="I577" i="1"/>
  <c r="A132" i="1"/>
  <c r="M200" i="1"/>
  <c r="I52" i="1"/>
  <c r="A666" i="1"/>
  <c r="M97" i="1"/>
  <c r="I412" i="1"/>
  <c r="A229" i="1"/>
  <c r="M656" i="1"/>
  <c r="I11" i="1"/>
  <c r="A333" i="1"/>
  <c r="I603" i="1"/>
  <c r="A40" i="1"/>
  <c r="M610" i="1"/>
  <c r="A593" i="1"/>
  <c r="M25" i="1"/>
  <c r="I441" i="1"/>
  <c r="A570" i="1"/>
  <c r="M211" i="1"/>
  <c r="A301" i="1"/>
  <c r="K39" i="1"/>
  <c r="A168" i="1"/>
  <c r="A78" i="1"/>
  <c r="A616" i="1"/>
  <c r="H396" i="1"/>
  <c r="A396" i="1"/>
  <c r="K213" i="1"/>
  <c r="A508" i="1"/>
  <c r="M226" i="1"/>
  <c r="K226" i="1"/>
  <c r="K140" i="1"/>
  <c r="H512" i="1"/>
  <c r="A512" i="1"/>
  <c r="M308" i="1"/>
  <c r="K308" i="1"/>
  <c r="M94" i="1"/>
  <c r="M3" i="1"/>
  <c r="M463" i="1"/>
  <c r="M490" i="1"/>
  <c r="M632" i="1"/>
  <c r="M96" i="1"/>
  <c r="M457" i="1"/>
  <c r="M132" i="1"/>
  <c r="M666" i="1"/>
  <c r="A647" i="1"/>
  <c r="M229" i="1"/>
  <c r="A579" i="1"/>
  <c r="M333" i="1"/>
  <c r="A7" i="1"/>
  <c r="M40" i="1"/>
  <c r="A28" i="1"/>
  <c r="M593" i="1"/>
  <c r="A339" i="1"/>
  <c r="M570" i="1"/>
  <c r="G475" i="1"/>
  <c r="I475" i="1" s="1"/>
  <c r="K659" i="1"/>
  <c r="G336" i="1"/>
  <c r="I336" i="1" s="1"/>
  <c r="M130" i="1"/>
  <c r="K130" i="1"/>
  <c r="M418" i="1"/>
  <c r="K418" i="1"/>
  <c r="K264" i="1"/>
  <c r="K615" i="1"/>
  <c r="M20" i="1"/>
  <c r="K578" i="1"/>
  <c r="M47" i="1"/>
  <c r="M631" i="1"/>
  <c r="M415" i="1"/>
  <c r="M523" i="1"/>
  <c r="M81" i="1"/>
  <c r="M492" i="1"/>
  <c r="M647" i="1"/>
  <c r="M579" i="1"/>
  <c r="M7" i="1"/>
  <c r="M28" i="1"/>
  <c r="M339" i="1"/>
  <c r="A659" i="1"/>
  <c r="M382" i="1"/>
  <c r="K382" i="1"/>
  <c r="M184" i="1"/>
  <c r="K184" i="1"/>
  <c r="M551" i="1"/>
  <c r="K551" i="1"/>
  <c r="K596" i="1"/>
  <c r="K104" i="1"/>
  <c r="K133" i="1"/>
  <c r="M524" i="1"/>
  <c r="K524" i="1"/>
  <c r="K148" i="1"/>
  <c r="H140" i="1"/>
  <c r="A140" i="1"/>
  <c r="K558" i="1"/>
  <c r="K598" i="1"/>
  <c r="M190" i="1"/>
  <c r="M637" i="1"/>
  <c r="M554" i="1"/>
  <c r="M673" i="1"/>
  <c r="M152" i="1"/>
  <c r="M313" i="1"/>
  <c r="I301" i="1"/>
  <c r="I168" i="1"/>
  <c r="I78" i="1"/>
  <c r="I616" i="1"/>
  <c r="H264" i="1"/>
  <c r="A264" i="1"/>
  <c r="K486" i="1"/>
  <c r="I213" i="1"/>
  <c r="I508" i="1"/>
  <c r="M174" i="1"/>
  <c r="M531" i="1"/>
  <c r="M154" i="1"/>
  <c r="M410" i="1"/>
  <c r="M495" i="1"/>
  <c r="M481" i="1"/>
  <c r="M482" i="1"/>
  <c r="M128" i="1"/>
  <c r="M577" i="1"/>
  <c r="M52" i="1"/>
  <c r="A385" i="1"/>
  <c r="M412" i="1"/>
  <c r="A445" i="1"/>
  <c r="M11" i="1"/>
  <c r="A126" i="1"/>
  <c r="M603" i="1"/>
  <c r="A604" i="1"/>
  <c r="M138" i="1"/>
  <c r="A652" i="1"/>
  <c r="M441" i="1"/>
  <c r="G659" i="1"/>
  <c r="I659" i="1" s="1"/>
  <c r="A63" i="1"/>
  <c r="A655" i="1"/>
  <c r="A288" i="1"/>
  <c r="H596" i="1"/>
  <c r="A596" i="1"/>
  <c r="K599" i="1"/>
  <c r="M266" i="1"/>
  <c r="K266" i="1"/>
  <c r="K243" i="1"/>
  <c r="H148" i="1"/>
  <c r="A148" i="1"/>
  <c r="M511" i="1"/>
  <c r="K511" i="1"/>
  <c r="K302" i="1"/>
  <c r="M563" i="1"/>
  <c r="M645" i="1"/>
  <c r="M253" i="1"/>
  <c r="M312" i="1"/>
  <c r="A122" i="1"/>
  <c r="M480" i="1"/>
  <c r="A345" i="1"/>
  <c r="M75" i="1"/>
  <c r="A548" i="1"/>
  <c r="M426" i="1"/>
  <c r="A240" i="1"/>
  <c r="M582" i="1"/>
  <c r="A572" i="1"/>
  <c r="M385" i="1"/>
  <c r="A222" i="1"/>
  <c r="K222" i="1"/>
  <c r="M445" i="1"/>
  <c r="A139" i="1"/>
  <c r="K139" i="1"/>
  <c r="M126" i="1"/>
  <c r="A147" i="1"/>
  <c r="K147" i="1"/>
  <c r="M604" i="1"/>
  <c r="A263" i="1"/>
  <c r="K263" i="1"/>
  <c r="M652" i="1"/>
  <c r="A383" i="1"/>
  <c r="K383" i="1"/>
  <c r="M403" i="1"/>
  <c r="A22" i="1"/>
  <c r="A465" i="1"/>
  <c r="A300" i="1"/>
  <c r="I343" i="1"/>
  <c r="I133" i="1"/>
  <c r="K125" i="1"/>
  <c r="M350" i="1"/>
  <c r="K350" i="1"/>
  <c r="A302" i="1"/>
  <c r="M484" i="1"/>
  <c r="A601" i="1"/>
  <c r="A599" i="1"/>
  <c r="A133" i="1"/>
  <c r="A213" i="1"/>
  <c r="A308" i="1"/>
  <c r="A183" i="1"/>
  <c r="G183" i="1"/>
  <c r="I183" i="1" s="1"/>
  <c r="A218" i="1"/>
  <c r="M522" i="1"/>
  <c r="A374" i="1"/>
  <c r="G374" i="1"/>
  <c r="I374" i="1" s="1"/>
  <c r="K295" i="1"/>
  <c r="A12" i="1"/>
  <c r="G12" i="1"/>
  <c r="I12" i="1" s="1"/>
  <c r="M273" i="1"/>
  <c r="K273" i="1"/>
  <c r="K41" i="1"/>
  <c r="M609" i="1"/>
  <c r="A360" i="1"/>
  <c r="K332" i="1"/>
  <c r="G177" i="1"/>
  <c r="I177" i="1" s="1"/>
  <c r="A177" i="1"/>
  <c r="M341" i="1"/>
  <c r="G236" i="1"/>
  <c r="I236" i="1" s="1"/>
  <c r="A236" i="1"/>
  <c r="M218" i="1"/>
  <c r="M158" i="1"/>
  <c r="A41" i="1"/>
  <c r="G41" i="1"/>
  <c r="I41" i="1" s="1"/>
  <c r="M46" i="1"/>
  <c r="K46" i="1"/>
  <c r="A332" i="1"/>
  <c r="G332" i="1"/>
  <c r="I332" i="1" s="1"/>
  <c r="M118" i="1"/>
  <c r="M613" i="1"/>
  <c r="M354" i="1"/>
  <c r="G104" i="1"/>
  <c r="I104" i="1" s="1"/>
  <c r="G125" i="1"/>
  <c r="I125" i="1" s="1"/>
  <c r="A511" i="1"/>
  <c r="G302" i="1"/>
  <c r="I302" i="1" s="1"/>
  <c r="K69" i="1"/>
  <c r="M69" i="1"/>
  <c r="M578" i="1"/>
  <c r="K101" i="1"/>
  <c r="I522" i="1"/>
  <c r="M558" i="1"/>
  <c r="M227" i="1"/>
  <c r="K227" i="1"/>
  <c r="G6" i="1"/>
  <c r="I6" i="1" s="1"/>
  <c r="A6" i="1"/>
  <c r="G646" i="1"/>
  <c r="I646" i="1" s="1"/>
  <c r="A646" i="1"/>
  <c r="G369" i="1"/>
  <c r="I369" i="1" s="1"/>
  <c r="A369" i="1"/>
  <c r="M131" i="1"/>
  <c r="M497" i="1"/>
  <c r="M117" i="1"/>
  <c r="A130" i="1"/>
  <c r="A418" i="1"/>
  <c r="A23" i="1"/>
  <c r="K20" i="1"/>
  <c r="I578" i="1"/>
  <c r="K487" i="1"/>
  <c r="M487" i="1"/>
  <c r="G174" i="1"/>
  <c r="I174" i="1" s="1"/>
  <c r="A174" i="1"/>
  <c r="M443" i="1"/>
  <c r="I295" i="1"/>
  <c r="K228" i="1"/>
  <c r="M485" i="1"/>
  <c r="K485" i="1"/>
  <c r="G514" i="1"/>
  <c r="I514" i="1" s="1"/>
  <c r="A514" i="1"/>
  <c r="M111" i="1"/>
  <c r="K594" i="1"/>
  <c r="I308" i="1"/>
  <c r="I218" i="1"/>
  <c r="A598" i="1"/>
  <c r="G598" i="1"/>
  <c r="I598" i="1" s="1"/>
  <c r="M504" i="1"/>
  <c r="K504" i="1"/>
  <c r="A231" i="1"/>
  <c r="G231" i="1"/>
  <c r="I231" i="1" s="1"/>
  <c r="G538" i="1"/>
  <c r="I538" i="1" s="1"/>
  <c r="A538" i="1"/>
  <c r="G459" i="1"/>
  <c r="I459" i="1" s="1"/>
  <c r="A459" i="1"/>
  <c r="I69" i="1"/>
  <c r="M61" i="1"/>
  <c r="M93" i="1"/>
  <c r="M433" i="1"/>
  <c r="A342" i="1"/>
  <c r="M27" i="1"/>
  <c r="K27" i="1"/>
  <c r="I511" i="1"/>
  <c r="G101" i="1"/>
  <c r="I101" i="1" s="1"/>
  <c r="K183" i="1"/>
  <c r="M183" i="1"/>
  <c r="A522" i="1"/>
  <c r="K374" i="1"/>
  <c r="I443" i="1"/>
  <c r="M295" i="1"/>
  <c r="I398" i="1"/>
  <c r="M622" i="1"/>
  <c r="K622" i="1"/>
  <c r="K12" i="1"/>
  <c r="M409" i="1"/>
  <c r="A352" i="1"/>
  <c r="M472" i="1"/>
  <c r="M521" i="1"/>
  <c r="K521" i="1"/>
  <c r="A193" i="1"/>
  <c r="G193" i="1"/>
  <c r="I193" i="1" s="1"/>
  <c r="A24" i="1"/>
  <c r="G24" i="1"/>
  <c r="I24" i="1" s="1"/>
  <c r="A499" i="1"/>
  <c r="M471" i="1"/>
  <c r="A172" i="1"/>
  <c r="K565" i="1"/>
  <c r="M203" i="1"/>
  <c r="M304" i="1"/>
  <c r="K462" i="1"/>
  <c r="M121" i="1"/>
  <c r="K121" i="1"/>
  <c r="I172" i="1"/>
  <c r="G304" i="1"/>
  <c r="I304" i="1" s="1"/>
  <c r="A304" i="1"/>
  <c r="A487" i="1"/>
  <c r="I342" i="1"/>
  <c r="I352" i="1"/>
  <c r="I360" i="1"/>
  <c r="A633" i="1"/>
  <c r="M491" i="1"/>
  <c r="G5" i="1"/>
  <c r="I5" i="1" s="1"/>
  <c r="G499" i="1"/>
  <c r="I499" i="1" s="1"/>
  <c r="M66" i="1"/>
  <c r="M9" i="1"/>
  <c r="K205" i="1"/>
  <c r="M260" i="1"/>
  <c r="K231" i="1"/>
  <c r="K193" i="1"/>
  <c r="P193" i="1" s="1"/>
  <c r="K384" i="1"/>
  <c r="I633" i="1"/>
  <c r="A80" i="1"/>
  <c r="M394" i="1"/>
  <c r="M67" i="1"/>
  <c r="K67" i="1"/>
  <c r="M281" i="1"/>
  <c r="M500" i="1"/>
  <c r="M459" i="1"/>
  <c r="M646" i="1"/>
  <c r="I80" i="1"/>
  <c r="M369" i="1"/>
  <c r="G281" i="1"/>
  <c r="I281" i="1" s="1"/>
  <c r="A281" i="1"/>
  <c r="M149" i="1"/>
  <c r="K214" i="1"/>
  <c r="M214" i="1"/>
  <c r="M528" i="1"/>
  <c r="A295" i="1"/>
  <c r="G384" i="1"/>
  <c r="I384" i="1" s="1"/>
  <c r="A617" i="1"/>
  <c r="M98" i="1"/>
  <c r="M547" i="1"/>
  <c r="K547" i="1"/>
  <c r="M620" i="1"/>
  <c r="G117" i="1"/>
  <c r="I117" i="1" s="1"/>
  <c r="A117" i="1"/>
  <c r="M198" i="1"/>
  <c r="M617" i="1"/>
  <c r="M5" i="1"/>
  <c r="I663" i="1"/>
  <c r="M359" i="1"/>
  <c r="H380" i="1"/>
  <c r="A380" i="1"/>
  <c r="K203" i="1"/>
  <c r="K354" i="1"/>
  <c r="K54" i="1"/>
  <c r="M54" i="1"/>
  <c r="I72" i="1"/>
  <c r="G556" i="1"/>
  <c r="I556" i="1" s="1"/>
  <c r="A556" i="1"/>
  <c r="I187" i="1"/>
  <c r="G262" i="1"/>
  <c r="I262" i="1" s="1"/>
  <c r="A262" i="1"/>
  <c r="K518" i="1"/>
  <c r="M518" i="1"/>
  <c r="K272" i="1"/>
  <c r="M55" i="1"/>
  <c r="M621" i="1"/>
  <c r="I502" i="1"/>
  <c r="A54" i="1"/>
  <c r="G54" i="1"/>
  <c r="I54" i="1" s="1"/>
  <c r="K198" i="1"/>
  <c r="M462" i="1"/>
  <c r="I291" i="1"/>
  <c r="A518" i="1"/>
  <c r="G518" i="1"/>
  <c r="I518" i="1" s="1"/>
  <c r="M294" i="1"/>
  <c r="K294" i="1"/>
  <c r="A605" i="1"/>
  <c r="M414" i="1"/>
  <c r="G565" i="1"/>
  <c r="I565" i="1" s="1"/>
  <c r="K281" i="1"/>
  <c r="G594" i="1"/>
  <c r="I594" i="1" s="1"/>
  <c r="K304" i="1"/>
  <c r="G205" i="1"/>
  <c r="I205" i="1" s="1"/>
  <c r="I368" i="1"/>
  <c r="K513" i="1"/>
  <c r="K467" i="1"/>
  <c r="M467" i="1"/>
  <c r="I520" i="1"/>
  <c r="G294" i="1"/>
  <c r="I294" i="1" s="1"/>
  <c r="A294" i="1"/>
  <c r="K87" i="1"/>
  <c r="M87" i="1"/>
  <c r="K517" i="1"/>
  <c r="M625" i="1"/>
  <c r="I268" i="1"/>
  <c r="M280" i="1"/>
  <c r="I621" i="1"/>
  <c r="K29" i="1"/>
  <c r="A513" i="1"/>
  <c r="G467" i="1"/>
  <c r="I467" i="1" s="1"/>
  <c r="A467" i="1"/>
  <c r="K209" i="1"/>
  <c r="M209" i="1"/>
  <c r="I95" i="1"/>
  <c r="A87" i="1"/>
  <c r="G87" i="1"/>
  <c r="I87" i="1" s="1"/>
  <c r="M251" i="1"/>
  <c r="K251" i="1"/>
  <c r="A500" i="1"/>
  <c r="G500" i="1"/>
  <c r="I500" i="1" s="1"/>
  <c r="I16" i="1"/>
  <c r="A625" i="1"/>
  <c r="G625" i="1"/>
  <c r="I625" i="1" s="1"/>
  <c r="I123" i="1"/>
  <c r="I367" i="1"/>
  <c r="K455" i="1"/>
  <c r="M560" i="1"/>
  <c r="A209" i="1"/>
  <c r="G209" i="1"/>
  <c r="I209" i="1" s="1"/>
  <c r="I605" i="1"/>
  <c r="G251" i="1"/>
  <c r="I251" i="1" s="1"/>
  <c r="A251" i="1"/>
  <c r="A303" i="1"/>
  <c r="G303" i="1"/>
  <c r="I303" i="1" s="1"/>
  <c r="I272" i="1"/>
  <c r="I55" i="1"/>
  <c r="I305" i="1"/>
  <c r="I210" i="1"/>
  <c r="K528" i="1"/>
  <c r="I290" i="1"/>
  <c r="M509" i="1"/>
  <c r="K509" i="1"/>
  <c r="I29" i="1"/>
  <c r="I9" i="1"/>
  <c r="I121" i="1"/>
  <c r="I67" i="1"/>
  <c r="I354" i="1"/>
  <c r="G513" i="1"/>
  <c r="I513" i="1" s="1"/>
  <c r="A214" i="1"/>
  <c r="G214" i="1"/>
  <c r="I214" i="1" s="1"/>
  <c r="A72" i="1"/>
  <c r="I420" i="1"/>
  <c r="M285" i="1"/>
  <c r="K285" i="1"/>
  <c r="A187" i="1"/>
  <c r="I428" i="1"/>
  <c r="A452" i="1"/>
  <c r="G452" i="1"/>
  <c r="I452" i="1" s="1"/>
  <c r="I166" i="1"/>
  <c r="M268" i="1"/>
  <c r="K268" i="1"/>
  <c r="A528" i="1"/>
  <c r="G528" i="1"/>
  <c r="I528" i="1" s="1"/>
  <c r="I161" i="1"/>
  <c r="K505" i="1"/>
  <c r="I560" i="1"/>
  <c r="A260" i="1"/>
  <c r="K399" i="1"/>
  <c r="M399" i="1"/>
  <c r="G285" i="1"/>
  <c r="I285" i="1" s="1"/>
  <c r="A285" i="1"/>
  <c r="K64" i="1"/>
  <c r="M64" i="1"/>
  <c r="A291" i="1"/>
  <c r="I388" i="1"/>
  <c r="K500" i="1"/>
  <c r="M272" i="1"/>
  <c r="A43" i="1"/>
  <c r="G43" i="1"/>
  <c r="I43" i="1" s="1"/>
  <c r="K653" i="1"/>
  <c r="P653" i="1" s="1"/>
  <c r="K585" i="1"/>
  <c r="M267" i="1"/>
  <c r="I617" i="1"/>
  <c r="G399" i="1"/>
  <c r="I399" i="1" s="1"/>
  <c r="A399" i="1"/>
  <c r="K556" i="1"/>
  <c r="I466" i="1"/>
  <c r="A64" i="1"/>
  <c r="G64" i="1"/>
  <c r="I64" i="1" s="1"/>
  <c r="M262" i="1"/>
  <c r="K262" i="1"/>
  <c r="A520" i="1"/>
  <c r="I517" i="1"/>
  <c r="K608" i="1"/>
  <c r="A653" i="1"/>
  <c r="G653" i="1"/>
  <c r="I653" i="1" s="1"/>
  <c r="I189" i="1"/>
  <c r="A641" i="1"/>
  <c r="A267" i="1"/>
  <c r="G267" i="1"/>
  <c r="I267" i="1" s="1"/>
  <c r="M455" i="1"/>
  <c r="A258" i="1"/>
  <c r="K550" i="1"/>
  <c r="K367" i="1"/>
  <c r="M367" i="1"/>
  <c r="K542" i="1"/>
  <c r="K446" i="1"/>
  <c r="A580" i="1"/>
  <c r="H580" i="1"/>
  <c r="A608" i="1"/>
  <c r="G608" i="1"/>
  <c r="I608" i="1" s="1"/>
  <c r="M290" i="1"/>
  <c r="G641" i="1"/>
  <c r="I641" i="1" s="1"/>
  <c r="K161" i="1"/>
  <c r="M161" i="1"/>
  <c r="M505" i="1"/>
  <c r="A367" i="1"/>
  <c r="K202" i="1"/>
  <c r="G258" i="1"/>
  <c r="I258" i="1" s="1"/>
  <c r="K215" i="1"/>
  <c r="I431" i="1"/>
  <c r="K303" i="1"/>
  <c r="K43" i="1"/>
  <c r="M43" i="1"/>
  <c r="K185" i="1"/>
  <c r="M185" i="1"/>
  <c r="A290" i="1"/>
  <c r="A505" i="1"/>
  <c r="G505" i="1"/>
  <c r="I505" i="1" s="1"/>
  <c r="A202" i="1"/>
  <c r="G202" i="1"/>
  <c r="I202" i="1" s="1"/>
  <c r="K560" i="1"/>
  <c r="G550" i="1"/>
  <c r="I550" i="1" s="1"/>
  <c r="K477" i="1"/>
  <c r="P477" i="1" s="1"/>
  <c r="M553" i="1"/>
  <c r="M425" i="1"/>
  <c r="K566" i="1"/>
  <c r="I446" i="1"/>
  <c r="K435" i="1"/>
  <c r="M435" i="1"/>
  <c r="K31" i="1"/>
  <c r="M31" i="1"/>
  <c r="I455" i="1"/>
  <c r="G542" i="1"/>
  <c r="I542" i="1" s="1"/>
  <c r="K316" i="1"/>
  <c r="M197" i="1"/>
  <c r="O197" i="1" s="1"/>
  <c r="N197" i="1" s="1"/>
  <c r="M92" i="1"/>
  <c r="K242" i="1"/>
  <c r="M242" i="1"/>
  <c r="I279" i="1"/>
  <c r="K106" i="1"/>
  <c r="K210" i="1"/>
  <c r="M210" i="1"/>
  <c r="K123" i="1"/>
  <c r="M123" i="1"/>
  <c r="G215" i="1"/>
  <c r="I215" i="1" s="1"/>
  <c r="A316" i="1"/>
  <c r="A425" i="1"/>
  <c r="H425" i="1"/>
  <c r="A91" i="1"/>
  <c r="G91" i="1"/>
  <c r="I91" i="1" s="1"/>
  <c r="K16" i="1"/>
  <c r="M16" i="1"/>
  <c r="K166" i="1"/>
  <c r="M166" i="1"/>
  <c r="I509" i="1"/>
  <c r="A280" i="1"/>
  <c r="G280" i="1"/>
  <c r="I280" i="1" s="1"/>
  <c r="G477" i="1"/>
  <c r="I477" i="1" s="1"/>
  <c r="I92" i="1"/>
  <c r="A16" i="1"/>
  <c r="A414" i="1"/>
  <c r="G414" i="1"/>
  <c r="I414" i="1" s="1"/>
  <c r="K641" i="1"/>
  <c r="M641" i="1"/>
  <c r="G435" i="1"/>
  <c r="I435" i="1" s="1"/>
  <c r="K502" i="1"/>
  <c r="M502" i="1"/>
  <c r="K258" i="1"/>
  <c r="G316" i="1"/>
  <c r="I316" i="1" s="1"/>
  <c r="I391" i="1"/>
  <c r="I199" i="1"/>
  <c r="K284" i="1"/>
  <c r="H327" i="1"/>
  <c r="A327" i="1"/>
  <c r="H114" i="1"/>
  <c r="A114" i="1"/>
  <c r="M33" i="1"/>
  <c r="A517" i="1"/>
  <c r="A55" i="1"/>
  <c r="A305" i="1"/>
  <c r="A189" i="1"/>
  <c r="A268" i="1"/>
  <c r="A509" i="1"/>
  <c r="A621" i="1"/>
  <c r="A29" i="1"/>
  <c r="A455" i="1"/>
  <c r="K391" i="1"/>
  <c r="K661" i="1"/>
  <c r="A279" i="1"/>
  <c r="A83" i="1"/>
  <c r="A356" i="1"/>
  <c r="G356" i="1"/>
  <c r="I356" i="1" s="1"/>
  <c r="A351" i="1"/>
  <c r="A296" i="1"/>
  <c r="A553" i="1"/>
  <c r="A197" i="1"/>
  <c r="K575" i="1"/>
  <c r="I323" i="1"/>
  <c r="H366" i="1"/>
  <c r="K634" i="1"/>
  <c r="G665" i="1"/>
  <c r="I665" i="1" s="1"/>
  <c r="A665" i="1"/>
  <c r="A474" i="1"/>
  <c r="G474" i="1"/>
  <c r="I474" i="1" s="1"/>
  <c r="I230" i="1"/>
  <c r="K116" i="1"/>
  <c r="M488" i="1"/>
  <c r="A272" i="1"/>
  <c r="A166" i="1"/>
  <c r="A185" i="1"/>
  <c r="A585" i="1"/>
  <c r="A123" i="1"/>
  <c r="A161" i="1"/>
  <c r="A502" i="1"/>
  <c r="A31" i="1"/>
  <c r="K92" i="1"/>
  <c r="A199" i="1"/>
  <c r="I661" i="1"/>
  <c r="K431" i="1"/>
  <c r="K503" i="1"/>
  <c r="K357" i="1"/>
  <c r="K276" i="1"/>
  <c r="K153" i="1"/>
  <c r="G53" i="1"/>
  <c r="I53" i="1" s="1"/>
  <c r="A53" i="1"/>
  <c r="A379" i="1"/>
  <c r="G379" i="1"/>
  <c r="I379" i="1" s="1"/>
  <c r="G503" i="1"/>
  <c r="I503" i="1" s="1"/>
  <c r="A503" i="1"/>
  <c r="A357" i="1"/>
  <c r="G357" i="1"/>
  <c r="I357" i="1" s="1"/>
  <c r="K265" i="1"/>
  <c r="A120" i="1"/>
  <c r="G120" i="1"/>
  <c r="I120" i="1" s="1"/>
  <c r="A153" i="1"/>
  <c r="G153" i="1"/>
  <c r="I153" i="1" s="1"/>
  <c r="I442" i="1"/>
  <c r="K349" i="1"/>
  <c r="M259" i="1"/>
  <c r="I116" i="1"/>
  <c r="I376" i="1"/>
  <c r="I488" i="1"/>
  <c r="A560" i="1"/>
  <c r="I390" i="1"/>
  <c r="I470" i="1"/>
  <c r="I59" i="1"/>
  <c r="I351" i="1"/>
  <c r="I296" i="1"/>
  <c r="I553" i="1"/>
  <c r="I197" i="1"/>
  <c r="A265" i="1"/>
  <c r="G265" i="1"/>
  <c r="I265" i="1" s="1"/>
  <c r="H429" i="1"/>
  <c r="A429" i="1"/>
  <c r="A92" i="1"/>
  <c r="A446" i="1"/>
  <c r="K91" i="1"/>
  <c r="A106" i="1"/>
  <c r="A269" i="1"/>
  <c r="G526" i="1"/>
  <c r="I526" i="1" s="1"/>
  <c r="G124" i="1"/>
  <c r="I124" i="1" s="1"/>
  <c r="A124" i="1"/>
  <c r="K670" i="1"/>
  <c r="A171" i="1"/>
  <c r="K269" i="1"/>
  <c r="I606" i="1"/>
  <c r="I591" i="1"/>
  <c r="I88" i="1"/>
  <c r="M347" i="1"/>
  <c r="K366" i="1"/>
  <c r="K515" i="1"/>
  <c r="K643" i="1"/>
  <c r="K114" i="1"/>
  <c r="I108" i="1"/>
  <c r="K591" i="1"/>
  <c r="I562" i="1"/>
  <c r="G515" i="1"/>
  <c r="I515" i="1" s="1"/>
  <c r="A515" i="1"/>
  <c r="K327" i="1"/>
  <c r="K526" i="1"/>
  <c r="I536" i="1"/>
  <c r="K124" i="1"/>
  <c r="I103" i="1"/>
  <c r="K612" i="1"/>
  <c r="K338" i="1"/>
  <c r="G284" i="1"/>
  <c r="I284" i="1" s="1"/>
  <c r="A284" i="1"/>
  <c r="A595" i="1"/>
  <c r="A10" i="1"/>
  <c r="H10" i="1"/>
  <c r="I83" i="1"/>
  <c r="A546" i="1"/>
  <c r="G546" i="1"/>
  <c r="I546" i="1" s="1"/>
  <c r="A573" i="1"/>
  <c r="H573" i="1"/>
  <c r="I171" i="1"/>
  <c r="I626" i="1"/>
  <c r="M257" i="1"/>
  <c r="A469" i="1"/>
  <c r="G469" i="1"/>
  <c r="I469" i="1" s="1"/>
  <c r="I592" i="1"/>
  <c r="K654" i="1"/>
  <c r="M648" i="1"/>
  <c r="K199" i="1"/>
  <c r="K580" i="1"/>
  <c r="K323" i="1"/>
  <c r="I634" i="1"/>
  <c r="K606" i="1"/>
  <c r="K103" i="1"/>
  <c r="K120" i="1"/>
  <c r="K474" i="1"/>
  <c r="K546" i="1"/>
  <c r="K379" i="1"/>
  <c r="A626" i="1"/>
  <c r="A186" i="1"/>
  <c r="G186" i="1"/>
  <c r="I186" i="1" s="1"/>
  <c r="K660" i="1"/>
  <c r="K618" i="1"/>
  <c r="M116" i="1"/>
  <c r="M141" i="1"/>
  <c r="K473" i="1"/>
  <c r="A539" i="1"/>
  <c r="G539" i="1"/>
  <c r="I539" i="1" s="1"/>
  <c r="K611" i="1"/>
  <c r="A660" i="1"/>
  <c r="I347" i="1"/>
  <c r="K642" i="1"/>
  <c r="M654" i="1"/>
  <c r="M70" i="1"/>
  <c r="A141" i="1"/>
  <c r="G141" i="1"/>
  <c r="I141" i="1" s="1"/>
  <c r="I392" i="1"/>
  <c r="K407" i="1"/>
  <c r="M407" i="1"/>
  <c r="I395" i="1"/>
  <c r="I309" i="1"/>
  <c r="I534" i="1"/>
  <c r="K460" i="1"/>
  <c r="K498" i="1"/>
  <c r="M498" i="1"/>
  <c r="I219" i="1"/>
  <c r="K377" i="1"/>
  <c r="K595" i="1"/>
  <c r="K665" i="1"/>
  <c r="K83" i="1"/>
  <c r="A643" i="1"/>
  <c r="K53" i="1"/>
  <c r="A85" i="1"/>
  <c r="K469" i="1"/>
  <c r="K171" i="1"/>
  <c r="K540" i="1"/>
  <c r="A591" i="1"/>
  <c r="K201" i="1"/>
  <c r="G660" i="1"/>
  <c r="I660" i="1" s="1"/>
  <c r="K347" i="1"/>
  <c r="G618" i="1"/>
  <c r="I618" i="1" s="1"/>
  <c r="I257" i="1"/>
  <c r="A654" i="1"/>
  <c r="G654" i="1"/>
  <c r="I654" i="1" s="1"/>
  <c r="K306" i="1"/>
  <c r="M376" i="1"/>
  <c r="K648" i="1"/>
  <c r="A537" i="1"/>
  <c r="G537" i="1"/>
  <c r="I537" i="1" s="1"/>
  <c r="M340" i="1"/>
  <c r="K488" i="1"/>
  <c r="I407" i="1"/>
  <c r="M311" i="1"/>
  <c r="K506" i="1"/>
  <c r="M506" i="1"/>
  <c r="I473" i="1"/>
  <c r="K423" i="1"/>
  <c r="M423" i="1"/>
  <c r="I405" i="1"/>
  <c r="K163" i="1"/>
  <c r="K417" i="1"/>
  <c r="K230" i="1"/>
  <c r="K286" i="1"/>
  <c r="I639" i="1"/>
  <c r="I70" i="1"/>
  <c r="I252" i="1"/>
  <c r="A241" i="1"/>
  <c r="G241" i="1"/>
  <c r="I241" i="1" s="1"/>
  <c r="M309" i="1"/>
  <c r="I84" i="1"/>
  <c r="K536" i="1"/>
  <c r="A442" i="1"/>
  <c r="K533" i="1"/>
  <c r="P533" i="1" s="1"/>
  <c r="A592" i="1"/>
  <c r="K88" i="1"/>
  <c r="A607" i="1"/>
  <c r="G607" i="1"/>
  <c r="I607" i="1" s="1"/>
  <c r="K257" i="1"/>
  <c r="G239" i="1"/>
  <c r="I239" i="1" s="1"/>
  <c r="I506" i="1"/>
  <c r="I460" i="1"/>
  <c r="A50" i="1"/>
  <c r="G50" i="1"/>
  <c r="I50" i="1" s="1"/>
  <c r="M274" i="1"/>
  <c r="K279" i="1"/>
  <c r="K571" i="1"/>
  <c r="K429" i="1"/>
  <c r="K442" i="1"/>
  <c r="K626" i="1"/>
  <c r="K592" i="1"/>
  <c r="M660" i="1"/>
  <c r="M618" i="1"/>
  <c r="M642" i="1"/>
  <c r="I306" i="1"/>
  <c r="A600" i="1"/>
  <c r="G600" i="1"/>
  <c r="I600" i="1" s="1"/>
  <c r="K479" i="1"/>
  <c r="M539" i="1"/>
  <c r="I372" i="1"/>
  <c r="M220" i="1"/>
  <c r="K600" i="1"/>
  <c r="K107" i="1"/>
  <c r="M107" i="1"/>
  <c r="A423" i="1"/>
  <c r="I220" i="1"/>
  <c r="I274" i="1"/>
  <c r="K395" i="1"/>
  <c r="I461" i="1"/>
  <c r="K252" i="1"/>
  <c r="M252" i="1"/>
  <c r="K405" i="1"/>
  <c r="M405" i="1"/>
  <c r="K309" i="1"/>
  <c r="I237" i="1"/>
  <c r="A307" i="1"/>
  <c r="G307" i="1"/>
  <c r="I307" i="1" s="1"/>
  <c r="A648" i="1"/>
  <c r="G648" i="1"/>
  <c r="I648" i="1" s="1"/>
  <c r="G423" i="1"/>
  <c r="I423" i="1" s="1"/>
  <c r="K311" i="1"/>
  <c r="K534" i="1"/>
  <c r="M365" i="1"/>
  <c r="K378" i="1"/>
  <c r="K356" i="1"/>
  <c r="K119" i="1"/>
  <c r="A259" i="1"/>
  <c r="G259" i="1"/>
  <c r="I259" i="1" s="1"/>
  <c r="K537" i="1"/>
  <c r="M537" i="1"/>
  <c r="K141" i="1"/>
  <c r="K392" i="1"/>
  <c r="M392" i="1"/>
  <c r="A372" i="1"/>
  <c r="K84" i="1"/>
  <c r="M219" i="1"/>
  <c r="K216" i="1"/>
  <c r="K142" i="1"/>
  <c r="M155" i="1"/>
  <c r="A340" i="1"/>
  <c r="G340" i="1"/>
  <c r="I340" i="1" s="1"/>
  <c r="K461" i="1"/>
  <c r="M238" i="1"/>
  <c r="K238" i="1"/>
  <c r="I651" i="1"/>
  <c r="K416" i="1"/>
  <c r="K639" i="1"/>
  <c r="M639" i="1"/>
  <c r="A473" i="1"/>
  <c r="A611" i="1"/>
  <c r="G611" i="1"/>
  <c r="I611" i="1" s="1"/>
  <c r="K50" i="1"/>
  <c r="K241" i="1"/>
  <c r="I365" i="1"/>
  <c r="A402" i="1"/>
  <c r="G256" i="1"/>
  <c r="I256" i="1" s="1"/>
  <c r="A256" i="1"/>
  <c r="K649" i="1"/>
  <c r="K353" i="1"/>
  <c r="K434" i="1"/>
  <c r="G45" i="1"/>
  <c r="I45" i="1" s="1"/>
  <c r="A45" i="1"/>
  <c r="A33" i="1"/>
  <c r="A103" i="1"/>
  <c r="A642" i="1"/>
  <c r="A257" i="1"/>
  <c r="A306" i="1"/>
  <c r="A639" i="1"/>
  <c r="A392" i="1"/>
  <c r="A107" i="1"/>
  <c r="A488" i="1"/>
  <c r="A252" i="1"/>
  <c r="A405" i="1"/>
  <c r="A395" i="1"/>
  <c r="A84" i="1"/>
  <c r="A364" i="1"/>
  <c r="I247" i="1"/>
  <c r="I378" i="1"/>
  <c r="K545" i="1"/>
  <c r="K256" i="1"/>
  <c r="G353" i="1"/>
  <c r="I353" i="1" s="1"/>
  <c r="A353" i="1"/>
  <c r="I519" i="1"/>
  <c r="A142" i="1"/>
  <c r="A498" i="1"/>
  <c r="A407" i="1"/>
  <c r="A534" i="1"/>
  <c r="A219" i="1"/>
  <c r="K402" i="1"/>
  <c r="P402" i="1" s="1"/>
  <c r="G216" i="1"/>
  <c r="I216" i="1" s="1"/>
  <c r="A216" i="1"/>
  <c r="K155" i="1"/>
  <c r="G590" i="1"/>
  <c r="I590" i="1" s="1"/>
  <c r="A590" i="1"/>
  <c r="K71" i="1"/>
  <c r="M330" i="1"/>
  <c r="A311" i="1"/>
  <c r="A238" i="1"/>
  <c r="G283" i="1"/>
  <c r="I283" i="1" s="1"/>
  <c r="K247" i="1"/>
  <c r="I545" i="1"/>
  <c r="G71" i="1"/>
  <c r="I71" i="1" s="1"/>
  <c r="A71" i="1"/>
  <c r="K519" i="1"/>
  <c r="G567" i="1"/>
  <c r="I567" i="1" s="1"/>
  <c r="A567" i="1"/>
  <c r="H404" i="1"/>
  <c r="A404" i="1"/>
  <c r="K651" i="1"/>
  <c r="P651" i="1" s="1"/>
  <c r="K277" i="1"/>
  <c r="K437" i="1"/>
  <c r="K179" i="1"/>
  <c r="I644" i="1"/>
  <c r="K397" i="1"/>
  <c r="A201" i="1"/>
  <c r="A347" i="1"/>
  <c r="A562" i="1"/>
  <c r="A116" i="1"/>
  <c r="A376" i="1"/>
  <c r="A70" i="1"/>
  <c r="A506" i="1"/>
  <c r="A479" i="1"/>
  <c r="A460" i="1"/>
  <c r="A220" i="1"/>
  <c r="A274" i="1"/>
  <c r="A309" i="1"/>
  <c r="G311" i="1"/>
  <c r="I311" i="1" s="1"/>
  <c r="A461" i="1"/>
  <c r="G238" i="1"/>
  <c r="I238" i="1" s="1"/>
  <c r="A649" i="1"/>
  <c r="I402" i="1"/>
  <c r="I35" i="1"/>
  <c r="G179" i="1"/>
  <c r="I179" i="1" s="1"/>
  <c r="A179" i="1"/>
  <c r="K527" i="1"/>
  <c r="A411" i="1"/>
  <c r="G411" i="1"/>
  <c r="I411" i="1" s="1"/>
  <c r="G636" i="1"/>
  <c r="I636" i="1" s="1"/>
  <c r="A636" i="1"/>
  <c r="K644" i="1"/>
  <c r="K401" i="1"/>
  <c r="A298" i="1"/>
  <c r="A664" i="1"/>
  <c r="G664" i="1"/>
  <c r="I664" i="1" s="1"/>
  <c r="K321" i="1"/>
  <c r="I155" i="1"/>
  <c r="G401" i="1"/>
  <c r="I401" i="1" s="1"/>
  <c r="A401" i="1"/>
  <c r="K447" i="1"/>
  <c r="K590" i="1"/>
  <c r="I589" i="1"/>
  <c r="A129" i="1"/>
  <c r="A525" i="1"/>
  <c r="A510" i="1"/>
  <c r="M438" i="1"/>
  <c r="K438" i="1"/>
  <c r="I298" i="1"/>
  <c r="M411" i="1"/>
  <c r="I525" i="1"/>
  <c r="K413" i="1"/>
  <c r="I44" i="1"/>
  <c r="A86" i="1"/>
  <c r="G86" i="1"/>
  <c r="I86" i="1" s="1"/>
  <c r="I62" i="1"/>
  <c r="K344" i="1"/>
  <c r="K162" i="1"/>
  <c r="K421" i="1"/>
  <c r="K191" i="1"/>
  <c r="K192" i="1"/>
  <c r="M454" i="1"/>
  <c r="K217" i="1"/>
  <c r="K34" i="1"/>
  <c r="I438" i="1"/>
  <c r="K283" i="1"/>
  <c r="K196" i="1"/>
  <c r="K237" i="1"/>
  <c r="K307" i="1"/>
  <c r="A519" i="1"/>
  <c r="A644" i="1"/>
  <c r="I527" i="1"/>
  <c r="G478" i="1"/>
  <c r="I478" i="1" s="1"/>
  <c r="A478" i="1"/>
  <c r="A453" i="1"/>
  <c r="H453" i="1"/>
  <c r="M134" i="1"/>
  <c r="M644" i="1"/>
  <c r="G434" i="1"/>
  <c r="I434" i="1" s="1"/>
  <c r="M217" i="1"/>
  <c r="G559" i="1"/>
  <c r="I559" i="1" s="1"/>
  <c r="K589" i="1"/>
  <c r="K175" i="1"/>
  <c r="K404" i="1"/>
  <c r="K26" i="1"/>
  <c r="K298" i="1"/>
  <c r="K525" i="1"/>
  <c r="K255" i="1"/>
  <c r="I564" i="1"/>
  <c r="I271" i="1"/>
  <c r="K137" i="1"/>
  <c r="K478" i="1"/>
  <c r="M478" i="1"/>
  <c r="G175" i="1"/>
  <c r="I175" i="1" s="1"/>
  <c r="A175" i="1"/>
  <c r="A26" i="1"/>
  <c r="G26" i="1"/>
  <c r="I26" i="1" s="1"/>
  <c r="G489" i="1"/>
  <c r="I489" i="1" s="1"/>
  <c r="A489" i="1"/>
  <c r="A255" i="1"/>
  <c r="G255" i="1"/>
  <c r="I255" i="1" s="1"/>
  <c r="G587" i="1"/>
  <c r="I587" i="1" s="1"/>
  <c r="A587" i="1"/>
  <c r="A62" i="1"/>
  <c r="M293" i="1"/>
  <c r="K293" i="1"/>
  <c r="A137" i="1"/>
  <c r="G137" i="1"/>
  <c r="I137" i="1" s="1"/>
  <c r="K38" i="1"/>
  <c r="K430" i="1"/>
  <c r="K510" i="1"/>
  <c r="K15" i="1"/>
  <c r="K564" i="1"/>
  <c r="A321" i="1"/>
  <c r="G321" i="1"/>
  <c r="I321" i="1" s="1"/>
  <c r="A134" i="1"/>
  <c r="I134" i="1"/>
  <c r="A381" i="1"/>
  <c r="M86" i="1"/>
  <c r="K371" i="1"/>
  <c r="K671" i="1"/>
  <c r="A671" i="1"/>
  <c r="G671" i="1"/>
  <c r="I671" i="1" s="1"/>
  <c r="A310" i="1"/>
  <c r="G310" i="1"/>
  <c r="I310" i="1" s="1"/>
  <c r="K453" i="1"/>
  <c r="K271" i="1"/>
  <c r="M271" i="1"/>
  <c r="M321" i="1"/>
  <c r="M671" i="1"/>
  <c r="K235" i="1"/>
  <c r="K129" i="1"/>
  <c r="K664" i="1"/>
  <c r="K102" i="1"/>
  <c r="M102" i="1"/>
  <c r="A271" i="1"/>
  <c r="K134" i="1"/>
  <c r="K464" i="1"/>
  <c r="K45" i="1"/>
  <c r="K224" i="1"/>
  <c r="K381" i="1"/>
  <c r="A102" i="1"/>
  <c r="A15" i="1"/>
  <c r="A413" i="1"/>
  <c r="A371" i="1"/>
  <c r="A640" i="1"/>
  <c r="A65" i="1"/>
  <c r="A49" i="1"/>
  <c r="A564" i="1"/>
  <c r="A438" i="1"/>
  <c r="P616" i="1" l="1"/>
  <c r="O300" i="1"/>
  <c r="N300" i="1" s="1"/>
  <c r="O170" i="1"/>
  <c r="N170" i="1" s="1"/>
  <c r="O428" i="1"/>
  <c r="N428" i="1" s="1"/>
  <c r="O369" i="1"/>
  <c r="N369" i="1" s="1"/>
  <c r="O412" i="1"/>
  <c r="N412" i="1" s="1"/>
  <c r="O25" i="1"/>
  <c r="N25" i="1" s="1"/>
  <c r="P213" i="1"/>
  <c r="P243" i="1"/>
  <c r="P540" i="1"/>
  <c r="P199" i="1"/>
  <c r="P661" i="1"/>
  <c r="P284" i="1"/>
  <c r="O389" i="1"/>
  <c r="N389" i="1" s="1"/>
  <c r="P230" i="1"/>
  <c r="P483" i="1"/>
  <c r="P324" i="1"/>
  <c r="O425" i="1"/>
  <c r="P444" i="1"/>
  <c r="O452" i="1"/>
  <c r="N452" i="1" s="1"/>
  <c r="P371" i="1"/>
  <c r="P416" i="1"/>
  <c r="P377" i="1"/>
  <c r="O538" i="1"/>
  <c r="N538" i="1" s="1"/>
  <c r="P205" i="1"/>
  <c r="O49" i="1"/>
  <c r="N49" i="1" s="1"/>
  <c r="P247" i="1"/>
  <c r="P103" i="1"/>
  <c r="O359" i="1"/>
  <c r="N359" i="1" s="1"/>
  <c r="P89" i="1"/>
  <c r="P235" i="1"/>
  <c r="P38" i="1"/>
  <c r="P353" i="1"/>
  <c r="O211" i="1"/>
  <c r="N211" i="1" s="1"/>
  <c r="O315" i="1"/>
  <c r="N315" i="1" s="1"/>
  <c r="P588" i="1"/>
  <c r="O633" i="1"/>
  <c r="N633" i="1" s="1"/>
  <c r="P464" i="1"/>
  <c r="P119" i="1"/>
  <c r="O68" i="1"/>
  <c r="N68" i="1" s="1"/>
  <c r="O466" i="1"/>
  <c r="N466" i="1" s="1"/>
  <c r="O410" i="1"/>
  <c r="N410" i="1" s="1"/>
  <c r="O380" i="1"/>
  <c r="P355" i="1"/>
  <c r="P608" i="1"/>
  <c r="P241" i="1"/>
  <c r="P479" i="1"/>
  <c r="P626" i="1"/>
  <c r="P114" i="1"/>
  <c r="O530" i="1"/>
  <c r="N530" i="1" s="1"/>
  <c r="O574" i="1"/>
  <c r="N574" i="1" s="1"/>
  <c r="O288" i="1"/>
  <c r="N288" i="1" s="1"/>
  <c r="P90" i="1"/>
  <c r="P223" i="1"/>
  <c r="P45" i="1"/>
  <c r="P434" i="1"/>
  <c r="P50" i="1"/>
  <c r="P163" i="1"/>
  <c r="P595" i="1"/>
  <c r="P357" i="1"/>
  <c r="P27" i="1"/>
  <c r="O484" i="1"/>
  <c r="N484" i="1" s="1"/>
  <c r="P302" i="1"/>
  <c r="P599" i="1"/>
  <c r="P168" i="1"/>
  <c r="O569" i="1"/>
  <c r="N569" i="1" s="1"/>
  <c r="P195" i="1"/>
  <c r="O387" i="1"/>
  <c r="N387" i="1" s="1"/>
  <c r="O456" i="1"/>
  <c r="N456" i="1" s="1"/>
  <c r="O318" i="1"/>
  <c r="N318" i="1" s="1"/>
  <c r="P30" i="1"/>
  <c r="P91" i="1"/>
  <c r="P391" i="1"/>
  <c r="P552" i="1"/>
  <c r="P44" i="1"/>
  <c r="P587" i="1"/>
  <c r="P431" i="1"/>
  <c r="O553" i="1"/>
  <c r="N553" i="1" s="1"/>
  <c r="O292" i="1"/>
  <c r="N292" i="1" s="1"/>
  <c r="O420" i="1"/>
  <c r="N420" i="1" s="1"/>
  <c r="P370" i="1"/>
  <c r="P175" i="1"/>
  <c r="P421" i="1"/>
  <c r="P556" i="1"/>
  <c r="O613" i="1"/>
  <c r="N613" i="1" s="1"/>
  <c r="O468" i="1"/>
  <c r="N468" i="1" s="1"/>
  <c r="O363" i="1"/>
  <c r="N363" i="1" s="1"/>
  <c r="O8" i="1"/>
  <c r="N8" i="1" s="1"/>
  <c r="P564" i="1"/>
  <c r="P283" i="1"/>
  <c r="O365" i="1"/>
  <c r="N365" i="1" s="1"/>
  <c r="P327" i="1"/>
  <c r="P515" i="1"/>
  <c r="O646" i="1"/>
  <c r="N646" i="1" s="1"/>
  <c r="O93" i="1"/>
  <c r="N93" i="1" s="1"/>
  <c r="O609" i="1"/>
  <c r="N609" i="1" s="1"/>
  <c r="O11" i="1"/>
  <c r="N11" i="1" s="1"/>
  <c r="O481" i="1"/>
  <c r="N481" i="1" s="1"/>
  <c r="O47" i="1"/>
  <c r="N47" i="1" s="1"/>
  <c r="O457" i="1"/>
  <c r="N457" i="1" s="1"/>
  <c r="O514" i="1"/>
  <c r="N514" i="1" s="1"/>
  <c r="O24" i="1"/>
  <c r="N24" i="1" s="1"/>
  <c r="O605" i="1"/>
  <c r="N605" i="1" s="1"/>
  <c r="O627" i="1"/>
  <c r="N627" i="1" s="1"/>
  <c r="P364" i="1"/>
  <c r="P664" i="1"/>
  <c r="O220" i="1"/>
  <c r="N220" i="1" s="1"/>
  <c r="P258" i="1"/>
  <c r="P29" i="1"/>
  <c r="O621" i="1"/>
  <c r="N621" i="1" s="1"/>
  <c r="O117" i="1"/>
  <c r="N117" i="1" s="1"/>
  <c r="P41" i="1"/>
  <c r="O652" i="1"/>
  <c r="N652" i="1" s="1"/>
  <c r="O645" i="1"/>
  <c r="N645" i="1" s="1"/>
  <c r="O619" i="1"/>
  <c r="N619" i="1" s="1"/>
  <c r="P78" i="1"/>
  <c r="O424" i="1"/>
  <c r="N424" i="1" s="1"/>
  <c r="P110" i="1"/>
  <c r="P18" i="1"/>
  <c r="O58" i="1"/>
  <c r="N58" i="1" s="1"/>
  <c r="O499" i="1"/>
  <c r="N499" i="1" s="1"/>
  <c r="P234" i="1"/>
  <c r="P34" i="1"/>
  <c r="P216" i="1"/>
  <c r="P276" i="1"/>
  <c r="P453" i="1"/>
  <c r="P534" i="1"/>
  <c r="O131" i="1"/>
  <c r="N131" i="1" s="1"/>
  <c r="P396" i="1"/>
  <c r="O393" i="1"/>
  <c r="N393" i="1" s="1"/>
  <c r="P589" i="1"/>
  <c r="P628" i="1"/>
  <c r="P461" i="1"/>
  <c r="P442" i="1"/>
  <c r="P473" i="1"/>
  <c r="P269" i="1"/>
  <c r="O443" i="1"/>
  <c r="N443" i="1" s="1"/>
  <c r="O138" i="1"/>
  <c r="N138" i="1" s="1"/>
  <c r="O172" i="1"/>
  <c r="N172" i="1" s="1"/>
  <c r="O436" i="1"/>
  <c r="N436" i="1" s="1"/>
  <c r="J33" i="1" a="1"/>
  <c r="J33" i="1" s="1"/>
  <c r="K33" i="1" s="1"/>
  <c r="O471" i="1"/>
  <c r="N471" i="1" s="1"/>
  <c r="P374" i="1"/>
  <c r="O495" i="1"/>
  <c r="N495" i="1" s="1"/>
  <c r="P196" i="1"/>
  <c r="P430" i="1"/>
  <c r="O411" i="1"/>
  <c r="N411" i="1" s="1"/>
  <c r="P527" i="1"/>
  <c r="P71" i="1"/>
  <c r="P545" i="1"/>
  <c r="P171" i="1"/>
  <c r="P323" i="1"/>
  <c r="P338" i="1"/>
  <c r="P526" i="1"/>
  <c r="O149" i="1"/>
  <c r="N149" i="1" s="1"/>
  <c r="P231" i="1"/>
  <c r="P104" i="1"/>
  <c r="O97" i="1"/>
  <c r="N97" i="1" s="1"/>
  <c r="P336" i="1"/>
  <c r="O22" i="1"/>
  <c r="N22" i="1" s="1"/>
  <c r="O156" i="1"/>
  <c r="N156" i="1" s="1"/>
  <c r="O334" i="1"/>
  <c r="N334" i="1" s="1"/>
  <c r="O187" i="1"/>
  <c r="N187" i="1" s="1"/>
  <c r="O390" i="1"/>
  <c r="N390" i="1" s="1"/>
  <c r="O51" i="1"/>
  <c r="N51" i="1" s="1"/>
  <c r="J206" i="1" a="1"/>
  <c r="J206" i="1" s="1"/>
  <c r="K206" i="1" s="1"/>
  <c r="J85" i="1" a="1"/>
  <c r="J85" i="1" s="1"/>
  <c r="K85" i="1" s="1"/>
  <c r="P85" i="1" s="1"/>
  <c r="O207" i="1"/>
  <c r="N207" i="1" s="1"/>
  <c r="P525" i="1"/>
  <c r="P344" i="1"/>
  <c r="P590" i="1"/>
  <c r="P378" i="1"/>
  <c r="P10" i="1"/>
  <c r="O340" i="1"/>
  <c r="N340" i="1" s="1"/>
  <c r="P469" i="1"/>
  <c r="P546" i="1"/>
  <c r="P580" i="1"/>
  <c r="P202" i="1"/>
  <c r="O260" i="1"/>
  <c r="N260" i="1" s="1"/>
  <c r="P125" i="1"/>
  <c r="O603" i="1"/>
  <c r="N603" i="1" s="1"/>
  <c r="O128" i="1"/>
  <c r="N128" i="1" s="1"/>
  <c r="O561" i="1"/>
  <c r="N561" i="1" s="1"/>
  <c r="O662" i="1"/>
  <c r="N662" i="1" s="1"/>
  <c r="P601" i="1"/>
  <c r="O42" i="1"/>
  <c r="N42" i="1" s="1"/>
  <c r="O576" i="1"/>
  <c r="N576" i="1" s="1"/>
  <c r="O451" i="1"/>
  <c r="N451" i="1" s="1"/>
  <c r="O6" i="1"/>
  <c r="N6" i="1" s="1"/>
  <c r="O368" i="1"/>
  <c r="N368" i="1" s="1"/>
  <c r="O520" i="1"/>
  <c r="N520" i="1" s="1"/>
  <c r="O470" i="1"/>
  <c r="N470" i="1" s="1"/>
  <c r="O186" i="1"/>
  <c r="N186" i="1" s="1"/>
  <c r="O337" i="1"/>
  <c r="N337" i="1" s="1"/>
  <c r="O583" i="1"/>
  <c r="N583" i="1" s="1"/>
  <c r="J82" i="1" a="1"/>
  <c r="J82" i="1" s="1"/>
  <c r="K82" i="1" s="1"/>
  <c r="J165" i="1" a="1"/>
  <c r="J165" i="1" s="1"/>
  <c r="K165" i="1" s="1"/>
  <c r="P165" i="1" s="1"/>
  <c r="J60" i="1" a="1"/>
  <c r="J60" i="1" s="1"/>
  <c r="K60" i="1" s="1"/>
  <c r="O60" i="1" s="1"/>
  <c r="N60" i="1" s="1"/>
  <c r="L26" i="1" a="1"/>
  <c r="L26" i="1" s="1"/>
  <c r="M26" i="1" s="1"/>
  <c r="P26" i="1" s="1"/>
  <c r="J253" i="1" a="1"/>
  <c r="J253" i="1" s="1"/>
  <c r="K253" i="1" s="1"/>
  <c r="O253" i="1" s="1"/>
  <c r="N253" i="1" s="1"/>
  <c r="J280" i="1" a="1"/>
  <c r="J280" i="1" s="1"/>
  <c r="K280" i="1" s="1"/>
  <c r="P329" i="1"/>
  <c r="J56" i="1" a="1"/>
  <c r="J56" i="1" s="1"/>
  <c r="K56" i="1" s="1"/>
  <c r="P129" i="1"/>
  <c r="P15" i="1"/>
  <c r="P237" i="1"/>
  <c r="P397" i="1"/>
  <c r="O219" i="1"/>
  <c r="N219" i="1" s="1"/>
  <c r="O274" i="1"/>
  <c r="N274" i="1" s="1"/>
  <c r="P503" i="1"/>
  <c r="P566" i="1"/>
  <c r="P303" i="1"/>
  <c r="O409" i="1"/>
  <c r="N409" i="1" s="1"/>
  <c r="O433" i="1"/>
  <c r="N433" i="1" s="1"/>
  <c r="O532" i="1"/>
  <c r="N532" i="1" s="1"/>
  <c r="O362" i="1"/>
  <c r="N362" i="1" s="1"/>
  <c r="P160" i="1"/>
  <c r="O296" i="1"/>
  <c r="N296" i="1" s="1"/>
  <c r="J108" i="1" a="1"/>
  <c r="J108" i="1" s="1"/>
  <c r="K108" i="1" s="1"/>
  <c r="O108" i="1" s="1"/>
  <c r="N108" i="1" s="1"/>
  <c r="L446" i="1" a="1"/>
  <c r="L446" i="1" s="1"/>
  <c r="M446" i="1" s="1"/>
  <c r="P446" i="1" s="1"/>
  <c r="L140" i="1" a="1"/>
  <c r="L140" i="1" s="1"/>
  <c r="M140" i="1" s="1"/>
  <c r="P140" i="1" s="1"/>
  <c r="O563" i="1"/>
  <c r="N563" i="1" s="1"/>
  <c r="O673" i="1"/>
  <c r="N673" i="1" s="1"/>
  <c r="P510" i="1"/>
  <c r="O620" i="1"/>
  <c r="N620" i="1" s="1"/>
  <c r="P12" i="1"/>
  <c r="O77" i="1"/>
  <c r="N77" i="1" s="1"/>
  <c r="O348" i="1"/>
  <c r="N348" i="1" s="1"/>
  <c r="O624" i="1"/>
  <c r="N624" i="1" s="1"/>
  <c r="O614" i="1"/>
  <c r="N614" i="1" s="1"/>
  <c r="J136" i="1" a="1"/>
  <c r="J136" i="1" s="1"/>
  <c r="K136" i="1" s="1"/>
  <c r="O136" i="1" s="1"/>
  <c r="N136" i="1" s="1"/>
  <c r="J118" i="1" a="1"/>
  <c r="J118" i="1" s="1"/>
  <c r="K118" i="1" s="1"/>
  <c r="O118" i="1" s="1"/>
  <c r="N118" i="1" s="1"/>
  <c r="P567" i="1"/>
  <c r="O86" i="1"/>
  <c r="N86" i="1" s="1"/>
  <c r="P255" i="1"/>
  <c r="P162" i="1"/>
  <c r="P142" i="1"/>
  <c r="P395" i="1"/>
  <c r="P612" i="1"/>
  <c r="P643" i="1"/>
  <c r="P316" i="1"/>
  <c r="O9" i="1"/>
  <c r="N9" i="1" s="1"/>
  <c r="P398" i="1"/>
  <c r="O341" i="1"/>
  <c r="N341" i="1" s="1"/>
  <c r="P486" i="1"/>
  <c r="O465" i="1"/>
  <c r="N465" i="1" s="1"/>
  <c r="P638" i="1"/>
  <c r="O667" i="1"/>
  <c r="N667" i="1" s="1"/>
  <c r="O655" i="1"/>
  <c r="N655" i="1" s="1"/>
  <c r="O351" i="1"/>
  <c r="N351" i="1" s="1"/>
  <c r="O562" i="1"/>
  <c r="N562" i="1" s="1"/>
  <c r="L65" i="1" a="1"/>
  <c r="L65" i="1" s="1"/>
  <c r="M65" i="1" s="1"/>
  <c r="O65" i="1" s="1"/>
  <c r="N65" i="1" s="1"/>
  <c r="L245" i="1" a="1"/>
  <c r="L245" i="1" s="1"/>
  <c r="M245" i="1" s="1"/>
  <c r="P245" i="1" s="1"/>
  <c r="P575" i="1"/>
  <c r="P550" i="1"/>
  <c r="O394" i="1"/>
  <c r="N394" i="1" s="1"/>
  <c r="P228" i="1"/>
  <c r="O482" i="1"/>
  <c r="N482" i="1" s="1"/>
  <c r="P278" i="1"/>
  <c r="O63" i="1"/>
  <c r="N63" i="1" s="1"/>
  <c r="O244" i="1"/>
  <c r="N244" i="1" s="1"/>
  <c r="J640" i="1" a="1"/>
  <c r="J640" i="1" s="1"/>
  <c r="K640" i="1" s="1"/>
  <c r="L640" i="1" a="1"/>
  <c r="L640" i="1" s="1"/>
  <c r="M640" i="1" s="1"/>
  <c r="P137" i="1"/>
  <c r="P649" i="1"/>
  <c r="P474" i="1"/>
  <c r="O66" i="1"/>
  <c r="N66" i="1" s="1"/>
  <c r="P594" i="1"/>
  <c r="O200" i="1"/>
  <c r="N200" i="1" s="1"/>
  <c r="O386" i="1"/>
  <c r="N386" i="1" s="1"/>
  <c r="O32" i="1"/>
  <c r="N32" i="1" s="1"/>
  <c r="P512" i="1"/>
  <c r="P135" i="1"/>
  <c r="O80" i="1"/>
  <c r="N80" i="1" s="1"/>
  <c r="O189" i="1"/>
  <c r="N189" i="1" s="1"/>
  <c r="P246" i="1"/>
  <c r="L581" i="1" a="1"/>
  <c r="L581" i="1" s="1"/>
  <c r="M581" i="1" s="1"/>
  <c r="J61" i="1" a="1"/>
  <c r="J61" i="1" s="1"/>
  <c r="K61" i="1" s="1"/>
  <c r="O61" i="1" s="1"/>
  <c r="N61" i="1" s="1"/>
  <c r="J95" i="1" a="1"/>
  <c r="J95" i="1" s="1"/>
  <c r="K95" i="1" s="1"/>
  <c r="O95" i="1" s="1"/>
  <c r="N95" i="1" s="1"/>
  <c r="P489" i="1"/>
  <c r="P179" i="1"/>
  <c r="P519" i="1"/>
  <c r="O330" i="1"/>
  <c r="N330" i="1" s="1"/>
  <c r="P571" i="1"/>
  <c r="P536" i="1"/>
  <c r="P286" i="1"/>
  <c r="P53" i="1"/>
  <c r="P120" i="1"/>
  <c r="P366" i="1"/>
  <c r="P670" i="1"/>
  <c r="O259" i="1"/>
  <c r="N259" i="1" s="1"/>
  <c r="P265" i="1"/>
  <c r="P106" i="1"/>
  <c r="O267" i="1"/>
  <c r="N267" i="1" s="1"/>
  <c r="O459" i="1"/>
  <c r="N459" i="1" s="1"/>
  <c r="O111" i="1"/>
  <c r="N111" i="1" s="1"/>
  <c r="O441" i="1"/>
  <c r="N441" i="1" s="1"/>
  <c r="O554" i="1"/>
  <c r="N554" i="1" s="1"/>
  <c r="P659" i="1"/>
  <c r="O233" i="1"/>
  <c r="N233" i="1" s="1"/>
  <c r="O475" i="1"/>
  <c r="N475" i="1" s="1"/>
  <c r="O406" i="1"/>
  <c r="N406" i="1" s="1"/>
  <c r="P169" i="1"/>
  <c r="O658" i="1"/>
  <c r="N658" i="1" s="1"/>
  <c r="O100" i="1"/>
  <c r="N100" i="1" s="1"/>
  <c r="O342" i="1"/>
  <c r="N342" i="1" s="1"/>
  <c r="O72" i="1"/>
  <c r="N72" i="1" s="1"/>
  <c r="O157" i="1"/>
  <c r="N157" i="1" s="1"/>
  <c r="O305" i="1"/>
  <c r="N305" i="1" s="1"/>
  <c r="O559" i="1"/>
  <c r="N559" i="1" s="1"/>
  <c r="P623" i="1"/>
  <c r="O668" i="1"/>
  <c r="N668" i="1" s="1"/>
  <c r="P298" i="1"/>
  <c r="O454" i="1"/>
  <c r="N454" i="1" s="1"/>
  <c r="P447" i="1"/>
  <c r="P437" i="1"/>
  <c r="P256" i="1"/>
  <c r="P84" i="1"/>
  <c r="O539" i="1"/>
  <c r="N539" i="1" s="1"/>
  <c r="P592" i="1"/>
  <c r="P279" i="1"/>
  <c r="P611" i="1"/>
  <c r="P349" i="1"/>
  <c r="P153" i="1"/>
  <c r="P215" i="1"/>
  <c r="P542" i="1"/>
  <c r="P585" i="1"/>
  <c r="O5" i="1"/>
  <c r="N5" i="1" s="1"/>
  <c r="O98" i="1"/>
  <c r="N98" i="1" s="1"/>
  <c r="P384" i="1"/>
  <c r="P565" i="1"/>
  <c r="P332" i="1"/>
  <c r="O154" i="1"/>
  <c r="N154" i="1" s="1"/>
  <c r="P615" i="1"/>
  <c r="O656" i="1"/>
  <c r="N656" i="1" s="1"/>
  <c r="O501" i="1"/>
  <c r="N501" i="1" s="1"/>
  <c r="O282" i="1"/>
  <c r="N282" i="1" s="1"/>
  <c r="P325" i="1"/>
  <c r="O194" i="1"/>
  <c r="N194" i="1" s="1"/>
  <c r="O630" i="1"/>
  <c r="N630" i="1" s="1"/>
  <c r="P496" i="1"/>
  <c r="O82" i="1"/>
  <c r="N82" i="1" s="1"/>
  <c r="O663" i="1"/>
  <c r="N663" i="1" s="1"/>
  <c r="P543" i="1"/>
  <c r="O212" i="1"/>
  <c r="N212" i="1" s="1"/>
  <c r="P73" i="1"/>
  <c r="O346" i="1"/>
  <c r="N346" i="1" s="1"/>
  <c r="O275" i="1"/>
  <c r="N275" i="1" s="1"/>
  <c r="O250" i="1"/>
  <c r="N250" i="1" s="1"/>
  <c r="L208" i="1" a="1"/>
  <c r="L208" i="1" s="1"/>
  <c r="M208" i="1" s="1"/>
  <c r="O208" i="1" s="1"/>
  <c r="N208" i="1" s="1"/>
  <c r="L408" i="1" a="1"/>
  <c r="L408" i="1" s="1"/>
  <c r="M408" i="1" s="1"/>
  <c r="P408" i="1" s="1"/>
  <c r="L62" i="1" a="1"/>
  <c r="L62" i="1" s="1"/>
  <c r="M62" i="1" s="1"/>
  <c r="L557" i="1" a="1"/>
  <c r="L557" i="1" s="1"/>
  <c r="M557" i="1" s="1"/>
  <c r="O557" i="1" s="1"/>
  <c r="N557" i="1" s="1"/>
  <c r="P381" i="1"/>
  <c r="P307" i="1"/>
  <c r="P192" i="1"/>
  <c r="P401" i="1"/>
  <c r="P277" i="1"/>
  <c r="P417" i="1"/>
  <c r="P83" i="1"/>
  <c r="P606" i="1"/>
  <c r="P634" i="1"/>
  <c r="O625" i="1"/>
  <c r="N625" i="1" s="1"/>
  <c r="O617" i="1"/>
  <c r="N617" i="1" s="1"/>
  <c r="O491" i="1"/>
  <c r="N491" i="1" s="1"/>
  <c r="O497" i="1"/>
  <c r="N497" i="1" s="1"/>
  <c r="O52" i="1"/>
  <c r="N52" i="1" s="1"/>
  <c r="O531" i="1"/>
  <c r="N531" i="1" s="1"/>
  <c r="O314" i="1"/>
  <c r="N314" i="1" s="1"/>
  <c r="O232" i="1"/>
  <c r="N232" i="1" s="1"/>
  <c r="O180" i="1"/>
  <c r="N180" i="1" s="1"/>
  <c r="P17" i="1"/>
  <c r="O56" i="1"/>
  <c r="N56" i="1" s="1"/>
  <c r="O360" i="1"/>
  <c r="N360" i="1" s="1"/>
  <c r="O225" i="1"/>
  <c r="N225" i="1" s="1"/>
  <c r="O59" i="1"/>
  <c r="N59" i="1" s="1"/>
  <c r="O597" i="1"/>
  <c r="N597" i="1" s="1"/>
  <c r="O249" i="1"/>
  <c r="N249" i="1" s="1"/>
  <c r="J636" i="1" a="1"/>
  <c r="J636" i="1" s="1"/>
  <c r="K636" i="1" s="1"/>
  <c r="L636" i="1" a="1"/>
  <c r="L636" i="1" s="1"/>
  <c r="M636" i="1" s="1"/>
  <c r="J35" i="1" a="1"/>
  <c r="J35" i="1" s="1"/>
  <c r="K35" i="1" s="1"/>
  <c r="P35" i="1" s="1"/>
  <c r="P224" i="1"/>
  <c r="P450" i="1"/>
  <c r="P404" i="1"/>
  <c r="P191" i="1"/>
  <c r="P356" i="1"/>
  <c r="P88" i="1"/>
  <c r="P306" i="1"/>
  <c r="P665" i="1"/>
  <c r="O70" i="1"/>
  <c r="N70" i="1" s="1"/>
  <c r="P206" i="1"/>
  <c r="P108" i="1"/>
  <c r="P124" i="1"/>
  <c r="P591" i="1"/>
  <c r="O502" i="1"/>
  <c r="N502" i="1" s="1"/>
  <c r="O367" i="1"/>
  <c r="N367" i="1" s="1"/>
  <c r="P517" i="1"/>
  <c r="O414" i="1"/>
  <c r="N414" i="1" s="1"/>
  <c r="O518" i="1"/>
  <c r="N518" i="1" s="1"/>
  <c r="O472" i="1"/>
  <c r="N472" i="1" s="1"/>
  <c r="O577" i="1"/>
  <c r="N577" i="1" s="1"/>
  <c r="O174" i="1"/>
  <c r="N174" i="1" s="1"/>
  <c r="P598" i="1"/>
  <c r="O610" i="1"/>
  <c r="N610" i="1" s="1"/>
  <c r="O143" i="1"/>
  <c r="N143" i="1" s="1"/>
  <c r="P508" i="1"/>
  <c r="O319" i="1"/>
  <c r="N319" i="1" s="1"/>
  <c r="O36" i="1"/>
  <c r="N36" i="1" s="1"/>
  <c r="O629" i="1"/>
  <c r="N629" i="1" s="1"/>
  <c r="O358" i="1"/>
  <c r="N358" i="1" s="1"/>
  <c r="O516" i="1"/>
  <c r="N516" i="1" s="1"/>
  <c r="P105" i="1"/>
  <c r="O555" i="1"/>
  <c r="N555" i="1" s="1"/>
  <c r="O127" i="1"/>
  <c r="N127" i="1" s="1"/>
  <c r="P21" i="1"/>
  <c r="P375" i="1"/>
  <c r="O586" i="1"/>
  <c r="N586" i="1" s="1"/>
  <c r="O650" i="1"/>
  <c r="N650" i="1" s="1"/>
  <c r="O177" i="1"/>
  <c r="N177" i="1" s="1"/>
  <c r="O373" i="1"/>
  <c r="N373" i="1" s="1"/>
  <c r="O310" i="1"/>
  <c r="N310" i="1" s="1"/>
  <c r="O297" i="1"/>
  <c r="N297" i="1" s="1"/>
  <c r="P494" i="1"/>
  <c r="J573" i="1" a="1"/>
  <c r="J573" i="1" s="1"/>
  <c r="K573" i="1" s="1"/>
  <c r="P573" i="1" s="1"/>
  <c r="J422" i="1" a="1"/>
  <c r="J422" i="1" s="1"/>
  <c r="K422" i="1" s="1"/>
  <c r="O422" i="1" s="1"/>
  <c r="N422" i="1" s="1"/>
  <c r="J99" i="1" a="1"/>
  <c r="J99" i="1" s="1"/>
  <c r="K99" i="1" s="1"/>
  <c r="P99" i="1" s="1"/>
  <c r="P513" i="1"/>
  <c r="P379" i="1"/>
  <c r="L429" i="1" a="1"/>
  <c r="L429" i="1" s="1"/>
  <c r="M429" i="1" s="1"/>
  <c r="P429" i="1" s="1"/>
  <c r="J62" i="1" a="1"/>
  <c r="J62" i="1" s="1"/>
  <c r="K62" i="1" s="1"/>
  <c r="P294" i="1"/>
  <c r="P493" i="1"/>
  <c r="P109" i="1"/>
  <c r="P326" i="1"/>
  <c r="P76" i="1"/>
  <c r="O600" i="1"/>
  <c r="N600" i="1" s="1"/>
  <c r="O123" i="1"/>
  <c r="N123" i="1" s="1"/>
  <c r="O87" i="1"/>
  <c r="N87" i="1" s="1"/>
  <c r="P293" i="1"/>
  <c r="O161" i="1"/>
  <c r="N161" i="1" s="1"/>
  <c r="P266" i="1"/>
  <c r="P460" i="1"/>
  <c r="P648" i="1"/>
  <c r="O271" i="1"/>
  <c r="N271" i="1" s="1"/>
  <c r="O642" i="1"/>
  <c r="N642" i="1" s="1"/>
  <c r="O166" i="1"/>
  <c r="N166" i="1" s="1"/>
  <c r="P285" i="1"/>
  <c r="P622" i="1"/>
  <c r="P184" i="1"/>
  <c r="O31" i="1"/>
  <c r="N31" i="1" s="1"/>
  <c r="O339" i="1"/>
  <c r="N339" i="1" s="1"/>
  <c r="O618" i="1"/>
  <c r="N618" i="1" s="1"/>
  <c r="P322" i="1"/>
  <c r="P541" i="1"/>
  <c r="O579" i="1"/>
  <c r="N579" i="1" s="1"/>
  <c r="P528" i="1"/>
  <c r="P204" i="1"/>
  <c r="P593" i="1"/>
  <c r="O432" i="1"/>
  <c r="N432" i="1" s="1"/>
  <c r="P20" i="1"/>
  <c r="O239" i="1"/>
  <c r="N239" i="1" s="1"/>
  <c r="P418" i="1"/>
  <c r="P264" i="1"/>
  <c r="O133" i="1"/>
  <c r="N133" i="1" s="1"/>
  <c r="O251" i="1"/>
  <c r="N251" i="1" s="1"/>
  <c r="O523" i="1"/>
  <c r="N523" i="1" s="1"/>
  <c r="O198" i="1"/>
  <c r="N198" i="1" s="1"/>
  <c r="O415" i="1"/>
  <c r="N415" i="1" s="1"/>
  <c r="P312" i="1"/>
  <c r="O660" i="1"/>
  <c r="N660" i="1" s="1"/>
  <c r="P257" i="1"/>
  <c r="O92" i="1"/>
  <c r="N92" i="1" s="1"/>
  <c r="O203" i="1"/>
  <c r="N203" i="1" s="1"/>
  <c r="P632" i="1"/>
  <c r="O478" i="1"/>
  <c r="N478" i="1" s="1"/>
  <c r="O407" i="1"/>
  <c r="N407" i="1" s="1"/>
  <c r="P560" i="1"/>
  <c r="P504" i="1"/>
  <c r="O7" i="1"/>
  <c r="N7" i="1" s="1"/>
  <c r="O3" i="1"/>
  <c r="N3" i="1" s="1"/>
  <c r="P522" i="1"/>
  <c r="O383" i="1"/>
  <c r="N383" i="1" s="1"/>
  <c r="P647" i="1"/>
  <c r="P582" i="1"/>
  <c r="O209" i="1"/>
  <c r="N209" i="1" s="1"/>
  <c r="P547" i="1"/>
  <c r="P485" i="1"/>
  <c r="P227" i="1"/>
  <c r="P511" i="1"/>
  <c r="P81" i="1"/>
  <c r="P320" i="1"/>
  <c r="P240" i="1"/>
  <c r="O644" i="1"/>
  <c r="N644" i="1" s="1"/>
  <c r="O578" i="1"/>
  <c r="N578" i="1" s="1"/>
  <c r="O354" i="1"/>
  <c r="N354" i="1" s="1"/>
  <c r="O426" i="1"/>
  <c r="N426" i="1" s="1"/>
  <c r="P596" i="1"/>
  <c r="O116" i="1"/>
  <c r="N116" i="1" s="1"/>
  <c r="O347" i="1"/>
  <c r="N347" i="1" s="1"/>
  <c r="O641" i="1"/>
  <c r="N641" i="1" s="1"/>
  <c r="O290" i="1"/>
  <c r="N290" i="1" s="1"/>
  <c r="P399" i="1"/>
  <c r="P263" i="1"/>
  <c r="O631" i="1"/>
  <c r="N631" i="1" s="1"/>
  <c r="O463" i="1"/>
  <c r="N463" i="1" s="1"/>
  <c r="P403" i="1"/>
  <c r="P572" i="1"/>
  <c r="P126" i="1"/>
  <c r="P639" i="1"/>
  <c r="O372" i="1"/>
  <c r="N372" i="1" s="1"/>
  <c r="O405" i="1"/>
  <c r="N405" i="1" s="1"/>
  <c r="O376" i="1"/>
  <c r="N376" i="1" s="1"/>
  <c r="P201" i="1"/>
  <c r="O488" i="1"/>
  <c r="N488" i="1" s="1"/>
  <c r="O210" i="1"/>
  <c r="N210" i="1" s="1"/>
  <c r="O43" i="1"/>
  <c r="N43" i="1" s="1"/>
  <c r="O218" i="1"/>
  <c r="N218" i="1" s="1"/>
  <c r="P350" i="1"/>
  <c r="O480" i="1"/>
  <c r="N480" i="1" s="1"/>
  <c r="P524" i="1"/>
  <c r="P23" i="1"/>
  <c r="P40" i="1"/>
  <c r="P345" i="1"/>
  <c r="P144" i="1"/>
  <c r="O304" i="1"/>
  <c r="N304" i="1" s="1"/>
  <c r="O604" i="1"/>
  <c r="N604" i="1" s="1"/>
  <c r="P75" i="1"/>
  <c r="O438" i="1"/>
  <c r="N438" i="1" s="1"/>
  <c r="O238" i="1"/>
  <c r="N238" i="1" s="1"/>
  <c r="O272" i="1"/>
  <c r="N272" i="1" s="1"/>
  <c r="O462" i="1"/>
  <c r="N462" i="1" s="1"/>
  <c r="P54" i="1"/>
  <c r="O295" i="1"/>
  <c r="N295" i="1" s="1"/>
  <c r="O333" i="1"/>
  <c r="N333" i="1" s="1"/>
  <c r="P492" i="1"/>
  <c r="P423" i="1"/>
  <c r="P101" i="1"/>
  <c r="P343" i="1"/>
  <c r="O222" i="1"/>
  <c r="N222" i="1" s="1"/>
  <c r="O48" i="1"/>
  <c r="N48" i="1" s="1"/>
  <c r="P570" i="1"/>
  <c r="O146" i="1"/>
  <c r="N146" i="1" s="1"/>
  <c r="O584" i="1"/>
  <c r="N584" i="1" s="1"/>
  <c r="O113" i="1"/>
  <c r="N113" i="1" s="1"/>
  <c r="O74" i="1"/>
  <c r="N74" i="1" s="1"/>
  <c r="O79" i="1"/>
  <c r="N79" i="1" s="1"/>
  <c r="P299" i="1"/>
  <c r="O476" i="1"/>
  <c r="N476" i="1" s="1"/>
  <c r="O181" i="1"/>
  <c r="N181" i="1" s="1"/>
  <c r="O57" i="1"/>
  <c r="N57" i="1" s="1"/>
  <c r="O37" i="1"/>
  <c r="N37" i="1" s="1"/>
  <c r="P635" i="1"/>
  <c r="O173" i="1"/>
  <c r="N173" i="1" s="1"/>
  <c r="O167" i="1"/>
  <c r="N167" i="1" s="1"/>
  <c r="P221" i="1"/>
  <c r="P281" i="1"/>
  <c r="P558" i="1"/>
  <c r="P96" i="1"/>
  <c r="P217" i="1"/>
  <c r="O392" i="1"/>
  <c r="N392" i="1" s="1"/>
  <c r="O252" i="1"/>
  <c r="N252" i="1" s="1"/>
  <c r="O107" i="1"/>
  <c r="N107" i="1" s="1"/>
  <c r="O33" i="1"/>
  <c r="N33" i="1" s="1"/>
  <c r="O435" i="1"/>
  <c r="N435" i="1" s="1"/>
  <c r="O185" i="1"/>
  <c r="N185" i="1" s="1"/>
  <c r="O455" i="1"/>
  <c r="N455" i="1" s="1"/>
  <c r="O64" i="1"/>
  <c r="N64" i="1" s="1"/>
  <c r="P505" i="1"/>
  <c r="P55" i="1"/>
  <c r="O467" i="1"/>
  <c r="N467" i="1" s="1"/>
  <c r="O67" i="1"/>
  <c r="N67" i="1" s="1"/>
  <c r="P521" i="1"/>
  <c r="O69" i="1"/>
  <c r="N69" i="1" s="1"/>
  <c r="P118" i="1"/>
  <c r="O313" i="1"/>
  <c r="N313" i="1" s="1"/>
  <c r="P551" i="1"/>
  <c r="O28" i="1"/>
  <c r="N28" i="1" s="1"/>
  <c r="P130" i="1"/>
  <c r="O229" i="1"/>
  <c r="N229" i="1" s="1"/>
  <c r="O490" i="1"/>
  <c r="N490" i="1" s="1"/>
  <c r="O147" i="1"/>
  <c r="N147" i="1" s="1"/>
  <c r="P666" i="1"/>
  <c r="O529" i="1"/>
  <c r="N529" i="1" s="1"/>
  <c r="P385" i="1"/>
  <c r="O317" i="1"/>
  <c r="N317" i="1" s="1"/>
  <c r="P176" i="1"/>
  <c r="P440" i="1"/>
  <c r="P182" i="1"/>
  <c r="P248" i="1"/>
  <c r="O178" i="1"/>
  <c r="N178" i="1" s="1"/>
  <c r="O549" i="1"/>
  <c r="N549" i="1" s="1"/>
  <c r="O19" i="1"/>
  <c r="N19" i="1" s="1"/>
  <c r="O102" i="1"/>
  <c r="N102" i="1" s="1"/>
  <c r="O152" i="1"/>
  <c r="N152" i="1" s="1"/>
  <c r="P226" i="1"/>
  <c r="O115" i="1"/>
  <c r="N115" i="1" s="1"/>
  <c r="O400" i="1"/>
  <c r="N400" i="1" s="1"/>
  <c r="O254" i="1"/>
  <c r="N254" i="1" s="1"/>
  <c r="P672" i="1"/>
  <c r="P535" i="1"/>
  <c r="P657" i="1"/>
  <c r="O669" i="1"/>
  <c r="N669" i="1" s="1"/>
  <c r="P449" i="1"/>
  <c r="O150" i="1"/>
  <c r="N150" i="1" s="1"/>
  <c r="O122" i="1"/>
  <c r="N122" i="1" s="1"/>
  <c r="O164" i="1"/>
  <c r="N164" i="1" s="1"/>
  <c r="O148" i="1"/>
  <c r="N148" i="1" s="1"/>
  <c r="P261" i="1"/>
  <c r="P287" i="1"/>
  <c r="O602" i="1"/>
  <c r="N602" i="1" s="1"/>
  <c r="P419" i="1"/>
  <c r="O544" i="1"/>
  <c r="N544" i="1" s="1"/>
  <c r="O335" i="1"/>
  <c r="N335" i="1" s="1"/>
  <c r="O507" i="1"/>
  <c r="N507" i="1" s="1"/>
  <c r="O568" i="1"/>
  <c r="N568" i="1" s="1"/>
  <c r="O427" i="1"/>
  <c r="N427" i="1" s="1"/>
  <c r="O548" i="1"/>
  <c r="N548" i="1" s="1"/>
  <c r="P145" i="1"/>
  <c r="P94" i="1"/>
  <c r="O458" i="1"/>
  <c r="N458" i="1" s="1"/>
  <c r="P487" i="1"/>
  <c r="P301" i="1"/>
  <c r="P445" i="1"/>
  <c r="P134" i="1"/>
  <c r="O671" i="1"/>
  <c r="N671" i="1" s="1"/>
  <c r="P537" i="1"/>
  <c r="P311" i="1"/>
  <c r="P506" i="1"/>
  <c r="O498" i="1"/>
  <c r="N498" i="1" s="1"/>
  <c r="P654" i="1"/>
  <c r="O16" i="1"/>
  <c r="N16" i="1" s="1"/>
  <c r="P262" i="1"/>
  <c r="P268" i="1"/>
  <c r="O509" i="1"/>
  <c r="N509" i="1" s="1"/>
  <c r="O280" i="1"/>
  <c r="N280" i="1" s="1"/>
  <c r="P214" i="1"/>
  <c r="O121" i="1"/>
  <c r="N121" i="1" s="1"/>
  <c r="P46" i="1"/>
  <c r="P273" i="1"/>
  <c r="O637" i="1"/>
  <c r="N637" i="1" s="1"/>
  <c r="P382" i="1"/>
  <c r="O132" i="1"/>
  <c r="N132" i="1" s="1"/>
  <c r="P308" i="1"/>
  <c r="P39" i="1"/>
  <c r="P158" i="1"/>
  <c r="O14" i="1"/>
  <c r="N14" i="1" s="1"/>
  <c r="P190" i="1"/>
  <c r="P151" i="1"/>
  <c r="O2" i="1"/>
  <c r="N2" i="1" s="1"/>
  <c r="O4" i="1"/>
  <c r="N4" i="1" s="1"/>
  <c r="P13" i="1"/>
  <c r="P188" i="1"/>
  <c r="O321" i="1"/>
  <c r="N321" i="1" s="1"/>
  <c r="O413" i="1"/>
  <c r="N413" i="1" s="1"/>
  <c r="P155" i="1"/>
  <c r="P309" i="1"/>
  <c r="O141" i="1"/>
  <c r="N141" i="1" s="1"/>
  <c r="O242" i="1"/>
  <c r="N242" i="1" s="1"/>
  <c r="O500" i="1"/>
  <c r="N500" i="1" s="1"/>
  <c r="O183" i="1"/>
  <c r="N183" i="1" s="1"/>
  <c r="P139" i="1"/>
  <c r="P112" i="1"/>
  <c r="P448" i="1"/>
  <c r="P289" i="1"/>
  <c r="P159" i="1"/>
  <c r="O270" i="1"/>
  <c r="N270" i="1" s="1"/>
  <c r="O361" i="1"/>
  <c r="N361" i="1" s="1"/>
  <c r="P57" i="1"/>
  <c r="P127" i="1"/>
  <c r="P650" i="1"/>
  <c r="P574" i="1"/>
  <c r="P363" i="1"/>
  <c r="O440" i="1"/>
  <c r="N440" i="1" s="1"/>
  <c r="O535" i="1"/>
  <c r="N535" i="1" s="1"/>
  <c r="P37" i="1"/>
  <c r="P194" i="1"/>
  <c r="O483" i="1"/>
  <c r="N483" i="1" s="1"/>
  <c r="O73" i="1"/>
  <c r="N73" i="1" s="1"/>
  <c r="O261" i="1"/>
  <c r="N261" i="1" s="1"/>
  <c r="P549" i="1"/>
  <c r="O248" i="1"/>
  <c r="N248" i="1" s="1"/>
  <c r="P602" i="1"/>
  <c r="P170" i="1"/>
  <c r="O135" i="1"/>
  <c r="N135" i="1" s="1"/>
  <c r="O375" i="1"/>
  <c r="N375" i="1" s="1"/>
  <c r="P669" i="1"/>
  <c r="P335" i="1"/>
  <c r="P624" i="1"/>
  <c r="P406" i="1"/>
  <c r="P292" i="1"/>
  <c r="O325" i="1"/>
  <c r="N325" i="1" s="1"/>
  <c r="O635" i="1"/>
  <c r="N635" i="1" s="1"/>
  <c r="P488" i="1"/>
  <c r="I573" i="1"/>
  <c r="I429" i="1"/>
  <c r="P376" i="1"/>
  <c r="P210" i="1"/>
  <c r="P435" i="1"/>
  <c r="P518" i="1"/>
  <c r="N380" i="1"/>
  <c r="I380" i="1"/>
  <c r="O622" i="1"/>
  <c r="N622" i="1" s="1"/>
  <c r="O504" i="1"/>
  <c r="N504" i="1" s="1"/>
  <c r="I264" i="1"/>
  <c r="O139" i="1"/>
  <c r="N139" i="1" s="1"/>
  <c r="P426" i="1"/>
  <c r="O144" i="1"/>
  <c r="N144" i="1" s="1"/>
  <c r="I541" i="1"/>
  <c r="O512" i="1"/>
  <c r="N512" i="1" s="1"/>
  <c r="O140" i="1"/>
  <c r="N140" i="1" s="1"/>
  <c r="O598" i="1"/>
  <c r="N598" i="1" s="1"/>
  <c r="O486" i="1"/>
  <c r="N486" i="1" s="1"/>
  <c r="O594" i="1"/>
  <c r="N594" i="1" s="1"/>
  <c r="O608" i="1"/>
  <c r="N608" i="1" s="1"/>
  <c r="O612" i="1"/>
  <c r="N612" i="1" s="1"/>
  <c r="O366" i="1"/>
  <c r="N366" i="1" s="1"/>
  <c r="O634" i="1"/>
  <c r="N634" i="1" s="1"/>
  <c r="O114" i="1"/>
  <c r="N114" i="1" s="1"/>
  <c r="O120" i="1"/>
  <c r="N120" i="1" s="1"/>
  <c r="O53" i="1"/>
  <c r="N53" i="1" s="1"/>
  <c r="O592" i="1"/>
  <c r="N592" i="1" s="1"/>
  <c r="O442" i="1"/>
  <c r="N442" i="1" s="1"/>
  <c r="O306" i="1"/>
  <c r="N306" i="1" s="1"/>
  <c r="O628" i="1"/>
  <c r="N628" i="1" s="1"/>
  <c r="O401" i="1"/>
  <c r="N401" i="1" s="1"/>
  <c r="O437" i="1"/>
  <c r="N437" i="1" s="1"/>
  <c r="O298" i="1"/>
  <c r="N298" i="1" s="1"/>
  <c r="O44" i="1"/>
  <c r="N44" i="1" s="1"/>
  <c r="O235" i="1"/>
  <c r="N235" i="1" s="1"/>
  <c r="O188" i="1"/>
  <c r="N188" i="1" s="1"/>
  <c r="O182" i="1"/>
  <c r="N182" i="1" s="1"/>
  <c r="P481" i="1"/>
  <c r="P138" i="1"/>
  <c r="P393" i="1"/>
  <c r="P319" i="1"/>
  <c r="P619" i="1"/>
  <c r="P25" i="1"/>
  <c r="P465" i="1"/>
  <c r="P538" i="1"/>
  <c r="P80" i="1"/>
  <c r="P369" i="1"/>
  <c r="P111" i="1"/>
  <c r="P646" i="1"/>
  <c r="P189" i="1"/>
  <c r="P520" i="1"/>
  <c r="P86" i="1"/>
  <c r="O638" i="1"/>
  <c r="N638" i="1" s="1"/>
  <c r="P337" i="1"/>
  <c r="P328" i="1"/>
  <c r="O109" i="1"/>
  <c r="N109" i="1" s="1"/>
  <c r="P19" i="1"/>
  <c r="P584" i="1"/>
  <c r="P113" i="1"/>
  <c r="O493" i="1"/>
  <c r="N493" i="1" s="1"/>
  <c r="O90" i="1"/>
  <c r="N90" i="1" s="1"/>
  <c r="O370" i="1"/>
  <c r="N370" i="1" s="1"/>
  <c r="P476" i="1"/>
  <c r="O448" i="1"/>
  <c r="N448" i="1" s="1"/>
  <c r="I404" i="1"/>
  <c r="O155" i="1"/>
  <c r="N155" i="1" s="1"/>
  <c r="P392" i="1"/>
  <c r="P107" i="1"/>
  <c r="P660" i="1"/>
  <c r="P242" i="1"/>
  <c r="P43" i="1"/>
  <c r="P290" i="1"/>
  <c r="I580" i="1"/>
  <c r="O285" i="1"/>
  <c r="N285" i="1" s="1"/>
  <c r="O528" i="1"/>
  <c r="N528" i="1" s="1"/>
  <c r="P462" i="1"/>
  <c r="O485" i="1"/>
  <c r="N485" i="1" s="1"/>
  <c r="O227" i="1"/>
  <c r="N227" i="1" s="1"/>
  <c r="O403" i="1"/>
  <c r="N403" i="1" s="1"/>
  <c r="P147" i="1"/>
  <c r="O385" i="1"/>
  <c r="N385" i="1" s="1"/>
  <c r="O511" i="1"/>
  <c r="N511" i="1" s="1"/>
  <c r="O184" i="1"/>
  <c r="N184" i="1" s="1"/>
  <c r="O647" i="1"/>
  <c r="N647" i="1" s="1"/>
  <c r="O20" i="1"/>
  <c r="N20" i="1" s="1"/>
  <c r="O130" i="1"/>
  <c r="N130" i="1" s="1"/>
  <c r="O308" i="1"/>
  <c r="N308" i="1" s="1"/>
  <c r="P457" i="1"/>
  <c r="P333" i="1"/>
  <c r="P463" i="1"/>
  <c r="O322" i="1"/>
  <c r="N322" i="1" s="1"/>
  <c r="O301" i="1"/>
  <c r="N301" i="1" s="1"/>
  <c r="P132" i="1"/>
  <c r="O299" i="1"/>
  <c r="N299" i="1" s="1"/>
  <c r="P28" i="1"/>
  <c r="P637" i="1"/>
  <c r="P480" i="1"/>
  <c r="O343" i="1"/>
  <c r="N343" i="1" s="1"/>
  <c r="O659" i="1"/>
  <c r="N659" i="1" s="1"/>
  <c r="O615" i="1"/>
  <c r="N615" i="1" s="1"/>
  <c r="O513" i="1"/>
  <c r="N513" i="1" s="1"/>
  <c r="O398" i="1"/>
  <c r="N398" i="1" s="1"/>
  <c r="O205" i="1"/>
  <c r="N205" i="1" s="1"/>
  <c r="O303" i="1"/>
  <c r="N303" i="1" s="1"/>
  <c r="O338" i="1"/>
  <c r="N338" i="1" s="1"/>
  <c r="O106" i="1"/>
  <c r="N106" i="1" s="1"/>
  <c r="O265" i="1"/>
  <c r="N265" i="1" s="1"/>
  <c r="O643" i="1"/>
  <c r="N643" i="1" s="1"/>
  <c r="O474" i="1"/>
  <c r="N474" i="1" s="1"/>
  <c r="O85" i="1"/>
  <c r="N85" i="1" s="1"/>
  <c r="O88" i="1"/>
  <c r="N88" i="1" s="1"/>
  <c r="O626" i="1"/>
  <c r="N626" i="1" s="1"/>
  <c r="O575" i="1"/>
  <c r="N575" i="1" s="1"/>
  <c r="O379" i="1"/>
  <c r="N379" i="1" s="1"/>
  <c r="O416" i="1"/>
  <c r="N416" i="1" s="1"/>
  <c r="O479" i="1"/>
  <c r="N479" i="1" s="1"/>
  <c r="O192" i="1"/>
  <c r="N192" i="1" s="1"/>
  <c r="O162" i="1"/>
  <c r="N162" i="1" s="1"/>
  <c r="O545" i="1"/>
  <c r="N545" i="1" s="1"/>
  <c r="O589" i="1"/>
  <c r="N589" i="1" s="1"/>
  <c r="O527" i="1"/>
  <c r="N527" i="1" s="1"/>
  <c r="O34" i="1"/>
  <c r="N34" i="1" s="1"/>
  <c r="O129" i="1"/>
  <c r="N129" i="1" s="1"/>
  <c r="O38" i="1"/>
  <c r="N38" i="1" s="1"/>
  <c r="P181" i="1"/>
  <c r="P156" i="1"/>
  <c r="P63" i="1"/>
  <c r="P482" i="1"/>
  <c r="P441" i="1"/>
  <c r="P348" i="1"/>
  <c r="P501" i="1"/>
  <c r="P561" i="1"/>
  <c r="P211" i="1"/>
  <c r="P443" i="1"/>
  <c r="P451" i="1"/>
  <c r="P300" i="1"/>
  <c r="P663" i="1"/>
  <c r="P499" i="1"/>
  <c r="P117" i="1"/>
  <c r="P620" i="1"/>
  <c r="P5" i="1"/>
  <c r="P380" i="1"/>
  <c r="P452" i="1"/>
  <c r="P72" i="1"/>
  <c r="P267" i="1"/>
  <c r="P351" i="1"/>
  <c r="P605" i="1"/>
  <c r="P197" i="1"/>
  <c r="P220" i="1"/>
  <c r="O221" i="1"/>
  <c r="N221" i="1" s="1"/>
  <c r="O169" i="1"/>
  <c r="N169" i="1" s="1"/>
  <c r="P658" i="1"/>
  <c r="O76" i="1"/>
  <c r="N76" i="1" s="1"/>
  <c r="P436" i="1"/>
  <c r="P244" i="1"/>
  <c r="O623" i="1"/>
  <c r="N623" i="1" s="1"/>
  <c r="P166" i="1"/>
  <c r="P161" i="1"/>
  <c r="P321" i="1"/>
  <c r="P239" i="1"/>
  <c r="P252" i="1"/>
  <c r="P498" i="1"/>
  <c r="O648" i="1"/>
  <c r="N648" i="1" s="1"/>
  <c r="P116" i="1"/>
  <c r="I114" i="1"/>
  <c r="P641" i="1"/>
  <c r="O262" i="1"/>
  <c r="N262" i="1" s="1"/>
  <c r="O268" i="1"/>
  <c r="N268" i="1" s="1"/>
  <c r="O560" i="1"/>
  <c r="N560" i="1" s="1"/>
  <c r="O294" i="1"/>
  <c r="N294" i="1" s="1"/>
  <c r="P198" i="1"/>
  <c r="O281" i="1"/>
  <c r="N281" i="1" s="1"/>
  <c r="P183" i="1"/>
  <c r="O27" i="1"/>
  <c r="N27" i="1" s="1"/>
  <c r="O558" i="1"/>
  <c r="N558" i="1" s="1"/>
  <c r="O350" i="1"/>
  <c r="N350" i="1" s="1"/>
  <c r="O445" i="1"/>
  <c r="N445" i="1" s="1"/>
  <c r="I140" i="1"/>
  <c r="O40" i="1"/>
  <c r="N40" i="1" s="1"/>
  <c r="P490" i="1"/>
  <c r="P122" i="1"/>
  <c r="O112" i="1"/>
  <c r="N112" i="1" s="1"/>
  <c r="O320" i="1"/>
  <c r="N320" i="1" s="1"/>
  <c r="P631" i="1"/>
  <c r="P313" i="1"/>
  <c r="O204" i="1"/>
  <c r="N204" i="1" s="1"/>
  <c r="P339" i="1"/>
  <c r="P3" i="1"/>
  <c r="P618" i="1"/>
  <c r="O257" i="1"/>
  <c r="N257" i="1" s="1"/>
  <c r="O201" i="1"/>
  <c r="N201" i="1" s="1"/>
  <c r="I366" i="1"/>
  <c r="N425" i="1"/>
  <c r="I425" i="1"/>
  <c r="P500" i="1"/>
  <c r="O158" i="1"/>
  <c r="N158" i="1" s="1"/>
  <c r="P148" i="1"/>
  <c r="P578" i="1"/>
  <c r="O570" i="1"/>
  <c r="N570" i="1" s="1"/>
  <c r="P604" i="1"/>
  <c r="O596" i="1"/>
  <c r="N596" i="1" s="1"/>
  <c r="O264" i="1"/>
  <c r="N264" i="1" s="1"/>
  <c r="P115" i="1"/>
  <c r="P254" i="1"/>
  <c r="O672" i="1"/>
  <c r="N672" i="1" s="1"/>
  <c r="P671" i="1"/>
  <c r="O134" i="1"/>
  <c r="N134" i="1" s="1"/>
  <c r="P141" i="1"/>
  <c r="P405" i="1"/>
  <c r="O311" i="1"/>
  <c r="N311" i="1" s="1"/>
  <c r="O460" i="1"/>
  <c r="N460" i="1" s="1"/>
  <c r="P407" i="1"/>
  <c r="O654" i="1"/>
  <c r="N654" i="1" s="1"/>
  <c r="I327" i="1"/>
  <c r="P367" i="1"/>
  <c r="P209" i="1"/>
  <c r="O55" i="1"/>
  <c r="N55" i="1" s="1"/>
  <c r="P354" i="1"/>
  <c r="O547" i="1"/>
  <c r="N547" i="1" s="1"/>
  <c r="P295" i="1"/>
  <c r="O190" i="1"/>
  <c r="N190" i="1" s="1"/>
  <c r="O524" i="1"/>
  <c r="N524" i="1" s="1"/>
  <c r="O492" i="1"/>
  <c r="N492" i="1" s="1"/>
  <c r="O96" i="1"/>
  <c r="N96" i="1" s="1"/>
  <c r="P218" i="1"/>
  <c r="P415" i="1"/>
  <c r="P579" i="1"/>
  <c r="P548" i="1"/>
  <c r="P152" i="1"/>
  <c r="P523" i="1"/>
  <c r="P164" i="1"/>
  <c r="P507" i="1"/>
  <c r="O419" i="1"/>
  <c r="N419" i="1" s="1"/>
  <c r="P568" i="1"/>
  <c r="P79" i="1"/>
  <c r="O324" i="1"/>
  <c r="N324" i="1" s="1"/>
  <c r="O336" i="1"/>
  <c r="N336" i="1" s="1"/>
  <c r="O508" i="1"/>
  <c r="N508" i="1" s="1"/>
  <c r="O12" i="1"/>
  <c r="N12" i="1" s="1"/>
  <c r="O29" i="1"/>
  <c r="N29" i="1" s="1"/>
  <c r="O653" i="1"/>
  <c r="N653" i="1" s="1"/>
  <c r="O585" i="1"/>
  <c r="N585" i="1" s="1"/>
  <c r="O526" i="1"/>
  <c r="N526" i="1" s="1"/>
  <c r="O323" i="1"/>
  <c r="N323" i="1" s="1"/>
  <c r="O670" i="1"/>
  <c r="N670" i="1" s="1"/>
  <c r="O580" i="1"/>
  <c r="N580" i="1" s="1"/>
  <c r="O546" i="1"/>
  <c r="N546" i="1" s="1"/>
  <c r="O286" i="1"/>
  <c r="N286" i="1" s="1"/>
  <c r="O230" i="1"/>
  <c r="N230" i="1" s="1"/>
  <c r="O473" i="1"/>
  <c r="N473" i="1" s="1"/>
  <c r="O344" i="1"/>
  <c r="N344" i="1" s="1"/>
  <c r="O142" i="1"/>
  <c r="N142" i="1" s="1"/>
  <c r="O283" i="1"/>
  <c r="N283" i="1" s="1"/>
  <c r="O381" i="1"/>
  <c r="N381" i="1" s="1"/>
  <c r="O175" i="1"/>
  <c r="N175" i="1" s="1"/>
  <c r="O664" i="1"/>
  <c r="N664" i="1" s="1"/>
  <c r="O45" i="1"/>
  <c r="N45" i="1" s="1"/>
  <c r="O151" i="1"/>
  <c r="N151" i="1" s="1"/>
  <c r="P563" i="1"/>
  <c r="P233" i="1"/>
  <c r="P655" i="1"/>
  <c r="P128" i="1"/>
  <c r="P253" i="1"/>
  <c r="P532" i="1"/>
  <c r="P32" i="1"/>
  <c r="P77" i="1"/>
  <c r="P66" i="1"/>
  <c r="P484" i="1"/>
  <c r="P98" i="1"/>
  <c r="P225" i="1"/>
  <c r="P9" i="1"/>
  <c r="P414" i="1"/>
  <c r="P466" i="1"/>
  <c r="P388" i="1"/>
  <c r="P274" i="1"/>
  <c r="P539" i="1"/>
  <c r="P330" i="1"/>
  <c r="P219" i="1"/>
  <c r="P454" i="1"/>
  <c r="O165" i="1"/>
  <c r="N165" i="1" s="1"/>
  <c r="P597" i="1"/>
  <c r="P60" i="1"/>
  <c r="P212" i="1"/>
  <c r="P207" i="1"/>
  <c r="O21" i="1"/>
  <c r="N21" i="1" s="1"/>
  <c r="O552" i="1"/>
  <c r="N552" i="1" s="1"/>
  <c r="I10" i="1"/>
  <c r="I596" i="1"/>
  <c r="I512" i="1"/>
  <c r="P74" i="1"/>
  <c r="P362" i="1"/>
  <c r="O145" i="1"/>
  <c r="N145" i="1" s="1"/>
  <c r="P270" i="1"/>
  <c r="I453" i="1"/>
  <c r="P413" i="1"/>
  <c r="P438" i="1"/>
  <c r="P644" i="1"/>
  <c r="O639" i="1"/>
  <c r="N639" i="1" s="1"/>
  <c r="P238" i="1"/>
  <c r="O537" i="1"/>
  <c r="N537" i="1" s="1"/>
  <c r="P600" i="1"/>
  <c r="O423" i="1"/>
  <c r="N423" i="1" s="1"/>
  <c r="P347" i="1"/>
  <c r="P642" i="1"/>
  <c r="P92" i="1"/>
  <c r="P502" i="1"/>
  <c r="P123" i="1"/>
  <c r="P31" i="1"/>
  <c r="O505" i="1"/>
  <c r="N505" i="1" s="1"/>
  <c r="O399" i="1"/>
  <c r="N399" i="1" s="1"/>
  <c r="P509" i="1"/>
  <c r="P251" i="1"/>
  <c r="P304" i="1"/>
  <c r="P272" i="1"/>
  <c r="P203" i="1"/>
  <c r="O214" i="1"/>
  <c r="N214" i="1" s="1"/>
  <c r="O46" i="1"/>
  <c r="N46" i="1" s="1"/>
  <c r="O101" i="1"/>
  <c r="N101" i="1" s="1"/>
  <c r="P383" i="1"/>
  <c r="O126" i="1"/>
  <c r="N126" i="1" s="1"/>
  <c r="O582" i="1"/>
  <c r="N582" i="1" s="1"/>
  <c r="O312" i="1"/>
  <c r="N312" i="1" s="1"/>
  <c r="I148" i="1"/>
  <c r="P133" i="1"/>
  <c r="O382" i="1"/>
  <c r="N382" i="1" s="1"/>
  <c r="O81" i="1"/>
  <c r="N81" i="1" s="1"/>
  <c r="O593" i="1"/>
  <c r="N593" i="1" s="1"/>
  <c r="O632" i="1"/>
  <c r="N632" i="1" s="1"/>
  <c r="I396" i="1"/>
  <c r="O23" i="1"/>
  <c r="N23" i="1" s="1"/>
  <c r="O263" i="1"/>
  <c r="N263" i="1" s="1"/>
  <c r="P229" i="1"/>
  <c r="P14" i="1"/>
  <c r="P7" i="1"/>
  <c r="P529" i="1"/>
  <c r="O240" i="1"/>
  <c r="N240" i="1" s="1"/>
  <c r="P400" i="1"/>
  <c r="P427" i="1"/>
  <c r="P178" i="1"/>
  <c r="P315" i="1"/>
  <c r="O105" i="1"/>
  <c r="N105" i="1" s="1"/>
  <c r="O168" i="1"/>
  <c r="N168" i="1" s="1"/>
  <c r="O125" i="1"/>
  <c r="N125" i="1" s="1"/>
  <c r="O556" i="1"/>
  <c r="N556" i="1" s="1"/>
  <c r="O41" i="1"/>
  <c r="N41" i="1" s="1"/>
  <c r="O566" i="1"/>
  <c r="N566" i="1" s="1"/>
  <c r="O606" i="1"/>
  <c r="N606" i="1" s="1"/>
  <c r="O269" i="1"/>
  <c r="N269" i="1" s="1"/>
  <c r="O153" i="1"/>
  <c r="N153" i="1" s="1"/>
  <c r="O503" i="1"/>
  <c r="N503" i="1" s="1"/>
  <c r="O349" i="1"/>
  <c r="N349" i="1" s="1"/>
  <c r="O279" i="1"/>
  <c r="N279" i="1" s="1"/>
  <c r="O611" i="1"/>
  <c r="N611" i="1" s="1"/>
  <c r="O421" i="1"/>
  <c r="N421" i="1" s="1"/>
  <c r="O364" i="1"/>
  <c r="N364" i="1" s="1"/>
  <c r="O649" i="1"/>
  <c r="N649" i="1" s="1"/>
  <c r="O179" i="1"/>
  <c r="N179" i="1" s="1"/>
  <c r="O430" i="1"/>
  <c r="N430" i="1" s="1"/>
  <c r="O196" i="1"/>
  <c r="N196" i="1" s="1"/>
  <c r="O447" i="1"/>
  <c r="N447" i="1" s="1"/>
  <c r="O26" i="1"/>
  <c r="N26" i="1" s="1"/>
  <c r="O224" i="1"/>
  <c r="N224" i="1" s="1"/>
  <c r="P47" i="1"/>
  <c r="P232" i="1"/>
  <c r="P288" i="1"/>
  <c r="P577" i="1"/>
  <c r="P36" i="1"/>
  <c r="P200" i="1"/>
  <c r="P157" i="1"/>
  <c r="P360" i="1"/>
  <c r="P174" i="1"/>
  <c r="P131" i="1"/>
  <c r="P172" i="1"/>
  <c r="P373" i="1"/>
  <c r="P341" i="1"/>
  <c r="P291" i="1"/>
  <c r="P59" i="1"/>
  <c r="P368" i="1"/>
  <c r="P365" i="1"/>
  <c r="P411" i="1"/>
  <c r="P4" i="1"/>
  <c r="O159" i="1"/>
  <c r="N159" i="1" s="1"/>
  <c r="O588" i="1"/>
  <c r="N588" i="1" s="1"/>
  <c r="P432" i="1"/>
  <c r="P346" i="1"/>
  <c r="P627" i="1"/>
  <c r="P586" i="1"/>
  <c r="P439" i="1"/>
  <c r="O223" i="1"/>
  <c r="N223" i="1" s="1"/>
  <c r="O287" i="1"/>
  <c r="N287" i="1" s="1"/>
  <c r="O78" i="1"/>
  <c r="N78" i="1" s="1"/>
  <c r="O302" i="1"/>
  <c r="N302" i="1" s="1"/>
  <c r="O374" i="1"/>
  <c r="N374" i="1" s="1"/>
  <c r="O517" i="1"/>
  <c r="N517" i="1" s="1"/>
  <c r="O332" i="1"/>
  <c r="N332" i="1" s="1"/>
  <c r="O258" i="1"/>
  <c r="N258" i="1" s="1"/>
  <c r="O542" i="1"/>
  <c r="N542" i="1" s="1"/>
  <c r="O540" i="1"/>
  <c r="N540" i="1" s="1"/>
  <c r="O206" i="1"/>
  <c r="N206" i="1" s="1"/>
  <c r="O284" i="1"/>
  <c r="N284" i="1" s="1"/>
  <c r="O124" i="1"/>
  <c r="N124" i="1" s="1"/>
  <c r="O377" i="1"/>
  <c r="N377" i="1" s="1"/>
  <c r="O571" i="1"/>
  <c r="N571" i="1" s="1"/>
  <c r="O534" i="1"/>
  <c r="N534" i="1" s="1"/>
  <c r="O356" i="1"/>
  <c r="N356" i="1" s="1"/>
  <c r="O402" i="1"/>
  <c r="N402" i="1" s="1"/>
  <c r="O277" i="1"/>
  <c r="N277" i="1" s="1"/>
  <c r="O256" i="1"/>
  <c r="N256" i="1" s="1"/>
  <c r="O353" i="1"/>
  <c r="N353" i="1" s="1"/>
  <c r="O404" i="1"/>
  <c r="N404" i="1" s="1"/>
  <c r="O237" i="1"/>
  <c r="N237" i="1" s="1"/>
  <c r="O137" i="1"/>
  <c r="N137" i="1" s="1"/>
  <c r="O489" i="1"/>
  <c r="N489" i="1" s="1"/>
  <c r="P82" i="1"/>
  <c r="P173" i="1"/>
  <c r="P167" i="1"/>
  <c r="P531" i="1"/>
  <c r="P52" i="1"/>
  <c r="P652" i="1"/>
  <c r="P314" i="1"/>
  <c r="P386" i="1"/>
  <c r="P97" i="1"/>
  <c r="P352" i="1"/>
  <c r="P433" i="1"/>
  <c r="P617" i="1"/>
  <c r="P359" i="1"/>
  <c r="P305" i="1"/>
  <c r="P621" i="1"/>
  <c r="P149" i="1"/>
  <c r="P625" i="1"/>
  <c r="P562" i="1"/>
  <c r="P49" i="1"/>
  <c r="P310" i="1"/>
  <c r="P630" i="1"/>
  <c r="P331" i="1"/>
  <c r="P387" i="1"/>
  <c r="O13" i="1"/>
  <c r="N13" i="1" s="1"/>
  <c r="O195" i="1"/>
  <c r="N195" i="1" s="1"/>
  <c r="O496" i="1"/>
  <c r="N496" i="1" s="1"/>
  <c r="P668" i="1"/>
  <c r="P544" i="1"/>
  <c r="O110" i="1"/>
  <c r="N110" i="1" s="1"/>
  <c r="O599" i="1"/>
  <c r="N599" i="1" s="1"/>
  <c r="O601" i="1"/>
  <c r="N601" i="1" s="1"/>
  <c r="O616" i="1"/>
  <c r="N616" i="1" s="1"/>
  <c r="O231" i="1"/>
  <c r="N231" i="1" s="1"/>
  <c r="O202" i="1"/>
  <c r="N202" i="1" s="1"/>
  <c r="O276" i="1"/>
  <c r="N276" i="1" s="1"/>
  <c r="O446" i="1"/>
  <c r="N446" i="1" s="1"/>
  <c r="O469" i="1"/>
  <c r="N469" i="1" s="1"/>
  <c r="O171" i="1"/>
  <c r="N171" i="1" s="1"/>
  <c r="O595" i="1"/>
  <c r="N595" i="1" s="1"/>
  <c r="O163" i="1"/>
  <c r="N163" i="1" s="1"/>
  <c r="O378" i="1"/>
  <c r="N378" i="1" s="1"/>
  <c r="O119" i="1"/>
  <c r="N119" i="1" s="1"/>
  <c r="O50" i="1"/>
  <c r="N50" i="1" s="1"/>
  <c r="O397" i="1"/>
  <c r="N397" i="1" s="1"/>
  <c r="O567" i="1"/>
  <c r="N567" i="1" s="1"/>
  <c r="O216" i="1"/>
  <c r="N216" i="1" s="1"/>
  <c r="O519" i="1"/>
  <c r="N519" i="1" s="1"/>
  <c r="O307" i="1"/>
  <c r="N307" i="1" s="1"/>
  <c r="O564" i="1"/>
  <c r="N564" i="1" s="1"/>
  <c r="O587" i="1"/>
  <c r="N587" i="1" s="1"/>
  <c r="O255" i="1"/>
  <c r="N255" i="1" s="1"/>
  <c r="O15" i="1"/>
  <c r="N15" i="1" s="1"/>
  <c r="O371" i="1"/>
  <c r="N371" i="1" s="1"/>
  <c r="O289" i="1"/>
  <c r="N289" i="1" s="1"/>
  <c r="P2" i="1"/>
  <c r="P645" i="1"/>
  <c r="P68" i="1"/>
  <c r="P554" i="1"/>
  <c r="P154" i="1"/>
  <c r="P412" i="1"/>
  <c r="P180" i="1"/>
  <c r="P282" i="1"/>
  <c r="P468" i="1"/>
  <c r="P656" i="1"/>
  <c r="P475" i="1"/>
  <c r="P24" i="1"/>
  <c r="P409" i="1"/>
  <c r="P177" i="1"/>
  <c r="P491" i="1"/>
  <c r="P428" i="1"/>
  <c r="P470" i="1"/>
  <c r="P425" i="1"/>
  <c r="P8" i="1"/>
  <c r="P70" i="1"/>
  <c r="P607" i="1"/>
  <c r="P559" i="1"/>
  <c r="P334" i="1"/>
  <c r="P56" i="1"/>
  <c r="O329" i="1"/>
  <c r="N329" i="1" s="1"/>
  <c r="O30" i="1"/>
  <c r="N30" i="1" s="1"/>
  <c r="O543" i="1"/>
  <c r="N543" i="1" s="1"/>
  <c r="O246" i="1"/>
  <c r="N246" i="1" s="1"/>
  <c r="O657" i="1"/>
  <c r="N657" i="1" s="1"/>
  <c r="O176" i="1"/>
  <c r="N176" i="1" s="1"/>
  <c r="P150" i="1"/>
  <c r="P555" i="1"/>
  <c r="O243" i="1"/>
  <c r="N243" i="1" s="1"/>
  <c r="O396" i="1"/>
  <c r="N396" i="1" s="1"/>
  <c r="O104" i="1"/>
  <c r="N104" i="1" s="1"/>
  <c r="O193" i="1"/>
  <c r="N193" i="1" s="1"/>
  <c r="O199" i="1"/>
  <c r="N199" i="1" s="1"/>
  <c r="O91" i="1"/>
  <c r="N91" i="1" s="1"/>
  <c r="O431" i="1"/>
  <c r="N431" i="1" s="1"/>
  <c r="O665" i="1"/>
  <c r="N665" i="1" s="1"/>
  <c r="O533" i="1"/>
  <c r="N533" i="1" s="1"/>
  <c r="O536" i="1"/>
  <c r="N536" i="1" s="1"/>
  <c r="O10" i="1"/>
  <c r="N10" i="1" s="1"/>
  <c r="O591" i="1"/>
  <c r="N591" i="1" s="1"/>
  <c r="O247" i="1"/>
  <c r="N247" i="1" s="1"/>
  <c r="O461" i="1"/>
  <c r="N461" i="1" s="1"/>
  <c r="O590" i="1"/>
  <c r="N590" i="1" s="1"/>
  <c r="O71" i="1"/>
  <c r="N71" i="1" s="1"/>
  <c r="P389" i="1"/>
  <c r="P100" i="1"/>
  <c r="P456" i="1"/>
  <c r="P629" i="1"/>
  <c r="P673" i="1"/>
  <c r="P410" i="1"/>
  <c r="P11" i="1"/>
  <c r="P516" i="1"/>
  <c r="P530" i="1"/>
  <c r="P662" i="1"/>
  <c r="P633" i="1"/>
  <c r="P394" i="1"/>
  <c r="P609" i="1"/>
  <c r="P6" i="1"/>
  <c r="P459" i="1"/>
  <c r="P58" i="1"/>
  <c r="P553" i="1"/>
  <c r="P390" i="1"/>
  <c r="P420" i="1"/>
  <c r="O326" i="1"/>
  <c r="N326" i="1" s="1"/>
  <c r="P614" i="1"/>
  <c r="P667" i="1"/>
  <c r="P583" i="1"/>
  <c r="P576" i="1"/>
  <c r="P318" i="1"/>
  <c r="P51" i="1"/>
  <c r="O444" i="1"/>
  <c r="N444" i="1" s="1"/>
  <c r="O160" i="1"/>
  <c r="N160" i="1" s="1"/>
  <c r="P249" i="1"/>
  <c r="P275" i="1"/>
  <c r="O234" i="1"/>
  <c r="N234" i="1" s="1"/>
  <c r="P250" i="1"/>
  <c r="O449" i="1"/>
  <c r="N449" i="1" s="1"/>
  <c r="P102" i="1"/>
  <c r="P271" i="1"/>
  <c r="O293" i="1"/>
  <c r="N293" i="1" s="1"/>
  <c r="P478" i="1"/>
  <c r="O217" i="1"/>
  <c r="N217" i="1" s="1"/>
  <c r="P372" i="1"/>
  <c r="O309" i="1"/>
  <c r="N309" i="1" s="1"/>
  <c r="O506" i="1"/>
  <c r="N506" i="1" s="1"/>
  <c r="P33" i="1"/>
  <c r="P16" i="1"/>
  <c r="P185" i="1"/>
  <c r="P280" i="1"/>
  <c r="P64" i="1"/>
  <c r="P455" i="1"/>
  <c r="P87" i="1"/>
  <c r="P467" i="1"/>
  <c r="O54" i="1"/>
  <c r="N54" i="1" s="1"/>
  <c r="P67" i="1"/>
  <c r="P121" i="1"/>
  <c r="O521" i="1"/>
  <c r="N521" i="1" s="1"/>
  <c r="O487" i="1"/>
  <c r="N487" i="1" s="1"/>
  <c r="P69" i="1"/>
  <c r="O273" i="1"/>
  <c r="N273" i="1" s="1"/>
  <c r="O522" i="1"/>
  <c r="N522" i="1" s="1"/>
  <c r="P222" i="1"/>
  <c r="O75" i="1"/>
  <c r="N75" i="1" s="1"/>
  <c r="O266" i="1"/>
  <c r="N266" i="1" s="1"/>
  <c r="O551" i="1"/>
  <c r="N551" i="1" s="1"/>
  <c r="O418" i="1"/>
  <c r="N418" i="1" s="1"/>
  <c r="O666" i="1"/>
  <c r="N666" i="1" s="1"/>
  <c r="O94" i="1"/>
  <c r="N94" i="1" s="1"/>
  <c r="O226" i="1"/>
  <c r="N226" i="1" s="1"/>
  <c r="I243" i="1"/>
  <c r="O39" i="1"/>
  <c r="N39" i="1" s="1"/>
  <c r="P48" i="1"/>
  <c r="O572" i="1"/>
  <c r="N572" i="1" s="1"/>
  <c r="O345" i="1"/>
  <c r="N345" i="1" s="1"/>
  <c r="P317" i="1"/>
  <c r="P146" i="1"/>
  <c r="O17" i="1"/>
  <c r="N17" i="1" s="1"/>
  <c r="O213" i="1"/>
  <c r="N213" i="1" s="1"/>
  <c r="O228" i="1"/>
  <c r="N228" i="1" s="1"/>
  <c r="O278" i="1"/>
  <c r="N278" i="1" s="1"/>
  <c r="O384" i="1"/>
  <c r="N384" i="1" s="1"/>
  <c r="O565" i="1"/>
  <c r="N565" i="1" s="1"/>
  <c r="O316" i="1"/>
  <c r="N316" i="1" s="1"/>
  <c r="O550" i="1"/>
  <c r="N550" i="1" s="1"/>
  <c r="O215" i="1"/>
  <c r="N215" i="1" s="1"/>
  <c r="O477" i="1"/>
  <c r="N477" i="1" s="1"/>
  <c r="O327" i="1"/>
  <c r="N327" i="1" s="1"/>
  <c r="O661" i="1"/>
  <c r="N661" i="1" s="1"/>
  <c r="O515" i="1"/>
  <c r="N515" i="1" s="1"/>
  <c r="O357" i="1"/>
  <c r="N357" i="1" s="1"/>
  <c r="O103" i="1"/>
  <c r="N103" i="1" s="1"/>
  <c r="O83" i="1"/>
  <c r="N83" i="1" s="1"/>
  <c r="O417" i="1"/>
  <c r="N417" i="1" s="1"/>
  <c r="O355" i="1"/>
  <c r="N355" i="1" s="1"/>
  <c r="O391" i="1"/>
  <c r="N391" i="1" s="1"/>
  <c r="O89" i="1"/>
  <c r="N89" i="1" s="1"/>
  <c r="O84" i="1"/>
  <c r="N84" i="1" s="1"/>
  <c r="O241" i="1"/>
  <c r="N241" i="1" s="1"/>
  <c r="O395" i="1"/>
  <c r="N395" i="1" s="1"/>
  <c r="O191" i="1"/>
  <c r="N191" i="1" s="1"/>
  <c r="O651" i="1"/>
  <c r="N651" i="1" s="1"/>
  <c r="O510" i="1"/>
  <c r="N510" i="1" s="1"/>
  <c r="O453" i="1"/>
  <c r="N453" i="1" s="1"/>
  <c r="O450" i="1"/>
  <c r="N450" i="1" s="1"/>
  <c r="O525" i="1"/>
  <c r="N525" i="1" s="1"/>
  <c r="O464" i="1"/>
  <c r="N464" i="1" s="1"/>
  <c r="O434" i="1"/>
  <c r="N434" i="1" s="1"/>
  <c r="P42" i="1"/>
  <c r="P458" i="1"/>
  <c r="P358" i="1"/>
  <c r="P495" i="1"/>
  <c r="P603" i="1"/>
  <c r="P424" i="1"/>
  <c r="P569" i="1"/>
  <c r="P143" i="1"/>
  <c r="P610" i="1"/>
  <c r="P342" i="1"/>
  <c r="P471" i="1"/>
  <c r="P22" i="1"/>
  <c r="P497" i="1"/>
  <c r="P472" i="1"/>
  <c r="P514" i="1"/>
  <c r="P236" i="1"/>
  <c r="P93" i="1"/>
  <c r="P613" i="1"/>
  <c r="P260" i="1"/>
  <c r="P187" i="1"/>
  <c r="P296" i="1"/>
  <c r="P186" i="1"/>
  <c r="P340" i="1"/>
  <c r="P259" i="1"/>
  <c r="O18" i="1"/>
  <c r="N18" i="1" s="1"/>
  <c r="P297" i="1"/>
  <c r="O541" i="1"/>
  <c r="N541" i="1" s="1"/>
  <c r="P61" i="1" l="1"/>
  <c r="P208" i="1"/>
  <c r="P136" i="1"/>
  <c r="O62" i="1"/>
  <c r="N62" i="1" s="1"/>
  <c r="O640" i="1"/>
  <c r="N640" i="1" s="1"/>
  <c r="P640" i="1"/>
  <c r="P581" i="1"/>
  <c r="O581" i="1"/>
  <c r="N581" i="1" s="1"/>
  <c r="O99" i="1"/>
  <c r="N99" i="1" s="1"/>
  <c r="O245" i="1"/>
  <c r="N245" i="1" s="1"/>
  <c r="P422" i="1"/>
  <c r="O636" i="1"/>
  <c r="N636" i="1" s="1"/>
  <c r="P557" i="1"/>
  <c r="P62" i="1"/>
  <c r="O429" i="1"/>
  <c r="N429" i="1" s="1"/>
  <c r="O35" i="1"/>
  <c r="N35" i="1" s="1"/>
  <c r="O408" i="1"/>
  <c r="N408" i="1" s="1"/>
  <c r="P636" i="1"/>
  <c r="P95" i="1"/>
  <c r="P65" i="1"/>
  <c r="P679" i="1"/>
  <c r="P680" i="1"/>
  <c r="P678" i="1"/>
  <c r="P681" i="1" s="1"/>
  <c r="Q678" i="1" s="1"/>
  <c r="O573" i="1"/>
  <c r="N573" i="1" s="1"/>
  <c r="Q679" i="1" l="1"/>
  <c r="Q680" i="1"/>
  <c r="Q68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<sst xmlns="http://schemas.openxmlformats.org/spreadsheetml/2006/main" count="694" uniqueCount="693">
  <si>
    <t>spell-sound.pair</t>
  </si>
  <si>
    <t>pair.freq</t>
  </si>
  <si>
    <t>pair</t>
  </si>
  <si>
    <t>freq.ratio</t>
  </si>
  <si>
    <t>spell</t>
  </si>
  <si>
    <t>sound</t>
  </si>
  <si>
    <t>spell.size</t>
  </si>
  <si>
    <t>sound.size</t>
  </si>
  <si>
    <t>size</t>
  </si>
  <si>
    <t>sum.spellwise</t>
  </si>
  <si>
    <t>spell.reliability</t>
  </si>
  <si>
    <t>sum.soundwise</t>
  </si>
  <si>
    <t>sound.reliability</t>
  </si>
  <si>
    <t>pair.reliability</t>
  </si>
  <si>
    <t>F(spell.rel;sound.rel)</t>
  </si>
  <si>
    <t>log(spell.rel/sound.rel)</t>
  </si>
  <si>
    <t>note</t>
  </si>
  <si>
    <t>i:i</t>
  </si>
  <si>
    <t>eː:e</t>
  </si>
  <si>
    <t>aː:a</t>
  </si>
  <si>
    <t>ʁ:r</t>
  </si>
  <si>
    <t>uː:u</t>
  </si>
  <si>
    <t>e:e</t>
  </si>
  <si>
    <t>oː:o</t>
  </si>
  <si>
    <t>m:m</t>
  </si>
  <si>
    <t>n:n</t>
  </si>
  <si>
    <t>ɐ:r</t>
  </si>
  <si>
    <t>f:f</t>
  </si>
  <si>
    <t>t:t</t>
  </si>
  <si>
    <t>l:l</t>
  </si>
  <si>
    <t>p:p</t>
  </si>
  <si>
    <t>k:k</t>
  </si>
  <si>
    <t>pf:pf</t>
  </si>
  <si>
    <t>st:st</t>
  </si>
  <si>
    <t>aɔ:au</t>
  </si>
  <si>
    <t>aɛ:ei</t>
  </si>
  <si>
    <t>iː:ie</t>
  </si>
  <si>
    <t>uː:uh</t>
  </si>
  <si>
    <t>ɐ:er</t>
  </si>
  <si>
    <t>eː:eh</t>
  </si>
  <si>
    <t>oː:oh</t>
  </si>
  <si>
    <t>ʃ:sch</t>
  </si>
  <si>
    <t>count</t>
  </si>
  <si>
    <t>ratio</t>
  </si>
  <si>
    <t>log(p/q) &lt;0</t>
  </si>
  <si>
    <t>log(p/q)=0</t>
  </si>
  <si>
    <t>log(p/q)&gt;0</t>
  </si>
  <si>
    <t>:er</t>
  </si>
  <si>
    <t>:eu</t>
  </si>
  <si>
    <t>:ih</t>
  </si>
  <si>
    <t>ab:ab</t>
  </si>
  <si>
    <t>afn:affen</t>
  </si>
  <si>
    <t>aft:aft</t>
  </si>
  <si>
    <t>ah:ah</t>
  </si>
  <si>
    <t>ak:akk</t>
  </si>
  <si>
    <t>aks:ax</t>
  </si>
  <si>
    <t>aksn:achsen</t>
  </si>
  <si>
    <t>akt:akt</t>
  </si>
  <si>
    <t>akts:akt</t>
  </si>
  <si>
    <t>al:al</t>
  </si>
  <si>
    <t>al:all</t>
  </si>
  <si>
    <t>aln:allen</t>
  </si>
  <si>
    <t>als:als</t>
  </si>
  <si>
    <t>alt:ald</t>
  </si>
  <si>
    <t>alt:alt</t>
  </si>
  <si>
    <t>altn:alten</t>
  </si>
  <si>
    <t>alts:alz</t>
  </si>
  <si>
    <t>alɡ:allg</t>
  </si>
  <si>
    <t>alʃ:alsch</t>
  </si>
  <si>
    <t>am:am</t>
  </si>
  <si>
    <t>am:amm</t>
  </si>
  <si>
    <t>amln:ammeln</t>
  </si>
  <si>
    <t>ampf:ampf</t>
  </si>
  <si>
    <t>amt:amt</t>
  </si>
  <si>
    <t>an:an</t>
  </si>
  <si>
    <t>an:ann</t>
  </si>
  <si>
    <t>and:and</t>
  </si>
  <si>
    <t>andl:andel</t>
  </si>
  <si>
    <t>andn:anden</t>
  </si>
  <si>
    <t>anft:anft</t>
  </si>
  <si>
    <t>ant:and</t>
  </si>
  <si>
    <t>ant:ant</t>
  </si>
  <si>
    <t>antl:antel</t>
  </si>
  <si>
    <t>ants:anz</t>
  </si>
  <si>
    <t>anɡ:ang</t>
  </si>
  <si>
    <t>ap:ab</t>
  </si>
  <si>
    <t>ap:ap</t>
  </si>
  <si>
    <t>apz:abs</t>
  </si>
  <si>
    <t>as:as</t>
  </si>
  <si>
    <t>as:ass</t>
  </si>
  <si>
    <t>asn:assen</t>
  </si>
  <si>
    <t>ast:ast</t>
  </si>
  <si>
    <t>astn:asten</t>
  </si>
  <si>
    <t>at:adt</t>
  </si>
  <si>
    <t>at:at</t>
  </si>
  <si>
    <t>at:att</t>
  </si>
  <si>
    <t>ats:at</t>
  </si>
  <si>
    <t>ats:atz</t>
  </si>
  <si>
    <t>av:aw</t>
  </si>
  <si>
    <t>ax:ach</t>
  </si>
  <si>
    <t>axn:achen</t>
  </si>
  <si>
    <t>axt:acht</t>
  </si>
  <si>
    <t>axtn:achten</t>
  </si>
  <si>
    <t>aŋ:ang</t>
  </si>
  <si>
    <t>aʁ:ar</t>
  </si>
  <si>
    <t>aʁ:arr</t>
  </si>
  <si>
    <t>aʃ:asch</t>
  </si>
  <si>
    <t>aɛ:eih</t>
  </si>
  <si>
    <t>aːb:ab</t>
  </si>
  <si>
    <t>aʁb:arb</t>
  </si>
  <si>
    <t>aɔb:aub</t>
  </si>
  <si>
    <t>aːbm:aben</t>
  </si>
  <si>
    <t>aɔbm:auben</t>
  </si>
  <si>
    <t>aɛbm:eiben</t>
  </si>
  <si>
    <t>aːbmt:abend</t>
  </si>
  <si>
    <t>aɛç:eich</t>
  </si>
  <si>
    <t>aɛçn:eichen</t>
  </si>
  <si>
    <t>aɛçt:eicht</t>
  </si>
  <si>
    <t>aːd:ad</t>
  </si>
  <si>
    <t>aɛd:eid</t>
  </si>
  <si>
    <t>aɛdn:eiden</t>
  </si>
  <si>
    <t>aːf:af</t>
  </si>
  <si>
    <t>aʁf:arf</t>
  </si>
  <si>
    <t>aɔf:auf</t>
  </si>
  <si>
    <t>aːfn:afen</t>
  </si>
  <si>
    <t>aɔfn:aufen</t>
  </si>
  <si>
    <t>aɛfn:eifen</t>
  </si>
  <si>
    <t>aɔftʁ:auftr</t>
  </si>
  <si>
    <t>aːk:ag</t>
  </si>
  <si>
    <t>aŋk:ank</t>
  </si>
  <si>
    <t>aʁk:ark</t>
  </si>
  <si>
    <t>aɛk:eig</t>
  </si>
  <si>
    <t>aːkt:agd</t>
  </si>
  <si>
    <t>aʁkt:arkt</t>
  </si>
  <si>
    <t>aŋkŋ:anken</t>
  </si>
  <si>
    <t>aːl:ahl</t>
  </si>
  <si>
    <t>aːl:al</t>
  </si>
  <si>
    <t>aɛl:eil</t>
  </si>
  <si>
    <t>aːln:ahlen</t>
  </si>
  <si>
    <t>aːln:alen</t>
  </si>
  <si>
    <t>aːm:ahm</t>
  </si>
  <si>
    <t>aːm:am</t>
  </si>
  <si>
    <t>aʁm:arm</t>
  </si>
  <si>
    <t>aɔm:aum</t>
  </si>
  <si>
    <t>aɡn:agn</t>
  </si>
  <si>
    <t>aːn:an</t>
  </si>
  <si>
    <t>aɔn:aun</t>
  </si>
  <si>
    <t>aɛn:ein</t>
  </si>
  <si>
    <t>aɛnf:einf</t>
  </si>
  <si>
    <t>aɛnh:einh</t>
  </si>
  <si>
    <t>aɛnl:einl</t>
  </si>
  <si>
    <t>aɛnm:einm</t>
  </si>
  <si>
    <t>aɛnt:eind</t>
  </si>
  <si>
    <t>aɛntsl:einzel</t>
  </si>
  <si>
    <t>aɛnz:eins</t>
  </si>
  <si>
    <t>aɛnɡ:eing</t>
  </si>
  <si>
    <t>aɛnʁ:einr</t>
  </si>
  <si>
    <t>aːp:ab</t>
  </si>
  <si>
    <t>aɔpt:aupt</t>
  </si>
  <si>
    <t>aŋs:anc</t>
  </si>
  <si>
    <t>aŋs:ance</t>
  </si>
  <si>
    <t>aːs:as</t>
  </si>
  <si>
    <t>aɔs:aus</t>
  </si>
  <si>
    <t>aɔs:auß</t>
  </si>
  <si>
    <t>aːs:aß</t>
  </si>
  <si>
    <t>aɛs:eis</t>
  </si>
  <si>
    <t>aɛs:eiß</t>
  </si>
  <si>
    <t>aŋst:angst</t>
  </si>
  <si>
    <t>aɛst:eist</t>
  </si>
  <si>
    <t>aːt:ad</t>
  </si>
  <si>
    <t>aːt:aht</t>
  </si>
  <si>
    <t>aʁt:art</t>
  </si>
  <si>
    <t>aːt:at</t>
  </si>
  <si>
    <t>aɔt:aut</t>
  </si>
  <si>
    <t>aɛt:eid</t>
  </si>
  <si>
    <t>aɛt:eit</t>
  </si>
  <si>
    <t>aʁt:uart</t>
  </si>
  <si>
    <t>aʁtn:arten</t>
  </si>
  <si>
    <t>aːtn:aten</t>
  </si>
  <si>
    <t>aʁtn:ten</t>
  </si>
  <si>
    <t>aʁts:arz</t>
  </si>
  <si>
    <t>aʁtst:arzt</t>
  </si>
  <si>
    <t>aːv:av</t>
  </si>
  <si>
    <t>aːx:ach</t>
  </si>
  <si>
    <t>aɔx:auch</t>
  </si>
  <si>
    <t>aːz:as</t>
  </si>
  <si>
    <t>aɔz:aus</t>
  </si>
  <si>
    <t>aɛz:eis</t>
  </si>
  <si>
    <t>aɛzn:eisen</t>
  </si>
  <si>
    <t>aɔznt:ausend</t>
  </si>
  <si>
    <t>aːʁ:aar</t>
  </si>
  <si>
    <t>aːɡ:ag</t>
  </si>
  <si>
    <t>aːʁ:ahr</t>
  </si>
  <si>
    <t>aŋʒ:ang</t>
  </si>
  <si>
    <t>aːʁ:ar</t>
  </si>
  <si>
    <t>aɔɡ:aug</t>
  </si>
  <si>
    <t>aɛɡ:eig</t>
  </si>
  <si>
    <t>aɛʃ:eisch</t>
  </si>
  <si>
    <t>aɛʃp:eisp</t>
  </si>
  <si>
    <t>aːʁt:ahrt</t>
  </si>
  <si>
    <t>aːʁt:art</t>
  </si>
  <si>
    <t>aːʁtst:arzt</t>
  </si>
  <si>
    <t>aːɡŋ:agen</t>
  </si>
  <si>
    <t>aːʁʃ:ahrsch</t>
  </si>
  <si>
    <t>aɔɡŋ:augen</t>
  </si>
  <si>
    <t>aɛɡŋ:eigen</t>
  </si>
  <si>
    <t>b:b</t>
  </si>
  <si>
    <t>bl:bl</t>
  </si>
  <si>
    <t>bʁ:br</t>
  </si>
  <si>
    <t>d:d</t>
  </si>
  <si>
    <t>d:eud</t>
  </si>
  <si>
    <t>dʁ:dr</t>
  </si>
  <si>
    <t>eb:eb</t>
  </si>
  <si>
    <t>ebʁ:ebr</t>
  </si>
  <si>
    <t>edɔœ:ed</t>
  </si>
  <si>
    <t>ek:ek</t>
  </si>
  <si>
    <t>el:el</t>
  </si>
  <si>
    <t>em:em</t>
  </si>
  <si>
    <t>en:en</t>
  </si>
  <si>
    <t>ent:end</t>
  </si>
  <si>
    <t>et:et</t>
  </si>
  <si>
    <t>ets:ez</t>
  </si>
  <si>
    <t>etʁ:etr</t>
  </si>
  <si>
    <t>ev:ew</t>
  </si>
  <si>
    <t>ez:es</t>
  </si>
  <si>
    <t>eː:ee</t>
  </si>
  <si>
    <t>eɡ:eg</t>
  </si>
  <si>
    <t>eʁ:er</t>
  </si>
  <si>
    <t>eː:er</t>
  </si>
  <si>
    <t>eːb:eb</t>
  </si>
  <si>
    <t>eːbm:eben</t>
  </si>
  <si>
    <t>eːbms:ebens</t>
  </si>
  <si>
    <t>eːd:ed</t>
  </si>
  <si>
    <t>eːd:eder</t>
  </si>
  <si>
    <t>eːk:eg</t>
  </si>
  <si>
    <t>eːm:ehm</t>
  </si>
  <si>
    <t>eːm:em</t>
  </si>
  <si>
    <t>eːn:ehn</t>
  </si>
  <si>
    <t>eːn:en</t>
  </si>
  <si>
    <t>eːpn:ebn</t>
  </si>
  <si>
    <t>eːt:et</t>
  </si>
  <si>
    <t>eːtn:eten</t>
  </si>
  <si>
    <t>eːzn:esen</t>
  </si>
  <si>
    <t>eːɡ:eg</t>
  </si>
  <si>
    <t>eːʁ:ehr</t>
  </si>
  <si>
    <t>eːʁ:er</t>
  </si>
  <si>
    <t>eːɡl:egel</t>
  </si>
  <si>
    <t>eːɡln:egeln</t>
  </si>
  <si>
    <t>eːɡŋ:egen</t>
  </si>
  <si>
    <t>f:v</t>
  </si>
  <si>
    <t>fl:fl</t>
  </si>
  <si>
    <t>fʁ:fr</t>
  </si>
  <si>
    <t>fɔœ:f</t>
  </si>
  <si>
    <t>fʁɔœ:fr</t>
  </si>
  <si>
    <t>h:h</t>
  </si>
  <si>
    <t>hø:h</t>
  </si>
  <si>
    <t>id:id</t>
  </si>
  <si>
    <t>il:iell</t>
  </si>
  <si>
    <t>im:im</t>
  </si>
  <si>
    <t>in:in</t>
  </si>
  <si>
    <t>ioːn:ion</t>
  </si>
  <si>
    <t>ipl:ipl</t>
  </si>
  <si>
    <t>it:it</t>
  </si>
  <si>
    <t>its:it</t>
  </si>
  <si>
    <t>its:iz</t>
  </si>
  <si>
    <t>iz:is</t>
  </si>
  <si>
    <t>iː:i</t>
  </si>
  <si>
    <t>iː:ieh</t>
  </si>
  <si>
    <t>iʁ:ir</t>
  </si>
  <si>
    <t>iː:ir</t>
  </si>
  <si>
    <t>iːb:ieb</t>
  </si>
  <si>
    <t>iːbm:ieben</t>
  </si>
  <si>
    <t>iːd:ied</t>
  </si>
  <si>
    <t>iːdʁ:iedr</t>
  </si>
  <si>
    <t>iːf:ief</t>
  </si>
  <si>
    <t>iːk:ieg</t>
  </si>
  <si>
    <t>iːk:ik</t>
  </si>
  <si>
    <t>iːl:iel</t>
  </si>
  <si>
    <t>iːl:il</t>
  </si>
  <si>
    <t>iːln:ielen</t>
  </si>
  <si>
    <t>iːm:m</t>
  </si>
  <si>
    <t>iːml:ieml</t>
  </si>
  <si>
    <t>iːn:ien</t>
  </si>
  <si>
    <t>iːn:in</t>
  </si>
  <si>
    <t>iːp:ieb</t>
  </si>
  <si>
    <t>iːs:ies</t>
  </si>
  <si>
    <t>iːsn:ießen</t>
  </si>
  <si>
    <t>iːt:ied</t>
  </si>
  <si>
    <t>iːtn:ieten</t>
  </si>
  <si>
    <t>iːz:ies</t>
  </si>
  <si>
    <t>iːɐ:ier</t>
  </si>
  <si>
    <t>iːʁ:ier</t>
  </si>
  <si>
    <t>iːɡŋ:iegen</t>
  </si>
  <si>
    <t>k:ch</t>
  </si>
  <si>
    <t>k:eug</t>
  </si>
  <si>
    <t>kl:kl</t>
  </si>
  <si>
    <t>kn:kn</t>
  </si>
  <si>
    <t>kø:k</t>
  </si>
  <si>
    <t>kv:q</t>
  </si>
  <si>
    <t>kv:qu</t>
  </si>
  <si>
    <t>kœ:k</t>
  </si>
  <si>
    <t>kʁ:kr</t>
  </si>
  <si>
    <t>lø:l</t>
  </si>
  <si>
    <t>m:äum</t>
  </si>
  <si>
    <t>mø:m</t>
  </si>
  <si>
    <t>n:eun</t>
  </si>
  <si>
    <t>n:önn</t>
  </si>
  <si>
    <t>nt:eund</t>
  </si>
  <si>
    <t>nt:önnt</t>
  </si>
  <si>
    <t>nɔœ:n</t>
  </si>
  <si>
    <t>obl:obl</t>
  </si>
  <si>
    <t>od:od</t>
  </si>
  <si>
    <t>ok:ok</t>
  </si>
  <si>
    <t>ol:ol</t>
  </si>
  <si>
    <t>om:om</t>
  </si>
  <si>
    <t>on:on</t>
  </si>
  <si>
    <t>op:op</t>
  </si>
  <si>
    <t>ot:ot</t>
  </si>
  <si>
    <t>ots:ot</t>
  </si>
  <si>
    <t>ots:oz</t>
  </si>
  <si>
    <t>oz:os</t>
  </si>
  <si>
    <t>oːb:ob</t>
  </si>
  <si>
    <t>oːbm:oben</t>
  </si>
  <si>
    <t>oːdn:oden</t>
  </si>
  <si>
    <t>oːf:of</t>
  </si>
  <si>
    <t>oːl:ohl</t>
  </si>
  <si>
    <t>oːl:ol</t>
  </si>
  <si>
    <t>oːm:om</t>
  </si>
  <si>
    <t>oːn:ohn</t>
  </si>
  <si>
    <t>oːn:on</t>
  </si>
  <si>
    <t>oːnt:ond</t>
  </si>
  <si>
    <t>oːpst:obst</t>
  </si>
  <si>
    <t>oːs:os</t>
  </si>
  <si>
    <t>oːs:oß</t>
  </si>
  <si>
    <t>oːt:od</t>
  </si>
  <si>
    <t>oːt:oot</t>
  </si>
  <si>
    <t>oːt:ot</t>
  </si>
  <si>
    <t>oːts:oz</t>
  </si>
  <si>
    <t>oːx:och</t>
  </si>
  <si>
    <t>oːz:os</t>
  </si>
  <si>
    <t>oːʁ:or</t>
  </si>
  <si>
    <t>oːɡl:ogel</t>
  </si>
  <si>
    <t>pfl:pfl</t>
  </si>
  <si>
    <t>pl:pl</t>
  </si>
  <si>
    <t>plœ:pl</t>
  </si>
  <si>
    <t>pʁ:pr</t>
  </si>
  <si>
    <t>s:c</t>
  </si>
  <si>
    <t>skl:skl</t>
  </si>
  <si>
    <t>stʁ:str</t>
  </si>
  <si>
    <t>t:th</t>
  </si>
  <si>
    <t>tn:euten</t>
  </si>
  <si>
    <t>tø:t</t>
  </si>
  <si>
    <t>ts:c</t>
  </si>
  <si>
    <t>ts:z</t>
  </si>
  <si>
    <t>tsl:ötzl</t>
  </si>
  <si>
    <t>tsv:zw</t>
  </si>
  <si>
    <t>tsɔœ:z</t>
  </si>
  <si>
    <t>tʁ:tr</t>
  </si>
  <si>
    <t>tʁɔœ:tr</t>
  </si>
  <si>
    <t>ul:ul</t>
  </si>
  <si>
    <t>um:um</t>
  </si>
  <si>
    <t>ut:ut</t>
  </si>
  <si>
    <t>uts:uz</t>
  </si>
  <si>
    <t>uz:us</t>
  </si>
  <si>
    <t>uːd:ud</t>
  </si>
  <si>
    <t>uːf:uf</t>
  </si>
  <si>
    <t>uːh:uh</t>
  </si>
  <si>
    <t>uːk:ug</t>
  </si>
  <si>
    <t>uːl:uhl</t>
  </si>
  <si>
    <t>uːl:ul</t>
  </si>
  <si>
    <t>uːn:un</t>
  </si>
  <si>
    <t>uːs:uß</t>
  </si>
  <si>
    <t>uːt:ut</t>
  </si>
  <si>
    <t>uːx:uch</t>
  </si>
  <si>
    <t>uːxn:uchen</t>
  </si>
  <si>
    <t>uːz:us</t>
  </si>
  <si>
    <t>uːʁ:ur</t>
  </si>
  <si>
    <t>uːɡl:ugel</t>
  </si>
  <si>
    <t>uːʃt:ust</t>
  </si>
  <si>
    <t>v:v</t>
  </si>
  <si>
    <t>v:w</t>
  </si>
  <si>
    <t>v:war</t>
  </si>
  <si>
    <t>vœ:w</t>
  </si>
  <si>
    <t>z:s</t>
  </si>
  <si>
    <t>ʃ:ch</t>
  </si>
  <si>
    <t>ɡ:g</t>
  </si>
  <si>
    <t>ʝ:j</t>
  </si>
  <si>
    <t>ː:öh</t>
  </si>
  <si>
    <t>ː:ü</t>
  </si>
  <si>
    <t>ː:üh</t>
  </si>
  <si>
    <t>ʁ:ür</t>
  </si>
  <si>
    <t>əb:eb</t>
  </si>
  <si>
    <t>ɐb:erb</t>
  </si>
  <si>
    <t>ɐbʁ:erbr</t>
  </si>
  <si>
    <t>ɛç:äch</t>
  </si>
  <si>
    <t>ɪç:ich</t>
  </si>
  <si>
    <t>ɪç:ig</t>
  </si>
  <si>
    <t>ɛçn:echen</t>
  </si>
  <si>
    <t>ɛçt:echt</t>
  </si>
  <si>
    <t>ɪçt:icht</t>
  </si>
  <si>
    <t>ɪçts:ichts</t>
  </si>
  <si>
    <t>ɐd:d</t>
  </si>
  <si>
    <t>əd:ed</t>
  </si>
  <si>
    <t>ɐdn:rden</t>
  </si>
  <si>
    <t>ːdn:üden</t>
  </si>
  <si>
    <t>əf:ef</t>
  </si>
  <si>
    <t>ɛf:ef</t>
  </si>
  <si>
    <t>ɐf:erf</t>
  </si>
  <si>
    <t>ɪf:iff</t>
  </si>
  <si>
    <t>ɔf:off</t>
  </si>
  <si>
    <t>ːf:üf</t>
  </si>
  <si>
    <t>ʊf:uff</t>
  </si>
  <si>
    <t>ɐfl:erfl</t>
  </si>
  <si>
    <t>ɛfn:effen</t>
  </si>
  <si>
    <t>ɔfn:offen</t>
  </si>
  <si>
    <t>ɛft:äft</t>
  </si>
  <si>
    <t>ɔft:oft</t>
  </si>
  <si>
    <t>ʊft:uft</t>
  </si>
  <si>
    <t>ɐh:erh</t>
  </si>
  <si>
    <t>ɐh:rh</t>
  </si>
  <si>
    <t>ɐhø:erh</t>
  </si>
  <si>
    <t>ɛk:eck</t>
  </si>
  <si>
    <t>ɐk:erk</t>
  </si>
  <si>
    <t>ɪk:ick</t>
  </si>
  <si>
    <t>ɔk:ock</t>
  </si>
  <si>
    <t>ːk:ög</t>
  </si>
  <si>
    <t>ʊk:uck</t>
  </si>
  <si>
    <t>ʏk:ück</t>
  </si>
  <si>
    <t>ʏkl:ückl</t>
  </si>
  <si>
    <t>ɪkln:ickeln</t>
  </si>
  <si>
    <t>ɛks:echs</t>
  </si>
  <si>
    <t>ɪks:ix</t>
  </si>
  <si>
    <t>ɛkt:ekt</t>
  </si>
  <si>
    <t>ʊkt:ukt</t>
  </si>
  <si>
    <t>ɛktʁ:ektr</t>
  </si>
  <si>
    <t>ɔkŋ:ocken</t>
  </si>
  <si>
    <t>ʏkŋ:ücken</t>
  </si>
  <si>
    <t>ɛl:ell</t>
  </si>
  <si>
    <t>ɐl:erl</t>
  </si>
  <si>
    <t>ɡl:gl</t>
  </si>
  <si>
    <t>ɪl:ill</t>
  </si>
  <si>
    <t>ɔl:oll</t>
  </si>
  <si>
    <t>ɐl:rl</t>
  </si>
  <si>
    <t>ʃl:schl</t>
  </si>
  <si>
    <t>ːl:ühl</t>
  </si>
  <si>
    <t>ːl:ül</t>
  </si>
  <si>
    <t>ɪlb:ilb</t>
  </si>
  <si>
    <t>ɪld:ild</t>
  </si>
  <si>
    <t>ɔld:old</t>
  </si>
  <si>
    <t>ɪlf:ilf</t>
  </si>
  <si>
    <t>ɛlft:älft</t>
  </si>
  <si>
    <t>ɔlk:olg</t>
  </si>
  <si>
    <t>ɔlk:olk</t>
  </si>
  <si>
    <t>ɛln:ellen</t>
  </si>
  <si>
    <t>ɔln:ollen</t>
  </si>
  <si>
    <t>ːln:ühlen</t>
  </si>
  <si>
    <t>ʏln:üllen</t>
  </si>
  <si>
    <t>ɛlp:elb</t>
  </si>
  <si>
    <t>ɛlpst:elbst</t>
  </si>
  <si>
    <t>ɛlt:ält</t>
  </si>
  <si>
    <t>ɛlt:eld</t>
  </si>
  <si>
    <t>ɛlt:elt</t>
  </si>
  <si>
    <t>ɪlt:ild</t>
  </si>
  <si>
    <t>ʊlt:ult</t>
  </si>
  <si>
    <t>ɪlts:ilz</t>
  </si>
  <si>
    <t>ɔlts:olz</t>
  </si>
  <si>
    <t>ɔlɡŋ:olgen</t>
  </si>
  <si>
    <t>əm:em</t>
  </si>
  <si>
    <t>ɛm:em</t>
  </si>
  <si>
    <t>ɐm:erm</t>
  </si>
  <si>
    <t>ɪm:im</t>
  </si>
  <si>
    <t>ɪm:imm</t>
  </si>
  <si>
    <t>ɔm:omm</t>
  </si>
  <si>
    <t>ʊm:um</t>
  </si>
  <si>
    <t>ɪml:immel</t>
  </si>
  <si>
    <t>ɛmp:emp</t>
  </si>
  <si>
    <t>ɛmt:end</t>
  </si>
  <si>
    <t>ːmt:ühmt</t>
  </si>
  <si>
    <t>ɛn:änn</t>
  </si>
  <si>
    <t>ən:en</t>
  </si>
  <si>
    <t>ɛn:enn</t>
  </si>
  <si>
    <t>ɐn:ern</t>
  </si>
  <si>
    <t>ɪn:in</t>
  </si>
  <si>
    <t>ɪn:inn</t>
  </si>
  <si>
    <t>ɔn:on</t>
  </si>
  <si>
    <t>ːn:ön</t>
  </si>
  <si>
    <t>ɔn:onn</t>
  </si>
  <si>
    <t>ʃn:schn</t>
  </si>
  <si>
    <t>ːn:ün</t>
  </si>
  <si>
    <t>ʏn:ünn</t>
  </si>
  <si>
    <t>ɛnd:änd</t>
  </si>
  <si>
    <t>ɛnd:end</t>
  </si>
  <si>
    <t>ɪnd:ind</t>
  </si>
  <si>
    <t>ɔnd:ond</t>
  </si>
  <si>
    <t>ʊnd:und</t>
  </si>
  <si>
    <t>ʊnd:under</t>
  </si>
  <si>
    <t>ɛndn:enden</t>
  </si>
  <si>
    <t>ɪndn:inden</t>
  </si>
  <si>
    <t>ʊndn:unden</t>
  </si>
  <si>
    <t>ʏnf:ünf</t>
  </si>
  <si>
    <t>ɪns:ins</t>
  </si>
  <si>
    <t>ʊns:uns</t>
  </si>
  <si>
    <t>ɛnst:enst</t>
  </si>
  <si>
    <t>ɔnst:onst</t>
  </si>
  <si>
    <t>ʊnst:unst</t>
  </si>
  <si>
    <t>ʏnst:ünst</t>
  </si>
  <si>
    <t>ɪnstʁ:instr</t>
  </si>
  <si>
    <t>ɛnt:and</t>
  </si>
  <si>
    <t>ɛnt:ent</t>
  </si>
  <si>
    <t>ɪnt:ind</t>
  </si>
  <si>
    <t>ɪnt:int</t>
  </si>
  <si>
    <t>ɔnt:ont</t>
  </si>
  <si>
    <t>ʊnt:und</t>
  </si>
  <si>
    <t>ʊnt:unt</t>
  </si>
  <si>
    <t>ʊntn:unten</t>
  </si>
  <si>
    <t>ɪnts:inz</t>
  </si>
  <si>
    <t>ɛntʁ:entr</t>
  </si>
  <si>
    <t>ɔntʁ:ontr</t>
  </si>
  <si>
    <t>ɔnz:ons</t>
  </si>
  <si>
    <t>ɪnzl:insel</t>
  </si>
  <si>
    <t>ɛnʃ:ensch</t>
  </si>
  <si>
    <t>ʏnʃn:ünschen</t>
  </si>
  <si>
    <t>ʃø:sch</t>
  </si>
  <si>
    <t>ɔp:ob</t>
  </si>
  <si>
    <t>ɔp:opp</t>
  </si>
  <si>
    <t>ʁp:örp</t>
  </si>
  <si>
    <t>ʃp:sp</t>
  </si>
  <si>
    <t>ʊp:ub</t>
  </si>
  <si>
    <t>ʊp:upp</t>
  </si>
  <si>
    <t>ːp:yp</t>
  </si>
  <si>
    <t>ɔpf:opf</t>
  </si>
  <si>
    <t>ɔplt:oppelt</t>
  </si>
  <si>
    <t>ʊpst:ubst</t>
  </si>
  <si>
    <t>ɔpʝ:obj</t>
  </si>
  <si>
    <t>ʃpʁ:spr</t>
  </si>
  <si>
    <t>ɛs:ess</t>
  </si>
  <si>
    <t>ɪs:is</t>
  </si>
  <si>
    <t>ɪs:iss</t>
  </si>
  <si>
    <t>ːs:öß</t>
  </si>
  <si>
    <t>ʊs:uss</t>
  </si>
  <si>
    <t>ʏs:üss</t>
  </si>
  <si>
    <t>ːs:üß</t>
  </si>
  <si>
    <t>ɪsk:isk</t>
  </si>
  <si>
    <t>ʏsl:üssel</t>
  </si>
  <si>
    <t>ɛsn:essen</t>
  </si>
  <si>
    <t>ɪsn:issen</t>
  </si>
  <si>
    <t>ʏsn:üssen</t>
  </si>
  <si>
    <t>ɛst:est</t>
  </si>
  <si>
    <t>ɪst:ist</t>
  </si>
  <si>
    <t>ɐst:st</t>
  </si>
  <si>
    <t>ʊst:usst</t>
  </si>
  <si>
    <t>ʊst:ust</t>
  </si>
  <si>
    <t>ʏst:üst</t>
  </si>
  <si>
    <t>ːst:üst</t>
  </si>
  <si>
    <t>ʏst:yst</t>
  </si>
  <si>
    <t>ɛstn:esten</t>
  </si>
  <si>
    <t>ɔstn:osten</t>
  </si>
  <si>
    <t>ʊstʁ:ustr</t>
  </si>
  <si>
    <t>ɐt:ard</t>
  </si>
  <si>
    <t>ɐt:ert</t>
  </si>
  <si>
    <t>ət:et</t>
  </si>
  <si>
    <t>ɛt:ett</t>
  </si>
  <si>
    <t>ɪt:it</t>
  </si>
  <si>
    <t>ɪt:itt</t>
  </si>
  <si>
    <t>ʁt:ört</t>
  </si>
  <si>
    <t>ɐt:rd</t>
  </si>
  <si>
    <t>ʃt:st</t>
  </si>
  <si>
    <t>ɐt:t</t>
  </si>
  <si>
    <t>ʊt:utt</t>
  </si>
  <si>
    <t>ɪtl:ittel</t>
  </si>
  <si>
    <t>ːtn:öten</t>
  </si>
  <si>
    <t>ɛts:etz</t>
  </si>
  <si>
    <t>ɪts:itz</t>
  </si>
  <si>
    <t>ʏts:ütz</t>
  </si>
  <si>
    <t>ɛtsn:etzen</t>
  </si>
  <si>
    <t>ɪtsn:itzen</t>
  </si>
  <si>
    <t>ʏtsn:ützen</t>
  </si>
  <si>
    <t>ɛtst:etzt</t>
  </si>
  <si>
    <t>ɐtʁ:ertr</t>
  </si>
  <si>
    <t>ɛtʃ:etch</t>
  </si>
  <si>
    <t>ɐtʁ:rtr</t>
  </si>
  <si>
    <t>ʃtʁ:str</t>
  </si>
  <si>
    <t>ʊtʃ:utsch</t>
  </si>
  <si>
    <t>ɐv:erw</t>
  </si>
  <si>
    <t>əv:ew</t>
  </si>
  <si>
    <t>ɐv:rw</t>
  </si>
  <si>
    <t>ʃv:schw</t>
  </si>
  <si>
    <t>ɔx:och</t>
  </si>
  <si>
    <t>ʊx:uch</t>
  </si>
  <si>
    <t>ɔxn:ochen</t>
  </si>
  <si>
    <t>ɛz:ais</t>
  </si>
  <si>
    <t>ɐz:ers</t>
  </si>
  <si>
    <t>əz:es</t>
  </si>
  <si>
    <t>ːz:ös</t>
  </si>
  <si>
    <t>ɐz:rs</t>
  </si>
  <si>
    <t>ːzn:ösen</t>
  </si>
  <si>
    <t>ɛː:äh</t>
  </si>
  <si>
    <t>ɛŋ:äng</t>
  </si>
  <si>
    <t>əɡ:eg</t>
  </si>
  <si>
    <t>ɛŋ:eng</t>
  </si>
  <si>
    <t>əʁ:er</t>
  </si>
  <si>
    <t>ɐɡ:erg</t>
  </si>
  <si>
    <t>ɐʁ:err</t>
  </si>
  <si>
    <t>ɐʃ:ersch</t>
  </si>
  <si>
    <t>əʃ:esch</t>
  </si>
  <si>
    <t>ɐɡ:g</t>
  </si>
  <si>
    <t>ɡʁ:gr</t>
  </si>
  <si>
    <t>ɪɡ:ig</t>
  </si>
  <si>
    <t>ɪŋ:ing</t>
  </si>
  <si>
    <t>ɪʃ:isch</t>
  </si>
  <si>
    <t>ɪʃ:ish</t>
  </si>
  <si>
    <t>ɔː:o</t>
  </si>
  <si>
    <t>ɔŋ:on</t>
  </si>
  <si>
    <t>ːʁ:ör</t>
  </si>
  <si>
    <t>ːʁ:r</t>
  </si>
  <si>
    <t>ʃʁ:schr</t>
  </si>
  <si>
    <t>ːɡ:üg</t>
  </si>
  <si>
    <t>ːʁ:ühr</t>
  </si>
  <si>
    <t>ʊŋ:ung</t>
  </si>
  <si>
    <t>ɛʁb:erb</t>
  </si>
  <si>
    <t>ɛʁbm:erben</t>
  </si>
  <si>
    <t>ʊʁç:urch</t>
  </si>
  <si>
    <t>ɔʁd:ord</t>
  </si>
  <si>
    <t>ɔʁdn:orden</t>
  </si>
  <si>
    <t>ɔʁf:orf</t>
  </si>
  <si>
    <t>ʊʁf:urf</t>
  </si>
  <si>
    <t>ɛʁfn:erfen</t>
  </si>
  <si>
    <t>ɛŋk:änk</t>
  </si>
  <si>
    <t>ɛʁk:erg</t>
  </si>
  <si>
    <t>ɪʁk:irk</t>
  </si>
  <si>
    <t>ʊŋk:unk</t>
  </si>
  <si>
    <t>ʊŋkl:unkel</t>
  </si>
  <si>
    <t>ɪŋks:inks</t>
  </si>
  <si>
    <t>ʊŋkt:unkt</t>
  </si>
  <si>
    <t>ɛʁktsɔœ:erkz</t>
  </si>
  <si>
    <t>ɛŋkŋ:enken</t>
  </si>
  <si>
    <t>ɛʁkŋ:erken</t>
  </si>
  <si>
    <t>ɐɡl:ergl</t>
  </si>
  <si>
    <t>ɐʃl:rschl</t>
  </si>
  <si>
    <t>ːɡl:ügel</t>
  </si>
  <si>
    <t>ɛːln:ählen</t>
  </si>
  <si>
    <t>ɛʁm:ärm</t>
  </si>
  <si>
    <t>ɛɡm:egm</t>
  </si>
  <si>
    <t>ɪʁm:irm</t>
  </si>
  <si>
    <t>ɔʁm:orm</t>
  </si>
  <si>
    <t>ɛːn:än</t>
  </si>
  <si>
    <t>ɛʁn:ern</t>
  </si>
  <si>
    <t>ɪʃn:ischen</t>
  </si>
  <si>
    <t>ɔʁn:orn</t>
  </si>
  <si>
    <t>ɛʁnt:ernt</t>
  </si>
  <si>
    <t>ɡʁø:gr</t>
  </si>
  <si>
    <t>ʊʁs:urs</t>
  </si>
  <si>
    <t>ɛːt:ät</t>
  </si>
  <si>
    <t>ɐʃt:erst</t>
  </si>
  <si>
    <t>əʃt:est</t>
  </si>
  <si>
    <t>ɪʁt:ird</t>
  </si>
  <si>
    <t>ɔʁt:ord</t>
  </si>
  <si>
    <t>ɔʁt:ort</t>
  </si>
  <si>
    <t>ɐʃt:rst</t>
  </si>
  <si>
    <t>ɛːtç:ädch</t>
  </si>
  <si>
    <t>ɔʁtn:orten</t>
  </si>
  <si>
    <t>ɛʁts:ärts</t>
  </si>
  <si>
    <t>ɛʁts:erz</t>
  </si>
  <si>
    <t>ʊʁts:urz</t>
  </si>
  <si>
    <t>ʊʁtsl:urzel</t>
  </si>
  <si>
    <t>ɔʁtz:orts</t>
  </si>
  <si>
    <t>əʃv:eschw</t>
  </si>
  <si>
    <t>ɛʁz:ers</t>
  </si>
  <si>
    <t>ɛːɡ:äg</t>
  </si>
  <si>
    <t>ɛːʁ:ähr</t>
  </si>
  <si>
    <t>ɑ̃ʒ:ang</t>
  </si>
  <si>
    <t>ɛʁɡ:erg</t>
  </si>
  <si>
    <t>əʃʁ:eschr</t>
  </si>
  <si>
    <t>ɔʁɡl:orgel</t>
  </si>
  <si>
    <t>ɑ̃ːs:anc</t>
  </si>
  <si>
    <t>ɑ̃ːs:ance</t>
  </si>
  <si>
    <t>atʏ:at</t>
  </si>
  <si>
    <t>bʏ:b</t>
  </si>
  <si>
    <t>ekʏ:ek</t>
  </si>
  <si>
    <t>eʁʏ:er</t>
  </si>
  <si>
    <t>eʁʏ:erüh</t>
  </si>
  <si>
    <t>flʏ:fl</t>
  </si>
  <si>
    <t>fʏ:f</t>
  </si>
  <si>
    <t>fʁʏ:fr</t>
  </si>
  <si>
    <t>hʏ:h</t>
  </si>
  <si>
    <t>kʏ:k</t>
  </si>
  <si>
    <t>lʏ:l</t>
  </si>
  <si>
    <t>pʁʏ:pr</t>
  </si>
  <si>
    <t>tʏ:t</t>
  </si>
  <si>
    <t>vʏ:w</t>
  </si>
  <si>
    <t>zʏ:s</t>
  </si>
  <si>
    <t>ʃʏ:sch</t>
  </si>
  <si>
    <t>ɡʁʏ:gr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</si>
</sst>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_ "/>
    <numFmt numFmtId="165" formatCode="0.0000_);[Red]\(0.0000\)"/>
    <numFmt numFmtId="166" formatCode="0_ "/>
    <numFmt numFmtId="167" formatCode="0.000"/>
  </numFmts>
  <fonts count="3">
    <font>
      <sz val="12"/>
      <color theme="1"/>
      <name val="LucidaSansUnicode"/>
      <family val="2"/>
    </font>
    <font>
      <sz val="14"/>
      <color theme="1"/>
      <name val="Lucida Sans Unicode"/>
    </font>
    <font>
      <sz val="14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6" fontId="0" fillId="0" borderId="0" xfId="0" applyNumberFormat="1" applyFont="1"/>
    <xf numFmtId="0" fontId="0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9"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alignment vertical="bottom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r>
              <a:rPr lang="en-US" sz="1800" b="1" i="0" u="none" strike="noStrike" kern="1200" cap="none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Lucida Sans Unicode" panose="020B0602030504020204" pitchFamily="34" charset="0"/>
              </a:rPr>
              <a:t>Plot of log(spell.reliabilty/sound.reliability) of spell-sound ON 1-grams for German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Lucida Sans Unicode" panose="020B0602030504020204" pitchFamily="34" charset="0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'1gram.r1b'!$P$1</c:f>
              <c:strCache>
                <c:ptCount val="1"/>
                <c:pt idx="0">
                  <c:v>log(spell.rel/sound.rel)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'1gram.r1b'!$A$2:$A$673</c:f>
              <c:strCache>
                <c:ptCount val="672"/>
                <c:pt idx="0">
                  <c:v>~w~ : [vœ]</c:v>
                </c:pt>
                <c:pt idx="1">
                  <c:v>~w~ : [vʏ]</c:v>
                </c:pt>
                <c:pt idx="2">
                  <c:v>~s~ : [zʏ]</c:v>
                </c:pt>
                <c:pt idx="3">
                  <c:v>~m~ : [mø]</c:v>
                </c:pt>
                <c:pt idx="4">
                  <c:v>~m~ : [iːm]</c:v>
                </c:pt>
                <c:pt idx="5">
                  <c:v>~b~ : [bʏ]</c:v>
                </c:pt>
                <c:pt idx="6">
                  <c:v>~h~ : [hʏ]</c:v>
                </c:pt>
                <c:pt idx="7">
                  <c:v>~f~ : [fɔœ]</c:v>
                </c:pt>
                <c:pt idx="8">
                  <c:v>~k~ : [kø]</c:v>
                </c:pt>
                <c:pt idx="9">
                  <c:v>~k~ : [kʏ]</c:v>
                </c:pt>
                <c:pt idx="10">
                  <c:v>~l~ : [lʏ]</c:v>
                </c:pt>
                <c:pt idx="11">
                  <c:v>~z~ : [tsɔœ]</c:v>
                </c:pt>
                <c:pt idx="12">
                  <c:v>~d~ : [ɐd]</c:v>
                </c:pt>
                <c:pt idx="13">
                  <c:v>~t~ : [tø]</c:v>
                </c:pt>
                <c:pt idx="14">
                  <c:v>~h~ : [hø]</c:v>
                </c:pt>
                <c:pt idx="15">
                  <c:v>~g~ : [ɐɡ]</c:v>
                </c:pt>
                <c:pt idx="16">
                  <c:v>~l~ : [lø]</c:v>
                </c:pt>
                <c:pt idx="17">
                  <c:v>~r~ : [ːʁ]</c:v>
                </c:pt>
                <c:pt idx="18">
                  <c:v>~o~ : [ɔː]</c:v>
                </c:pt>
                <c:pt idx="19">
                  <c:v>~t~ : [tʏ]</c:v>
                </c:pt>
                <c:pt idx="20">
                  <c:v>~k~ : [kœ]</c:v>
                </c:pt>
                <c:pt idx="21">
                  <c:v>~n~ : [nɔœ]</c:v>
                </c:pt>
                <c:pt idx="22">
                  <c:v>~f~ : [fʏ]</c:v>
                </c:pt>
                <c:pt idx="23">
                  <c:v>~e~ : [eː]</c:v>
                </c:pt>
                <c:pt idx="24">
                  <c:v>~t~ : [ɐt]</c:v>
                </c:pt>
                <c:pt idx="25">
                  <c:v>~r~ : [ʁ]</c:v>
                </c:pt>
                <c:pt idx="26">
                  <c:v>~c~ : [s]</c:v>
                </c:pt>
                <c:pt idx="27">
                  <c:v>~t~ : [t]</c:v>
                </c:pt>
                <c:pt idx="28">
                  <c:v>~l~ : [l]</c:v>
                </c:pt>
                <c:pt idx="29">
                  <c:v>~h~ : [h]</c:v>
                </c:pt>
                <c:pt idx="30">
                  <c:v>~i~ : [i]</c:v>
                </c:pt>
                <c:pt idx="31">
                  <c:v>~k~ : [k]</c:v>
                </c:pt>
                <c:pt idx="32">
                  <c:v>~e~ : [e]</c:v>
                </c:pt>
                <c:pt idx="33">
                  <c:v>~g~ : [ɡ]</c:v>
                </c:pt>
                <c:pt idx="34">
                  <c:v>~b~ : [b]</c:v>
                </c:pt>
                <c:pt idx="35">
                  <c:v>~m~ : [m]</c:v>
                </c:pt>
                <c:pt idx="36">
                  <c:v>~s~ : [z]</c:v>
                </c:pt>
                <c:pt idx="37">
                  <c:v>~n~ : [n]</c:v>
                </c:pt>
                <c:pt idx="38">
                  <c:v>~d~ : [d]</c:v>
                </c:pt>
                <c:pt idx="39">
                  <c:v>~z~ : [ts]</c:v>
                </c:pt>
                <c:pt idx="40">
                  <c:v>~a~ : [aː]</c:v>
                </c:pt>
                <c:pt idx="41">
                  <c:v>~j~ : [ʝ]</c:v>
                </c:pt>
                <c:pt idx="42">
                  <c:v>~p~ : [p]</c:v>
                </c:pt>
                <c:pt idx="43">
                  <c:v>~w~ : [v]</c:v>
                </c:pt>
                <c:pt idx="44">
                  <c:v>~i~ : [iː]</c:v>
                </c:pt>
                <c:pt idx="45">
                  <c:v>~o~ : [oː]</c:v>
                </c:pt>
                <c:pt idx="46">
                  <c:v>~r~ : [ɐ]</c:v>
                </c:pt>
                <c:pt idx="47">
                  <c:v>~u~ : [uː]</c:v>
                </c:pt>
                <c:pt idx="48">
                  <c:v>~f~ : [f]</c:v>
                </c:pt>
                <c:pt idx="49">
                  <c:v>~q~ : [kv]</c:v>
                </c:pt>
                <c:pt idx="50">
                  <c:v>~ü~ : [ː]</c:v>
                </c:pt>
                <c:pt idx="51">
                  <c:v>~v~ : [f]</c:v>
                </c:pt>
                <c:pt idx="52">
                  <c:v>~v~ : [v]</c:v>
                </c:pt>
                <c:pt idx="53">
                  <c:v>~c~ : [ts]</c:v>
                </c:pt>
                <c:pt idx="54">
                  <c:v>~er~ : [eʁʏ]</c:v>
                </c:pt>
                <c:pt idx="55">
                  <c:v>~en~ : [eːn]</c:v>
                </c:pt>
                <c:pt idx="56">
                  <c:v>~st~ : [st]</c:v>
                </c:pt>
                <c:pt idx="57">
                  <c:v>~st~ : [ɐst]</c:v>
                </c:pt>
                <c:pt idx="58">
                  <c:v>~er~ : [əʁ]</c:v>
                </c:pt>
                <c:pt idx="59">
                  <c:v>~er~ : []</c:v>
                </c:pt>
                <c:pt idx="60">
                  <c:v>~er~ : [eːʁ]</c:v>
                </c:pt>
                <c:pt idx="61">
                  <c:v>~en~ : [ən]</c:v>
                </c:pt>
                <c:pt idx="62">
                  <c:v>~on~ : [ɔŋ]</c:v>
                </c:pt>
                <c:pt idx="63">
                  <c:v>~at~ : [atʏ]</c:v>
                </c:pt>
                <c:pt idx="64">
                  <c:v>~eg~ : [eːk]</c:v>
                </c:pt>
                <c:pt idx="65">
                  <c:v>~fl~ : [flʏ]</c:v>
                </c:pt>
                <c:pt idx="66">
                  <c:v>~pr~ : [pʁʏ]</c:v>
                </c:pt>
                <c:pt idx="67">
                  <c:v>~gr~ : [ɡʁø]</c:v>
                </c:pt>
                <c:pt idx="68">
                  <c:v>~gr~ : [ɡʁʏ]</c:v>
                </c:pt>
                <c:pt idx="69">
                  <c:v>~ig~ : [ɪɡ]</c:v>
                </c:pt>
                <c:pt idx="70">
                  <c:v>~um~ : [um]</c:v>
                </c:pt>
                <c:pt idx="71">
                  <c:v>~on~ : [ɔn]</c:v>
                </c:pt>
                <c:pt idx="72">
                  <c:v>~on~ : [on]</c:v>
                </c:pt>
                <c:pt idx="73">
                  <c:v>~em~ : [em]</c:v>
                </c:pt>
                <c:pt idx="74">
                  <c:v>~ut~ : [ut]</c:v>
                </c:pt>
                <c:pt idx="75">
                  <c:v>~ed~ : [əd]</c:v>
                </c:pt>
                <c:pt idx="76">
                  <c:v>~em~ : [əm]</c:v>
                </c:pt>
                <c:pt idx="77">
                  <c:v>~em~ : [ɛm]</c:v>
                </c:pt>
                <c:pt idx="78">
                  <c:v>~ed~ : [edɔœ]</c:v>
                </c:pt>
                <c:pt idx="79">
                  <c:v>~tr~ : [tʁɔœ]</c:v>
                </c:pt>
                <c:pt idx="80">
                  <c:v>~er~ : [eʁ]</c:v>
                </c:pt>
                <c:pt idx="81">
                  <c:v>~fr~ : [fʁʏ]</c:v>
                </c:pt>
                <c:pt idx="82">
                  <c:v>~fr~ : [fʁɔœ]</c:v>
                </c:pt>
                <c:pt idx="83">
                  <c:v>~is~ : [iz]</c:v>
                </c:pt>
                <c:pt idx="84">
                  <c:v>~uh~ : [uːh]</c:v>
                </c:pt>
                <c:pt idx="85">
                  <c:v>~ab~ : [ab]</c:v>
                </c:pt>
                <c:pt idx="86">
                  <c:v>~ab~ : [aːb]</c:v>
                </c:pt>
                <c:pt idx="87">
                  <c:v>~ab~ : [aːp]</c:v>
                </c:pt>
                <c:pt idx="88">
                  <c:v>~eg~ : [əɡ]</c:v>
                </c:pt>
                <c:pt idx="89">
                  <c:v>~eg~ : [eːɡ]</c:v>
                </c:pt>
                <c:pt idx="90">
                  <c:v>~ot~ : [ots]</c:v>
                </c:pt>
                <c:pt idx="91">
                  <c:v>~eb~ : [eb]</c:v>
                </c:pt>
                <c:pt idx="92">
                  <c:v>~om~ : [om]</c:v>
                </c:pt>
                <c:pt idx="93">
                  <c:v>~eb~ : [eːb]</c:v>
                </c:pt>
                <c:pt idx="94">
                  <c:v>~pl~ : [plœ]</c:v>
                </c:pt>
                <c:pt idx="95">
                  <c:v>~ot~ : [ot]</c:v>
                </c:pt>
                <c:pt idx="96">
                  <c:v>~an~ : [aːn]</c:v>
                </c:pt>
                <c:pt idx="97">
                  <c:v>~er~ : [eː]</c:v>
                </c:pt>
                <c:pt idx="98">
                  <c:v>~et~ : [et]</c:v>
                </c:pt>
                <c:pt idx="99">
                  <c:v>~os~ : [oz]</c:v>
                </c:pt>
                <c:pt idx="100">
                  <c:v>~ef~ : [ɛf]</c:v>
                </c:pt>
                <c:pt idx="101">
                  <c:v>~et~ : [ət]</c:v>
                </c:pt>
                <c:pt idx="102">
                  <c:v>~ek~ : [ekʏ]</c:v>
                </c:pt>
                <c:pt idx="103">
                  <c:v>~et~ : [eːt]</c:v>
                </c:pt>
                <c:pt idx="104">
                  <c:v>~os~ : [oːz]</c:v>
                </c:pt>
                <c:pt idx="105">
                  <c:v>~uß~ : [uːs]</c:v>
                </c:pt>
                <c:pt idx="106">
                  <c:v>~at~ : [aːt]</c:v>
                </c:pt>
                <c:pt idx="107">
                  <c:v>~it~ : [its]</c:v>
                </c:pt>
                <c:pt idx="108">
                  <c:v>~am~ : [am]</c:v>
                </c:pt>
                <c:pt idx="109">
                  <c:v>~it~ : [it]</c:v>
                </c:pt>
                <c:pt idx="110">
                  <c:v>~as~ : [aːz]</c:v>
                </c:pt>
                <c:pt idx="111">
                  <c:v>~in~ : [in]</c:v>
                </c:pt>
                <c:pt idx="112">
                  <c:v>~es~ : [əz]</c:v>
                </c:pt>
                <c:pt idx="113">
                  <c:v>~ag~ : [aːɡ]</c:v>
                </c:pt>
                <c:pt idx="114">
                  <c:v>~eg~ : [eɡ]</c:v>
                </c:pt>
                <c:pt idx="115">
                  <c:v>~ar~ : [aʁ]</c:v>
                </c:pt>
                <c:pt idx="116">
                  <c:v>~at~ : [ats]</c:v>
                </c:pt>
                <c:pt idx="117">
                  <c:v>~al~ : [al]</c:v>
                </c:pt>
                <c:pt idx="118">
                  <c:v>~in~ : [iːn]</c:v>
                </c:pt>
                <c:pt idx="119">
                  <c:v>~im~ : [im]</c:v>
                </c:pt>
                <c:pt idx="120">
                  <c:v>~ir~ : [iʁ]</c:v>
                </c:pt>
                <c:pt idx="121">
                  <c:v>~ul~ : [ul]</c:v>
                </c:pt>
                <c:pt idx="122">
                  <c:v>~us~ : [uz]</c:v>
                </c:pt>
                <c:pt idx="123">
                  <c:v>~ad~ : [aːd]</c:v>
                </c:pt>
                <c:pt idx="124">
                  <c:v>~us~ : [uːz]</c:v>
                </c:pt>
                <c:pt idx="125">
                  <c:v>~oz~ : [oːts]</c:v>
                </c:pt>
                <c:pt idx="126">
                  <c:v>~ew~ : [ev]</c:v>
                </c:pt>
                <c:pt idx="127">
                  <c:v>~eb~ : [əb]</c:v>
                </c:pt>
                <c:pt idx="128">
                  <c:v>~ew~ : [əv]</c:v>
                </c:pt>
                <c:pt idx="129">
                  <c:v>~ob~ : [oːb]</c:v>
                </c:pt>
                <c:pt idx="130">
                  <c:v>~es~ : [ez]</c:v>
                </c:pt>
                <c:pt idx="131">
                  <c:v>~ag~ : [aːk]</c:v>
                </c:pt>
                <c:pt idx="132">
                  <c:v>~in~ : [ɪn]</c:v>
                </c:pt>
                <c:pt idx="133">
                  <c:v>~ab~ : [ap]</c:v>
                </c:pt>
                <c:pt idx="134">
                  <c:v>~aß~ : [aːs]</c:v>
                </c:pt>
                <c:pt idx="135">
                  <c:v>~fr~ : [fʁ]</c:v>
                </c:pt>
                <c:pt idx="136">
                  <c:v>~ol~ : [oːl]</c:v>
                </c:pt>
                <c:pt idx="137">
                  <c:v>~os~ : [oːs]</c:v>
                </c:pt>
                <c:pt idx="138">
                  <c:v>~em~ : [eːm]</c:v>
                </c:pt>
                <c:pt idx="139">
                  <c:v>~ek~ : [ek]</c:v>
                </c:pt>
                <c:pt idx="140">
                  <c:v>~ol~ : [ol]</c:v>
                </c:pt>
                <c:pt idx="141">
                  <c:v>~ef~ : [əf]</c:v>
                </c:pt>
                <c:pt idx="142">
                  <c:v>~ob~ : [ɔp]</c:v>
                </c:pt>
                <c:pt idx="143">
                  <c:v>~od~ : [od]</c:v>
                </c:pt>
                <c:pt idx="144">
                  <c:v>~pl~ : [pl]</c:v>
                </c:pt>
                <c:pt idx="145">
                  <c:v>~om~ : [oːm]</c:v>
                </c:pt>
                <c:pt idx="146">
                  <c:v>~gr~ : [ɡʁ]</c:v>
                </c:pt>
                <c:pt idx="147">
                  <c:v>~ed~ : [eːd]</c:v>
                </c:pt>
                <c:pt idx="148">
                  <c:v>~tr~ : [tʁ]</c:v>
                </c:pt>
                <c:pt idx="149">
                  <c:v>~ut~ : [uːt]</c:v>
                </c:pt>
                <c:pt idx="150">
                  <c:v>~on~ : [oːn]</c:v>
                </c:pt>
                <c:pt idx="151">
                  <c:v>~um~ : [ʊm]</c:v>
                </c:pt>
                <c:pt idx="152">
                  <c:v>~ot~ : [oːt]</c:v>
                </c:pt>
                <c:pt idx="153">
                  <c:v>~fl~ : [fl]</c:v>
                </c:pt>
                <c:pt idx="154">
                  <c:v>~pr~ : [pʁ]</c:v>
                </c:pt>
                <c:pt idx="155">
                  <c:v>~am~ : [aːm]</c:v>
                </c:pt>
                <c:pt idx="156">
                  <c:v>~en~ : [en]</c:v>
                </c:pt>
                <c:pt idx="157">
                  <c:v>~st~ : [ʃt]</c:v>
                </c:pt>
                <c:pt idx="158">
                  <c:v>~as~ : [aːs]</c:v>
                </c:pt>
                <c:pt idx="159">
                  <c:v>~üß~ : [ːs]</c:v>
                </c:pt>
                <c:pt idx="160">
                  <c:v>~oz~ : [ots]</c:v>
                </c:pt>
                <c:pt idx="161">
                  <c:v>~oß~ : [oːs]</c:v>
                </c:pt>
                <c:pt idx="162">
                  <c:v>~ul~ : [uːl]</c:v>
                </c:pt>
                <c:pt idx="163">
                  <c:v>~at~ : [at]</c:v>
                </c:pt>
                <c:pt idx="164">
                  <c:v>~is~ : [ɪs]</c:v>
                </c:pt>
                <c:pt idx="165">
                  <c:v>~ah~ : [ah]</c:v>
                </c:pt>
                <c:pt idx="166">
                  <c:v>~aw~ : [av]</c:v>
                </c:pt>
                <c:pt idx="167">
                  <c:v>~id~ : [id]</c:v>
                </c:pt>
                <c:pt idx="168">
                  <c:v>~kn~ : [kn]</c:v>
                </c:pt>
                <c:pt idx="169">
                  <c:v>~op~ : [op]</c:v>
                </c:pt>
                <c:pt idx="170">
                  <c:v>~üf~ : [ːf]</c:v>
                </c:pt>
                <c:pt idx="171">
                  <c:v>~ög~ : [ːk]</c:v>
                </c:pt>
                <c:pt idx="172">
                  <c:v>~yp~ : [ːp]</c:v>
                </c:pt>
                <c:pt idx="173">
                  <c:v>~ös~ : [ːz]</c:v>
                </c:pt>
                <c:pt idx="174">
                  <c:v>~üg~ : [ːɡ]</c:v>
                </c:pt>
                <c:pt idx="175">
                  <c:v>~ax~ : [aks]</c:v>
                </c:pt>
                <c:pt idx="176">
                  <c:v>~af~ : [aːf]</c:v>
                </c:pt>
                <c:pt idx="177">
                  <c:v>~av~ : [aːv]</c:v>
                </c:pt>
                <c:pt idx="178">
                  <c:v>~ez~ : [ets]</c:v>
                </c:pt>
                <c:pt idx="179">
                  <c:v>~of~ : [oːf]</c:v>
                </c:pt>
                <c:pt idx="180">
                  <c:v>~uz~ : [uts]</c:v>
                </c:pt>
                <c:pt idx="181">
                  <c:v>~un~ : [uːn]</c:v>
                </c:pt>
                <c:pt idx="182">
                  <c:v>~ur~ : [uːʁ]</c:v>
                </c:pt>
                <c:pt idx="183">
                  <c:v>~än~ : [ɛːn]</c:v>
                </c:pt>
                <c:pt idx="184">
                  <c:v>~ät~ : [ɛːt]</c:v>
                </c:pt>
                <c:pt idx="185">
                  <c:v>~äg~ : [ɛːɡ]</c:v>
                </c:pt>
                <c:pt idx="186">
                  <c:v>~el~ : [el]</c:v>
                </c:pt>
                <c:pt idx="187">
                  <c:v>~äh~ : [ɛː]</c:v>
                </c:pt>
                <c:pt idx="188">
                  <c:v>~or~ : [oːʁ]</c:v>
                </c:pt>
                <c:pt idx="189">
                  <c:v>~ud~ : [uːd]</c:v>
                </c:pt>
                <c:pt idx="190">
                  <c:v>~uf~ : [uːf]</c:v>
                </c:pt>
                <c:pt idx="191">
                  <c:v>~ix~ : [ɪks]</c:v>
                </c:pt>
                <c:pt idx="192">
                  <c:v>~ok~ : [ok]</c:v>
                </c:pt>
                <c:pt idx="193">
                  <c:v>~pf~ : [pf]</c:v>
                </c:pt>
                <c:pt idx="194">
                  <c:v>~kr~ : [kʁ]</c:v>
                </c:pt>
                <c:pt idx="195">
                  <c:v>~br~ : [bʁ]</c:v>
                </c:pt>
                <c:pt idx="196">
                  <c:v>~au~ : [aɔ]</c:v>
                </c:pt>
                <c:pt idx="197">
                  <c:v>~dr~ : [dʁ]</c:v>
                </c:pt>
                <c:pt idx="198">
                  <c:v>~kl~ : [kl]</c:v>
                </c:pt>
                <c:pt idx="199">
                  <c:v>~gl~ : [ɡl]</c:v>
                </c:pt>
                <c:pt idx="200">
                  <c:v>~zw~ : [tsv]</c:v>
                </c:pt>
                <c:pt idx="201">
                  <c:v>~bl~ : [bl]</c:v>
                </c:pt>
                <c:pt idx="202">
                  <c:v>~ug~ : [uːk]</c:v>
                </c:pt>
                <c:pt idx="203">
                  <c:v>~sp~ : [ʃp]</c:v>
                </c:pt>
                <c:pt idx="204">
                  <c:v>~er~ : [ɐ]</c:v>
                </c:pt>
                <c:pt idx="205">
                  <c:v>~an~ : [an]</c:v>
                </c:pt>
                <c:pt idx="206">
                  <c:v>~al~ : [aːl]</c:v>
                </c:pt>
                <c:pt idx="207">
                  <c:v>~ei~ : [aɛ]</c:v>
                </c:pt>
                <c:pt idx="208">
                  <c:v>~as~ : [as]</c:v>
                </c:pt>
                <c:pt idx="209">
                  <c:v>~ie~ : [iː]</c:v>
                </c:pt>
                <c:pt idx="210">
                  <c:v>~ar~ : [aːʁ]</c:v>
                </c:pt>
                <c:pt idx="211">
                  <c:v>~it~ : [ɪt]</c:v>
                </c:pt>
                <c:pt idx="212">
                  <c:v>~ül~ : [ːl]</c:v>
                </c:pt>
                <c:pt idx="213">
                  <c:v>~ön~ : [ːn]</c:v>
                </c:pt>
                <c:pt idx="214">
                  <c:v>~ig~ : [ɪç]</c:v>
                </c:pt>
                <c:pt idx="215">
                  <c:v>~od~ : [oːt]</c:v>
                </c:pt>
                <c:pt idx="216">
                  <c:v>~eu~ : []</c:v>
                </c:pt>
                <c:pt idx="217">
                  <c:v>~qu~ : [kv]</c:v>
                </c:pt>
                <c:pt idx="218">
                  <c:v>~rh~ : [ɐh]</c:v>
                </c:pt>
                <c:pt idx="219">
                  <c:v>~ub~ : [ʊp]</c:v>
                </c:pt>
                <c:pt idx="220">
                  <c:v>~öß~ : [ːs]</c:v>
                </c:pt>
                <c:pt idx="221">
                  <c:v>~rw~ : [ɐv]</c:v>
                </c:pt>
                <c:pt idx="222">
                  <c:v>~rs~ : [ɐz]</c:v>
                </c:pt>
                <c:pt idx="223">
                  <c:v>~iz~ : [its]</c:v>
                </c:pt>
                <c:pt idx="224">
                  <c:v>~im~ : [ɪm]</c:v>
                </c:pt>
                <c:pt idx="225">
                  <c:v>~ad~ : [aːt]</c:v>
                </c:pt>
                <c:pt idx="226">
                  <c:v>~uh~ : [uː]</c:v>
                </c:pt>
                <c:pt idx="227">
                  <c:v>~ch~ : [ʃ]</c:v>
                </c:pt>
                <c:pt idx="228">
                  <c:v>~ün~ : [ːn]</c:v>
                </c:pt>
                <c:pt idx="229">
                  <c:v>~ör~ : [ːʁ]</c:v>
                </c:pt>
                <c:pt idx="230">
                  <c:v>~ik~ : [iːk]</c:v>
                </c:pt>
                <c:pt idx="231">
                  <c:v>~öh~ : [ː]</c:v>
                </c:pt>
                <c:pt idx="232">
                  <c:v>~ap~ : [ap]</c:v>
                </c:pt>
                <c:pt idx="233">
                  <c:v>~eh~ : [eː]</c:v>
                </c:pt>
                <c:pt idx="234">
                  <c:v>~ih~ : []</c:v>
                </c:pt>
                <c:pt idx="235">
                  <c:v>~oh~ : [oː]</c:v>
                </c:pt>
                <c:pt idx="236">
                  <c:v>~ee~ : [eː]</c:v>
                </c:pt>
                <c:pt idx="237">
                  <c:v>~rd~ : [ɐt]</c:v>
                </c:pt>
                <c:pt idx="238">
                  <c:v>~il~ : [iːl]</c:v>
                </c:pt>
                <c:pt idx="239">
                  <c:v>~ch~ : [k]</c:v>
                </c:pt>
                <c:pt idx="240">
                  <c:v>~üh~ : [ː]</c:v>
                </c:pt>
                <c:pt idx="241">
                  <c:v>~rl~ : [ɐl]</c:v>
                </c:pt>
                <c:pt idx="242">
                  <c:v>~ir~ : [iː]</c:v>
                </c:pt>
                <c:pt idx="243">
                  <c:v>~th~ : [t]</c:v>
                </c:pt>
                <c:pt idx="244">
                  <c:v>~ür~ : [ʁ]</c:v>
                </c:pt>
                <c:pt idx="245">
                  <c:v>~sch~ : [ʃø]</c:v>
                </c:pt>
                <c:pt idx="246">
                  <c:v>~sch~ : [ʃʏ]</c:v>
                </c:pt>
                <c:pt idx="247">
                  <c:v>~ier~ : [iːɐ]</c:v>
                </c:pt>
                <c:pt idx="248">
                  <c:v>~and~ : [and]</c:v>
                </c:pt>
                <c:pt idx="249">
                  <c:v>~ang~ : [anɡ]</c:v>
                </c:pt>
                <c:pt idx="250">
                  <c:v>~ang~ : [aŋʒ]</c:v>
                </c:pt>
                <c:pt idx="251">
                  <c:v>~ang~ : [ɑ̃ʒ]</c:v>
                </c:pt>
                <c:pt idx="252">
                  <c:v>~och~ : [oːx]</c:v>
                </c:pt>
                <c:pt idx="253">
                  <c:v>~eis~ : [aɛz]</c:v>
                </c:pt>
                <c:pt idx="254">
                  <c:v>~est~ : [əʃt]</c:v>
                </c:pt>
                <c:pt idx="255">
                  <c:v>~uch~ : [ʊx]</c:v>
                </c:pt>
                <c:pt idx="256">
                  <c:v>~ach~ : [aːx]</c:v>
                </c:pt>
                <c:pt idx="257">
                  <c:v>~end~ : [ent]</c:v>
                </c:pt>
                <c:pt idx="258">
                  <c:v>~ies~ : [iːs]</c:v>
                </c:pt>
                <c:pt idx="259">
                  <c:v>~ied~ : [iːt]</c:v>
                </c:pt>
                <c:pt idx="260">
                  <c:v>~str~ : [stʁ]</c:v>
                </c:pt>
                <c:pt idx="261">
                  <c:v>~end~ : [ɛmt]</c:v>
                </c:pt>
                <c:pt idx="262">
                  <c:v>~erg~ : [ɛʁk]</c:v>
                </c:pt>
                <c:pt idx="263">
                  <c:v>~erg~ : [ɛʁɡ]</c:v>
                </c:pt>
                <c:pt idx="264">
                  <c:v>~ond~ : [oːnt]</c:v>
                </c:pt>
                <c:pt idx="265">
                  <c:v>~aus~ : [aɔz]</c:v>
                </c:pt>
                <c:pt idx="266">
                  <c:v>~ern~ : [ɛʁn]</c:v>
                </c:pt>
                <c:pt idx="267">
                  <c:v>~art~ : [aːʁt]</c:v>
                </c:pt>
                <c:pt idx="268">
                  <c:v>~ind~ : [ɪnd]</c:v>
                </c:pt>
                <c:pt idx="269">
                  <c:v>~erb~ : [ɐb]</c:v>
                </c:pt>
                <c:pt idx="270">
                  <c:v>~üss~ : [ʏs]</c:v>
                </c:pt>
                <c:pt idx="271">
                  <c:v>~eid~ : [aɛd]</c:v>
                </c:pt>
                <c:pt idx="272">
                  <c:v>~eig~ : [aɛk]</c:v>
                </c:pt>
                <c:pt idx="273">
                  <c:v>~eig~ : [aɛɡ]</c:v>
                </c:pt>
                <c:pt idx="274">
                  <c:v>~ieb~ : [iːb]</c:v>
                </c:pt>
                <c:pt idx="275">
                  <c:v>~ieb~ : [iːp]</c:v>
                </c:pt>
                <c:pt idx="276">
                  <c:v>~erh~ : [ɐhø]</c:v>
                </c:pt>
                <c:pt idx="277">
                  <c:v>~ild~ : [ɪld]</c:v>
                </c:pt>
                <c:pt idx="278">
                  <c:v>~ild~ : [ɪlt]</c:v>
                </c:pt>
                <c:pt idx="279">
                  <c:v>~üst~ : [ːst]</c:v>
                </c:pt>
                <c:pt idx="280">
                  <c:v>~erb~ : [ɛʁb]</c:v>
                </c:pt>
                <c:pt idx="281">
                  <c:v>~ers~ : [ɛʁz]</c:v>
                </c:pt>
                <c:pt idx="282">
                  <c:v>~ust~ : [uːʃt]</c:v>
                </c:pt>
                <c:pt idx="283">
                  <c:v>~akt~ : [akt]</c:v>
                </c:pt>
                <c:pt idx="284">
                  <c:v>~ord~ : [ɔʁd]</c:v>
                </c:pt>
                <c:pt idx="285">
                  <c:v>~akt~ : [akts]</c:v>
                </c:pt>
                <c:pt idx="286">
                  <c:v>~und~ : [ʊnd]</c:v>
                </c:pt>
                <c:pt idx="287">
                  <c:v>~ang~ : [aŋ]</c:v>
                </c:pt>
                <c:pt idx="288">
                  <c:v>~erg~ : [ɐɡ]</c:v>
                </c:pt>
                <c:pt idx="289">
                  <c:v>~uss~ : [ʊs]</c:v>
                </c:pt>
                <c:pt idx="290">
                  <c:v>~ied~ : [iːd]</c:v>
                </c:pt>
                <c:pt idx="291">
                  <c:v>~ies~ : [iːz]</c:v>
                </c:pt>
                <c:pt idx="292">
                  <c:v>~ond~ : [ɔnd]</c:v>
                </c:pt>
                <c:pt idx="293">
                  <c:v>~str~ : [ʃtʁ]</c:v>
                </c:pt>
                <c:pt idx="294">
                  <c:v>~ern~ : [ɐn]</c:v>
                </c:pt>
                <c:pt idx="295">
                  <c:v>~ach~ : [ax]</c:v>
                </c:pt>
                <c:pt idx="296">
                  <c:v>~ass~ : [as]</c:v>
                </c:pt>
                <c:pt idx="297">
                  <c:v>~est~ : [ɛst]</c:v>
                </c:pt>
                <c:pt idx="298">
                  <c:v>~uch~ : [uːx]</c:v>
                </c:pt>
                <c:pt idx="299">
                  <c:v>~och~ : [ɔx]</c:v>
                </c:pt>
                <c:pt idx="300">
                  <c:v>~aus~ : [aɔs]</c:v>
                </c:pt>
                <c:pt idx="301">
                  <c:v>~und~ : [ʊnt]</c:v>
                </c:pt>
                <c:pt idx="302">
                  <c:v>~ier~ : [iːʁ]</c:v>
                </c:pt>
                <c:pt idx="303">
                  <c:v>~end~ : [ɛnd]</c:v>
                </c:pt>
                <c:pt idx="304">
                  <c:v>~erh~ : [ɐh]</c:v>
                </c:pt>
                <c:pt idx="305">
                  <c:v>~ers~ : [ɐz]</c:v>
                </c:pt>
                <c:pt idx="306">
                  <c:v>~anc~ : [aŋs]</c:v>
                </c:pt>
                <c:pt idx="307">
                  <c:v>~ust~ : [ʊst]</c:v>
                </c:pt>
                <c:pt idx="308">
                  <c:v>~üst~ : [ʏst]</c:v>
                </c:pt>
                <c:pt idx="309">
                  <c:v>~art~ : [aʁt]</c:v>
                </c:pt>
                <c:pt idx="310">
                  <c:v>~akk~ : [ak]</c:v>
                </c:pt>
                <c:pt idx="311">
                  <c:v>~äch~ : [ɛç]</c:v>
                </c:pt>
                <c:pt idx="312">
                  <c:v>~iff~ : [ɪf]</c:v>
                </c:pt>
                <c:pt idx="313">
                  <c:v>~off~ : [ɔf]</c:v>
                </c:pt>
                <c:pt idx="314">
                  <c:v>~erk~ : [ɐk]</c:v>
                </c:pt>
                <c:pt idx="315">
                  <c:v>~ünn~ : [ʏn]</c:v>
                </c:pt>
                <c:pt idx="316">
                  <c:v>~örp~ : [ʁp]</c:v>
                </c:pt>
                <c:pt idx="317">
                  <c:v>~ört~ : [ʁt]</c:v>
                </c:pt>
                <c:pt idx="318">
                  <c:v>~ais~ : [ɛz]</c:v>
                </c:pt>
                <c:pt idx="319">
                  <c:v>~amt~ : [amt]</c:v>
                </c:pt>
                <c:pt idx="320">
                  <c:v>~abs~ : [apz]</c:v>
                </c:pt>
                <c:pt idx="321">
                  <c:v>~ast~ : [ast]</c:v>
                </c:pt>
                <c:pt idx="322">
                  <c:v>~aub~ : [aɔb]</c:v>
                </c:pt>
                <c:pt idx="323">
                  <c:v>~arf~ : [aʁf]</c:v>
                </c:pt>
                <c:pt idx="324">
                  <c:v>~ank~ : [aŋk]</c:v>
                </c:pt>
                <c:pt idx="325">
                  <c:v>~arm~ : [aʁm]</c:v>
                </c:pt>
                <c:pt idx="326">
                  <c:v>~agn~ : [aɡn]</c:v>
                </c:pt>
                <c:pt idx="327">
                  <c:v>~aun~ : [aɔn]</c:v>
                </c:pt>
                <c:pt idx="328">
                  <c:v>~aug~ : [aɔɡ]</c:v>
                </c:pt>
                <c:pt idx="329">
                  <c:v>~ebr~ : [ebʁ]</c:v>
                </c:pt>
                <c:pt idx="330">
                  <c:v>~ipl~ : [ipl]</c:v>
                </c:pt>
                <c:pt idx="331">
                  <c:v>~obl~ : [obl]</c:v>
                </c:pt>
                <c:pt idx="332">
                  <c:v>~skl~ : [skl]</c:v>
                </c:pt>
                <c:pt idx="333">
                  <c:v>~äft~ : [ɛft]</c:v>
                </c:pt>
                <c:pt idx="334">
                  <c:v>~oft~ : [ɔft]</c:v>
                </c:pt>
                <c:pt idx="335">
                  <c:v>~ukt~ : [ʊkt]</c:v>
                </c:pt>
                <c:pt idx="336">
                  <c:v>~old~ : [ɔld]</c:v>
                </c:pt>
                <c:pt idx="337">
                  <c:v>~ilf~ : [ɪlf]</c:v>
                </c:pt>
                <c:pt idx="338">
                  <c:v>~elb~ : [ɛlp]</c:v>
                </c:pt>
                <c:pt idx="339">
                  <c:v>~emp~ : [ɛmp]</c:v>
                </c:pt>
                <c:pt idx="340">
                  <c:v>~ünf~ : [ʏnf]</c:v>
                </c:pt>
                <c:pt idx="341">
                  <c:v>~ins~ : [ɪns]</c:v>
                </c:pt>
                <c:pt idx="342">
                  <c:v>~uns~ : [ʊns]</c:v>
                </c:pt>
                <c:pt idx="343">
                  <c:v>~ons~ : [ɔnz]</c:v>
                </c:pt>
                <c:pt idx="344">
                  <c:v>~opf~ : [ɔpf]</c:v>
                </c:pt>
                <c:pt idx="345">
                  <c:v>~obj~ : [ɔpʝ]</c:v>
                </c:pt>
                <c:pt idx="346">
                  <c:v>~isk~ : [ɪsk]</c:v>
                </c:pt>
                <c:pt idx="347">
                  <c:v>~etz~ : [ɛts]</c:v>
                </c:pt>
                <c:pt idx="348">
                  <c:v>~itz~ : [ɪts]</c:v>
                </c:pt>
                <c:pt idx="349">
                  <c:v>~ütz~ : [ʏts]</c:v>
                </c:pt>
                <c:pt idx="350">
                  <c:v>~orf~ : [ɔʁf]</c:v>
                </c:pt>
                <c:pt idx="351">
                  <c:v>~urf~ : [ʊʁf]</c:v>
                </c:pt>
                <c:pt idx="352">
                  <c:v>~änk~ : [ɛŋk]</c:v>
                </c:pt>
                <c:pt idx="353">
                  <c:v>~irk~ : [ɪʁk]</c:v>
                </c:pt>
                <c:pt idx="354">
                  <c:v>~unk~ : [ʊŋk]</c:v>
                </c:pt>
                <c:pt idx="355">
                  <c:v>~egm~ : [ɛɡm]</c:v>
                </c:pt>
                <c:pt idx="356">
                  <c:v>~irm~ : [ɪʁm]</c:v>
                </c:pt>
                <c:pt idx="357">
                  <c:v>~orn~ : [ɔʁn]</c:v>
                </c:pt>
                <c:pt idx="358">
                  <c:v>~urs~ : [ʊʁs]</c:v>
                </c:pt>
                <c:pt idx="359">
                  <c:v>~ird~ : [ɪʁt]</c:v>
                </c:pt>
                <c:pt idx="360">
                  <c:v>~ähr~ : [ɛːʁ]</c:v>
                </c:pt>
                <c:pt idx="361">
                  <c:v>~alz~ : [alts]</c:v>
                </c:pt>
                <c:pt idx="362">
                  <c:v>~agd~ : [aːkt]</c:v>
                </c:pt>
                <c:pt idx="363">
                  <c:v>~arz~ : [aʁts]</c:v>
                </c:pt>
                <c:pt idx="364">
                  <c:v>~ebn~ : [eːpn]</c:v>
                </c:pt>
                <c:pt idx="365">
                  <c:v>~ion~ : [ioːn]</c:v>
                </c:pt>
                <c:pt idx="366">
                  <c:v>~ilz~ : [ɪlts]</c:v>
                </c:pt>
                <c:pt idx="367">
                  <c:v>~olz~ : [ɔlts]</c:v>
                </c:pt>
                <c:pt idx="368">
                  <c:v>~inz~ : [ɪnts]</c:v>
                </c:pt>
                <c:pt idx="369">
                  <c:v>~urz~ : [ʊʁts]</c:v>
                </c:pt>
                <c:pt idx="370">
                  <c:v>~uff~ : [ʊf]</c:v>
                </c:pt>
                <c:pt idx="371">
                  <c:v>~eck~ : [ɛk]</c:v>
                </c:pt>
                <c:pt idx="372">
                  <c:v>~ock~ : [ɔk]</c:v>
                </c:pt>
                <c:pt idx="373">
                  <c:v>~ück~ : [ʏk]</c:v>
                </c:pt>
                <c:pt idx="374">
                  <c:v>~ill~ : [ɪl]</c:v>
                </c:pt>
                <c:pt idx="375">
                  <c:v>~erm~ : [ɐm]</c:v>
                </c:pt>
                <c:pt idx="376">
                  <c:v>~utt~ : [ʊt]</c:v>
                </c:pt>
                <c:pt idx="377">
                  <c:v>~err~ : [ɐʁ]</c:v>
                </c:pt>
                <c:pt idx="378">
                  <c:v>~als~ : [als]</c:v>
                </c:pt>
                <c:pt idx="379">
                  <c:v>~arb~ : [aʁb]</c:v>
                </c:pt>
                <c:pt idx="380">
                  <c:v>~ark~ : [aʁk]</c:v>
                </c:pt>
                <c:pt idx="381">
                  <c:v>~etr~ : [etʁ]</c:v>
                </c:pt>
                <c:pt idx="382">
                  <c:v>~ief~ : [iːf]</c:v>
                </c:pt>
                <c:pt idx="383">
                  <c:v>~pfl~ : [pfl]</c:v>
                </c:pt>
                <c:pt idx="384">
                  <c:v>~uft~ : [ʊft]</c:v>
                </c:pt>
                <c:pt idx="385">
                  <c:v>~ekt~ : [ɛkt]</c:v>
                </c:pt>
                <c:pt idx="386">
                  <c:v>~ilb~ : [ɪlb]</c:v>
                </c:pt>
                <c:pt idx="387">
                  <c:v>~ult~ : [ʊlt]</c:v>
                </c:pt>
                <c:pt idx="388">
                  <c:v>~ärm~ : [ɛʁm]</c:v>
                </c:pt>
                <c:pt idx="389">
                  <c:v>~orm~ : [ɔʁm]</c:v>
                </c:pt>
                <c:pt idx="390">
                  <c:v>~uck~ : [ʊk]</c:v>
                </c:pt>
                <c:pt idx="391">
                  <c:v>~omm~ : [ɔm]</c:v>
                </c:pt>
                <c:pt idx="392">
                  <c:v>~ett~ : [ɛt]</c:v>
                </c:pt>
                <c:pt idx="393">
                  <c:v>~aft~ : [aft]</c:v>
                </c:pt>
                <c:pt idx="394">
                  <c:v>~auf~ : [aɔf]</c:v>
                </c:pt>
                <c:pt idx="395">
                  <c:v>~aum~ : [aɔm]</c:v>
                </c:pt>
                <c:pt idx="396">
                  <c:v>~aut~ : [aɔt]</c:v>
                </c:pt>
                <c:pt idx="397">
                  <c:v>~ont~ : [ɔnt]</c:v>
                </c:pt>
                <c:pt idx="398">
                  <c:v>~ist~ : [ɪst]</c:v>
                </c:pt>
                <c:pt idx="399">
                  <c:v>~erf~ : [ɐf]</c:v>
                </c:pt>
                <c:pt idx="400">
                  <c:v>~ick~ : [ɪk]</c:v>
                </c:pt>
                <c:pt idx="401">
                  <c:v>~ess~ : [ɛs]</c:v>
                </c:pt>
                <c:pt idx="402">
                  <c:v>~spr~ : [ʃpʁ]</c:v>
                </c:pt>
                <c:pt idx="403">
                  <c:v>~ell~ : [ɛl]</c:v>
                </c:pt>
                <c:pt idx="404">
                  <c:v>~ing~ : [ɪŋ]</c:v>
                </c:pt>
                <c:pt idx="405">
                  <c:v>~oll~ : [ɔl]</c:v>
                </c:pt>
                <c:pt idx="406">
                  <c:v>~eil~ : [aɛl]</c:v>
                </c:pt>
                <c:pt idx="407">
                  <c:v>~anz~ : [ants]</c:v>
                </c:pt>
                <c:pt idx="408">
                  <c:v>~ung~ : [ʊŋ]</c:v>
                </c:pt>
                <c:pt idx="409">
                  <c:v>~ein~ : [aɛn]</c:v>
                </c:pt>
                <c:pt idx="410">
                  <c:v>~eit~ : [aɛt]</c:v>
                </c:pt>
                <c:pt idx="411">
                  <c:v>~ent~ : [ɛnt]</c:v>
                </c:pt>
                <c:pt idx="412">
                  <c:v>~and~ : [ant]</c:v>
                </c:pt>
                <c:pt idx="413">
                  <c:v>~ind~ : [ɪnt]</c:v>
                </c:pt>
                <c:pt idx="414">
                  <c:v>~sch~ : [ʃ]</c:v>
                </c:pt>
                <c:pt idx="415">
                  <c:v>~erl~ : [ɐl]</c:v>
                </c:pt>
                <c:pt idx="416">
                  <c:v>~ord~ : [ɔʁt]</c:v>
                </c:pt>
                <c:pt idx="417">
                  <c:v>~eis~ : [aɛs]</c:v>
                </c:pt>
                <c:pt idx="418">
                  <c:v>~imm~ : [ɪm]</c:v>
                </c:pt>
                <c:pt idx="419">
                  <c:v>~iel~ : [iːl]</c:v>
                </c:pt>
                <c:pt idx="420">
                  <c:v>~all~ : [al]</c:v>
                </c:pt>
                <c:pt idx="421">
                  <c:v>~enn~ : [ɛn]</c:v>
                </c:pt>
                <c:pt idx="422">
                  <c:v>~itt~ : [ɪt]</c:v>
                </c:pt>
                <c:pt idx="423">
                  <c:v>~alt~ : [alt]</c:v>
                </c:pt>
                <c:pt idx="424">
                  <c:v>~anc~ : [ɑ̃ːs]</c:v>
                </c:pt>
                <c:pt idx="425">
                  <c:v>~ieg~ : [iːk]</c:v>
                </c:pt>
                <c:pt idx="426">
                  <c:v>~änd~ : [ɛnd]</c:v>
                </c:pt>
                <c:pt idx="427">
                  <c:v>~atz~ : [ats]</c:v>
                </c:pt>
                <c:pt idx="428">
                  <c:v>~and~ : [ɛnt]</c:v>
                </c:pt>
                <c:pt idx="429">
                  <c:v>~ort~ : [ɔʁt]</c:v>
                </c:pt>
                <c:pt idx="430">
                  <c:v>~onn~ : [ɔn]</c:v>
                </c:pt>
                <c:pt idx="431">
                  <c:v>~upp~ : [ʊp]</c:v>
                </c:pt>
                <c:pt idx="432">
                  <c:v>~erw~ : [ɐv]</c:v>
                </c:pt>
                <c:pt idx="433">
                  <c:v>~äng~ : [ɛŋ]</c:v>
                </c:pt>
                <c:pt idx="434">
                  <c:v>~eng~ : [ɛŋ]</c:v>
                </c:pt>
                <c:pt idx="435">
                  <c:v>~ehn~ : [eːn]</c:v>
                </c:pt>
                <c:pt idx="436">
                  <c:v>~ohl~ : [oːl]</c:v>
                </c:pt>
                <c:pt idx="437">
                  <c:v>~uhl~ : [uːl]</c:v>
                </c:pt>
                <c:pt idx="438">
                  <c:v>~olg~ : [ɔlk]</c:v>
                </c:pt>
                <c:pt idx="439">
                  <c:v>~olk~ : [ɔlk]</c:v>
                </c:pt>
                <c:pt idx="440">
                  <c:v>~yst~ : [ʏst]</c:v>
                </c:pt>
                <c:pt idx="441">
                  <c:v>~rtr~ : [ɐtʁ]</c:v>
                </c:pt>
                <c:pt idx="442">
                  <c:v>~erz~ : [ɛʁts]</c:v>
                </c:pt>
                <c:pt idx="443">
                  <c:v>~amm~ : [am]</c:v>
                </c:pt>
                <c:pt idx="444">
                  <c:v>~ehr~ : [eːʁ]</c:v>
                </c:pt>
                <c:pt idx="445">
                  <c:v>~inn~ : [ɪn]</c:v>
                </c:pt>
                <c:pt idx="446">
                  <c:v>~elt~ : [ɛlt]</c:v>
                </c:pt>
                <c:pt idx="447">
                  <c:v>~int~ : [ɪnt]</c:v>
                </c:pt>
                <c:pt idx="448">
                  <c:v>~ich~ : [ɪç]</c:v>
                </c:pt>
                <c:pt idx="449">
                  <c:v>~arr~ : [aʁ]</c:v>
                </c:pt>
                <c:pt idx="450">
                  <c:v>~ert~ : [ɐt]</c:v>
                </c:pt>
                <c:pt idx="451">
                  <c:v>~eiß~ : [aɛs]</c:v>
                </c:pt>
                <c:pt idx="452">
                  <c:v>~ien~ : [iːn]</c:v>
                </c:pt>
                <c:pt idx="453">
                  <c:v>~unt~ : [ʊnt]</c:v>
                </c:pt>
                <c:pt idx="454">
                  <c:v>~ühl~ : [ːl]</c:v>
                </c:pt>
                <c:pt idx="455">
                  <c:v>~opp~ : [ɔp]</c:v>
                </c:pt>
                <c:pt idx="456">
                  <c:v>~ühr~ : [ːʁ]</c:v>
                </c:pt>
                <c:pt idx="457">
                  <c:v>~rst~ : [ɐʃt]</c:v>
                </c:pt>
                <c:pt idx="458">
                  <c:v>~ten~ : [aʁtn]</c:v>
                </c:pt>
                <c:pt idx="459">
                  <c:v>~eld~ : [ɛlt]</c:v>
                </c:pt>
                <c:pt idx="460">
                  <c:v>~ann~ : [an]</c:v>
                </c:pt>
                <c:pt idx="461">
                  <c:v>~ahr~ : [aːʁ]</c:v>
                </c:pt>
                <c:pt idx="462">
                  <c:v>~att~ : [at]</c:v>
                </c:pt>
                <c:pt idx="463">
                  <c:v>~ant~ : [ant]</c:v>
                </c:pt>
                <c:pt idx="464">
                  <c:v>~ald~ : [alt]</c:v>
                </c:pt>
                <c:pt idx="465">
                  <c:v>~änn~ : [ɛn]</c:v>
                </c:pt>
                <c:pt idx="466">
                  <c:v>~ish~ : [ɪʃ]</c:v>
                </c:pt>
                <c:pt idx="467">
                  <c:v>~ehm~ : [eːm]</c:v>
                </c:pt>
                <c:pt idx="468">
                  <c:v>~ahl~ : [aːl]</c:v>
                </c:pt>
                <c:pt idx="469">
                  <c:v>~iss~ : [ɪs]</c:v>
                </c:pt>
                <c:pt idx="470">
                  <c:v>~ard~ : [ɐt]</c:v>
                </c:pt>
                <c:pt idx="471">
                  <c:v>~auß~ : [aɔs]</c:v>
                </c:pt>
                <c:pt idx="472">
                  <c:v>~aht~ : [aːt]</c:v>
                </c:pt>
                <c:pt idx="473">
                  <c:v>~ohn~ : [oːn]</c:v>
                </c:pt>
                <c:pt idx="474">
                  <c:v>~ält~ : [ɛlt]</c:v>
                </c:pt>
                <c:pt idx="475">
                  <c:v>~adt~ : [at]</c:v>
                </c:pt>
                <c:pt idx="476">
                  <c:v>~oot~ : [oːt]</c:v>
                </c:pt>
                <c:pt idx="477">
                  <c:v>~aar~ : [aːʁ]</c:v>
                </c:pt>
                <c:pt idx="478">
                  <c:v>~eid~ : [aɛt]</c:v>
                </c:pt>
                <c:pt idx="479">
                  <c:v>~eih~ : [aɛ]</c:v>
                </c:pt>
                <c:pt idx="480">
                  <c:v>~ahm~ : [aːm]</c:v>
                </c:pt>
                <c:pt idx="481">
                  <c:v>~ieh~ : [iː]</c:v>
                </c:pt>
                <c:pt idx="482">
                  <c:v>~eug~ : [k]</c:v>
                </c:pt>
                <c:pt idx="483">
                  <c:v>~eun~ : [n]</c:v>
                </c:pt>
                <c:pt idx="484">
                  <c:v>~önn~ : [n]</c:v>
                </c:pt>
                <c:pt idx="485">
                  <c:v>~eud~ : [d]</c:v>
                </c:pt>
                <c:pt idx="486">
                  <c:v>~äum~ : [m]</c:v>
                </c:pt>
                <c:pt idx="487">
                  <c:v>~war~ : [v]</c:v>
                </c:pt>
                <c:pt idx="488">
                  <c:v>~arzt~ : [aʁtst]</c:v>
                </c:pt>
                <c:pt idx="489">
                  <c:v>~arzt~ : [aːʁtst]</c:v>
                </c:pt>
                <c:pt idx="490">
                  <c:v>~ance~ : [aŋs]</c:v>
                </c:pt>
                <c:pt idx="491">
                  <c:v>~ance~ : [ɑ̃ːs]</c:v>
                </c:pt>
                <c:pt idx="492">
                  <c:v>~ance~ : [ɑ̃ːs]</c:v>
                </c:pt>
                <c:pt idx="493">
                  <c:v>~asch~ : [aʃ]</c:v>
                </c:pt>
                <c:pt idx="494">
                  <c:v>~iell~ : [il]</c:v>
                </c:pt>
                <c:pt idx="495">
                  <c:v>~allg~ : [alɡ]</c:v>
                </c:pt>
                <c:pt idx="496">
                  <c:v>~auch~ : [aɔx]</c:v>
                </c:pt>
                <c:pt idx="497">
                  <c:v>~ötzl~ : [tsl]</c:v>
                </c:pt>
                <c:pt idx="498">
                  <c:v>~erbr~ : [ɐbʁ]</c:v>
                </c:pt>
                <c:pt idx="499">
                  <c:v>~rden~ : [ɐdn]</c:v>
                </c:pt>
                <c:pt idx="500">
                  <c:v>~üden~ : [ːdn]</c:v>
                </c:pt>
                <c:pt idx="501">
                  <c:v>~erfl~ : [ɐfl]</c:v>
                </c:pt>
                <c:pt idx="502">
                  <c:v>~ückl~ : [ʏkl]</c:v>
                </c:pt>
                <c:pt idx="503">
                  <c:v>~echs~ : [ɛks]</c:v>
                </c:pt>
                <c:pt idx="504">
                  <c:v>~ühmt~ : [ːmt]</c:v>
                </c:pt>
                <c:pt idx="505">
                  <c:v>~öten~ : [ːtn]</c:v>
                </c:pt>
                <c:pt idx="506">
                  <c:v>~etch~ : [ɛtʃ]</c:v>
                </c:pt>
                <c:pt idx="507">
                  <c:v>~ösen~ : [ːzn]</c:v>
                </c:pt>
                <c:pt idx="508">
                  <c:v>~urch~ : [ʊʁç]</c:v>
                </c:pt>
                <c:pt idx="509">
                  <c:v>~ergl~ : [ɐɡl]</c:v>
                </c:pt>
                <c:pt idx="510">
                  <c:v>~anft~ : [anft]</c:v>
                </c:pt>
                <c:pt idx="511">
                  <c:v>~aben~ : [aːbm]</c:v>
                </c:pt>
                <c:pt idx="512">
                  <c:v>~afen~ : [aːfn]</c:v>
                </c:pt>
                <c:pt idx="513">
                  <c:v>~arkt~ : [aʁkt]</c:v>
                </c:pt>
                <c:pt idx="514">
                  <c:v>~einf~ : [aɛnf]</c:v>
                </c:pt>
                <c:pt idx="515">
                  <c:v>~einh~ : [aɛnh]</c:v>
                </c:pt>
                <c:pt idx="516">
                  <c:v>~einl~ : [aɛnl]</c:v>
                </c:pt>
                <c:pt idx="517">
                  <c:v>~einm~ : [aɛnm]</c:v>
                </c:pt>
                <c:pt idx="518">
                  <c:v>~eind~ : [aɛnt]</c:v>
                </c:pt>
                <c:pt idx="519">
                  <c:v>~eins~ : [aɛnz]</c:v>
                </c:pt>
                <c:pt idx="520">
                  <c:v>~eing~ : [aɛnɡ]</c:v>
                </c:pt>
                <c:pt idx="521">
                  <c:v>~einr~ : [aɛnʁ]</c:v>
                </c:pt>
                <c:pt idx="522">
                  <c:v>~aten~ : [aːtn]</c:v>
                </c:pt>
                <c:pt idx="523">
                  <c:v>~eisp~ : [aɛʃp]</c:v>
                </c:pt>
                <c:pt idx="524">
                  <c:v>~iedr~ : [iːdʁ]</c:v>
                </c:pt>
                <c:pt idx="525">
                  <c:v>~ieml~ : [iːml]</c:v>
                </c:pt>
                <c:pt idx="526">
                  <c:v>~oben~ : [oːbm]</c:v>
                </c:pt>
                <c:pt idx="527">
                  <c:v>~oden~ : [oːdn]</c:v>
                </c:pt>
                <c:pt idx="528">
                  <c:v>~ogel~ : [oːɡl]</c:v>
                </c:pt>
                <c:pt idx="529">
                  <c:v>~ugel~ : [uːɡl]</c:v>
                </c:pt>
                <c:pt idx="530">
                  <c:v>~ektr~ : [ɛktʁ]</c:v>
                </c:pt>
                <c:pt idx="531">
                  <c:v>~älft~ : [ɛlft]</c:v>
                </c:pt>
                <c:pt idx="532">
                  <c:v>~enst~ : [ɛnst]</c:v>
                </c:pt>
                <c:pt idx="533">
                  <c:v>~onst~ : [ɔnst]</c:v>
                </c:pt>
                <c:pt idx="534">
                  <c:v>~unst~ : [ʊnst]</c:v>
                </c:pt>
                <c:pt idx="535">
                  <c:v>~ünst~ : [ʏnst]</c:v>
                </c:pt>
                <c:pt idx="536">
                  <c:v>~entr~ : [ɛntʁ]</c:v>
                </c:pt>
                <c:pt idx="537">
                  <c:v>~ontr~ : [ɔntʁ]</c:v>
                </c:pt>
                <c:pt idx="538">
                  <c:v>~ubst~ : [ʊpst]</c:v>
                </c:pt>
                <c:pt idx="539">
                  <c:v>~ustr~ : [ʊstʁ]</c:v>
                </c:pt>
                <c:pt idx="540">
                  <c:v>~inks~ : [ɪŋks]</c:v>
                </c:pt>
                <c:pt idx="541">
                  <c:v>~unkt~ : [ʊŋkt]</c:v>
                </c:pt>
                <c:pt idx="542">
                  <c:v>~ernt~ : [ɛʁnt]</c:v>
                </c:pt>
                <c:pt idx="543">
                  <c:v>~ädch~ : [ɛːtç]</c:v>
                </c:pt>
                <c:pt idx="544">
                  <c:v>~orts~ : [ɔʁtz]</c:v>
                </c:pt>
                <c:pt idx="545">
                  <c:v>~obst~ : [oːpst]</c:v>
                </c:pt>
                <c:pt idx="546">
                  <c:v>~esch~ : [əʃ]</c:v>
                </c:pt>
                <c:pt idx="547">
                  <c:v>~erkz~ : [ɛʁktsɔœ]</c:v>
                </c:pt>
                <c:pt idx="548">
                  <c:v>~echt~ : [ɛçt]</c:v>
                </c:pt>
                <c:pt idx="549">
                  <c:v>~ügel~ : [ːɡl]</c:v>
                </c:pt>
                <c:pt idx="550">
                  <c:v>~schr~ : [ʃʁ]</c:v>
                </c:pt>
                <c:pt idx="551">
                  <c:v>~ampf~ : [ampf]</c:v>
                </c:pt>
                <c:pt idx="552">
                  <c:v>~aupt~ : [aɔpt]</c:v>
                </c:pt>
                <c:pt idx="553">
                  <c:v>~eten~ : [eːtn]</c:v>
                </c:pt>
                <c:pt idx="554">
                  <c:v>~esen~ : [eːzn]</c:v>
                </c:pt>
                <c:pt idx="555">
                  <c:v>~egel~ : [eːɡl]</c:v>
                </c:pt>
                <c:pt idx="556">
                  <c:v>~etzt~ : [ɛtst]</c:v>
                </c:pt>
                <c:pt idx="557">
                  <c:v>~eist~ : [aɛst]</c:v>
                </c:pt>
                <c:pt idx="558">
                  <c:v>~eben~ : [eːbm]</c:v>
                </c:pt>
                <c:pt idx="559">
                  <c:v>~egen~ : [eːɡŋ]</c:v>
                </c:pt>
                <c:pt idx="560">
                  <c:v>~schl~ : [ʃl]</c:v>
                </c:pt>
                <c:pt idx="561">
                  <c:v>~schn~ : [ʃn]</c:v>
                </c:pt>
                <c:pt idx="562">
                  <c:v>~schw~ : [ʃv]</c:v>
                </c:pt>
                <c:pt idx="563">
                  <c:v>~acht~ : [axt]</c:v>
                </c:pt>
                <c:pt idx="564">
                  <c:v>~eich~ : [aɛç]</c:v>
                </c:pt>
                <c:pt idx="565">
                  <c:v>~icht~ : [ɪçt]</c:v>
                </c:pt>
                <c:pt idx="566">
                  <c:v>~agen~ : [aːɡŋ]</c:v>
                </c:pt>
                <c:pt idx="567">
                  <c:v>~isch~ : [ɪʃ]</c:v>
                </c:pt>
                <c:pt idx="568">
                  <c:v>~erst~ : [ɐʃt]</c:v>
                </c:pt>
                <c:pt idx="569">
                  <c:v>~eund~ : [nt]</c:v>
                </c:pt>
                <c:pt idx="570">
                  <c:v>~önnt~ : [nt]</c:v>
                </c:pt>
                <c:pt idx="571">
                  <c:v>~erüh~ : [eʁʏ]</c:v>
                </c:pt>
                <c:pt idx="572">
                  <c:v>~usst~ : [ʊst]</c:v>
                </c:pt>
                <c:pt idx="573">
                  <c:v>~ertr~ : [ɐtʁ]</c:v>
                </c:pt>
                <c:pt idx="574">
                  <c:v>~alen~ : [aːln]</c:v>
                </c:pt>
                <c:pt idx="575">
                  <c:v>~ahrt~ : [aːʁt]</c:v>
                </c:pt>
                <c:pt idx="576">
                  <c:v>~ärts~ : [ɛʁts]</c:v>
                </c:pt>
                <c:pt idx="577">
                  <c:v>~uart~ : [aʁt]</c:v>
                </c:pt>
                <c:pt idx="578">
                  <c:v>~eder~ : [eːd]</c:v>
                </c:pt>
                <c:pt idx="579">
                  <c:v>~euten~ : [tn]</c:v>
                </c:pt>
                <c:pt idx="580">
                  <c:v>~ersch~ : [ɐʃ]</c:v>
                </c:pt>
                <c:pt idx="581">
                  <c:v>~affen~ : [afn]</c:v>
                </c:pt>
                <c:pt idx="582">
                  <c:v>~allen~ : [aln]</c:v>
                </c:pt>
                <c:pt idx="583">
                  <c:v>~alsch~ : [alʃ]</c:v>
                </c:pt>
                <c:pt idx="584">
                  <c:v>~achen~ : [axn]</c:v>
                </c:pt>
                <c:pt idx="585">
                  <c:v>~eisch~ : [aɛʃ]</c:v>
                </c:pt>
                <c:pt idx="586">
                  <c:v>~echen~ : [ɛçn]</c:v>
                </c:pt>
                <c:pt idx="587">
                  <c:v>~effen~ : [ɛfn]</c:v>
                </c:pt>
                <c:pt idx="588">
                  <c:v>~offen~ : [ɔfn]</c:v>
                </c:pt>
                <c:pt idx="589">
                  <c:v>~ocken~ : [ɔkŋ]</c:v>
                </c:pt>
                <c:pt idx="590">
                  <c:v>~ollen~ : [ɔln]</c:v>
                </c:pt>
                <c:pt idx="591">
                  <c:v>~üllen~ : [ʏln]</c:v>
                </c:pt>
                <c:pt idx="592">
                  <c:v>~immel~ : [ɪml]</c:v>
                </c:pt>
                <c:pt idx="593">
                  <c:v>~ensch~ : [ɛnʃ]</c:v>
                </c:pt>
                <c:pt idx="594">
                  <c:v>~üssel~ : [ʏsl]</c:v>
                </c:pt>
                <c:pt idx="595">
                  <c:v>~üssen~ : [ʏsn]</c:v>
                </c:pt>
                <c:pt idx="596">
                  <c:v>~utsch~ : [ʊtʃ]</c:v>
                </c:pt>
                <c:pt idx="597">
                  <c:v>~ochen~ : [ɔxn]</c:v>
                </c:pt>
                <c:pt idx="598">
                  <c:v>~rschl~ : [ɐʃl]</c:v>
                </c:pt>
                <c:pt idx="599">
                  <c:v>~eschw~ : [əʃv]</c:v>
                </c:pt>
                <c:pt idx="600">
                  <c:v>~eschr~ : [əʃʁ]</c:v>
                </c:pt>
                <c:pt idx="601">
                  <c:v>~andel~ : [andl]</c:v>
                </c:pt>
                <c:pt idx="602">
                  <c:v>~anden~ : [andn]</c:v>
                </c:pt>
                <c:pt idx="603">
                  <c:v>~antel~ : [antl]</c:v>
                </c:pt>
                <c:pt idx="604">
                  <c:v>~asten~ : [astn]</c:v>
                </c:pt>
                <c:pt idx="605">
                  <c:v>~eiden~ : [aɛdn]</c:v>
                </c:pt>
                <c:pt idx="606">
                  <c:v>~eifen~ : [aɛfn]</c:v>
                </c:pt>
                <c:pt idx="607">
                  <c:v>~anken~ : [aŋkŋ]</c:v>
                </c:pt>
                <c:pt idx="608">
                  <c:v>~angst~ : [aŋst]</c:v>
                </c:pt>
                <c:pt idx="609">
                  <c:v>~eisen~ : [aɛzn]</c:v>
                </c:pt>
                <c:pt idx="610">
                  <c:v>~ielen~ : [iːln]</c:v>
                </c:pt>
                <c:pt idx="611">
                  <c:v>~ießen~ : [iːsn]</c:v>
                </c:pt>
                <c:pt idx="612">
                  <c:v>~ieten~ : [iːtn]</c:v>
                </c:pt>
                <c:pt idx="613">
                  <c:v>~iegen~ : [iːɡŋ]</c:v>
                </c:pt>
                <c:pt idx="614">
                  <c:v>~uchen~ : [uːxn]</c:v>
                </c:pt>
                <c:pt idx="615">
                  <c:v>~ichts~ : [ɪçts]</c:v>
                </c:pt>
                <c:pt idx="616">
                  <c:v>~olgen~ : [ɔlɡŋ]</c:v>
                </c:pt>
                <c:pt idx="617">
                  <c:v>~enden~ : [ɛndn]</c:v>
                </c:pt>
                <c:pt idx="618">
                  <c:v>~unden~ : [ʊndn]</c:v>
                </c:pt>
                <c:pt idx="619">
                  <c:v>~unten~ : [ʊntn]</c:v>
                </c:pt>
                <c:pt idx="620">
                  <c:v>~insel~ : [ɪnzl]</c:v>
                </c:pt>
                <c:pt idx="621">
                  <c:v>~esten~ : [ɛstn]</c:v>
                </c:pt>
                <c:pt idx="622">
                  <c:v>~osten~ : [ɔstn]</c:v>
                </c:pt>
                <c:pt idx="623">
                  <c:v>~ützen~ : [ʏtsn]</c:v>
                </c:pt>
                <c:pt idx="624">
                  <c:v>~erben~ : [ɛʁbm]</c:v>
                </c:pt>
                <c:pt idx="625">
                  <c:v>~orden~ : [ɔʁdn]</c:v>
                </c:pt>
                <c:pt idx="626">
                  <c:v>~erfen~ : [ɛʁfn]</c:v>
                </c:pt>
                <c:pt idx="627">
                  <c:v>~unkel~ : [ʊŋkl]</c:v>
                </c:pt>
                <c:pt idx="628">
                  <c:v>~enken~ : [ɛŋkŋ]</c:v>
                </c:pt>
                <c:pt idx="629">
                  <c:v>~erken~ : [ɛʁkŋ]</c:v>
                </c:pt>
                <c:pt idx="630">
                  <c:v>~orten~ : [ɔʁtn]</c:v>
                </c:pt>
                <c:pt idx="631">
                  <c:v>~orgel~ : [ɔʁɡl]</c:v>
                </c:pt>
                <c:pt idx="632">
                  <c:v>~abend~ : [aːbmt]</c:v>
                </c:pt>
                <c:pt idx="633">
                  <c:v>~auftr~ : [aɔftʁ]</c:v>
                </c:pt>
                <c:pt idx="634">
                  <c:v>~ebens~ : [eːbms]</c:v>
                </c:pt>
                <c:pt idx="635">
                  <c:v>~egeln~ : [eːɡln]</c:v>
                </c:pt>
                <c:pt idx="636">
                  <c:v>~elbst~ : [ɛlpst]</c:v>
                </c:pt>
                <c:pt idx="637">
                  <c:v>~instr~ : [ɪnstʁ]</c:v>
                </c:pt>
                <c:pt idx="638">
                  <c:v>~urzel~ : [ʊʁtsl]</c:v>
                </c:pt>
                <c:pt idx="639">
                  <c:v>~ücken~ : [ʏkŋ]</c:v>
                </c:pt>
                <c:pt idx="640">
                  <c:v>~ellen~ : [ɛln]</c:v>
                </c:pt>
                <c:pt idx="641">
                  <c:v>~ühlen~ : [ːln]</c:v>
                </c:pt>
                <c:pt idx="642">
                  <c:v>~essen~ : [ɛsn]</c:v>
                </c:pt>
                <c:pt idx="643">
                  <c:v>~issen~ : [ɪsn]</c:v>
                </c:pt>
                <c:pt idx="644">
                  <c:v>~ittel~ : [ɪtl]</c:v>
                </c:pt>
                <c:pt idx="645">
                  <c:v>~auben~ : [aɔbm]</c:v>
                </c:pt>
                <c:pt idx="646">
                  <c:v>~eicht~ : [aɛçt]</c:v>
                </c:pt>
                <c:pt idx="647">
                  <c:v>~augen~ : [aɔɡŋ]</c:v>
                </c:pt>
                <c:pt idx="648">
                  <c:v>~eigen~ : [aɛɡŋ]</c:v>
                </c:pt>
                <c:pt idx="649">
                  <c:v>~ieben~ : [iːbm]</c:v>
                </c:pt>
                <c:pt idx="650">
                  <c:v>~inden~ : [ɪndn]</c:v>
                </c:pt>
                <c:pt idx="651">
                  <c:v>~itzen~ : [ɪtsn]</c:v>
                </c:pt>
                <c:pt idx="652">
                  <c:v>~ählen~ : [ɛːln]</c:v>
                </c:pt>
                <c:pt idx="653">
                  <c:v>~assen~ : [asn]</c:v>
                </c:pt>
                <c:pt idx="654">
                  <c:v>~alten~ : [altn]</c:v>
                </c:pt>
                <c:pt idx="655">
                  <c:v>~eiben~ : [aɛbm]</c:v>
                </c:pt>
                <c:pt idx="656">
                  <c:v>~aufen~ : [aɔfn]</c:v>
                </c:pt>
                <c:pt idx="657">
                  <c:v>~etzen~ : [ɛtsn]</c:v>
                </c:pt>
                <c:pt idx="658">
                  <c:v>~arten~ : [aʁtn]</c:v>
                </c:pt>
                <c:pt idx="659">
                  <c:v>~ahlen~ : [aːln]</c:v>
                </c:pt>
                <c:pt idx="660">
                  <c:v>~under~ : [ʊnd]</c:v>
                </c:pt>
                <c:pt idx="661">
                  <c:v>~achsen~ : [aksn]</c:v>
                </c:pt>
                <c:pt idx="662">
                  <c:v>~ammeln~ : [amln]</c:v>
                </c:pt>
                <c:pt idx="663">
                  <c:v>~ahrsch~ : [aːʁʃ]</c:v>
                </c:pt>
                <c:pt idx="664">
                  <c:v>~ickeln~ : [ɪkln]</c:v>
                </c:pt>
                <c:pt idx="665">
                  <c:v>~oppelt~ : [ɔplt]</c:v>
                </c:pt>
                <c:pt idx="666">
                  <c:v>~ausend~ : [aɔznt]</c:v>
                </c:pt>
                <c:pt idx="667">
                  <c:v>~einzel~ : [aɛntsl]</c:v>
                </c:pt>
                <c:pt idx="668">
                  <c:v>~ischen~ : [ɪʃn]</c:v>
                </c:pt>
                <c:pt idx="669">
                  <c:v>~achten~ : [axtn]</c:v>
                </c:pt>
                <c:pt idx="670">
                  <c:v>~eichen~ : [aɛçn]</c:v>
                </c:pt>
                <c:pt idx="671">
                  <c:v>~ünschen~ : [ʏnʃn]</c:v>
                </c:pt>
              </c:strCache>
            </c:strRef>
          </c:cat>
          <c:val>
            <c:numRef>
              <c:f>'1gram.r1b'!$P$2:$P$673</c:f>
              <c:numCache>
                <c:formatCode>0.0000_ </c:formatCode>
                <c:ptCount val="672"/>
                <c:pt idx="0">
                  <c:v>-1.7993405494535817</c:v>
                </c:pt>
                <c:pt idx="1">
                  <c:v>-1.7993405494535817</c:v>
                </c:pt>
                <c:pt idx="2">
                  <c:v>-1.7403626894942439</c:v>
                </c:pt>
                <c:pt idx="3">
                  <c:v>-1.7075701760979363</c:v>
                </c:pt>
                <c:pt idx="4">
                  <c:v>-1.7075701760979363</c:v>
                </c:pt>
                <c:pt idx="5">
                  <c:v>-1.6532125137753437</c:v>
                </c:pt>
                <c:pt idx="6">
                  <c:v>-1.568201724066995</c:v>
                </c:pt>
                <c:pt idx="7">
                  <c:v>-1.568201724066995</c:v>
                </c:pt>
                <c:pt idx="8">
                  <c:v>-1.5185139398778875</c:v>
                </c:pt>
                <c:pt idx="9">
                  <c:v>-1.5185139398778875</c:v>
                </c:pt>
                <c:pt idx="10">
                  <c:v>-1.505149978319906</c:v>
                </c:pt>
                <c:pt idx="11">
                  <c:v>-1.4313637641589874</c:v>
                </c:pt>
                <c:pt idx="12">
                  <c:v>-1.414973347970818</c:v>
                </c:pt>
                <c:pt idx="13">
                  <c:v>-1.3424226808222062</c:v>
                </c:pt>
                <c:pt idx="14">
                  <c:v>-1.267171728403014</c:v>
                </c:pt>
                <c:pt idx="15">
                  <c:v>-1.255272505103306</c:v>
                </c:pt>
                <c:pt idx="16">
                  <c:v>-1.2041199826559248</c:v>
                </c:pt>
                <c:pt idx="17">
                  <c:v>-1.1949766032160549</c:v>
                </c:pt>
                <c:pt idx="18">
                  <c:v>-1.1139433523068367</c:v>
                </c:pt>
                <c:pt idx="19">
                  <c:v>-1.0413926851582249</c:v>
                </c:pt>
                <c:pt idx="20">
                  <c:v>-1.0413926851582249</c:v>
                </c:pt>
                <c:pt idx="21">
                  <c:v>-1.0211892990699381</c:v>
                </c:pt>
                <c:pt idx="22">
                  <c:v>-0.96614173273903259</c:v>
                </c:pt>
                <c:pt idx="23">
                  <c:v>-0.83108732557144216</c:v>
                </c:pt>
                <c:pt idx="24">
                  <c:v>-0.64345267648618742</c:v>
                </c:pt>
                <c:pt idx="25">
                  <c:v>-0.31037002191812457</c:v>
                </c:pt>
                <c:pt idx="26">
                  <c:v>-0.3010299956639812</c:v>
                </c:pt>
                <c:pt idx="27">
                  <c:v>-6.3669079869377213E-2</c:v>
                </c:pt>
                <c:pt idx="28">
                  <c:v>-4.2751980420949832E-2</c:v>
                </c:pt>
                <c:pt idx="29">
                  <c:v>-3.6722807024739901E-2</c:v>
                </c:pt>
                <c:pt idx="30">
                  <c:v>-3.2184683371401242E-2</c:v>
                </c:pt>
                <c:pt idx="31">
                  <c:v>-2.7152246043614825E-2</c:v>
                </c:pt>
                <c:pt idx="32">
                  <c:v>-2.1901841447829775E-2</c:v>
                </c:pt>
                <c:pt idx="33">
                  <c:v>-1.2234456417011586E-2</c:v>
                </c:pt>
                <c:pt idx="34">
                  <c:v>-9.7598372891562132E-3</c:v>
                </c:pt>
                <c:pt idx="35">
                  <c:v>-8.600171761917531E-3</c:v>
                </c:pt>
                <c:pt idx="36">
                  <c:v>-7.9689296712753405E-3</c:v>
                </c:pt>
                <c:pt idx="37">
                  <c:v>-4.821637332766436E-17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1.3572807189273822E-2</c:v>
                </c:pt>
                <c:pt idx="44">
                  <c:v>2.9963223377443202E-2</c:v>
                </c:pt>
                <c:pt idx="45">
                  <c:v>9.017663034908803E-2</c:v>
                </c:pt>
                <c:pt idx="46">
                  <c:v>0.12724269151786424</c:v>
                </c:pt>
                <c:pt idx="47">
                  <c:v>0.15970084286751188</c:v>
                </c:pt>
                <c:pt idx="48">
                  <c:v>0.1721609654272489</c:v>
                </c:pt>
                <c:pt idx="49">
                  <c:v>0.3010299956639812</c:v>
                </c:pt>
                <c:pt idx="50">
                  <c:v>0.3010299956639812</c:v>
                </c:pt>
                <c:pt idx="51">
                  <c:v>0.3253893415234258</c:v>
                </c:pt>
                <c:pt idx="52">
                  <c:v>0.39794000867203755</c:v>
                </c:pt>
                <c:pt idx="53">
                  <c:v>1.1303337684950061</c:v>
                </c:pt>
                <c:pt idx="54">
                  <c:v>-1.469822015978163</c:v>
                </c:pt>
                <c:pt idx="55">
                  <c:v>-1.4623979978989561</c:v>
                </c:pt>
                <c:pt idx="56">
                  <c:v>-1.4471580313422192</c:v>
                </c:pt>
                <c:pt idx="57">
                  <c:v>-1.4471580313422192</c:v>
                </c:pt>
                <c:pt idx="58">
                  <c:v>-1.2937307569224819</c:v>
                </c:pt>
                <c:pt idx="59">
                  <c:v>-1.1687920203141817</c:v>
                </c:pt>
                <c:pt idx="60">
                  <c:v>-1.1687920203141817</c:v>
                </c:pt>
                <c:pt idx="61">
                  <c:v>-1.1613680022349748</c:v>
                </c:pt>
                <c:pt idx="62">
                  <c:v>-1.1139433523068367</c:v>
                </c:pt>
                <c:pt idx="63">
                  <c:v>-1.1139433523068367</c:v>
                </c:pt>
                <c:pt idx="64">
                  <c:v>-0.95424250943932487</c:v>
                </c:pt>
                <c:pt idx="65">
                  <c:v>-0.90308998699194354</c:v>
                </c:pt>
                <c:pt idx="66">
                  <c:v>-0.90308998699194354</c:v>
                </c:pt>
                <c:pt idx="67">
                  <c:v>-0.90308998699194354</c:v>
                </c:pt>
                <c:pt idx="68">
                  <c:v>-0.90308998699194354</c:v>
                </c:pt>
                <c:pt idx="69">
                  <c:v>-0.87506126339170009</c:v>
                </c:pt>
                <c:pt idx="70">
                  <c:v>-0.84509804001425681</c:v>
                </c:pt>
                <c:pt idx="71">
                  <c:v>-0.81291335664285558</c:v>
                </c:pt>
                <c:pt idx="72">
                  <c:v>-0.81291335664285558</c:v>
                </c:pt>
                <c:pt idx="73">
                  <c:v>-0.77815125038364363</c:v>
                </c:pt>
                <c:pt idx="74">
                  <c:v>-0.77815125038364363</c:v>
                </c:pt>
                <c:pt idx="75">
                  <c:v>-0.77815125038364363</c:v>
                </c:pt>
                <c:pt idx="76">
                  <c:v>-0.77815125038364363</c:v>
                </c:pt>
                <c:pt idx="77">
                  <c:v>-0.77815125038364363</c:v>
                </c:pt>
                <c:pt idx="78">
                  <c:v>-0.77815125038364363</c:v>
                </c:pt>
                <c:pt idx="79">
                  <c:v>-0.77815125038364363</c:v>
                </c:pt>
                <c:pt idx="80">
                  <c:v>-0.77085201164214423</c:v>
                </c:pt>
                <c:pt idx="81">
                  <c:v>-0.74036268949424389</c:v>
                </c:pt>
                <c:pt idx="82">
                  <c:v>-0.74036268949424389</c:v>
                </c:pt>
                <c:pt idx="83">
                  <c:v>-0.69897000433601875</c:v>
                </c:pt>
                <c:pt idx="84">
                  <c:v>-0.69897000433601875</c:v>
                </c:pt>
                <c:pt idx="85">
                  <c:v>-0.69897000433601875</c:v>
                </c:pt>
                <c:pt idx="86">
                  <c:v>-0.69897000433601875</c:v>
                </c:pt>
                <c:pt idx="87">
                  <c:v>-0.69897000433601875</c:v>
                </c:pt>
                <c:pt idx="88">
                  <c:v>-0.65321251377534373</c:v>
                </c:pt>
                <c:pt idx="89">
                  <c:v>-0.65321251377534373</c:v>
                </c:pt>
                <c:pt idx="90">
                  <c:v>-0.6020599913279624</c:v>
                </c:pt>
                <c:pt idx="91">
                  <c:v>-0.6020599913279624</c:v>
                </c:pt>
                <c:pt idx="92">
                  <c:v>-0.6020599913279624</c:v>
                </c:pt>
                <c:pt idx="93">
                  <c:v>-0.6020599913279624</c:v>
                </c:pt>
                <c:pt idx="94">
                  <c:v>-0.6020599913279624</c:v>
                </c:pt>
                <c:pt idx="95">
                  <c:v>-0.6020599913279624</c:v>
                </c:pt>
                <c:pt idx="96">
                  <c:v>-0.56427143043856265</c:v>
                </c:pt>
                <c:pt idx="97">
                  <c:v>-0.51557950653883811</c:v>
                </c:pt>
                <c:pt idx="98">
                  <c:v>-0.47712125471966244</c:v>
                </c:pt>
                <c:pt idx="99">
                  <c:v>-0.47712125471966244</c:v>
                </c:pt>
                <c:pt idx="100">
                  <c:v>-0.47712125471966244</c:v>
                </c:pt>
                <c:pt idx="101">
                  <c:v>-0.47712125471966244</c:v>
                </c:pt>
                <c:pt idx="102">
                  <c:v>-0.47712125471966244</c:v>
                </c:pt>
                <c:pt idx="103">
                  <c:v>-0.47712125471966244</c:v>
                </c:pt>
                <c:pt idx="104">
                  <c:v>-0.47712125471966244</c:v>
                </c:pt>
                <c:pt idx="105">
                  <c:v>-0.47712125471966244</c:v>
                </c:pt>
                <c:pt idx="106">
                  <c:v>-0.41497334797081792</c:v>
                </c:pt>
                <c:pt idx="107">
                  <c:v>-0.3979400086720376</c:v>
                </c:pt>
                <c:pt idx="108">
                  <c:v>-0.3979400086720376</c:v>
                </c:pt>
                <c:pt idx="109">
                  <c:v>-0.3979400086720376</c:v>
                </c:pt>
                <c:pt idx="110">
                  <c:v>-0.3979400086720376</c:v>
                </c:pt>
                <c:pt idx="111">
                  <c:v>-0.3979400086720376</c:v>
                </c:pt>
                <c:pt idx="112">
                  <c:v>-0.36797678529459443</c:v>
                </c:pt>
                <c:pt idx="113">
                  <c:v>-0.36797678529459443</c:v>
                </c:pt>
                <c:pt idx="114">
                  <c:v>-0.35218251811136253</c:v>
                </c:pt>
                <c:pt idx="115">
                  <c:v>-0.34242268082220623</c:v>
                </c:pt>
                <c:pt idx="116">
                  <c:v>-0.33579210192319309</c:v>
                </c:pt>
                <c:pt idx="117">
                  <c:v>-0.3010299956639812</c:v>
                </c:pt>
                <c:pt idx="118">
                  <c:v>-0.3010299956639812</c:v>
                </c:pt>
                <c:pt idx="119">
                  <c:v>-0.3010299956639812</c:v>
                </c:pt>
                <c:pt idx="120">
                  <c:v>-0.3010299956639812</c:v>
                </c:pt>
                <c:pt idx="121">
                  <c:v>-0.3010299956639812</c:v>
                </c:pt>
                <c:pt idx="122">
                  <c:v>-0.3010299956639812</c:v>
                </c:pt>
                <c:pt idx="123">
                  <c:v>-0.3010299956639812</c:v>
                </c:pt>
                <c:pt idx="124">
                  <c:v>-0.3010299956639812</c:v>
                </c:pt>
                <c:pt idx="125">
                  <c:v>-0.3010299956639812</c:v>
                </c:pt>
                <c:pt idx="126">
                  <c:v>-0.3010299956639812</c:v>
                </c:pt>
                <c:pt idx="127">
                  <c:v>-0.3010299956639812</c:v>
                </c:pt>
                <c:pt idx="128">
                  <c:v>-0.3010299956639812</c:v>
                </c:pt>
                <c:pt idx="129">
                  <c:v>-0.3010299956639812</c:v>
                </c:pt>
                <c:pt idx="130">
                  <c:v>-0.24303804868629447</c:v>
                </c:pt>
                <c:pt idx="131">
                  <c:v>-0.24303804868629447</c:v>
                </c:pt>
                <c:pt idx="132">
                  <c:v>-0.22184874961635639</c:v>
                </c:pt>
                <c:pt idx="133">
                  <c:v>-0.22184874961635631</c:v>
                </c:pt>
                <c:pt idx="134">
                  <c:v>-0.20411998265592479</c:v>
                </c:pt>
                <c:pt idx="135">
                  <c:v>-0.19629464514396822</c:v>
                </c:pt>
                <c:pt idx="136">
                  <c:v>-0.17609125905568127</c:v>
                </c:pt>
                <c:pt idx="137">
                  <c:v>-0.17609125905568127</c:v>
                </c:pt>
                <c:pt idx="138">
                  <c:v>-0.17609125905568127</c:v>
                </c:pt>
                <c:pt idx="139">
                  <c:v>-0.17609125905568127</c:v>
                </c:pt>
                <c:pt idx="140">
                  <c:v>-0.17609125905568127</c:v>
                </c:pt>
                <c:pt idx="141">
                  <c:v>-0.17609125905568127</c:v>
                </c:pt>
                <c:pt idx="142">
                  <c:v>-0.12493873660829995</c:v>
                </c:pt>
                <c:pt idx="143">
                  <c:v>-0.12493873660829995</c:v>
                </c:pt>
                <c:pt idx="144">
                  <c:v>-0.12493873660829995</c:v>
                </c:pt>
                <c:pt idx="145">
                  <c:v>-0.12493873660829995</c:v>
                </c:pt>
                <c:pt idx="146">
                  <c:v>-0.12493873660829995</c:v>
                </c:pt>
                <c:pt idx="147">
                  <c:v>-7.9181246047624873E-2</c:v>
                </c:pt>
                <c:pt idx="148">
                  <c:v>-7.9181246047624804E-2</c:v>
                </c:pt>
                <c:pt idx="149">
                  <c:v>-7.9181246047624804E-2</c:v>
                </c:pt>
                <c:pt idx="150">
                  <c:v>-7.2550667148611789E-2</c:v>
                </c:pt>
                <c:pt idx="151">
                  <c:v>-6.6946789630613221E-2</c:v>
                </c:pt>
                <c:pt idx="152">
                  <c:v>-5.7991946977686754E-2</c:v>
                </c:pt>
                <c:pt idx="153">
                  <c:v>-5.7991946977686754E-2</c:v>
                </c:pt>
                <c:pt idx="154">
                  <c:v>-5.7991946977686754E-2</c:v>
                </c:pt>
                <c:pt idx="155">
                  <c:v>-4.575749056067506E-2</c:v>
                </c:pt>
                <c:pt idx="156">
                  <c:v>-3.9152123962148212E-2</c:v>
                </c:pt>
                <c:pt idx="157">
                  <c:v>-3.2184683371401242E-2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2.8488537811437533E-2</c:v>
                </c:pt>
                <c:pt idx="205">
                  <c:v>3.7788560889399844E-2</c:v>
                </c:pt>
                <c:pt idx="206">
                  <c:v>5.1152522447381291E-2</c:v>
                </c:pt>
                <c:pt idx="207">
                  <c:v>5.7991946977686733E-2</c:v>
                </c:pt>
                <c:pt idx="208">
                  <c:v>7.9181246047624887E-2</c:v>
                </c:pt>
                <c:pt idx="209">
                  <c:v>9.691001300805642E-2</c:v>
                </c:pt>
                <c:pt idx="210">
                  <c:v>0.13469857389745624</c:v>
                </c:pt>
                <c:pt idx="211">
                  <c:v>0.14612803567823807</c:v>
                </c:pt>
                <c:pt idx="212">
                  <c:v>0.17609125905568124</c:v>
                </c:pt>
                <c:pt idx="213">
                  <c:v>0.17609125905568124</c:v>
                </c:pt>
                <c:pt idx="214">
                  <c:v>0.18563657696191166</c:v>
                </c:pt>
                <c:pt idx="215">
                  <c:v>0.24303804868629444</c:v>
                </c:pt>
                <c:pt idx="216">
                  <c:v>0.3010299956639812</c:v>
                </c:pt>
                <c:pt idx="217">
                  <c:v>0.3010299956639812</c:v>
                </c:pt>
                <c:pt idx="218">
                  <c:v>0.3010299956639812</c:v>
                </c:pt>
                <c:pt idx="219">
                  <c:v>0.3010299956639812</c:v>
                </c:pt>
                <c:pt idx="220">
                  <c:v>0.3010299956639812</c:v>
                </c:pt>
                <c:pt idx="221">
                  <c:v>0.3010299956639812</c:v>
                </c:pt>
                <c:pt idx="222">
                  <c:v>0.3010299956639812</c:v>
                </c:pt>
                <c:pt idx="223">
                  <c:v>0.3010299956639812</c:v>
                </c:pt>
                <c:pt idx="224">
                  <c:v>0.3979400086720376</c:v>
                </c:pt>
                <c:pt idx="225">
                  <c:v>0.3979400086720376</c:v>
                </c:pt>
                <c:pt idx="226">
                  <c:v>0.41497334797081797</c:v>
                </c:pt>
                <c:pt idx="227">
                  <c:v>0.47712125471966244</c:v>
                </c:pt>
                <c:pt idx="228">
                  <c:v>0.47712125471966244</c:v>
                </c:pt>
                <c:pt idx="229">
                  <c:v>0.47712125471966244</c:v>
                </c:pt>
                <c:pt idx="230">
                  <c:v>0.47712125471966244</c:v>
                </c:pt>
                <c:pt idx="231">
                  <c:v>0.47712125471966244</c:v>
                </c:pt>
                <c:pt idx="232">
                  <c:v>0.47712125471966244</c:v>
                </c:pt>
                <c:pt idx="233">
                  <c:v>0.55630250076728727</c:v>
                </c:pt>
                <c:pt idx="234">
                  <c:v>0.6020599913279624</c:v>
                </c:pt>
                <c:pt idx="235">
                  <c:v>0.6020599913279624</c:v>
                </c:pt>
                <c:pt idx="236">
                  <c:v>0.65321251377534373</c:v>
                </c:pt>
                <c:pt idx="237">
                  <c:v>0.69897000433601886</c:v>
                </c:pt>
                <c:pt idx="238">
                  <c:v>0.69897000433601886</c:v>
                </c:pt>
                <c:pt idx="239">
                  <c:v>0.71321044345062912</c:v>
                </c:pt>
                <c:pt idx="240">
                  <c:v>0.77815125038364363</c:v>
                </c:pt>
                <c:pt idx="241">
                  <c:v>0.77815125038364363</c:v>
                </c:pt>
                <c:pt idx="242">
                  <c:v>0.87506126339170009</c:v>
                </c:pt>
                <c:pt idx="243">
                  <c:v>1.2787536009528289</c:v>
                </c:pt>
                <c:pt idx="244">
                  <c:v>1.3617278360175928</c:v>
                </c:pt>
                <c:pt idx="245">
                  <c:v>-1.1760912590556813</c:v>
                </c:pt>
                <c:pt idx="246">
                  <c:v>-1.1760912590556813</c:v>
                </c:pt>
                <c:pt idx="247">
                  <c:v>-1.146128035678238</c:v>
                </c:pt>
                <c:pt idx="248">
                  <c:v>-0.95424250943932487</c:v>
                </c:pt>
                <c:pt idx="249">
                  <c:v>-0.84509804001425681</c:v>
                </c:pt>
                <c:pt idx="250">
                  <c:v>-0.84509804001425681</c:v>
                </c:pt>
                <c:pt idx="251">
                  <c:v>-0.84509804001425681</c:v>
                </c:pt>
                <c:pt idx="252">
                  <c:v>-0.69897000433601875</c:v>
                </c:pt>
                <c:pt idx="253">
                  <c:v>-0.6020599913279624</c:v>
                </c:pt>
                <c:pt idx="254">
                  <c:v>-0.6020599913279624</c:v>
                </c:pt>
                <c:pt idx="255">
                  <c:v>-0.6020599913279624</c:v>
                </c:pt>
                <c:pt idx="256">
                  <c:v>-0.54406804435027567</c:v>
                </c:pt>
                <c:pt idx="257">
                  <c:v>-0.47712125471966244</c:v>
                </c:pt>
                <c:pt idx="258">
                  <c:v>-0.47712125471966244</c:v>
                </c:pt>
                <c:pt idx="259">
                  <c:v>-0.47712125471966244</c:v>
                </c:pt>
                <c:pt idx="260">
                  <c:v>-0.47712125471966244</c:v>
                </c:pt>
                <c:pt idx="261">
                  <c:v>-0.47712125471966244</c:v>
                </c:pt>
                <c:pt idx="262">
                  <c:v>-0.47712125471966244</c:v>
                </c:pt>
                <c:pt idx="263">
                  <c:v>-0.47712125471966244</c:v>
                </c:pt>
                <c:pt idx="264">
                  <c:v>-0.47712125471966244</c:v>
                </c:pt>
                <c:pt idx="265">
                  <c:v>-0.47712125471966244</c:v>
                </c:pt>
                <c:pt idx="266">
                  <c:v>-0.47712125471966244</c:v>
                </c:pt>
                <c:pt idx="267">
                  <c:v>-0.3979400086720376</c:v>
                </c:pt>
                <c:pt idx="268">
                  <c:v>-0.3979400086720376</c:v>
                </c:pt>
                <c:pt idx="269">
                  <c:v>-0.3010299956639812</c:v>
                </c:pt>
                <c:pt idx="270">
                  <c:v>-0.3010299956639812</c:v>
                </c:pt>
                <c:pt idx="271">
                  <c:v>-0.3010299956639812</c:v>
                </c:pt>
                <c:pt idx="272">
                  <c:v>-0.3010299956639812</c:v>
                </c:pt>
                <c:pt idx="273">
                  <c:v>-0.3010299956639812</c:v>
                </c:pt>
                <c:pt idx="274">
                  <c:v>-0.3010299956639812</c:v>
                </c:pt>
                <c:pt idx="275">
                  <c:v>-0.3010299956639812</c:v>
                </c:pt>
                <c:pt idx="276">
                  <c:v>-0.3010299956639812</c:v>
                </c:pt>
                <c:pt idx="277">
                  <c:v>-0.3010299956639812</c:v>
                </c:pt>
                <c:pt idx="278">
                  <c:v>-0.3010299956639812</c:v>
                </c:pt>
                <c:pt idx="279">
                  <c:v>-0.3010299956639812</c:v>
                </c:pt>
                <c:pt idx="280">
                  <c:v>-0.3010299956639812</c:v>
                </c:pt>
                <c:pt idx="281">
                  <c:v>-0.3010299956639812</c:v>
                </c:pt>
                <c:pt idx="282">
                  <c:v>-0.3010299956639812</c:v>
                </c:pt>
                <c:pt idx="283">
                  <c:v>-0.3010299956639812</c:v>
                </c:pt>
                <c:pt idx="284">
                  <c:v>-0.3010299956639812</c:v>
                </c:pt>
                <c:pt idx="285">
                  <c:v>-0.3010299956639812</c:v>
                </c:pt>
                <c:pt idx="286">
                  <c:v>-0.25527250510330612</c:v>
                </c:pt>
                <c:pt idx="287">
                  <c:v>-0.24303804868629447</c:v>
                </c:pt>
                <c:pt idx="288">
                  <c:v>-0.17609125905568127</c:v>
                </c:pt>
                <c:pt idx="289">
                  <c:v>-0.17609125905568127</c:v>
                </c:pt>
                <c:pt idx="290">
                  <c:v>-0.17609125905568127</c:v>
                </c:pt>
                <c:pt idx="291">
                  <c:v>-0.17609125905568127</c:v>
                </c:pt>
                <c:pt idx="292">
                  <c:v>-0.17609125905568127</c:v>
                </c:pt>
                <c:pt idx="293">
                  <c:v>-0.17609125905568127</c:v>
                </c:pt>
                <c:pt idx="294">
                  <c:v>-0.17609125905568127</c:v>
                </c:pt>
                <c:pt idx="295">
                  <c:v>-0.14612803567823801</c:v>
                </c:pt>
                <c:pt idx="296">
                  <c:v>-0.12493873660829995</c:v>
                </c:pt>
                <c:pt idx="297">
                  <c:v>-0.12493873660829995</c:v>
                </c:pt>
                <c:pt idx="298">
                  <c:v>-0.12493873660829995</c:v>
                </c:pt>
                <c:pt idx="299">
                  <c:v>-9.6910013008056392E-2</c:v>
                </c:pt>
                <c:pt idx="300">
                  <c:v>-7.9181246047624873E-2</c:v>
                </c:pt>
                <c:pt idx="301">
                  <c:v>-5.1152522447381256E-2</c:v>
                </c:pt>
                <c:pt idx="302">
                  <c:v>-3.2184683371401242E-2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2.8028723600243534E-2</c:v>
                </c:pt>
                <c:pt idx="411">
                  <c:v>3.2184683371401235E-2</c:v>
                </c:pt>
                <c:pt idx="412">
                  <c:v>4.5757490560675143E-2</c:v>
                </c:pt>
                <c:pt idx="413">
                  <c:v>7.9181246047624818E-2</c:v>
                </c:pt>
                <c:pt idx="414">
                  <c:v>7.9181246047624818E-2</c:v>
                </c:pt>
                <c:pt idx="415">
                  <c:v>7.9181246047624818E-2</c:v>
                </c:pt>
                <c:pt idx="416">
                  <c:v>9.691001300805642E-2</c:v>
                </c:pt>
                <c:pt idx="417">
                  <c:v>9.691001300805642E-2</c:v>
                </c:pt>
                <c:pt idx="418">
                  <c:v>9.691001300805642E-2</c:v>
                </c:pt>
                <c:pt idx="419">
                  <c:v>9.691001300805642E-2</c:v>
                </c:pt>
                <c:pt idx="420">
                  <c:v>0.12493873660829993</c:v>
                </c:pt>
                <c:pt idx="421">
                  <c:v>0.12493873660829993</c:v>
                </c:pt>
                <c:pt idx="422">
                  <c:v>0.14612803567823801</c:v>
                </c:pt>
                <c:pt idx="423">
                  <c:v>0.14612803567823801</c:v>
                </c:pt>
                <c:pt idx="424">
                  <c:v>0.17609125905568124</c:v>
                </c:pt>
                <c:pt idx="425">
                  <c:v>0.17609125905568124</c:v>
                </c:pt>
                <c:pt idx="426">
                  <c:v>0.17609125905568124</c:v>
                </c:pt>
                <c:pt idx="427">
                  <c:v>0.17609125905568124</c:v>
                </c:pt>
                <c:pt idx="428">
                  <c:v>0.19188552623891317</c:v>
                </c:pt>
                <c:pt idx="429">
                  <c:v>0.22184874961635639</c:v>
                </c:pt>
                <c:pt idx="430">
                  <c:v>0.3010299956639812</c:v>
                </c:pt>
                <c:pt idx="431">
                  <c:v>0.3010299956639812</c:v>
                </c:pt>
                <c:pt idx="432">
                  <c:v>0.3010299956639812</c:v>
                </c:pt>
                <c:pt idx="433">
                  <c:v>0.3010299956639812</c:v>
                </c:pt>
                <c:pt idx="434">
                  <c:v>0.3010299956639812</c:v>
                </c:pt>
                <c:pt idx="435">
                  <c:v>0.3010299956639812</c:v>
                </c:pt>
                <c:pt idx="436">
                  <c:v>0.3010299956639812</c:v>
                </c:pt>
                <c:pt idx="437">
                  <c:v>0.3010299956639812</c:v>
                </c:pt>
                <c:pt idx="438">
                  <c:v>0.3010299956639812</c:v>
                </c:pt>
                <c:pt idx="439">
                  <c:v>0.3010299956639812</c:v>
                </c:pt>
                <c:pt idx="440">
                  <c:v>0.3010299956639812</c:v>
                </c:pt>
                <c:pt idx="441">
                  <c:v>0.3010299956639812</c:v>
                </c:pt>
                <c:pt idx="442">
                  <c:v>0.3010299956639812</c:v>
                </c:pt>
                <c:pt idx="443">
                  <c:v>0.3010299956639812</c:v>
                </c:pt>
                <c:pt idx="444">
                  <c:v>0.3010299956639812</c:v>
                </c:pt>
                <c:pt idx="445">
                  <c:v>0.3010299956639812</c:v>
                </c:pt>
                <c:pt idx="446">
                  <c:v>0.3010299956639812</c:v>
                </c:pt>
                <c:pt idx="447">
                  <c:v>0.3010299956639812</c:v>
                </c:pt>
                <c:pt idx="448">
                  <c:v>0.36172783601759295</c:v>
                </c:pt>
                <c:pt idx="449">
                  <c:v>0.3979400086720376</c:v>
                </c:pt>
                <c:pt idx="450">
                  <c:v>0.3979400086720376</c:v>
                </c:pt>
                <c:pt idx="451">
                  <c:v>0.3979400086720376</c:v>
                </c:pt>
                <c:pt idx="452">
                  <c:v>0.3979400086720376</c:v>
                </c:pt>
                <c:pt idx="453">
                  <c:v>0.4259687322722811</c:v>
                </c:pt>
                <c:pt idx="454">
                  <c:v>0.47712125471966244</c:v>
                </c:pt>
                <c:pt idx="455">
                  <c:v>0.47712125471966244</c:v>
                </c:pt>
                <c:pt idx="456">
                  <c:v>0.47712125471966244</c:v>
                </c:pt>
                <c:pt idx="457">
                  <c:v>0.47712125471966244</c:v>
                </c:pt>
                <c:pt idx="458">
                  <c:v>0.47712125471966244</c:v>
                </c:pt>
                <c:pt idx="459">
                  <c:v>0.47712125471966244</c:v>
                </c:pt>
                <c:pt idx="460">
                  <c:v>0.47712125471966244</c:v>
                </c:pt>
                <c:pt idx="461">
                  <c:v>0.47712125471966244</c:v>
                </c:pt>
                <c:pt idx="462">
                  <c:v>0.51188336097887432</c:v>
                </c:pt>
                <c:pt idx="463">
                  <c:v>0.52287874528033762</c:v>
                </c:pt>
                <c:pt idx="464">
                  <c:v>0.54406804435027567</c:v>
                </c:pt>
                <c:pt idx="465">
                  <c:v>0.6020599913279624</c:v>
                </c:pt>
                <c:pt idx="466">
                  <c:v>0.6020599913279624</c:v>
                </c:pt>
                <c:pt idx="467">
                  <c:v>0.6020599913279624</c:v>
                </c:pt>
                <c:pt idx="468">
                  <c:v>0.65321251377534373</c:v>
                </c:pt>
                <c:pt idx="469">
                  <c:v>0.69897000433601886</c:v>
                </c:pt>
                <c:pt idx="470">
                  <c:v>0.69897000433601886</c:v>
                </c:pt>
                <c:pt idx="471">
                  <c:v>0.69897000433601886</c:v>
                </c:pt>
                <c:pt idx="472">
                  <c:v>0.69897000433601886</c:v>
                </c:pt>
                <c:pt idx="473">
                  <c:v>0.74036268949424389</c:v>
                </c:pt>
                <c:pt idx="474">
                  <c:v>0.77815125038364363</c:v>
                </c:pt>
                <c:pt idx="475">
                  <c:v>0.81291335664285558</c:v>
                </c:pt>
                <c:pt idx="476">
                  <c:v>0.84509804001425681</c:v>
                </c:pt>
                <c:pt idx="477">
                  <c:v>0.87506126339170009</c:v>
                </c:pt>
                <c:pt idx="478">
                  <c:v>0.90308998699194354</c:v>
                </c:pt>
                <c:pt idx="479">
                  <c:v>0.90308998699194354</c:v>
                </c:pt>
                <c:pt idx="480">
                  <c:v>0.95424250943932487</c:v>
                </c:pt>
                <c:pt idx="481">
                  <c:v>1.1760912590556813</c:v>
                </c:pt>
                <c:pt idx="482">
                  <c:v>1.1903316981702914</c:v>
                </c:pt>
                <c:pt idx="483">
                  <c:v>1.3222192947339193</c:v>
                </c:pt>
                <c:pt idx="484">
                  <c:v>1.3222192947339193</c:v>
                </c:pt>
                <c:pt idx="485">
                  <c:v>1.414973347970818</c:v>
                </c:pt>
                <c:pt idx="486">
                  <c:v>1.6989700043360187</c:v>
                </c:pt>
                <c:pt idx="487">
                  <c:v>1.8129133566428555</c:v>
                </c:pt>
                <c:pt idx="488">
                  <c:v>-0.3010299956639812</c:v>
                </c:pt>
                <c:pt idx="489">
                  <c:v>-0.3010299956639812</c:v>
                </c:pt>
                <c:pt idx="490">
                  <c:v>-0.17609125905568127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0.12493873660829993</c:v>
                </c:pt>
                <c:pt idx="568">
                  <c:v>0.17609125905568124</c:v>
                </c:pt>
                <c:pt idx="569">
                  <c:v>0.3010299956639812</c:v>
                </c:pt>
                <c:pt idx="570">
                  <c:v>0.3010299956639812</c:v>
                </c:pt>
                <c:pt idx="571">
                  <c:v>0.3010299956639812</c:v>
                </c:pt>
                <c:pt idx="572">
                  <c:v>0.3010299956639812</c:v>
                </c:pt>
                <c:pt idx="573">
                  <c:v>0.3010299956639812</c:v>
                </c:pt>
                <c:pt idx="574">
                  <c:v>0.3010299956639812</c:v>
                </c:pt>
                <c:pt idx="575">
                  <c:v>0.3010299956639812</c:v>
                </c:pt>
                <c:pt idx="576">
                  <c:v>0.3010299956639812</c:v>
                </c:pt>
                <c:pt idx="577">
                  <c:v>0.69897000433601886</c:v>
                </c:pt>
                <c:pt idx="578">
                  <c:v>0.69897000433601886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0.17609125905568124</c:v>
                </c:pt>
                <c:pt idx="659">
                  <c:v>0.3010299956639812</c:v>
                </c:pt>
                <c:pt idx="660">
                  <c:v>0.69897000433601886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5-0F45-B766-B23742E65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3047183"/>
        <c:axId val="460253055"/>
      </c:barChart>
      <c:catAx>
        <c:axId val="6030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460253055"/>
        <c:crosses val="autoZero"/>
        <c:auto val="1"/>
        <c:lblAlgn val="ctr"/>
        <c:lblOffset val="100"/>
        <c:noMultiLvlLbl val="0"/>
      </c:catAx>
      <c:valAx>
        <c:axId val="460253055"/>
        <c:scaling>
          <c:orientation val="minMax"/>
        </c:scaling>
        <c:delete val="0"/>
        <c:axPos val="b"/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030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679450</xdr:colOff>
      <xdr:row>676</xdr:row>
      <xdr:rowOff>209551</xdr:rowOff>
    </xdr:from>
    <xdr:to>
      <xdr:col>13</xdr:col>
      <xdr:colOff>262850</xdr:colOff>
      <xdr:row>723</xdr:row>
      <xdr:rowOff>160851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116CD-CD50-1545-B63E-5B23AFEA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18B90-7982-3B42-9DC9-04C86745EFD1}" name="Table13" displayName="Table13" ref="A1:Q673" totalsRowShown="0" headerRowDxfId="18" dataDxfId="17">
  <autoFilter ref="A1:Q673" xr:uid="{3D24FFEC-169E-B14D-8A0A-05E42ABD0A68}"/>
  <sortState xmlns:xlrd2="http://schemas.microsoft.com/office/spreadsheetml/2017/richdata2" ref="A2:Q673">
    <sortCondition ref="G1:G673"/>
  </sortState>
  <tableColumns count="17">
    <tableColumn id="1" xr3:uid="{AF3BC125-DBB8-CF4D-B364-39270D18E8A4}" name="spell-sound.pair" dataDxfId="16">
      <calculatedColumnFormula>_xlfn.LET(_xlpm.sep," : ",CONCATENATE(E2,_xlpm.sep,F2))</calculatedColumnFormula>
    </tableColumn>
    <tableColumn id="4" xr3:uid="{E5E4EB86-6415-ED45-834F-4BD11F4B0266}" name="pair.freq" dataDxfId="15"/>
    <tableColumn id="2" xr3:uid="{B4CA239A-BF74-F84F-84C6-42AF73A6869A}" name="pair" dataDxfId="14"/>
    <tableColumn id="7" xr3:uid="{7A4526F1-1CAA-EA47-9CA6-DE232CBFA497}" name="freq.ratio" dataDxfId="13">
      <calculatedColumnFormula>B2/freq.sum.r1a</calculatedColumnFormula>
    </tableColumn>
    <tableColumn id="6" xr3:uid="{EE789F94-3296-A744-AC0D-8CFBD0709BB6}" name="spell" dataDxfId="12">
      <calculatedColumnFormula>_xlfn.LET(_xlpm.sep,":",_xlpm.w,$C2,_xlfn.CONCAT("~",RIGHT(_xlpm.w,LEN(_xlpm.w)-FIND(_xlpm.sep,_xlpm.w)),"~"))</calculatedColumnFormula>
    </tableColumn>
    <tableColumn id="5" xr3:uid="{A9678568-F295-384C-AD48-B9626AF53313}" name="sound" dataDxfId="11">
      <calculatedColumnFormula>_xlfn.LET(_xlpm.sep,":",_xlpm.w,$C2,_xlfn.CONCAT("[",LEFT(_xlpm.w,FIND(_xlpm.sep,_xlpm.w)-1),"]"))</calculatedColumnFormula>
    </tableColumn>
    <tableColumn id="9" xr3:uid="{55BD4EA6-B204-604F-BA3B-7E4AE44B51BC}" name="spell.size" dataDxfId="10">
      <calculatedColumnFormula>_xlfn.LET(_xlpm.w,E2,LEN(_xlpm.w)-2)</calculatedColumnFormula>
    </tableColumn>
    <tableColumn id="10" xr3:uid="{22E47CB8-B0AE-4D49-90CC-F4F92E0F1348}" name="sound.size" dataDxfId="9">
      <calculatedColumnFormula>_xlfn.LET(_xlpm.w,F2,LEN(_xlpm.w)-2)</calculatedColumnFormula>
    </tableColumn>
    <tableColumn id="8" xr3:uid="{5B4986B5-1973-9B47-BEDB-432E4F75C29E}" name="size" dataDxfId="8">
      <calculatedColumnFormula>_xlfn.LET(_xlpm.a,H2,_xlpm.b,G2,MAX(_xlpm.a,_xlpm.b))</calculatedColumnFormula>
    </tableColumn>
    <tableColumn id="3" xr3:uid="{4EB056B0-59E9-0C44-9396-2DE0891B7DE6}" name="sum.spellwise" dataDxfId="7">
      <calculatedColumnFormula array="1">SUM(_xlfn._xlws.FILTER($D$2:$D$673,_xlfn.MAP($E$2:$E$673,_xlfn.LAMBDA(_xlpm.x,_xlpm.x=$E2))))</calculatedColumnFormula>
    </tableColumn>
    <tableColumn id="13" xr3:uid="{5B8A58E8-D5E7-1F4F-A64F-3FA82EB233A7}" name="spell.reliability" dataDxfId="6">
      <calculatedColumnFormula>$D2/J2</calculatedColumnFormula>
    </tableColumn>
    <tableColumn id="14" xr3:uid="{BE5E410A-12CB-4841-830A-4A0CBE7DABBE}" name="sum.soundwise" dataDxfId="5">
      <calculatedColumnFormula array="1">SUM(_xlfn._xlws.FILTER($D$2:$D$673,_xlfn.MAP($F$2:$F$673,_xlfn.LAMBDA(_xlpm.x,_xlpm.x=$F2))))</calculatedColumnFormula>
    </tableColumn>
    <tableColumn id="15" xr3:uid="{87D4E865-7542-B747-946D-6B45582DD9F5}" name="sound.reliability" dataDxfId="4">
      <calculatedColumnFormula>$D2/L2</calculatedColumnFormula>
    </tableColumn>
    <tableColumn id="12" xr3:uid="{84A3EEE2-2CC6-DC4C-AED5-EE96DF001310}" name="pair.reliability" dataDxfId="3">
      <calculatedColumnFormula>_xlfn.LET(_xlpm.freq,B2,_xlpm.size,H2+1,_xlpm.F,O2,LOG(1+_xlpm.freq)*LOG(1+_xlpm.size)*_xlpm.F)</calculatedColumnFormula>
    </tableColumn>
    <tableColumn id="11" xr3:uid="{69CBF043-78FC-6740-882E-B0CF284FB432}" name="F(spell.rel;sound.rel)" dataDxfId="2">
      <calculatedColumnFormula>_xlfn.LET(_xlpm.a,M2,_xlpm.b,K2,2*_xlpm.a*_xlpm.b/(_xlpm.a+_xlpm.b))</calculatedColumnFormula>
    </tableColumn>
    <tableColumn id="16" xr3:uid="{04809B5B-B0D3-C94D-9FD6-6B35D2499E66}" name="log(spell.rel/sound.rel)" dataDxfId="1">
      <calculatedColumnFormula>_xlfn.LET(_xlpm.p,K2,_xlpm.q,M2,LOG(_xlpm.p/_xlpm.q))</calculatedColumnFormula>
    </tableColumn>
    <tableColumn id="17" xr3:uid="{28DF7528-9378-144F-8343-5A055B75BD64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AA1D-61D8-F248-8AEB-0508922D81EC}">
  <dimension ref="A1:R681"/>
  <sheetViews>
    <sheetView tabSelected="1" workbookViewId="0">
      <pane xSplit="7380" ySplit="3640" topLeftCell="D700" activePane="bottomRight"/>
      <selection activeCell="B2" sqref="B2:C672"/>
      <selection pane="topRight" activeCell="D4" sqref="D4"/>
      <selection pane="bottomLeft" activeCell="B689" sqref="B689"/>
      <selection pane="bottomRight" activeCell="Q704" sqref="Q704"/>
    </sheetView>
  </sheetViews>
  <sheetFormatPr baseColWidth="10" defaultRowHeight="23"/>
  <cols>
    <col min="1" max="1" width="16.625" style="1" customWidth="1"/>
    <col min="2" max="2" width="9.125" style="1" customWidth="1"/>
    <col min="3" max="3" width="14" style="1" customWidth="1"/>
    <col min="4" max="4" width="12.125" style="1" customWidth="1"/>
    <col min="5" max="5" width="10.25" style="1" customWidth="1"/>
    <col min="6" max="6" width="10.5" style="1" customWidth="1"/>
    <col min="7" max="9" width="7.375" style="7" customWidth="1"/>
    <col min="10" max="11" width="10.625" style="7"/>
    <col min="12" max="15" width="10.625" style="1"/>
    <col min="16" max="16" width="10.75" style="1" customWidth="1"/>
    <col min="17" max="17" width="10.25" style="1" customWidth="1"/>
    <col min="18" max="18" width="12" style="1" customWidth="1"/>
    <col min="19" max="16384" width="10.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>
      <c r="A2" s="3" t="str">
        <f>_xlfn.LET(_xlpm.sep," : ",CONCATENATE(E2,_xlpm.sep,F2))</f>
        <v>~w~ : [vœ]</v>
      </c>
      <c r="B2" s="1">
        <v>1</v>
      </c>
      <c r="C2" s="3" t="s">
        <v>382</v>
      </c>
      <c r="D2" s="4">
        <f>B2/freq.sum.r1a</f>
        <v>4.6838407494145199E-4</v>
      </c>
      <c r="E2" s="3" t="str">
        <f>_xlfn.LET(_xlpm.sep,":",_xlpm.w,$C2,_xlfn.CONCAT("~",RIGHT(_xlpm.w,LEN(_xlpm.w)-FIND(_xlpm.sep,_xlpm.w)),"~"))</f>
        <v>~w~</v>
      </c>
      <c r="F2" s="3" t="str">
        <f>_xlfn.LET(_xlpm.sep,":",_xlpm.w,$C2,_xlfn.CONCAT("[",LEFT(_xlpm.w,FIND(_xlpm.sep,_xlpm.w)-1),"]"))</f>
        <v>[vœ]</v>
      </c>
      <c r="G2" s="5">
        <f>_xlfn.LET(_xlpm.w,E2,LEN(_xlpm.w)-2)</f>
        <v>1</v>
      </c>
      <c r="H2" s="5">
        <f>_xlfn.LET(_xlpm.w,F2,LEN(_xlpm.w)-2)</f>
        <v>2</v>
      </c>
      <c r="I2" s="5">
        <f>_xlfn.LET(_xlpm.a,H2,_xlpm.b,G2,MAX(_xlpm.a,_xlpm.b))</f>
        <v>2</v>
      </c>
      <c r="J2" s="4" cm="1">
        <f t="array" ref="J2">SUM(_xlfn._xlws.FILTER($D$2:$D$673,_xlfn.MAP($E$2:$E$673,_xlfn.LAMBDA(_xlpm.x,_xlpm.x=$E2))))</f>
        <v>2.9508196721311476E-2</v>
      </c>
      <c r="K2" s="4">
        <f>$D2/J2</f>
        <v>1.5873015873015872E-2</v>
      </c>
      <c r="L2" s="4" cm="1">
        <f t="array" ref="L2">SUM(_xlfn._xlws.FILTER($D$2:$D$673,_xlfn.MAP($F$2:$F$673,_xlfn.LAMBDA(_xlpm.x,_xlpm.x=$F2))))</f>
        <v>4.6838407494145199E-4</v>
      </c>
      <c r="M2" s="4">
        <f>$D2/L2</f>
        <v>1</v>
      </c>
      <c r="N2" s="4">
        <f>_xlfn.LET(_xlpm.freq,B2,_xlpm.size,H2+1,_xlpm.F,O2,LOG(1+_xlpm.freq)*LOG(1+_xlpm.size)*_xlpm.F)</f>
        <v>5.663691143091034E-3</v>
      </c>
      <c r="O2" s="4">
        <f>_xlfn.LET(_xlpm.a,M2,_xlpm.b,K2,2*_xlpm.a*_xlpm.b/(_xlpm.a+_xlpm.b))</f>
        <v>3.125E-2</v>
      </c>
      <c r="P2" s="4">
        <f>_xlfn.LET(_xlpm.p,K2,_xlpm.q,M2,LOG(_xlpm.p/_xlpm.q))</f>
        <v>-1.7993405494535817</v>
      </c>
      <c r="Q2" s="4"/>
    </row>
    <row r="3" spans="1:17">
      <c r="A3" s="3" t="str">
        <f>_xlfn.LET(_xlpm.sep," : ",CONCATENATE(E3,_xlpm.sep,F3))</f>
        <v>~w~ : [vʏ]</v>
      </c>
      <c r="B3" s="1">
        <v>1</v>
      </c>
      <c r="C3" s="3" t="s">
        <v>689</v>
      </c>
      <c r="D3" s="4">
        <f>B3/freq.sum.r1a</f>
        <v>4.6838407494145199E-4</v>
      </c>
      <c r="E3" s="3" t="str">
        <f>_xlfn.LET(_xlpm.sep,":",_xlpm.w,$C3,_xlfn.CONCAT("~",RIGHT(_xlpm.w,LEN(_xlpm.w)-FIND(_xlpm.sep,_xlpm.w)),"~"))</f>
        <v>~w~</v>
      </c>
      <c r="F3" s="3" t="str">
        <f>_xlfn.LET(_xlpm.sep,":",_xlpm.w,$C3,_xlfn.CONCAT("[",LEFT(_xlpm.w,FIND(_xlpm.sep,_xlpm.w)-1),"]"))</f>
        <v>[vʏ]</v>
      </c>
      <c r="G3" s="5">
        <f>_xlfn.LET(_xlpm.w,E3,LEN(_xlpm.w)-2)</f>
        <v>1</v>
      </c>
      <c r="H3" s="5">
        <f>_xlfn.LET(_xlpm.w,F3,LEN(_xlpm.w)-2)</f>
        <v>2</v>
      </c>
      <c r="I3" s="5">
        <f>_xlfn.LET(_xlpm.a,H3,_xlpm.b,G3,MAX(_xlpm.a,_xlpm.b))</f>
        <v>2</v>
      </c>
      <c r="J3" s="4" cm="1">
        <f t="array" ref="J3">SUM(_xlfn._xlws.FILTER($D$2:$D$673,_xlfn.MAP($E$2:$E$673,_xlfn.LAMBDA(_xlpm.x,_xlpm.x=$E3))))</f>
        <v>2.9508196721311476E-2</v>
      </c>
      <c r="K3" s="4">
        <f>$D3/J3</f>
        <v>1.5873015873015872E-2</v>
      </c>
      <c r="L3" s="4" cm="1">
        <f t="array" ref="L3">SUM(_xlfn._xlws.FILTER($D$2:$D$673,_xlfn.MAP($F$2:$F$673,_xlfn.LAMBDA(_xlpm.x,_xlpm.x=$F3))))</f>
        <v>4.6838407494145199E-4</v>
      </c>
      <c r="M3" s="4">
        <f>$D3/L3</f>
        <v>1</v>
      </c>
      <c r="N3" s="4">
        <f>_xlfn.LET(_xlpm.freq,B3,_xlpm.size,H3+1,_xlpm.F,O3,LOG(1+_xlpm.freq)*LOG(1+_xlpm.size)*_xlpm.F)</f>
        <v>5.663691143091034E-3</v>
      </c>
      <c r="O3" s="4">
        <f>_xlfn.LET(_xlpm.a,M3,_xlpm.b,K3,2*_xlpm.a*_xlpm.b/(_xlpm.a+_xlpm.b))</f>
        <v>3.125E-2</v>
      </c>
      <c r="P3" s="4">
        <f>_xlfn.LET(_xlpm.p,K3,_xlpm.q,M3,LOG(_xlpm.p/_xlpm.q))</f>
        <v>-1.7993405494535817</v>
      </c>
      <c r="Q3" s="4"/>
    </row>
    <row r="4" spans="1:17">
      <c r="A4" s="3" t="str">
        <f>_xlfn.LET(_xlpm.sep," : ",CONCATENATE(E4,_xlpm.sep,F4))</f>
        <v>~s~ : [zʏ]</v>
      </c>
      <c r="B4" s="1">
        <v>1</v>
      </c>
      <c r="C4" s="3" t="s">
        <v>690</v>
      </c>
      <c r="D4" s="4">
        <f>B4/freq.sum.r1a</f>
        <v>4.6838407494145199E-4</v>
      </c>
      <c r="E4" s="4" t="str">
        <f>_xlfn.LET(_xlpm.sep,":",_xlpm.w,$C4,_xlfn.CONCAT("~",RIGHT(_xlpm.w,LEN(_xlpm.w)-FIND(_xlpm.sep,_xlpm.w)),"~"))</f>
        <v>~s~</v>
      </c>
      <c r="F4" s="4" t="str">
        <f>_xlfn.LET(_xlpm.sep,":",_xlpm.w,$C4,_xlfn.CONCAT("[",LEFT(_xlpm.w,FIND(_xlpm.sep,_xlpm.w)-1),"]"))</f>
        <v>[zʏ]</v>
      </c>
      <c r="G4" s="5">
        <f>_xlfn.LET(_xlpm.w,E4,LEN(_xlpm.w)-2)</f>
        <v>1</v>
      </c>
      <c r="H4" s="5">
        <f>_xlfn.LET(_xlpm.w,F4,LEN(_xlpm.w)-2)</f>
        <v>2</v>
      </c>
      <c r="I4" s="5">
        <f>_xlfn.LET(_xlpm.a,H4,_xlpm.b,G4,MAX(_xlpm.a,_xlpm.b))</f>
        <v>2</v>
      </c>
      <c r="J4" s="4" cm="1">
        <f t="array" ref="J4">SUM(_xlfn._xlws.FILTER($D$2:$D$673,_xlfn.MAP($E$2:$E$673,_xlfn.LAMBDA(_xlpm.x,_xlpm.x=$E4))))</f>
        <v>2.576112412177986E-2</v>
      </c>
      <c r="K4" s="4">
        <f>$D4/J4</f>
        <v>1.8181818181818181E-2</v>
      </c>
      <c r="L4" s="4" cm="1">
        <f t="array" ref="L4">SUM(_xlfn._xlws.FILTER($D$2:$D$673,_xlfn.MAP($F$2:$F$673,_xlfn.LAMBDA(_xlpm.x,_xlpm.x=$F4))))</f>
        <v>4.6838407494145199E-4</v>
      </c>
      <c r="M4" s="4">
        <f>$D4/L4</f>
        <v>1</v>
      </c>
      <c r="N4" s="4">
        <f>_xlfn.LET(_xlpm.freq,B4,_xlpm.size,H4+1,_xlpm.F,O4,LOG(1+_xlpm.freq)*LOG(1+_xlpm.size)*_xlpm.F)</f>
        <v>6.4727898778183255E-3</v>
      </c>
      <c r="O4" s="4">
        <f>_xlfn.LET(_xlpm.a,M4,_xlpm.b,K4,2*_xlpm.a*_xlpm.b/(_xlpm.a+_xlpm.b))</f>
        <v>3.5714285714285719E-2</v>
      </c>
      <c r="P4" s="4">
        <f>_xlfn.LET(_xlpm.p,K4,_xlpm.q,M4,LOG(_xlpm.p/_xlpm.q))</f>
        <v>-1.7403626894942439</v>
      </c>
      <c r="Q4" s="4"/>
    </row>
    <row r="5" spans="1:17">
      <c r="A5" s="3" t="str">
        <f>_xlfn.LET(_xlpm.sep," : ",CONCATENATE(E5,_xlpm.sep,F5))</f>
        <v>~m~ : [mø]</v>
      </c>
      <c r="B5" s="1">
        <v>1</v>
      </c>
      <c r="C5" s="3" t="s">
        <v>304</v>
      </c>
      <c r="D5" s="4">
        <f>B5/freq.sum.r1a</f>
        <v>4.6838407494145199E-4</v>
      </c>
      <c r="E5" s="3" t="str">
        <f>_xlfn.LET(_xlpm.sep,":",_xlpm.w,$C5,_xlfn.CONCAT("~",RIGHT(_xlpm.w,LEN(_xlpm.w)-FIND(_xlpm.sep,_xlpm.w)),"~"))</f>
        <v>~m~</v>
      </c>
      <c r="F5" s="3" t="str">
        <f>_xlfn.LET(_xlpm.sep,":",_xlpm.w,$C5,_xlfn.CONCAT("[",LEFT(_xlpm.w,FIND(_xlpm.sep,_xlpm.w)-1),"]"))</f>
        <v>[mø]</v>
      </c>
      <c r="G5" s="5">
        <f>_xlfn.LET(_xlpm.w,E5,LEN(_xlpm.w)-2)</f>
        <v>1</v>
      </c>
      <c r="H5" s="5">
        <f>_xlfn.LET(_xlpm.w,F5,LEN(_xlpm.w)-2)</f>
        <v>2</v>
      </c>
      <c r="I5" s="5">
        <f>_xlfn.LET(_xlpm.a,H5,_xlpm.b,G5,MAX(_xlpm.a,_xlpm.b))</f>
        <v>2</v>
      </c>
      <c r="J5" s="4" cm="1">
        <f t="array" ref="J5">SUM(_xlfn._xlws.FILTER($D$2:$D$673,_xlfn.MAP($E$2:$E$673,_xlfn.LAMBDA(_xlpm.x,_xlpm.x=$E5))))</f>
        <v>2.3887587822014049E-2</v>
      </c>
      <c r="K5" s="4">
        <f>$D5/J5</f>
        <v>1.9607843137254905E-2</v>
      </c>
      <c r="L5" s="4" cm="1">
        <f t="array" ref="L5">SUM(_xlfn._xlws.FILTER($D$2:$D$673,_xlfn.MAP($F$2:$F$673,_xlfn.LAMBDA(_xlpm.x,_xlpm.x=$F5))))</f>
        <v>4.6838407494145199E-4</v>
      </c>
      <c r="M5" s="4">
        <f>$D5/L5</f>
        <v>1</v>
      </c>
      <c r="N5" s="4">
        <f>_xlfn.LET(_xlpm.freq,B5,_xlpm.size,H5+1,_xlpm.F,O5,LOG(1+_xlpm.freq)*LOG(1+_xlpm.size)*_xlpm.F)</f>
        <v>6.9706967914966592E-3</v>
      </c>
      <c r="O5" s="4">
        <f>_xlfn.LET(_xlpm.a,M5,_xlpm.b,K5,2*_xlpm.a*_xlpm.b/(_xlpm.a+_xlpm.b))</f>
        <v>3.8461538461538471E-2</v>
      </c>
      <c r="P5" s="4">
        <f>_xlfn.LET(_xlpm.p,K5,_xlpm.q,M5,LOG(_xlpm.p/_xlpm.q))</f>
        <v>-1.7075701760979363</v>
      </c>
      <c r="Q5" s="4"/>
    </row>
    <row r="6" spans="1:17">
      <c r="A6" s="3" t="str">
        <f>_xlfn.LET(_xlpm.sep," : ",CONCATENATE(E6,_xlpm.sep,F6))</f>
        <v>~m~ : [iːm]</v>
      </c>
      <c r="B6" s="1">
        <v>1</v>
      </c>
      <c r="C6" s="3" t="s">
        <v>280</v>
      </c>
      <c r="D6" s="4">
        <f>B6/freq.sum.r1a</f>
        <v>4.6838407494145199E-4</v>
      </c>
      <c r="E6" s="3" t="str">
        <f>_xlfn.LET(_xlpm.sep,":",_xlpm.w,$C6,_xlfn.CONCAT("~",RIGHT(_xlpm.w,LEN(_xlpm.w)-FIND(_xlpm.sep,_xlpm.w)),"~"))</f>
        <v>~m~</v>
      </c>
      <c r="F6" s="3" t="str">
        <f>_xlfn.LET(_xlpm.sep,":",_xlpm.w,$C6,_xlfn.CONCAT("[",LEFT(_xlpm.w,FIND(_xlpm.sep,_xlpm.w)-1),"]"))</f>
        <v>[iːm]</v>
      </c>
      <c r="G6" s="5">
        <f>_xlfn.LET(_xlpm.w,E6,LEN(_xlpm.w)-2)</f>
        <v>1</v>
      </c>
      <c r="H6" s="5">
        <f>_xlfn.LET(_xlpm.w,F6,LEN(_xlpm.w)-2)</f>
        <v>3</v>
      </c>
      <c r="I6" s="5">
        <f>_xlfn.LET(_xlpm.a,H6,_xlpm.b,G6,MAX(_xlpm.a,_xlpm.b))</f>
        <v>3</v>
      </c>
      <c r="J6" s="4" cm="1">
        <f t="array" ref="J6">SUM(_xlfn._xlws.FILTER($D$2:$D$673,_xlfn.MAP($E$2:$E$673,_xlfn.LAMBDA(_xlpm.x,_xlpm.x=$E6))))</f>
        <v>2.3887587822014049E-2</v>
      </c>
      <c r="K6" s="4">
        <f>$D6/J6</f>
        <v>1.9607843137254905E-2</v>
      </c>
      <c r="L6" s="4" cm="1">
        <f t="array" ref="L6">SUM(_xlfn._xlws.FILTER($D$2:$D$673,_xlfn.MAP($F$2:$F$673,_xlfn.LAMBDA(_xlpm.x,_xlpm.x=$F6))))</f>
        <v>4.6838407494145199E-4</v>
      </c>
      <c r="M6" s="4">
        <f>$D6/L6</f>
        <v>1</v>
      </c>
      <c r="N6" s="4">
        <f>_xlfn.LET(_xlpm.freq,B6,_xlpm.size,H6+1,_xlpm.F,O6,LOG(1+_xlpm.freq)*LOG(1+_xlpm.size)*_xlpm.F)</f>
        <v>8.0927283605586441E-3</v>
      </c>
      <c r="O6" s="4">
        <f>_xlfn.LET(_xlpm.a,M6,_xlpm.b,K6,2*_xlpm.a*_xlpm.b/(_xlpm.a+_xlpm.b))</f>
        <v>3.8461538461538471E-2</v>
      </c>
      <c r="P6" s="4">
        <f>_xlfn.LET(_xlpm.p,K6,_xlpm.q,M6,LOG(_xlpm.p/_xlpm.q))</f>
        <v>-1.7075701760979363</v>
      </c>
      <c r="Q6" s="4"/>
    </row>
    <row r="7" spans="1:17">
      <c r="A7" s="3" t="str">
        <f>_xlfn.LET(_xlpm.sep," : ",CONCATENATE(E7,_xlpm.sep,F7))</f>
        <v>~b~ : [bʏ]</v>
      </c>
      <c r="B7" s="1">
        <v>1</v>
      </c>
      <c r="C7" s="3" t="s">
        <v>677</v>
      </c>
      <c r="D7" s="4">
        <f>B7/freq.sum.r1a</f>
        <v>4.6838407494145199E-4</v>
      </c>
      <c r="E7" s="3" t="str">
        <f>_xlfn.LET(_xlpm.sep,":",_xlpm.w,$C7,_xlfn.CONCAT("~",RIGHT(_xlpm.w,LEN(_xlpm.w)-FIND(_xlpm.sep,_xlpm.w)),"~"))</f>
        <v>~b~</v>
      </c>
      <c r="F7" s="3" t="str">
        <f>_xlfn.LET(_xlpm.sep,":",_xlpm.w,$C7,_xlfn.CONCAT("[",LEFT(_xlpm.w,FIND(_xlpm.sep,_xlpm.w)-1),"]"))</f>
        <v>[bʏ]</v>
      </c>
      <c r="G7" s="5">
        <f>_xlfn.LET(_xlpm.w,E7,LEN(_xlpm.w)-2)</f>
        <v>1</v>
      </c>
      <c r="H7" s="5">
        <f>_xlfn.LET(_xlpm.w,F7,LEN(_xlpm.w)-2)</f>
        <v>2</v>
      </c>
      <c r="I7" s="5">
        <f>_xlfn.LET(_xlpm.a,H7,_xlpm.b,G7,MAX(_xlpm.a,_xlpm.b))</f>
        <v>2</v>
      </c>
      <c r="J7" s="4" cm="1">
        <f t="array" ref="J7">SUM(_xlfn._xlws.FILTER($D$2:$D$673,_xlfn.MAP($E$2:$E$673,_xlfn.LAMBDA(_xlpm.x,_xlpm.x=$E7))))</f>
        <v>2.1077283372365339E-2</v>
      </c>
      <c r="K7" s="4">
        <f>$D7/J7</f>
        <v>2.2222222222222223E-2</v>
      </c>
      <c r="L7" s="4" cm="1">
        <f t="array" ref="L7">SUM(_xlfn._xlws.FILTER($D$2:$D$673,_xlfn.MAP($F$2:$F$673,_xlfn.LAMBDA(_xlpm.x,_xlpm.x=$F7))))</f>
        <v>4.6838407494145199E-4</v>
      </c>
      <c r="M7" s="4">
        <f>$D7/L7</f>
        <v>1</v>
      </c>
      <c r="N7" s="4">
        <f>_xlfn.LET(_xlpm.freq,B7,_xlpm.size,H7+1,_xlpm.F,O7,LOG(1+_xlpm.freq)*LOG(1+_xlpm.size)*_xlpm.F)</f>
        <v>7.8799181121266566E-3</v>
      </c>
      <c r="O7" s="4">
        <f>_xlfn.LET(_xlpm.a,M7,_xlpm.b,K7,2*_xlpm.a*_xlpm.b/(_xlpm.a+_xlpm.b))</f>
        <v>4.3478260869565223E-2</v>
      </c>
      <c r="P7" s="4">
        <f>_xlfn.LET(_xlpm.p,K7,_xlpm.q,M7,LOG(_xlpm.p/_xlpm.q))</f>
        <v>-1.6532125137753437</v>
      </c>
      <c r="Q7" s="4"/>
    </row>
    <row r="8" spans="1:17">
      <c r="A8" s="3" t="str">
        <f>_xlfn.LET(_xlpm.sep," : ",CONCATENATE(E8,_xlpm.sep,F8))</f>
        <v>~h~ : [hʏ]</v>
      </c>
      <c r="B8" s="1">
        <v>1</v>
      </c>
      <c r="C8" s="3" t="s">
        <v>684</v>
      </c>
      <c r="D8" s="4">
        <f>B8/freq.sum.r1a</f>
        <v>4.6838407494145199E-4</v>
      </c>
      <c r="E8" s="3" t="str">
        <f>_xlfn.LET(_xlpm.sep,":",_xlpm.w,$C8,_xlfn.CONCAT("~",RIGHT(_xlpm.w,LEN(_xlpm.w)-FIND(_xlpm.sep,_xlpm.w)),"~"))</f>
        <v>~h~</v>
      </c>
      <c r="F8" s="3" t="str">
        <f>_xlfn.LET(_xlpm.sep,":",_xlpm.w,$C8,_xlfn.CONCAT("[",LEFT(_xlpm.w,FIND(_xlpm.sep,_xlpm.w)-1),"]"))</f>
        <v>[hʏ]</v>
      </c>
      <c r="G8" s="5">
        <f>_xlfn.LET(_xlpm.w,E8,LEN(_xlpm.w)-2)</f>
        <v>1</v>
      </c>
      <c r="H8" s="5">
        <f>_xlfn.LET(_xlpm.w,F8,LEN(_xlpm.w)-2)</f>
        <v>2</v>
      </c>
      <c r="I8" s="5">
        <f>_xlfn.LET(_xlpm.a,H8,_xlpm.b,G8,MAX(_xlpm.a,_xlpm.b))</f>
        <v>2</v>
      </c>
      <c r="J8" s="4" cm="1">
        <f t="array" ref="J8">SUM(_xlfn._xlws.FILTER($D$2:$D$673,_xlfn.MAP($E$2:$E$673,_xlfn.LAMBDA(_xlpm.x,_xlpm.x=$E8))))</f>
        <v>1.7330210772833726E-2</v>
      </c>
      <c r="K8" s="4">
        <f>$D8/J8</f>
        <v>2.7027027027027022E-2</v>
      </c>
      <c r="L8" s="4" cm="1">
        <f t="array" ref="L8">SUM(_xlfn._xlws.FILTER($D$2:$D$673,_xlfn.MAP($F$2:$F$673,_xlfn.LAMBDA(_xlpm.x,_xlpm.x=$F8))))</f>
        <v>4.6838407494145199E-4</v>
      </c>
      <c r="M8" s="4">
        <f>$D8/L8</f>
        <v>1</v>
      </c>
      <c r="N8" s="4">
        <f>_xlfn.LET(_xlpm.freq,B8,_xlpm.size,H8+1,_xlpm.F,O8,LOG(1+_xlpm.freq)*LOG(1+_xlpm.size)*_xlpm.F)</f>
        <v>9.5388482409954241E-3</v>
      </c>
      <c r="O8" s="4">
        <f>_xlfn.LET(_xlpm.a,M8,_xlpm.b,K8,2*_xlpm.a*_xlpm.b/(_xlpm.a+_xlpm.b))</f>
        <v>5.2631578947368411E-2</v>
      </c>
      <c r="P8" s="4">
        <f>_xlfn.LET(_xlpm.p,K8,_xlpm.q,M8,LOG(_xlpm.p/_xlpm.q))</f>
        <v>-1.568201724066995</v>
      </c>
      <c r="Q8" s="4"/>
    </row>
    <row r="9" spans="1:17">
      <c r="A9" s="3" t="str">
        <f>_xlfn.LET(_xlpm.sep," : ",CONCATENATE(E9,_xlpm.sep,F9))</f>
        <v>~f~ : [fɔœ]</v>
      </c>
      <c r="B9" s="1">
        <v>1</v>
      </c>
      <c r="C9" s="3" t="s">
        <v>252</v>
      </c>
      <c r="D9" s="4">
        <f>B9/freq.sum.r1a</f>
        <v>4.6838407494145199E-4</v>
      </c>
      <c r="E9" s="3" t="str">
        <f>_xlfn.LET(_xlpm.sep,":",_xlpm.w,$C9,_xlfn.CONCAT("~",RIGHT(_xlpm.w,LEN(_xlpm.w)-FIND(_xlpm.sep,_xlpm.w)),"~"))</f>
        <v>~f~</v>
      </c>
      <c r="F9" s="3" t="str">
        <f>_xlfn.LET(_xlpm.sep,":",_xlpm.w,$C9,_xlfn.CONCAT("[",LEFT(_xlpm.w,FIND(_xlpm.sep,_xlpm.w)-1),"]"))</f>
        <v>[fɔœ]</v>
      </c>
      <c r="G9" s="5">
        <f>_xlfn.LET(_xlpm.w,E9,LEN(_xlpm.w)-2)</f>
        <v>1</v>
      </c>
      <c r="H9" s="5">
        <f>_xlfn.LET(_xlpm.w,F9,LEN(_xlpm.w)-2)</f>
        <v>3</v>
      </c>
      <c r="I9" s="5">
        <f>_xlfn.LET(_xlpm.a,H9,_xlpm.b,G9,MAX(_xlpm.a,_xlpm.b))</f>
        <v>3</v>
      </c>
      <c r="J9" s="4" cm="1">
        <f t="array" ref="J9">SUM(_xlfn._xlws.FILTER($D$2:$D$673,_xlfn.MAP($E$2:$E$673,_xlfn.LAMBDA(_xlpm.x,_xlpm.x=$E9))))</f>
        <v>1.7330210772833723E-2</v>
      </c>
      <c r="K9" s="4">
        <f>$D9/J9</f>
        <v>2.7027027027027029E-2</v>
      </c>
      <c r="L9" s="4" cm="1">
        <f t="array" ref="L9">SUM(_xlfn._xlws.FILTER($D$2:$D$673,_xlfn.MAP($F$2:$F$673,_xlfn.LAMBDA(_xlpm.x,_xlpm.x=$F9))))</f>
        <v>4.6838407494145199E-4</v>
      </c>
      <c r="M9" s="4">
        <f>$D9/L9</f>
        <v>1</v>
      </c>
      <c r="N9" s="4">
        <f>_xlfn.LET(_xlpm.freq,B9,_xlpm.size,H9+1,_xlpm.F,O9,LOG(1+_xlpm.freq)*LOG(1+_xlpm.size)*_xlpm.F)</f>
        <v>1.1074259861817089E-2</v>
      </c>
      <c r="O9" s="4">
        <f>_xlfn.LET(_xlpm.a,M9,_xlpm.b,K9,2*_xlpm.a*_xlpm.b/(_xlpm.a+_xlpm.b))</f>
        <v>5.2631578947368425E-2</v>
      </c>
      <c r="P9" s="4">
        <f>_xlfn.LET(_xlpm.p,K9,_xlpm.q,M9,LOG(_xlpm.p/_xlpm.q))</f>
        <v>-1.568201724066995</v>
      </c>
      <c r="Q9" s="4"/>
    </row>
    <row r="10" spans="1:17">
      <c r="A10" s="3" t="str">
        <f>_xlfn.LET(_xlpm.sep," : ",CONCATENATE(E10,_xlpm.sep,F10))</f>
        <v>~k~ : [kø]</v>
      </c>
      <c r="B10" s="1">
        <v>1</v>
      </c>
      <c r="C10" s="3" t="s">
        <v>297</v>
      </c>
      <c r="D10" s="4">
        <f>B10/freq.sum.r1a</f>
        <v>4.6838407494145199E-4</v>
      </c>
      <c r="E10" s="3" t="str">
        <f>_xlfn.LET(_xlpm.sep,":",_xlpm.w,$C10,_xlfn.CONCAT("~",RIGHT(_xlpm.w,LEN(_xlpm.w)-FIND(_xlpm.sep,_xlpm.w)),"~"))</f>
        <v>~k~</v>
      </c>
      <c r="F10" s="3" t="str">
        <f>_xlfn.LET(_xlpm.sep,":",_xlpm.w,$C10,_xlfn.CONCAT("[",LEFT(_xlpm.w,FIND(_xlpm.sep,_xlpm.w)-1),"]"))</f>
        <v>[kø]</v>
      </c>
      <c r="G10" s="5">
        <f>_xlfn.LET(_xlpm.w,E10,LEN(_xlpm.w)-2)</f>
        <v>1</v>
      </c>
      <c r="H10" s="5">
        <f>_xlfn.LET(_xlpm.w,F10,LEN(_xlpm.w)-2)</f>
        <v>2</v>
      </c>
      <c r="I10" s="5">
        <f>_xlfn.LET(_xlpm.a,H10,_xlpm.b,G10,MAX(_xlpm.a,_xlpm.b))</f>
        <v>2</v>
      </c>
      <c r="J10" s="4" cm="1">
        <f t="array" ref="J10">SUM(_xlfn._xlws.FILTER($D$2:$D$673,_xlfn.MAP($E$2:$E$673,_xlfn.LAMBDA(_xlpm.x,_xlpm.x=$E10))))</f>
        <v>1.5456674473067915E-2</v>
      </c>
      <c r="K10" s="4">
        <f>$D10/J10</f>
        <v>3.0303030303030304E-2</v>
      </c>
      <c r="L10" s="4" cm="1">
        <f t="array" ref="L10">SUM(_xlfn._xlws.FILTER($D$2:$D$673,_xlfn.MAP($F$2:$F$673,_xlfn.LAMBDA(_xlpm.x,_xlpm.x=$F10))))</f>
        <v>4.6838407494145199E-4</v>
      </c>
      <c r="M10" s="4">
        <f>$D10/L10</f>
        <v>1</v>
      </c>
      <c r="N10" s="4">
        <f>_xlfn.LET(_xlpm.freq,B10,_xlpm.size,H10+1,_xlpm.F,O10,LOG(1+_xlpm.freq)*LOG(1+_xlpm.size)*_xlpm.F)</f>
        <v>1.0661065681112535E-2</v>
      </c>
      <c r="O10" s="4">
        <f>_xlfn.LET(_xlpm.a,M10,_xlpm.b,K10,2*_xlpm.a*_xlpm.b/(_xlpm.a+_xlpm.b))</f>
        <v>5.8823529411764712E-2</v>
      </c>
      <c r="P10" s="4">
        <f>_xlfn.LET(_xlpm.p,K10,_xlpm.q,M10,LOG(_xlpm.p/_xlpm.q))</f>
        <v>-1.5185139398778875</v>
      </c>
      <c r="Q10" s="4"/>
    </row>
    <row r="11" spans="1:17">
      <c r="A11" s="3" t="str">
        <f>_xlfn.LET(_xlpm.sep," : ",CONCATENATE(E11,_xlpm.sep,F11))</f>
        <v>~k~ : [kʏ]</v>
      </c>
      <c r="B11" s="1">
        <v>1</v>
      </c>
      <c r="C11" s="3" t="s">
        <v>685</v>
      </c>
      <c r="D11" s="4">
        <f>B11/freq.sum.r1a</f>
        <v>4.6838407494145199E-4</v>
      </c>
      <c r="E11" s="3" t="str">
        <f>_xlfn.LET(_xlpm.sep,":",_xlpm.w,$C11,_xlfn.CONCAT("~",RIGHT(_xlpm.w,LEN(_xlpm.w)-FIND(_xlpm.sep,_xlpm.w)),"~"))</f>
        <v>~k~</v>
      </c>
      <c r="F11" s="3" t="str">
        <f>_xlfn.LET(_xlpm.sep,":",_xlpm.w,$C11,_xlfn.CONCAT("[",LEFT(_xlpm.w,FIND(_xlpm.sep,_xlpm.w)-1),"]"))</f>
        <v>[kʏ]</v>
      </c>
      <c r="G11" s="5">
        <f>_xlfn.LET(_xlpm.w,E11,LEN(_xlpm.w)-2)</f>
        <v>1</v>
      </c>
      <c r="H11" s="5">
        <f>_xlfn.LET(_xlpm.w,F11,LEN(_xlpm.w)-2)</f>
        <v>2</v>
      </c>
      <c r="I11" s="5">
        <f>_xlfn.LET(_xlpm.a,H11,_xlpm.b,G11,MAX(_xlpm.a,_xlpm.b))</f>
        <v>2</v>
      </c>
      <c r="J11" s="4" cm="1">
        <f t="array" ref="J11">SUM(_xlfn._xlws.FILTER($D$2:$D$673,_xlfn.MAP($E$2:$E$673,_xlfn.LAMBDA(_xlpm.x,_xlpm.x=$E11))))</f>
        <v>1.5456674473067915E-2</v>
      </c>
      <c r="K11" s="4">
        <f>$D11/J11</f>
        <v>3.0303030303030304E-2</v>
      </c>
      <c r="L11" s="4" cm="1">
        <f t="array" ref="L11">SUM(_xlfn._xlws.FILTER($D$2:$D$673,_xlfn.MAP($F$2:$F$673,_xlfn.LAMBDA(_xlpm.x,_xlpm.x=$F11))))</f>
        <v>4.6838407494145199E-4</v>
      </c>
      <c r="M11" s="4">
        <f>$D11/L11</f>
        <v>1</v>
      </c>
      <c r="N11" s="4">
        <f>_xlfn.LET(_xlpm.freq,B11,_xlpm.size,H11+1,_xlpm.F,O11,LOG(1+_xlpm.freq)*LOG(1+_xlpm.size)*_xlpm.F)</f>
        <v>1.0661065681112535E-2</v>
      </c>
      <c r="O11" s="4">
        <f>_xlfn.LET(_xlpm.a,M11,_xlpm.b,K11,2*_xlpm.a*_xlpm.b/(_xlpm.a+_xlpm.b))</f>
        <v>5.8823529411764712E-2</v>
      </c>
      <c r="P11" s="4">
        <f>_xlfn.LET(_xlpm.p,K11,_xlpm.q,M11,LOG(_xlpm.p/_xlpm.q))</f>
        <v>-1.5185139398778875</v>
      </c>
      <c r="Q11" s="4"/>
    </row>
    <row r="12" spans="1:17">
      <c r="A12" s="3" t="str">
        <f>_xlfn.LET(_xlpm.sep," : ",CONCATENATE(E12,_xlpm.sep,F12))</f>
        <v>~l~ : [lʏ]</v>
      </c>
      <c r="B12" s="1">
        <v>1</v>
      </c>
      <c r="C12" s="3" t="s">
        <v>686</v>
      </c>
      <c r="D12" s="4">
        <f>B12/freq.sum.r1a</f>
        <v>4.6838407494145199E-4</v>
      </c>
      <c r="E12" s="3" t="str">
        <f>_xlfn.LET(_xlpm.sep,":",_xlpm.w,$C12,_xlfn.CONCAT("~",RIGHT(_xlpm.w,LEN(_xlpm.w)-FIND(_xlpm.sep,_xlpm.w)),"~"))</f>
        <v>~l~</v>
      </c>
      <c r="F12" s="3" t="str">
        <f>_xlfn.LET(_xlpm.sep,":",_xlpm.w,$C12,_xlfn.CONCAT("[",LEFT(_xlpm.w,FIND(_xlpm.sep,_xlpm.w)-1),"]"))</f>
        <v>[lʏ]</v>
      </c>
      <c r="G12" s="5">
        <f>_xlfn.LET(_xlpm.w,E12,LEN(_xlpm.w)-2)</f>
        <v>1</v>
      </c>
      <c r="H12" s="5">
        <f>_xlfn.LET(_xlpm.w,F12,LEN(_xlpm.w)-2)</f>
        <v>2</v>
      </c>
      <c r="I12" s="5">
        <f>_xlfn.LET(_xlpm.a,H12,_xlpm.b,G12,MAX(_xlpm.a,_xlpm.b))</f>
        <v>2</v>
      </c>
      <c r="J12" s="4" cm="1">
        <f t="array" ref="J12">SUM(_xlfn._xlws.FILTER($D$2:$D$673,_xlfn.MAP($E$2:$E$673,_xlfn.LAMBDA(_xlpm.x,_xlpm.x=$E12))))</f>
        <v>1.4988290398126464E-2</v>
      </c>
      <c r="K12" s="4">
        <f>$D12/J12</f>
        <v>3.125E-2</v>
      </c>
      <c r="L12" s="4" cm="1">
        <f t="array" ref="L12">SUM(_xlfn._xlws.FILTER($D$2:$D$673,_xlfn.MAP($F$2:$F$673,_xlfn.LAMBDA(_xlpm.x,_xlpm.x=$F12))))</f>
        <v>4.6838407494145199E-4</v>
      </c>
      <c r="M12" s="4">
        <f>$D12/L12</f>
        <v>1</v>
      </c>
      <c r="N12" s="4">
        <f>_xlfn.LET(_xlpm.freq,B12,_xlpm.size,H12+1,_xlpm.F,O12,LOG(1+_xlpm.freq)*LOG(1+_xlpm.size)*_xlpm.F)</f>
        <v>1.0984128277509884E-2</v>
      </c>
      <c r="O12" s="4">
        <f>_xlfn.LET(_xlpm.a,M12,_xlpm.b,K12,2*_xlpm.a*_xlpm.b/(_xlpm.a+_xlpm.b))</f>
        <v>6.0606060606060608E-2</v>
      </c>
      <c r="P12" s="4">
        <f>_xlfn.LET(_xlpm.p,K12,_xlpm.q,M12,LOG(_xlpm.p/_xlpm.q))</f>
        <v>-1.505149978319906</v>
      </c>
      <c r="Q12" s="4"/>
    </row>
    <row r="13" spans="1:17">
      <c r="A13" s="3" t="str">
        <f>_xlfn.LET(_xlpm.sep," : ",CONCATENATE(E13,_xlpm.sep,F13))</f>
        <v>~z~ : [tsɔœ]</v>
      </c>
      <c r="B13" s="1">
        <v>1</v>
      </c>
      <c r="C13" s="3" t="s">
        <v>356</v>
      </c>
      <c r="D13" s="4">
        <f>B13/freq.sum.r1a</f>
        <v>4.6838407494145199E-4</v>
      </c>
      <c r="E13" s="3" t="str">
        <f>_xlfn.LET(_xlpm.sep,":",_xlpm.w,$C13,_xlfn.CONCAT("~",RIGHT(_xlpm.w,LEN(_xlpm.w)-FIND(_xlpm.sep,_xlpm.w)),"~"))</f>
        <v>~z~</v>
      </c>
      <c r="F13" s="3" t="str">
        <f>_xlfn.LET(_xlpm.sep,":",_xlpm.w,$C13,_xlfn.CONCAT("[",LEFT(_xlpm.w,FIND(_xlpm.sep,_xlpm.w)-1),"]"))</f>
        <v>[tsɔœ]</v>
      </c>
      <c r="G13" s="5">
        <f>_xlfn.LET(_xlpm.w,E13,LEN(_xlpm.w)-2)</f>
        <v>1</v>
      </c>
      <c r="H13" s="5">
        <f>_xlfn.LET(_xlpm.w,F13,LEN(_xlpm.w)-2)</f>
        <v>4</v>
      </c>
      <c r="I13" s="5">
        <f>_xlfn.LET(_xlpm.a,H13,_xlpm.b,G13,MAX(_xlpm.a,_xlpm.b))</f>
        <v>4</v>
      </c>
      <c r="J13" s="4" cm="1">
        <f t="array" ref="J13">SUM(_xlfn._xlws.FILTER($D$2:$D$673,_xlfn.MAP($E$2:$E$673,_xlfn.LAMBDA(_xlpm.x,_xlpm.x=$E13))))</f>
        <v>1.2646370023419205E-2</v>
      </c>
      <c r="K13" s="4">
        <f>$D13/J13</f>
        <v>3.7037037037037035E-2</v>
      </c>
      <c r="L13" s="4" cm="1">
        <f t="array" ref="L13">SUM(_xlfn._xlws.FILTER($D$2:$D$673,_xlfn.MAP($F$2:$F$673,_xlfn.LAMBDA(_xlpm.x,_xlpm.x=$F13))))</f>
        <v>4.6838407494145199E-4</v>
      </c>
      <c r="M13" s="4">
        <f>$D13/L13</f>
        <v>1</v>
      </c>
      <c r="N13" s="4">
        <f>_xlfn.LET(_xlpm.freq,B13,_xlpm.size,H13+1,_xlpm.F,O13,LOG(1+_xlpm.freq)*LOG(1+_xlpm.size)*_xlpm.F)</f>
        <v>1.6731919109207842E-2</v>
      </c>
      <c r="O13" s="4">
        <f>_xlfn.LET(_xlpm.a,M13,_xlpm.b,K13,2*_xlpm.a*_xlpm.b/(_xlpm.a+_xlpm.b))</f>
        <v>7.1428571428571425E-2</v>
      </c>
      <c r="P13" s="4">
        <f>_xlfn.LET(_xlpm.p,K13,_xlpm.q,M13,LOG(_xlpm.p/_xlpm.q))</f>
        <v>-1.4313637641589874</v>
      </c>
      <c r="Q13" s="4"/>
    </row>
    <row r="14" spans="1:17">
      <c r="A14" s="3" t="str">
        <f>_xlfn.LET(_xlpm.sep," : ",CONCATENATE(E14,_xlpm.sep,F14))</f>
        <v>~d~ : [ɐd]</v>
      </c>
      <c r="B14" s="1">
        <v>1</v>
      </c>
      <c r="C14" s="3" t="s">
        <v>401</v>
      </c>
      <c r="D14" s="4">
        <f>B14/freq.sum.r1a</f>
        <v>4.6838407494145199E-4</v>
      </c>
      <c r="E14" s="3" t="str">
        <f>_xlfn.LET(_xlpm.sep,":",_xlpm.w,$C14,_xlfn.CONCAT("~",RIGHT(_xlpm.w,LEN(_xlpm.w)-FIND(_xlpm.sep,_xlpm.w)),"~"))</f>
        <v>~d~</v>
      </c>
      <c r="F14" s="3" t="str">
        <f>_xlfn.LET(_xlpm.sep,":",_xlpm.w,$C14,_xlfn.CONCAT("[",LEFT(_xlpm.w,FIND(_xlpm.sep,_xlpm.w)-1),"]"))</f>
        <v>[ɐd]</v>
      </c>
      <c r="G14" s="5">
        <f>_xlfn.LET(_xlpm.w,E14,LEN(_xlpm.w)-2)</f>
        <v>1</v>
      </c>
      <c r="H14" s="5">
        <f>_xlfn.LET(_xlpm.w,F14,LEN(_xlpm.w)-2)</f>
        <v>2</v>
      </c>
      <c r="I14" s="5">
        <f>_xlfn.LET(_xlpm.a,H14,_xlpm.b,G14,MAX(_xlpm.a,_xlpm.b))</f>
        <v>2</v>
      </c>
      <c r="J14" s="4" cm="1">
        <f t="array" ref="J14">SUM(_xlfn._xlws.FILTER($D$2:$D$673,_xlfn.MAP($E$2:$E$673,_xlfn.LAMBDA(_xlpm.x,_xlpm.x=$E14))))</f>
        <v>1.2177985948477753E-2</v>
      </c>
      <c r="K14" s="4">
        <f>$D14/J14</f>
        <v>3.8461538461538457E-2</v>
      </c>
      <c r="L14" s="4" cm="1">
        <f t="array" ref="L14">SUM(_xlfn._xlws.FILTER($D$2:$D$673,_xlfn.MAP($F$2:$F$673,_xlfn.LAMBDA(_xlpm.x,_xlpm.x=$F14))))</f>
        <v>4.6838407494145199E-4</v>
      </c>
      <c r="M14" s="4">
        <f>$D14/L14</f>
        <v>1</v>
      </c>
      <c r="N14" s="4">
        <f>_xlfn.LET(_xlpm.freq,B14,_xlpm.size,H14+1,_xlpm.F,O14,LOG(1+_xlpm.freq)*LOG(1+_xlpm.size)*_xlpm.F)</f>
        <v>1.3425045672512077E-2</v>
      </c>
      <c r="O14" s="4">
        <f>_xlfn.LET(_xlpm.a,M14,_xlpm.b,K14,2*_xlpm.a*_xlpm.b/(_xlpm.a+_xlpm.b))</f>
        <v>7.4074074074074056E-2</v>
      </c>
      <c r="P14" s="4">
        <f>_xlfn.LET(_xlpm.p,K14,_xlpm.q,M14,LOG(_xlpm.p/_xlpm.q))</f>
        <v>-1.414973347970818</v>
      </c>
      <c r="Q14" s="4"/>
    </row>
    <row r="15" spans="1:17">
      <c r="A15" s="3" t="str">
        <f>_xlfn.LET(_xlpm.sep," : ",CONCATENATE(E15,_xlpm.sep,F15))</f>
        <v>~t~ : [tø]</v>
      </c>
      <c r="B15" s="1">
        <v>1</v>
      </c>
      <c r="C15" s="3" t="s">
        <v>351</v>
      </c>
      <c r="D15" s="4">
        <f>B15/freq.sum.r1a</f>
        <v>4.6838407494145199E-4</v>
      </c>
      <c r="E15" s="3" t="str">
        <f>_xlfn.LET(_xlpm.sep,":",_xlpm.w,$C15,_xlfn.CONCAT("~",RIGHT(_xlpm.w,LEN(_xlpm.w)-FIND(_xlpm.sep,_xlpm.w)),"~"))</f>
        <v>~t~</v>
      </c>
      <c r="F15" s="3" t="str">
        <f>_xlfn.LET(_xlpm.sep,":",_xlpm.w,$C15,_xlfn.CONCAT("[",LEFT(_xlpm.w,FIND(_xlpm.sep,_xlpm.w)-1),"]"))</f>
        <v>[tø]</v>
      </c>
      <c r="G15" s="5">
        <f>_xlfn.LET(_xlpm.w,E15,LEN(_xlpm.w)-2)</f>
        <v>1</v>
      </c>
      <c r="H15" s="5">
        <f>_xlfn.LET(_xlpm.w,F15,LEN(_xlpm.w)-2)</f>
        <v>2</v>
      </c>
      <c r="I15" s="5">
        <f>_xlfn.LET(_xlpm.a,H15,_xlpm.b,G15,MAX(_xlpm.a,_xlpm.b))</f>
        <v>2</v>
      </c>
      <c r="J15" s="4" cm="1">
        <f t="array" ref="J15">SUM(_xlfn._xlws.FILTER($D$2:$D$673,_xlfn.MAP($E$2:$E$673,_xlfn.LAMBDA(_xlpm.x,_xlpm.x=$E15))))</f>
        <v>1.0304449648711944E-2</v>
      </c>
      <c r="K15" s="4">
        <f>$D15/J15</f>
        <v>4.5454545454545456E-2</v>
      </c>
      <c r="L15" s="4" cm="1">
        <f t="array" ref="L15">SUM(_xlfn._xlws.FILTER($D$2:$D$673,_xlfn.MAP($F$2:$F$673,_xlfn.LAMBDA(_xlpm.x,_xlpm.x=$F15))))</f>
        <v>4.6838407494145199E-4</v>
      </c>
      <c r="M15" s="4">
        <f>$D15/L15</f>
        <v>1</v>
      </c>
      <c r="N15" s="4">
        <f>_xlfn.LET(_xlpm.freq,B15,_xlpm.size,H15+1,_xlpm.F,O15,LOG(1+_xlpm.freq)*LOG(1+_xlpm.size)*_xlpm.F)</f>
        <v>1.5759836224253313E-2</v>
      </c>
      <c r="O15" s="4">
        <f>_xlfn.LET(_xlpm.a,M15,_xlpm.b,K15,2*_xlpm.a*_xlpm.b/(_xlpm.a+_xlpm.b))</f>
        <v>8.6956521739130446E-2</v>
      </c>
      <c r="P15" s="4">
        <f>_xlfn.LET(_xlpm.p,K15,_xlpm.q,M15,LOG(_xlpm.p/_xlpm.q))</f>
        <v>-1.3424226808222062</v>
      </c>
      <c r="Q15" s="4"/>
    </row>
    <row r="16" spans="1:17">
      <c r="A16" s="3" t="str">
        <f>_xlfn.LET(_xlpm.sep," : ",CONCATENATE(E16,_xlpm.sep,F16))</f>
        <v>~h~ : [hø]</v>
      </c>
      <c r="B16" s="1">
        <v>2</v>
      </c>
      <c r="C16" s="3" t="s">
        <v>255</v>
      </c>
      <c r="D16" s="4">
        <f>B16/freq.sum.r1a</f>
        <v>9.3676814988290398E-4</v>
      </c>
      <c r="E16" s="3" t="str">
        <f>_xlfn.LET(_xlpm.sep,":",_xlpm.w,$C16,_xlfn.CONCAT("~",RIGHT(_xlpm.w,LEN(_xlpm.w)-FIND(_xlpm.sep,_xlpm.w)),"~"))</f>
        <v>~h~</v>
      </c>
      <c r="F16" s="3" t="str">
        <f>_xlfn.LET(_xlpm.sep,":",_xlpm.w,$C16,_xlfn.CONCAT("[",LEFT(_xlpm.w,FIND(_xlpm.sep,_xlpm.w)-1),"]"))</f>
        <v>[hø]</v>
      </c>
      <c r="G16" s="5">
        <f>_xlfn.LET(_xlpm.w,E16,LEN(_xlpm.w)-2)</f>
        <v>1</v>
      </c>
      <c r="H16" s="5">
        <f>_xlfn.LET(_xlpm.w,F16,LEN(_xlpm.w)-2)</f>
        <v>2</v>
      </c>
      <c r="I16" s="5">
        <f>_xlfn.LET(_xlpm.a,H16,_xlpm.b,G16,MAX(_xlpm.a,_xlpm.b))</f>
        <v>2</v>
      </c>
      <c r="J16" s="4" cm="1">
        <f t="array" ref="J16">SUM(_xlfn._xlws.FILTER($D$2:$D$673,_xlfn.MAP($E$2:$E$673,_xlfn.LAMBDA(_xlpm.x,_xlpm.x=$E16))))</f>
        <v>1.7330210772833726E-2</v>
      </c>
      <c r="K16" s="4">
        <f>$D16/J16</f>
        <v>5.4054054054054043E-2</v>
      </c>
      <c r="L16" s="4" cm="1">
        <f t="array" ref="L16">SUM(_xlfn._xlws.FILTER($D$2:$D$673,_xlfn.MAP($F$2:$F$673,_xlfn.LAMBDA(_xlpm.x,_xlpm.x=$F16))))</f>
        <v>9.3676814988290398E-4</v>
      </c>
      <c r="M16" s="4">
        <f>$D16/L16</f>
        <v>1</v>
      </c>
      <c r="N16" s="4">
        <f>_xlfn.LET(_xlpm.freq,B16,_xlpm.size,H16+1,_xlpm.F,O16,LOG(1+_xlpm.freq)*LOG(1+_xlpm.size)*_xlpm.F)</f>
        <v>2.9462114715785283E-2</v>
      </c>
      <c r="O16" s="4">
        <f>_xlfn.LET(_xlpm.a,M16,_xlpm.b,K16,2*_xlpm.a*_xlpm.b/(_xlpm.a+_xlpm.b))</f>
        <v>0.10256410256410256</v>
      </c>
      <c r="P16" s="4">
        <f>_xlfn.LET(_xlpm.p,K16,_xlpm.q,M16,LOG(_xlpm.p/_xlpm.q))</f>
        <v>-1.267171728403014</v>
      </c>
      <c r="Q16" s="4"/>
    </row>
    <row r="17" spans="1:17">
      <c r="A17" s="3" t="str">
        <f>_xlfn.LET(_xlpm.sep," : ",CONCATENATE(E17,_xlpm.sep,F17))</f>
        <v>~g~ : [ɐɡ]</v>
      </c>
      <c r="B17" s="1">
        <v>1</v>
      </c>
      <c r="C17" s="3" t="s">
        <v>605</v>
      </c>
      <c r="D17" s="4">
        <f>B17/freq.sum.r1a</f>
        <v>4.6838407494145199E-4</v>
      </c>
      <c r="E17" s="3" t="str">
        <f>_xlfn.LET(_xlpm.sep,":",_xlpm.w,$C17,_xlfn.CONCAT("~",RIGHT(_xlpm.w,LEN(_xlpm.w)-FIND(_xlpm.sep,_xlpm.w)),"~"))</f>
        <v>~g~</v>
      </c>
      <c r="F17" s="3" t="str">
        <f>_xlfn.LET(_xlpm.sep,":",_xlpm.w,$C17,_xlfn.CONCAT("[",LEFT(_xlpm.w,FIND(_xlpm.sep,_xlpm.w)-1),"]"))</f>
        <v>[ɐɡ]</v>
      </c>
      <c r="G17" s="5">
        <f>_xlfn.LET(_xlpm.w,E17,LEN(_xlpm.w)-2)</f>
        <v>1</v>
      </c>
      <c r="H17" s="5">
        <f>_xlfn.LET(_xlpm.w,F17,LEN(_xlpm.w)-2)</f>
        <v>2</v>
      </c>
      <c r="I17" s="5">
        <f>_xlfn.LET(_xlpm.a,H17,_xlpm.b,G17,MAX(_xlpm.a,_xlpm.b))</f>
        <v>2</v>
      </c>
      <c r="J17" s="4" cm="1">
        <f t="array" ref="J17">SUM(_xlfn._xlws.FILTER($D$2:$D$673,_xlfn.MAP($E$2:$E$673,_xlfn.LAMBDA(_xlpm.x,_xlpm.x=$E17))))</f>
        <v>1.6861826697892272E-2</v>
      </c>
      <c r="K17" s="4">
        <f>$D17/J17</f>
        <v>2.7777777777777776E-2</v>
      </c>
      <c r="L17" s="4" cm="1">
        <f t="array" ref="L17">SUM(_xlfn._xlws.FILTER($D$2:$D$673,_xlfn.MAP($F$2:$F$673,_xlfn.LAMBDA(_xlpm.x,_xlpm.x=$F17))))</f>
        <v>9.3676814988290398E-4</v>
      </c>
      <c r="M17" s="4">
        <f>$D17/L17</f>
        <v>0.5</v>
      </c>
      <c r="N17" s="4">
        <f>_xlfn.LET(_xlpm.freq,B17,_xlpm.size,H17+1,_xlpm.F,O17,LOG(1+_xlpm.freq)*LOG(1+_xlpm.size)*_xlpm.F)</f>
        <v>9.5388482409954258E-3</v>
      </c>
      <c r="O17" s="4">
        <f>_xlfn.LET(_xlpm.a,M17,_xlpm.b,K17,2*_xlpm.a*_xlpm.b/(_xlpm.a+_xlpm.b))</f>
        <v>5.2631578947368418E-2</v>
      </c>
      <c r="P17" s="4">
        <f>_xlfn.LET(_xlpm.p,K17,_xlpm.q,M17,LOG(_xlpm.p/_xlpm.q))</f>
        <v>-1.255272505103306</v>
      </c>
      <c r="Q17" s="4"/>
    </row>
    <row r="18" spans="1:17">
      <c r="A18" s="3" t="str">
        <f>_xlfn.LET(_xlpm.sep," : ",CONCATENATE(E18,_xlpm.sep,F18))</f>
        <v>~l~ : [lø]</v>
      </c>
      <c r="B18" s="1">
        <v>2</v>
      </c>
      <c r="C18" s="3" t="s">
        <v>302</v>
      </c>
      <c r="D18" s="4">
        <f>B18/freq.sum.r1a</f>
        <v>9.3676814988290398E-4</v>
      </c>
      <c r="E18" s="4" t="str">
        <f>_xlfn.LET(_xlpm.sep,":",_xlpm.w,$C18,_xlfn.CONCAT("~",RIGHT(_xlpm.w,LEN(_xlpm.w)-FIND(_xlpm.sep,_xlpm.w)),"~"))</f>
        <v>~l~</v>
      </c>
      <c r="F18" s="4" t="str">
        <f>_xlfn.LET(_xlpm.sep,":",_xlpm.w,$C18,_xlfn.CONCAT("[",LEFT(_xlpm.w,FIND(_xlpm.sep,_xlpm.w)-1),"]"))</f>
        <v>[lø]</v>
      </c>
      <c r="G18" s="5">
        <f>_xlfn.LET(_xlpm.w,E18,LEN(_xlpm.w)-2)</f>
        <v>1</v>
      </c>
      <c r="H18" s="5">
        <f>_xlfn.LET(_xlpm.w,F18,LEN(_xlpm.w)-2)</f>
        <v>2</v>
      </c>
      <c r="I18" s="5">
        <f>_xlfn.LET(_xlpm.a,H18,_xlpm.b,G18,MAX(_xlpm.a,_xlpm.b))</f>
        <v>2</v>
      </c>
      <c r="J18" s="4" cm="1">
        <f t="array" ref="J18">SUM(_xlfn._xlws.FILTER($D$2:$D$673,_xlfn.MAP($E$2:$E$673,_xlfn.LAMBDA(_xlpm.x,_xlpm.x=$E18))))</f>
        <v>1.4988290398126464E-2</v>
      </c>
      <c r="K18" s="4">
        <f>$D18/J18</f>
        <v>6.25E-2</v>
      </c>
      <c r="L18" s="4" cm="1">
        <f t="array" ref="L18">SUM(_xlfn._xlws.FILTER($D$2:$D$673,_xlfn.MAP($F$2:$F$673,_xlfn.LAMBDA(_xlpm.x,_xlpm.x=$F18))))</f>
        <v>9.3676814988290398E-4</v>
      </c>
      <c r="M18" s="4">
        <f>$D18/L18</f>
        <v>1</v>
      </c>
      <c r="N18" s="4">
        <f>_xlfn.LET(_xlpm.freq,B18,_xlpm.size,H18+1,_xlpm.F,O18,LOG(1+_xlpm.freq)*LOG(1+_xlpm.size)*_xlpm.F)</f>
        <v>3.3794778644577236E-2</v>
      </c>
      <c r="O18" s="4">
        <f>_xlfn.LET(_xlpm.a,M18,_xlpm.b,K18,2*_xlpm.a*_xlpm.b/(_xlpm.a+_xlpm.b))</f>
        <v>0.11764705882352941</v>
      </c>
      <c r="P18" s="4">
        <f>_xlfn.LET(_xlpm.p,K18,_xlpm.q,M18,LOG(_xlpm.p/_xlpm.q))</f>
        <v>-1.2041199826559248</v>
      </c>
      <c r="Q18" s="4"/>
    </row>
    <row r="19" spans="1:17">
      <c r="A19" s="3" t="str">
        <f>_xlfn.LET(_xlpm.sep," : ",CONCATENATE(E19,_xlpm.sep,F19))</f>
        <v>~r~ : [ːʁ]</v>
      </c>
      <c r="B19" s="1">
        <v>1</v>
      </c>
      <c r="C19" s="3" t="s">
        <v>614</v>
      </c>
      <c r="D19" s="4">
        <f>B19/freq.sum.r1a</f>
        <v>4.6838407494145199E-4</v>
      </c>
      <c r="E19" s="4" t="str">
        <f>_xlfn.LET(_xlpm.sep,":",_xlpm.w,$C19,_xlfn.CONCAT("~",RIGHT(_xlpm.w,LEN(_xlpm.w)-FIND(_xlpm.sep,_xlpm.w)),"~"))</f>
        <v>~r~</v>
      </c>
      <c r="F19" s="4" t="str">
        <f>_xlfn.LET(_xlpm.sep,":",_xlpm.w,$C19,_xlfn.CONCAT("[",LEFT(_xlpm.w,FIND(_xlpm.sep,_xlpm.w)-1),"]"))</f>
        <v>[ːʁ]</v>
      </c>
      <c r="G19" s="5">
        <f>_xlfn.LET(_xlpm.w,E19,LEN(_xlpm.w)-2)</f>
        <v>1</v>
      </c>
      <c r="H19" s="5">
        <f>_xlfn.LET(_xlpm.w,F19,LEN(_xlpm.w)-2)</f>
        <v>2</v>
      </c>
      <c r="I19" s="5">
        <f>_xlfn.LET(_xlpm.a,H19,_xlpm.b,G19,MAX(_xlpm.a,_xlpm.b))</f>
        <v>2</v>
      </c>
      <c r="J19" s="4" cm="1">
        <f t="array" ref="J19">SUM(_xlfn._xlws.FILTER($D$2:$D$673,_xlfn.MAP($E$2:$E$673,_xlfn.LAMBDA(_xlpm.x,_xlpm.x=$E19))))</f>
        <v>2.2014051522248244E-2</v>
      </c>
      <c r="K19" s="4">
        <f>$D19/J19</f>
        <v>2.1276595744680851E-2</v>
      </c>
      <c r="L19" s="4" cm="1">
        <f t="array" ref="L19">SUM(_xlfn._xlws.FILTER($D$2:$D$673,_xlfn.MAP($F$2:$F$673,_xlfn.LAMBDA(_xlpm.x,_xlpm.x=$F19))))</f>
        <v>1.405152224824356E-3</v>
      </c>
      <c r="M19" s="4">
        <f>$D19/L19</f>
        <v>0.33333333333333331</v>
      </c>
      <c r="N19" s="4">
        <f>_xlfn.LET(_xlpm.freq,B19,_xlpm.size,H19+1,_xlpm.F,O19,LOG(1+_xlpm.freq)*LOG(1+_xlpm.size)*_xlpm.F)</f>
        <v>7.2495246631565239E-3</v>
      </c>
      <c r="O19" s="4">
        <f>_xlfn.LET(_xlpm.a,M19,_xlpm.b,K19,2*_xlpm.a*_xlpm.b/(_xlpm.a+_xlpm.b))</f>
        <v>0.04</v>
      </c>
      <c r="P19" s="4">
        <f>_xlfn.LET(_xlpm.p,K19,_xlpm.q,M19,LOG(_xlpm.p/_xlpm.q))</f>
        <v>-1.1949766032160549</v>
      </c>
      <c r="Q19" s="4"/>
    </row>
    <row r="20" spans="1:17">
      <c r="A20" s="3" t="str">
        <f>_xlfn.LET(_xlpm.sep," : ",CONCATENATE(E20,_xlpm.sep,F20))</f>
        <v>~o~ : [ɔː]</v>
      </c>
      <c r="B20" s="1">
        <v>1</v>
      </c>
      <c r="C20" s="3" t="s">
        <v>611</v>
      </c>
      <c r="D20" s="4">
        <f>B20/freq.sum.r1a</f>
        <v>4.6838407494145199E-4</v>
      </c>
      <c r="E20" s="3" t="str">
        <f>_xlfn.LET(_xlpm.sep,":",_xlpm.w,$C20,_xlfn.CONCAT("~",RIGHT(_xlpm.w,LEN(_xlpm.w)-FIND(_xlpm.sep,_xlpm.w)),"~"))</f>
        <v>~o~</v>
      </c>
      <c r="F20" s="3" t="str">
        <f>_xlfn.LET(_xlpm.sep,":",_xlpm.w,$C20,_xlfn.CONCAT("[",LEFT(_xlpm.w,FIND(_xlpm.sep,_xlpm.w)-1),"]"))</f>
        <v>[ɔː]</v>
      </c>
      <c r="G20" s="5">
        <f>_xlfn.LET(_xlpm.w,E20,LEN(_xlpm.w)-2)</f>
        <v>1</v>
      </c>
      <c r="H20" s="5">
        <f>_xlfn.LET(_xlpm.w,F20,LEN(_xlpm.w)-2)</f>
        <v>2</v>
      </c>
      <c r="I20" s="5">
        <f>_xlfn.LET(_xlpm.a,H20,_xlpm.b,G20,MAX(_xlpm.a,_xlpm.b))</f>
        <v>2</v>
      </c>
      <c r="J20" s="4" cm="1">
        <f t="array" ref="J20">SUM(_xlfn._xlws.FILTER($D$2:$D$673,_xlfn.MAP($E$2:$E$673,_xlfn.LAMBDA(_xlpm.x,_xlpm.x=$E20))))</f>
        <v>6.0889929742388759E-3</v>
      </c>
      <c r="K20" s="4">
        <f>$D20/J20</f>
        <v>7.6923076923076927E-2</v>
      </c>
      <c r="L20" s="4" cm="1">
        <f t="array" ref="L20">SUM(_xlfn._xlws.FILTER($D$2:$D$673,_xlfn.MAP($F$2:$F$673,_xlfn.LAMBDA(_xlpm.x,_xlpm.x=$F20))))</f>
        <v>4.6838407494145199E-4</v>
      </c>
      <c r="M20" s="4">
        <f>$D20/L20</f>
        <v>1</v>
      </c>
      <c r="N20" s="4">
        <f>_xlfn.LET(_xlpm.freq,B20,_xlpm.size,H20+1,_xlpm.F,O20,LOG(1+_xlpm.freq)*LOG(1+_xlpm.size)*_xlpm.F)</f>
        <v>2.5891159511273302E-2</v>
      </c>
      <c r="O20" s="4">
        <f>_xlfn.LET(_xlpm.a,M20,_xlpm.b,K20,2*_xlpm.a*_xlpm.b/(_xlpm.a+_xlpm.b))</f>
        <v>0.14285714285714288</v>
      </c>
      <c r="P20" s="4">
        <f>_xlfn.LET(_xlpm.p,K20,_xlpm.q,M20,LOG(_xlpm.p/_xlpm.q))</f>
        <v>-1.1139433523068367</v>
      </c>
      <c r="Q20" s="4"/>
    </row>
    <row r="21" spans="1:17">
      <c r="A21" s="3" t="str">
        <f>_xlfn.LET(_xlpm.sep," : ",CONCATENATE(E21,_xlpm.sep,F21))</f>
        <v>~t~ : [tʏ]</v>
      </c>
      <c r="B21" s="1">
        <v>2</v>
      </c>
      <c r="C21" s="3" t="s">
        <v>688</v>
      </c>
      <c r="D21" s="4">
        <f>B21/freq.sum.r1a</f>
        <v>9.3676814988290398E-4</v>
      </c>
      <c r="E21" s="3" t="str">
        <f>_xlfn.LET(_xlpm.sep,":",_xlpm.w,$C21,_xlfn.CONCAT("~",RIGHT(_xlpm.w,LEN(_xlpm.w)-FIND(_xlpm.sep,_xlpm.w)),"~"))</f>
        <v>~t~</v>
      </c>
      <c r="F21" s="3" t="str">
        <f>_xlfn.LET(_xlpm.sep,":",_xlpm.w,$C21,_xlfn.CONCAT("[",LEFT(_xlpm.w,FIND(_xlpm.sep,_xlpm.w)-1),"]"))</f>
        <v>[tʏ]</v>
      </c>
      <c r="G21" s="5">
        <f>_xlfn.LET(_xlpm.w,E21,LEN(_xlpm.w)-2)</f>
        <v>1</v>
      </c>
      <c r="H21" s="5">
        <f>_xlfn.LET(_xlpm.w,F21,LEN(_xlpm.w)-2)</f>
        <v>2</v>
      </c>
      <c r="I21" s="5">
        <f>_xlfn.LET(_xlpm.a,H21,_xlpm.b,G21,MAX(_xlpm.a,_xlpm.b))</f>
        <v>2</v>
      </c>
      <c r="J21" s="4" cm="1">
        <f t="array" ref="J21">SUM(_xlfn._xlws.FILTER($D$2:$D$673,_xlfn.MAP($E$2:$E$673,_xlfn.LAMBDA(_xlpm.x,_xlpm.x=$E21))))</f>
        <v>1.0304449648711944E-2</v>
      </c>
      <c r="K21" s="4">
        <f>$D21/J21</f>
        <v>9.0909090909090912E-2</v>
      </c>
      <c r="L21" s="4" cm="1">
        <f t="array" ref="L21">SUM(_xlfn._xlws.FILTER($D$2:$D$673,_xlfn.MAP($F$2:$F$673,_xlfn.LAMBDA(_xlpm.x,_xlpm.x=$F21))))</f>
        <v>9.3676814988290398E-4</v>
      </c>
      <c r="M21" s="4">
        <f>$D21/L21</f>
        <v>1</v>
      </c>
      <c r="N21" s="4">
        <f>_xlfn.LET(_xlpm.freq,B21,_xlpm.size,H21+1,_xlpm.F,O21,LOG(1+_xlpm.freq)*LOG(1+_xlpm.size)*_xlpm.F)</f>
        <v>4.7875936413151091E-2</v>
      </c>
      <c r="O21" s="4">
        <f>_xlfn.LET(_xlpm.a,M21,_xlpm.b,K21,2*_xlpm.a*_xlpm.b/(_xlpm.a+_xlpm.b))</f>
        <v>0.16666666666666669</v>
      </c>
      <c r="P21" s="4">
        <f>_xlfn.LET(_xlpm.p,K21,_xlpm.q,M21,LOG(_xlpm.p/_xlpm.q))</f>
        <v>-1.0413926851582249</v>
      </c>
      <c r="Q21" s="4"/>
    </row>
    <row r="22" spans="1:17">
      <c r="A22" s="3" t="str">
        <f>_xlfn.LET(_xlpm.sep," : ",CONCATENATE(E22,_xlpm.sep,F22))</f>
        <v>~k~ : [kœ]</v>
      </c>
      <c r="B22" s="1">
        <v>3</v>
      </c>
      <c r="C22" s="3" t="s">
        <v>300</v>
      </c>
      <c r="D22" s="4">
        <f>B22/freq.sum.r1a</f>
        <v>1.405152224824356E-3</v>
      </c>
      <c r="E22" s="3" t="str">
        <f>_xlfn.LET(_xlpm.sep,":",_xlpm.w,$C22,_xlfn.CONCAT("~",RIGHT(_xlpm.w,LEN(_xlpm.w)-FIND(_xlpm.sep,_xlpm.w)),"~"))</f>
        <v>~k~</v>
      </c>
      <c r="F22" s="3" t="str">
        <f>_xlfn.LET(_xlpm.sep,":",_xlpm.w,$C22,_xlfn.CONCAT("[",LEFT(_xlpm.w,FIND(_xlpm.sep,_xlpm.w)-1),"]"))</f>
        <v>[kœ]</v>
      </c>
      <c r="G22" s="5">
        <f>_xlfn.LET(_xlpm.w,E22,LEN(_xlpm.w)-2)</f>
        <v>1</v>
      </c>
      <c r="H22" s="5">
        <f>_xlfn.LET(_xlpm.w,F22,LEN(_xlpm.w)-2)</f>
        <v>2</v>
      </c>
      <c r="I22" s="5">
        <f>_xlfn.LET(_xlpm.a,H22,_xlpm.b,G22,MAX(_xlpm.a,_xlpm.b))</f>
        <v>2</v>
      </c>
      <c r="J22" s="4" cm="1">
        <f t="array" ref="J22">SUM(_xlfn._xlws.FILTER($D$2:$D$673,_xlfn.MAP($E$2:$E$673,_xlfn.LAMBDA(_xlpm.x,_xlpm.x=$E22))))</f>
        <v>1.5456674473067915E-2</v>
      </c>
      <c r="K22" s="4">
        <f>$D22/J22</f>
        <v>9.0909090909090912E-2</v>
      </c>
      <c r="L22" s="4" cm="1">
        <f t="array" ref="L22">SUM(_xlfn._xlws.FILTER($D$2:$D$673,_xlfn.MAP($F$2:$F$673,_xlfn.LAMBDA(_xlpm.x,_xlpm.x=$F22))))</f>
        <v>1.405152224824356E-3</v>
      </c>
      <c r="M22" s="4">
        <f>$D22/L22</f>
        <v>1</v>
      </c>
      <c r="N22" s="4">
        <f>_xlfn.LET(_xlpm.freq,B22,_xlpm.size,H22+1,_xlpm.F,O22,LOG(1+_xlpm.freq)*LOG(1+_xlpm.size)*_xlpm.F)</f>
        <v>6.0412705526304372E-2</v>
      </c>
      <c r="O22" s="4">
        <f>_xlfn.LET(_xlpm.a,M22,_xlpm.b,K22,2*_xlpm.a*_xlpm.b/(_xlpm.a+_xlpm.b))</f>
        <v>0.16666666666666669</v>
      </c>
      <c r="P22" s="4">
        <f>_xlfn.LET(_xlpm.p,K22,_xlpm.q,M22,LOG(_xlpm.p/_xlpm.q))</f>
        <v>-1.0413926851582249</v>
      </c>
      <c r="Q22" s="4"/>
    </row>
    <row r="23" spans="1:17">
      <c r="A23" s="3" t="str">
        <f>_xlfn.LET(_xlpm.sep," : ",CONCATENATE(E23,_xlpm.sep,F23))</f>
        <v>~n~ : [nɔœ]</v>
      </c>
      <c r="B23" s="1">
        <v>2</v>
      </c>
      <c r="C23" s="3" t="s">
        <v>309</v>
      </c>
      <c r="D23" s="4">
        <f>B23/freq.sum.r1a</f>
        <v>9.3676814988290398E-4</v>
      </c>
      <c r="E23" s="3" t="str">
        <f>_xlfn.LET(_xlpm.sep,":",_xlpm.w,$C23,_xlfn.CONCAT("~",RIGHT(_xlpm.w,LEN(_xlpm.w)-FIND(_xlpm.sep,_xlpm.w)),"~"))</f>
        <v>~n~</v>
      </c>
      <c r="F23" s="3" t="str">
        <f>_xlfn.LET(_xlpm.sep,":",_xlpm.w,$C23,_xlfn.CONCAT("[",LEFT(_xlpm.w,FIND(_xlpm.sep,_xlpm.w)-1),"]"))</f>
        <v>[nɔœ]</v>
      </c>
      <c r="G23" s="5">
        <f>_xlfn.LET(_xlpm.w,E23,LEN(_xlpm.w)-2)</f>
        <v>1</v>
      </c>
      <c r="H23" s="5">
        <f>_xlfn.LET(_xlpm.w,F23,LEN(_xlpm.w)-2)</f>
        <v>3</v>
      </c>
      <c r="I23" s="5">
        <f>_xlfn.LET(_xlpm.a,H23,_xlpm.b,G23,MAX(_xlpm.a,_xlpm.b))</f>
        <v>3</v>
      </c>
      <c r="J23" s="4" cm="1">
        <f t="array" ref="J23">SUM(_xlfn._xlws.FILTER($D$2:$D$673,_xlfn.MAP($E$2:$E$673,_xlfn.LAMBDA(_xlpm.x,_xlpm.x=$E23))))</f>
        <v>9.8360655737704927E-3</v>
      </c>
      <c r="K23" s="4">
        <f>$D23/J23</f>
        <v>9.5238095238095233E-2</v>
      </c>
      <c r="L23" s="4" cm="1">
        <f t="array" ref="L23">SUM(_xlfn._xlws.FILTER($D$2:$D$673,_xlfn.MAP($F$2:$F$673,_xlfn.LAMBDA(_xlpm.x,_xlpm.x=$F23))))</f>
        <v>9.3676814988290398E-4</v>
      </c>
      <c r="M23" s="4">
        <f>$D23/L23</f>
        <v>1</v>
      </c>
      <c r="N23" s="4">
        <f>_xlfn.LET(_xlpm.freq,B23,_xlpm.size,H23+1,_xlpm.F,O23,LOG(1+_xlpm.freq)*LOG(1+_xlpm.size)*_xlpm.F)</f>
        <v>5.7998860083514632E-2</v>
      </c>
      <c r="O23" s="4">
        <f>_xlfn.LET(_xlpm.a,M23,_xlpm.b,K23,2*_xlpm.a*_xlpm.b/(_xlpm.a+_xlpm.b))</f>
        <v>0.17391304347826084</v>
      </c>
      <c r="P23" s="4">
        <f>_xlfn.LET(_xlpm.p,K23,_xlpm.q,M23,LOG(_xlpm.p/_xlpm.q))</f>
        <v>-1.0211892990699381</v>
      </c>
      <c r="Q23" s="4"/>
    </row>
    <row r="24" spans="1:17">
      <c r="A24" s="3" t="str">
        <f>_xlfn.LET(_xlpm.sep," : ",CONCATENATE(E24,_xlpm.sep,F24))</f>
        <v>~f~ : [fʏ]</v>
      </c>
      <c r="B24" s="1">
        <v>4</v>
      </c>
      <c r="C24" s="3" t="s">
        <v>682</v>
      </c>
      <c r="D24" s="4">
        <f>B24/freq.sum.r1a</f>
        <v>1.873536299765808E-3</v>
      </c>
      <c r="E24" s="3" t="str">
        <f>_xlfn.LET(_xlpm.sep,":",_xlpm.w,$C24,_xlfn.CONCAT("~",RIGHT(_xlpm.w,LEN(_xlpm.w)-FIND(_xlpm.sep,_xlpm.w)),"~"))</f>
        <v>~f~</v>
      </c>
      <c r="F24" s="3" t="str">
        <f>_xlfn.LET(_xlpm.sep,":",_xlpm.w,$C24,_xlfn.CONCAT("[",LEFT(_xlpm.w,FIND(_xlpm.sep,_xlpm.w)-1),"]"))</f>
        <v>[fʏ]</v>
      </c>
      <c r="G24" s="5">
        <f>_xlfn.LET(_xlpm.w,E24,LEN(_xlpm.w)-2)</f>
        <v>1</v>
      </c>
      <c r="H24" s="5">
        <f>_xlfn.LET(_xlpm.w,F24,LEN(_xlpm.w)-2)</f>
        <v>2</v>
      </c>
      <c r="I24" s="5">
        <f>_xlfn.LET(_xlpm.a,H24,_xlpm.b,G24,MAX(_xlpm.a,_xlpm.b))</f>
        <v>2</v>
      </c>
      <c r="J24" s="4" cm="1">
        <f t="array" ref="J24">SUM(_xlfn._xlws.FILTER($D$2:$D$673,_xlfn.MAP($E$2:$E$673,_xlfn.LAMBDA(_xlpm.x,_xlpm.x=$E24))))</f>
        <v>1.7330210772833723E-2</v>
      </c>
      <c r="K24" s="4">
        <f>$D24/J24</f>
        <v>0.10810810810810811</v>
      </c>
      <c r="L24" s="4" cm="1">
        <f t="array" ref="L24">SUM(_xlfn._xlws.FILTER($D$2:$D$673,_xlfn.MAP($F$2:$F$673,_xlfn.LAMBDA(_xlpm.x,_xlpm.x=$F24))))</f>
        <v>1.873536299765808E-3</v>
      </c>
      <c r="M24" s="4">
        <f>$D24/L24</f>
        <v>1</v>
      </c>
      <c r="N24" s="4">
        <f>_xlfn.LET(_xlpm.freq,B24,_xlpm.size,H24+1,_xlpm.F,O24,LOG(1+_xlpm.freq)*LOG(1+_xlpm.size)*_xlpm.F)</f>
        <v>8.2111585316887684E-2</v>
      </c>
      <c r="O24" s="4">
        <f>_xlfn.LET(_xlpm.a,M24,_xlpm.b,K24,2*_xlpm.a*_xlpm.b/(_xlpm.a+_xlpm.b))</f>
        <v>0.1951219512195122</v>
      </c>
      <c r="P24" s="4">
        <f>_xlfn.LET(_xlpm.p,K24,_xlpm.q,M24,LOG(_xlpm.p/_xlpm.q))</f>
        <v>-0.96614173273903259</v>
      </c>
      <c r="Q24" s="4"/>
    </row>
    <row r="25" spans="1:17">
      <c r="A25" s="3" t="str">
        <f>_xlfn.LET(_xlpm.sep," : ",CONCATENATE(E25,_xlpm.sep,F25))</f>
        <v>~e~ : [eː]</v>
      </c>
      <c r="B25" s="1">
        <v>6</v>
      </c>
      <c r="C25" s="3" t="s">
        <v>18</v>
      </c>
      <c r="D25" s="4">
        <f>B25/freq.sum.r1a</f>
        <v>2.8103044496487119E-3</v>
      </c>
      <c r="E25" s="3" t="str">
        <f>_xlfn.LET(_xlpm.sep,":",_xlpm.w,$C25,_xlfn.CONCAT("~",RIGHT(_xlpm.w,LEN(_xlpm.w)-FIND(_xlpm.sep,_xlpm.w)),"~"))</f>
        <v>~e~</v>
      </c>
      <c r="F25" s="3" t="str">
        <f>_xlfn.LET(_xlpm.sep,":",_xlpm.w,$C25,_xlfn.CONCAT("[",LEFT(_xlpm.w,FIND(_xlpm.sep,_xlpm.w)-1),"]"))</f>
        <v>[eː]</v>
      </c>
      <c r="G25" s="5">
        <f>_xlfn.LET(_xlpm.w,E25,LEN(_xlpm.w)-2)</f>
        <v>1</v>
      </c>
      <c r="H25" s="5">
        <f>_xlfn.LET(_xlpm.w,F25,LEN(_xlpm.w)-2)</f>
        <v>2</v>
      </c>
      <c r="I25" s="5">
        <f>_xlfn.LET(_xlpm.a,H25,_xlpm.b,G25,MAX(_xlpm.a,_xlpm.b))</f>
        <v>2</v>
      </c>
      <c r="J25" s="4" cm="1">
        <f t="array" ref="J25">SUM(_xlfn._xlws.FILTER($D$2:$D$673,_xlfn.MAP($E$2:$E$673,_xlfn.LAMBDA(_xlpm.x,_xlpm.x=$E25))))</f>
        <v>5.7142857142857148E-2</v>
      </c>
      <c r="K25" s="4">
        <f>$D25/J25</f>
        <v>4.9180327868852451E-2</v>
      </c>
      <c r="L25" s="4" cm="1">
        <f t="array" ref="L25">SUM(_xlfn._xlws.FILTER($D$2:$D$673,_xlfn.MAP($F$2:$F$673,_xlfn.LAMBDA(_xlpm.x,_xlpm.x=$F25))))</f>
        <v>8.4309133489461358E-3</v>
      </c>
      <c r="M25" s="4">
        <f>$D25/L25</f>
        <v>0.33333333333333331</v>
      </c>
      <c r="N25" s="4">
        <f>_xlfn.LET(_xlpm.freq,B25,_xlpm.size,H25+1,_xlpm.F,O25,LOG(1+_xlpm.freq)*LOG(1+_xlpm.size)*_xlpm.F)</f>
        <v>4.3611404455050976E-2</v>
      </c>
      <c r="O25" s="4">
        <f>_xlfn.LET(_xlpm.a,M25,_xlpm.b,K25,2*_xlpm.a*_xlpm.b/(_xlpm.a+_xlpm.b))</f>
        <v>8.5714285714285701E-2</v>
      </c>
      <c r="P25" s="4">
        <f>_xlfn.LET(_xlpm.p,K25,_xlpm.q,M25,LOG(_xlpm.p/_xlpm.q))</f>
        <v>-0.83108732557144216</v>
      </c>
      <c r="Q25" s="4"/>
    </row>
    <row r="26" spans="1:17">
      <c r="A26" s="3" t="str">
        <f>_xlfn.LET(_xlpm.sep," : ",CONCATENATE(E26,_xlpm.sep,F26))</f>
        <v>~t~ : [ɐt]</v>
      </c>
      <c r="B26" s="1">
        <v>1</v>
      </c>
      <c r="C26" s="3" t="s">
        <v>567</v>
      </c>
      <c r="D26" s="4">
        <f>B26/freq.sum.r1a</f>
        <v>4.6838407494145199E-4</v>
      </c>
      <c r="E26" s="4" t="str">
        <f>_xlfn.LET(_xlpm.sep,":",_xlpm.w,$C26,_xlfn.CONCAT("~",RIGHT(_xlpm.w,LEN(_xlpm.w)-FIND(_xlpm.sep,_xlpm.w)),"~"))</f>
        <v>~t~</v>
      </c>
      <c r="F26" s="4" t="str">
        <f>_xlfn.LET(_xlpm.sep,":",_xlpm.w,$C26,_xlfn.CONCAT("[",LEFT(_xlpm.w,FIND(_xlpm.sep,_xlpm.w)-1),"]"))</f>
        <v>[ɐt]</v>
      </c>
      <c r="G26" s="5">
        <f>_xlfn.LET(_xlpm.w,E26,LEN(_xlpm.w)-2)</f>
        <v>1</v>
      </c>
      <c r="H26" s="5">
        <f>_xlfn.LET(_xlpm.w,F26,LEN(_xlpm.w)-2)</f>
        <v>2</v>
      </c>
      <c r="I26" s="5">
        <f>_xlfn.LET(_xlpm.a,H26,_xlpm.b,G26,MAX(_xlpm.a,_xlpm.b))</f>
        <v>2</v>
      </c>
      <c r="J26" s="4" cm="1">
        <f t="array" ref="J26">SUM(_xlfn._xlws.FILTER($D$2:$D$673,_xlfn.MAP($E$2:$E$673,_xlfn.LAMBDA(_xlpm.x,_xlpm.x=$E26))))</f>
        <v>1.0304449648711944E-2</v>
      </c>
      <c r="K26" s="4">
        <f>$D26/J26</f>
        <v>4.5454545454545456E-2</v>
      </c>
      <c r="L26" s="4" cm="1">
        <f t="array" ref="L26">SUM(_xlfn._xlws.FILTER($D$2:$D$673,_xlfn.MAP($F$2:$F$673,_xlfn.LAMBDA(_xlpm.x,_xlpm.x=$F26))))</f>
        <v>2.34192037470726E-3</v>
      </c>
      <c r="M26" s="4">
        <f>$D26/L26</f>
        <v>0.2</v>
      </c>
      <c r="N26" s="4">
        <f>_xlfn.LET(_xlpm.freq,B26,_xlpm.size,H26+1,_xlpm.F,O26,LOG(1+_xlpm.freq)*LOG(1+_xlpm.size)*_xlpm.F)</f>
        <v>1.3425045672512079E-2</v>
      </c>
      <c r="O26" s="4">
        <f>_xlfn.LET(_xlpm.a,M26,_xlpm.b,K26,2*_xlpm.a*_xlpm.b/(_xlpm.a+_xlpm.b))</f>
        <v>7.407407407407407E-2</v>
      </c>
      <c r="P26" s="4">
        <f>_xlfn.LET(_xlpm.p,K26,_xlpm.q,M26,LOG(_xlpm.p/_xlpm.q))</f>
        <v>-0.64345267648618742</v>
      </c>
      <c r="Q26" s="4"/>
    </row>
    <row r="27" spans="1:17">
      <c r="A27" s="3" t="str">
        <f>_xlfn.LET(_xlpm.sep," : ",CONCATENATE(E27,_xlpm.sep,F27))</f>
        <v>~r~ : [ʁ]</v>
      </c>
      <c r="B27" s="1">
        <v>22</v>
      </c>
      <c r="C27" s="3" t="s">
        <v>20</v>
      </c>
      <c r="D27" s="4">
        <f>B27/freq.sum.r1a</f>
        <v>1.0304449648711944E-2</v>
      </c>
      <c r="E27" s="3" t="str">
        <f>_xlfn.LET(_xlpm.sep,":",_xlpm.w,$C27,_xlfn.CONCAT("~",RIGHT(_xlpm.w,LEN(_xlpm.w)-FIND(_xlpm.sep,_xlpm.w)),"~"))</f>
        <v>~r~</v>
      </c>
      <c r="F27" s="3" t="str">
        <f>_xlfn.LET(_xlpm.sep,":",_xlpm.w,$C27,_xlfn.CONCAT("[",LEFT(_xlpm.w,FIND(_xlpm.sep,_xlpm.w)-1),"]"))</f>
        <v>[ʁ]</v>
      </c>
      <c r="G27" s="5">
        <f>_xlfn.LET(_xlpm.w,E27,LEN(_xlpm.w)-2)</f>
        <v>1</v>
      </c>
      <c r="H27" s="5">
        <f>_xlfn.LET(_xlpm.w,F27,LEN(_xlpm.w)-2)</f>
        <v>1</v>
      </c>
      <c r="I27" s="5">
        <f>_xlfn.LET(_xlpm.a,H27,_xlpm.b,G27,MAX(_xlpm.a,_xlpm.b))</f>
        <v>1</v>
      </c>
      <c r="J27" s="4" cm="1">
        <f t="array" ref="J27">SUM(_xlfn._xlws.FILTER($D$2:$D$673,_xlfn.MAP($E$2:$E$673,_xlfn.LAMBDA(_xlpm.x,_xlpm.x=$E27))))</f>
        <v>2.2014051522248244E-2</v>
      </c>
      <c r="K27" s="4">
        <f>$D27/J27</f>
        <v>0.46808510638297868</v>
      </c>
      <c r="L27" s="4" cm="1">
        <f t="array" ref="L27">SUM(_xlfn._xlws.FILTER($D$2:$D$673,_xlfn.MAP($F$2:$F$673,_xlfn.LAMBDA(_xlpm.x,_xlpm.x=$F27))))</f>
        <v>1.0772833723653397E-2</v>
      </c>
      <c r="M27" s="4">
        <f>$D27/L27</f>
        <v>0.9565217391304347</v>
      </c>
      <c r="N27" s="4">
        <f>_xlfn.LET(_xlpm.freq,B27,_xlpm.size,H27+1,_xlpm.F,O27,LOG(1+_xlpm.freq)*LOG(1+_xlpm.size)*_xlpm.F)</f>
        <v>0.40838869890179719</v>
      </c>
      <c r="O27" s="4">
        <f>_xlfn.LET(_xlpm.a,M27,_xlpm.b,K27,2*_xlpm.a*_xlpm.b/(_xlpm.a+_xlpm.b))</f>
        <v>0.62857142857142856</v>
      </c>
      <c r="P27" s="4">
        <f>_xlfn.LET(_xlpm.p,K27,_xlpm.q,M27,LOG(_xlpm.p/_xlpm.q))</f>
        <v>-0.31037002191812457</v>
      </c>
      <c r="Q27" s="4"/>
    </row>
    <row r="28" spans="1:17">
      <c r="A28" s="3" t="str">
        <f>_xlfn.LET(_xlpm.sep," : ",CONCATENATE(E28,_xlpm.sep,F28))</f>
        <v>~c~ : [s]</v>
      </c>
      <c r="B28" s="1">
        <v>1</v>
      </c>
      <c r="C28" s="3" t="s">
        <v>346</v>
      </c>
      <c r="D28" s="4">
        <f>B28/freq.sum.r1a</f>
        <v>4.6838407494145199E-4</v>
      </c>
      <c r="E28" s="4" t="str">
        <f>_xlfn.LET(_xlpm.sep,":",_xlpm.w,$C28,_xlfn.CONCAT("~",RIGHT(_xlpm.w,LEN(_xlpm.w)-FIND(_xlpm.sep,_xlpm.w)),"~"))</f>
        <v>~c~</v>
      </c>
      <c r="F28" s="4" t="str">
        <f>_xlfn.LET(_xlpm.sep,":",_xlpm.w,$C28,_xlfn.CONCAT("[",LEFT(_xlpm.w,FIND(_xlpm.sep,_xlpm.w)-1),"]"))</f>
        <v>[s]</v>
      </c>
      <c r="G28" s="5">
        <f>_xlfn.LET(_xlpm.w,E28,LEN(_xlpm.w)-2)</f>
        <v>1</v>
      </c>
      <c r="H28" s="5">
        <f>_xlfn.LET(_xlpm.w,F28,LEN(_xlpm.w)-2)</f>
        <v>1</v>
      </c>
      <c r="I28" s="5">
        <f>_xlfn.LET(_xlpm.a,H28,_xlpm.b,G28,MAX(_xlpm.a,_xlpm.b))</f>
        <v>1</v>
      </c>
      <c r="J28" s="4" cm="1">
        <f t="array" ref="J28">SUM(_xlfn._xlws.FILTER($D$2:$D$673,_xlfn.MAP($E$2:$E$673,_xlfn.LAMBDA(_xlpm.x,_xlpm.x=$E28))))</f>
        <v>9.3676814988290398E-4</v>
      </c>
      <c r="K28" s="4">
        <f>$D28/J28</f>
        <v>0.5</v>
      </c>
      <c r="L28" s="4" cm="1">
        <f t="array" ref="L28">SUM(_xlfn._xlws.FILTER($D$2:$D$673,_xlfn.MAP($F$2:$F$673,_xlfn.LAMBDA(_xlpm.x,_xlpm.x=$F28))))</f>
        <v>4.6838407494145199E-4</v>
      </c>
      <c r="M28" s="4">
        <f>$D28/L28</f>
        <v>1</v>
      </c>
      <c r="N28" s="4">
        <f>_xlfn.LET(_xlpm.freq,B28,_xlpm.size,H28+1,_xlpm.F,O28,LOG(1+_xlpm.freq)*LOG(1+_xlpm.size)*_xlpm.F)</f>
        <v>9.5751872826302167E-2</v>
      </c>
      <c r="O28" s="4">
        <f>_xlfn.LET(_xlpm.a,M28,_xlpm.b,K28,2*_xlpm.a*_xlpm.b/(_xlpm.a+_xlpm.b))</f>
        <v>0.66666666666666663</v>
      </c>
      <c r="P28" s="4">
        <f>_xlfn.LET(_xlpm.p,K28,_xlpm.q,M28,LOG(_xlpm.p/_xlpm.q))</f>
        <v>-0.3010299956639812</v>
      </c>
      <c r="Q28" s="4"/>
    </row>
    <row r="29" spans="1:17">
      <c r="A29" s="3" t="str">
        <f>_xlfn.LET(_xlpm.sep," : ",CONCATENATE(E29,_xlpm.sep,F29))</f>
        <v>~t~ : [t]</v>
      </c>
      <c r="B29" s="1">
        <v>18</v>
      </c>
      <c r="C29" s="3" t="s">
        <v>28</v>
      </c>
      <c r="D29" s="4">
        <f>B29/freq.sum.r1a</f>
        <v>8.4309133489461358E-3</v>
      </c>
      <c r="E29" s="3" t="str">
        <f>_xlfn.LET(_xlpm.sep,":",_xlpm.w,$C29,_xlfn.CONCAT("~",RIGHT(_xlpm.w,LEN(_xlpm.w)-FIND(_xlpm.sep,_xlpm.w)),"~"))</f>
        <v>~t~</v>
      </c>
      <c r="F29" s="3" t="str">
        <f>_xlfn.LET(_xlpm.sep,":",_xlpm.w,$C29,_xlfn.CONCAT("[",LEFT(_xlpm.w,FIND(_xlpm.sep,_xlpm.w)-1),"]"))</f>
        <v>[t]</v>
      </c>
      <c r="G29" s="5">
        <f>_xlfn.LET(_xlpm.w,E29,LEN(_xlpm.w)-2)</f>
        <v>1</v>
      </c>
      <c r="H29" s="5">
        <f>_xlfn.LET(_xlpm.w,F29,LEN(_xlpm.w)-2)</f>
        <v>1</v>
      </c>
      <c r="I29" s="5">
        <f>_xlfn.LET(_xlpm.a,H29,_xlpm.b,G29,MAX(_xlpm.a,_xlpm.b))</f>
        <v>1</v>
      </c>
      <c r="J29" s="4" cm="1">
        <f t="array" ref="J29">SUM(_xlfn._xlws.FILTER($D$2:$D$673,_xlfn.MAP($E$2:$E$673,_xlfn.LAMBDA(_xlpm.x,_xlpm.x=$E29))))</f>
        <v>1.0304449648711944E-2</v>
      </c>
      <c r="K29" s="4">
        <f>$D29/J29</f>
        <v>0.81818181818181823</v>
      </c>
      <c r="L29" s="4" cm="1">
        <f t="array" ref="L29">SUM(_xlfn._xlws.FILTER($D$2:$D$673,_xlfn.MAP($F$2:$F$673,_xlfn.LAMBDA(_xlpm.x,_xlpm.x=$F29))))</f>
        <v>8.8992974238875887E-3</v>
      </c>
      <c r="M29" s="4">
        <f>$D29/L29</f>
        <v>0.94736842105263153</v>
      </c>
      <c r="N29" s="4">
        <f>_xlfn.LET(_xlpm.freq,B29,_xlpm.size,H29+1,_xlpm.F,O29,LOG(1+_xlpm.freq)*LOG(1+_xlpm.size)*_xlpm.F)</f>
        <v>0.53571558078781489</v>
      </c>
      <c r="O29" s="4">
        <f>_xlfn.LET(_xlpm.a,M29,_xlpm.b,K29,2*_xlpm.a*_xlpm.b/(_xlpm.a+_xlpm.b))</f>
        <v>0.87804878048780488</v>
      </c>
      <c r="P29" s="4">
        <f>_xlfn.LET(_xlpm.p,K29,_xlpm.q,M29,LOG(_xlpm.p/_xlpm.q))</f>
        <v>-6.3669079869377213E-2</v>
      </c>
      <c r="Q29" s="4"/>
    </row>
    <row r="30" spans="1:17">
      <c r="A30" s="3" t="str">
        <f>_xlfn.LET(_xlpm.sep," : ",CONCATENATE(E30,_xlpm.sep,F30))</f>
        <v>~l~ : [l]</v>
      </c>
      <c r="B30" s="1">
        <v>29</v>
      </c>
      <c r="C30" s="3" t="s">
        <v>29</v>
      </c>
      <c r="D30" s="4">
        <f>B30/freq.sum.r1a</f>
        <v>1.3583138173302109E-2</v>
      </c>
      <c r="E30" s="4" t="str">
        <f>_xlfn.LET(_xlpm.sep,":",_xlpm.w,$C30,_xlfn.CONCAT("~",RIGHT(_xlpm.w,LEN(_xlpm.w)-FIND(_xlpm.sep,_xlpm.w)),"~"))</f>
        <v>~l~</v>
      </c>
      <c r="F30" s="4" t="str">
        <f>_xlfn.LET(_xlpm.sep,":",_xlpm.w,$C30,_xlfn.CONCAT("[",LEFT(_xlpm.w,FIND(_xlpm.sep,_xlpm.w)-1),"]"))</f>
        <v>[l]</v>
      </c>
      <c r="G30" s="5">
        <f>_xlfn.LET(_xlpm.w,E30,LEN(_xlpm.w)-2)</f>
        <v>1</v>
      </c>
      <c r="H30" s="5">
        <f>_xlfn.LET(_xlpm.w,F30,LEN(_xlpm.w)-2)</f>
        <v>1</v>
      </c>
      <c r="I30" s="5">
        <f>_xlfn.LET(_xlpm.a,H30,_xlpm.b,G30,MAX(_xlpm.a,_xlpm.b))</f>
        <v>1</v>
      </c>
      <c r="J30" s="4" cm="1">
        <f t="array" ref="J30">SUM(_xlfn._xlws.FILTER($D$2:$D$673,_xlfn.MAP($E$2:$E$673,_xlfn.LAMBDA(_xlpm.x,_xlpm.x=$E30))))</f>
        <v>1.4988290398126464E-2</v>
      </c>
      <c r="K30" s="4">
        <f>$D30/J30</f>
        <v>0.90625000000000011</v>
      </c>
      <c r="L30" s="4" cm="1">
        <f t="array" ref="L30">SUM(_xlfn._xlws.FILTER($D$2:$D$673,_xlfn.MAP($F$2:$F$673,_xlfn.LAMBDA(_xlpm.x,_xlpm.x=$F30))))</f>
        <v>1.3583138173302109E-2</v>
      </c>
      <c r="M30" s="4">
        <f>$D30/L30</f>
        <v>1</v>
      </c>
      <c r="N30" s="4">
        <f>_xlfn.LET(_xlpm.freq,B30,_xlpm.size,H30+1,_xlpm.F,O30,LOG(1+_xlpm.freq)*LOG(1+_xlpm.size)*_xlpm.F)</f>
        <v>0.67010532610894746</v>
      </c>
      <c r="O30" s="4">
        <f>_xlfn.LET(_xlpm.a,M30,_xlpm.b,K30,2*_xlpm.a*_xlpm.b/(_xlpm.a+_xlpm.b))</f>
        <v>0.95081967213114771</v>
      </c>
      <c r="P30" s="4">
        <f>_xlfn.LET(_xlpm.p,K30,_xlpm.q,M30,LOG(_xlpm.p/_xlpm.q))</f>
        <v>-4.2751980420949832E-2</v>
      </c>
      <c r="Q30" s="4"/>
    </row>
    <row r="31" spans="1:17">
      <c r="A31" s="3" t="str">
        <f>_xlfn.LET(_xlpm.sep," : ",CONCATENATE(E31,_xlpm.sep,F31))</f>
        <v>~h~ : [h]</v>
      </c>
      <c r="B31" s="1">
        <v>34</v>
      </c>
      <c r="C31" s="3" t="s">
        <v>254</v>
      </c>
      <c r="D31" s="4">
        <f>B31/freq.sum.r1a</f>
        <v>1.5925058548009369E-2</v>
      </c>
      <c r="E31" s="4" t="str">
        <f>_xlfn.LET(_xlpm.sep,":",_xlpm.w,$C31,_xlfn.CONCAT("~",RIGHT(_xlpm.w,LEN(_xlpm.w)-FIND(_xlpm.sep,_xlpm.w)),"~"))</f>
        <v>~h~</v>
      </c>
      <c r="F31" s="4" t="str">
        <f>_xlfn.LET(_xlpm.sep,":",_xlpm.w,$C31,_xlfn.CONCAT("[",LEFT(_xlpm.w,FIND(_xlpm.sep,_xlpm.w)-1),"]"))</f>
        <v>[h]</v>
      </c>
      <c r="G31" s="5">
        <f>_xlfn.LET(_xlpm.w,E31,LEN(_xlpm.w)-2)</f>
        <v>1</v>
      </c>
      <c r="H31" s="5">
        <f>_xlfn.LET(_xlpm.w,F31,LEN(_xlpm.w)-2)</f>
        <v>1</v>
      </c>
      <c r="I31" s="5">
        <f>_xlfn.LET(_xlpm.a,H31,_xlpm.b,G31,MAX(_xlpm.a,_xlpm.b))</f>
        <v>1</v>
      </c>
      <c r="J31" s="4" cm="1">
        <f t="array" ref="J31">SUM(_xlfn._xlws.FILTER($D$2:$D$673,_xlfn.MAP($E$2:$E$673,_xlfn.LAMBDA(_xlpm.x,_xlpm.x=$E31))))</f>
        <v>1.7330210772833726E-2</v>
      </c>
      <c r="K31" s="4">
        <f>$D31/J31</f>
        <v>0.91891891891891886</v>
      </c>
      <c r="L31" s="4" cm="1">
        <f t="array" ref="L31">SUM(_xlfn._xlws.FILTER($D$2:$D$673,_xlfn.MAP($F$2:$F$673,_xlfn.LAMBDA(_xlpm.x,_xlpm.x=$F31))))</f>
        <v>1.5925058548009369E-2</v>
      </c>
      <c r="M31" s="4">
        <f>$D31/L31</f>
        <v>1</v>
      </c>
      <c r="N31" s="4">
        <f>_xlfn.LET(_xlpm.freq,B31,_xlpm.size,H31+1,_xlpm.F,O31,LOG(1+_xlpm.freq)*LOG(1+_xlpm.size)*_xlpm.F)</f>
        <v>0.70557918905802597</v>
      </c>
      <c r="O31" s="4">
        <f>_xlfn.LET(_xlpm.a,M31,_xlpm.b,K31,2*_xlpm.a*_xlpm.b/(_xlpm.a+_xlpm.b))</f>
        <v>0.95774647887323938</v>
      </c>
      <c r="P31" s="4">
        <f>_xlfn.LET(_xlpm.p,K31,_xlpm.q,M31,LOG(_xlpm.p/_xlpm.q))</f>
        <v>-3.6722807024739901E-2</v>
      </c>
      <c r="Q31" s="4"/>
    </row>
    <row r="32" spans="1:17">
      <c r="A32" s="3" t="str">
        <f>_xlfn.LET(_xlpm.sep," : ",CONCATENATE(E32,_xlpm.sep,F32))</f>
        <v>~i~ : [i]</v>
      </c>
      <c r="B32" s="1">
        <v>13</v>
      </c>
      <c r="C32" s="3" t="s">
        <v>17</v>
      </c>
      <c r="D32" s="4">
        <f>B32/freq.sum.r1a</f>
        <v>6.0889929742388759E-3</v>
      </c>
      <c r="E32" s="4" t="str">
        <f>_xlfn.LET(_xlpm.sep,":",_xlpm.w,$C32,_xlfn.CONCAT("~",RIGHT(_xlpm.w,LEN(_xlpm.w)-FIND(_xlpm.sep,_xlpm.w)),"~"))</f>
        <v>~i~</v>
      </c>
      <c r="F32" s="4" t="str">
        <f>_xlfn.LET(_xlpm.sep,":",_xlpm.w,$C32,_xlfn.CONCAT("[",LEFT(_xlpm.w,FIND(_xlpm.sep,_xlpm.w)-1),"]"))</f>
        <v>[i]</v>
      </c>
      <c r="G32" s="5">
        <f>_xlfn.LET(_xlpm.w,E32,LEN(_xlpm.w)-2)</f>
        <v>1</v>
      </c>
      <c r="H32" s="5">
        <f>_xlfn.LET(_xlpm.w,F32,LEN(_xlpm.w)-2)</f>
        <v>1</v>
      </c>
      <c r="I32" s="5">
        <f>_xlfn.LET(_xlpm.a,H32,_xlpm.b,G32,MAX(_xlpm.a,_xlpm.b))</f>
        <v>1</v>
      </c>
      <c r="J32" s="4" cm="1">
        <f t="array" ref="J32">SUM(_xlfn._xlws.FILTER($D$2:$D$673,_xlfn.MAP($E$2:$E$673,_xlfn.LAMBDA(_xlpm.x,_xlpm.x=$E32))))</f>
        <v>6.5573770491803279E-3</v>
      </c>
      <c r="K32" s="4">
        <f>$D32/J32</f>
        <v>0.9285714285714286</v>
      </c>
      <c r="L32" s="4" cm="1">
        <f t="array" ref="L32">SUM(_xlfn._xlws.FILTER($D$2:$D$673,_xlfn.MAP($F$2:$F$673,_xlfn.LAMBDA(_xlpm.x,_xlpm.x=$F32))))</f>
        <v>6.0889929742388759E-3</v>
      </c>
      <c r="M32" s="4">
        <f>$D32/L32</f>
        <v>1</v>
      </c>
      <c r="N32" s="4">
        <f>_xlfn.LET(_xlpm.freq,B32,_xlpm.size,H32+1,_xlpm.F,O32,LOG(1+_xlpm.freq)*LOG(1+_xlpm.size)*_xlpm.F)</f>
        <v>0.52658863732432437</v>
      </c>
      <c r="O32" s="4">
        <f>_xlfn.LET(_xlpm.a,M32,_xlpm.b,K32,2*_xlpm.a*_xlpm.b/(_xlpm.a+_xlpm.b))</f>
        <v>0.96296296296296302</v>
      </c>
      <c r="P32" s="4">
        <f>_xlfn.LET(_xlpm.p,K32,_xlpm.q,M32,LOG(_xlpm.p/_xlpm.q))</f>
        <v>-3.2184683371401242E-2</v>
      </c>
      <c r="Q32" s="4"/>
    </row>
    <row r="33" spans="1:17">
      <c r="A33" s="3" t="str">
        <f>_xlfn.LET(_xlpm.sep," : ",CONCATENATE(E33,_xlpm.sep,F33))</f>
        <v>~k~ : [k]</v>
      </c>
      <c r="B33" s="1">
        <v>28</v>
      </c>
      <c r="C33" s="3" t="s">
        <v>31</v>
      </c>
      <c r="D33" s="4">
        <f>B33/freq.sum.r1a</f>
        <v>1.3114754098360656E-2</v>
      </c>
      <c r="E33" s="3" t="str">
        <f>_xlfn.LET(_xlpm.sep,":",_xlpm.w,$C33,_xlfn.CONCAT("~",RIGHT(_xlpm.w,LEN(_xlpm.w)-FIND(_xlpm.sep,_xlpm.w)),"~"))</f>
        <v>~k~</v>
      </c>
      <c r="F33" s="3" t="str">
        <f>_xlfn.LET(_xlpm.sep,":",_xlpm.w,$C33,_xlfn.CONCAT("[",LEFT(_xlpm.w,FIND(_xlpm.sep,_xlpm.w)-1),"]"))</f>
        <v>[k]</v>
      </c>
      <c r="G33" s="5">
        <f>_xlfn.LET(_xlpm.w,E33,LEN(_xlpm.w)-2)</f>
        <v>1</v>
      </c>
      <c r="H33" s="5">
        <f>_xlfn.LET(_xlpm.w,F33,LEN(_xlpm.w)-2)</f>
        <v>1</v>
      </c>
      <c r="I33" s="5">
        <f>_xlfn.LET(_xlpm.a,H33,_xlpm.b,G33,MAX(_xlpm.a,_xlpm.b))</f>
        <v>1</v>
      </c>
      <c r="J33" s="4" cm="1">
        <f t="array" ref="J33">SUM(_xlfn._xlws.FILTER($D$2:$D$673,_xlfn.MAP($E$2:$E$673,_xlfn.LAMBDA(_xlpm.x,_xlpm.x=$E33))))</f>
        <v>1.5456674473067915E-2</v>
      </c>
      <c r="K33" s="4">
        <f>$D33/J33</f>
        <v>0.84848484848484851</v>
      </c>
      <c r="L33" s="4" cm="1">
        <f t="array" ref="L33">SUM(_xlfn._xlws.FILTER($D$2:$D$673,_xlfn.MAP($F$2:$F$673,_xlfn.LAMBDA(_xlpm.x,_xlpm.x=$F33))))</f>
        <v>1.4519906323185011E-2</v>
      </c>
      <c r="M33" s="4">
        <f>$D33/L33</f>
        <v>0.90322580645161299</v>
      </c>
      <c r="N33" s="4">
        <f>_xlfn.LET(_xlpm.freq,B33,_xlpm.size,H33+1,_xlpm.F,O33,LOG(1+_xlpm.freq)*LOG(1+_xlpm.size)*_xlpm.F)</f>
        <v>0.61052352169993818</v>
      </c>
      <c r="O33" s="4">
        <f>_xlfn.LET(_xlpm.a,M33,_xlpm.b,K33,2*_xlpm.a*_xlpm.b/(_xlpm.a+_xlpm.b))</f>
        <v>0.875</v>
      </c>
      <c r="P33" s="4">
        <f>_xlfn.LET(_xlpm.p,K33,_xlpm.q,M33,LOG(_xlpm.p/_xlpm.q))</f>
        <v>-2.7152246043614825E-2</v>
      </c>
      <c r="Q33" s="4"/>
    </row>
    <row r="34" spans="1:17">
      <c r="A34" s="3" t="str">
        <f>_xlfn.LET(_xlpm.sep," : ",CONCATENATE(E34,_xlpm.sep,F34))</f>
        <v>~e~ : [e]</v>
      </c>
      <c r="B34" s="1">
        <v>116</v>
      </c>
      <c r="C34" s="3" t="s">
        <v>22</v>
      </c>
      <c r="D34" s="4">
        <f>B34/freq.sum.r1a</f>
        <v>5.4332552693208434E-2</v>
      </c>
      <c r="E34" s="4" t="str">
        <f>_xlfn.LET(_xlpm.sep,":",_xlpm.w,$C34,_xlfn.CONCAT("~",RIGHT(_xlpm.w,LEN(_xlpm.w)-FIND(_xlpm.sep,_xlpm.w)),"~"))</f>
        <v>~e~</v>
      </c>
      <c r="F34" s="4" t="str">
        <f>_xlfn.LET(_xlpm.sep,":",_xlpm.w,$C34,_xlfn.CONCAT("[",LEFT(_xlpm.w,FIND(_xlpm.sep,_xlpm.w)-1),"]"))</f>
        <v>[e]</v>
      </c>
      <c r="G34" s="5">
        <f>_xlfn.LET(_xlpm.w,E34,LEN(_xlpm.w)-2)</f>
        <v>1</v>
      </c>
      <c r="H34" s="5">
        <f>_xlfn.LET(_xlpm.w,F34,LEN(_xlpm.w)-2)</f>
        <v>1</v>
      </c>
      <c r="I34" s="5">
        <f>_xlfn.LET(_xlpm.a,H34,_xlpm.b,G34,MAX(_xlpm.a,_xlpm.b))</f>
        <v>1</v>
      </c>
      <c r="J34" s="4" cm="1">
        <f t="array" ref="J34">SUM(_xlfn._xlws.FILTER($D$2:$D$673,_xlfn.MAP($E$2:$E$673,_xlfn.LAMBDA(_xlpm.x,_xlpm.x=$E34))))</f>
        <v>5.7142857142857148E-2</v>
      </c>
      <c r="K34" s="4">
        <f>$D34/J34</f>
        <v>0.95081967213114749</v>
      </c>
      <c r="L34" s="4" cm="1">
        <f t="array" ref="L34">SUM(_xlfn._xlws.FILTER($D$2:$D$673,_xlfn.MAP($F$2:$F$673,_xlfn.LAMBDA(_xlpm.x,_xlpm.x=$F34))))</f>
        <v>5.4332552693208434E-2</v>
      </c>
      <c r="M34" s="4">
        <f>$D34/L34</f>
        <v>1</v>
      </c>
      <c r="N34" s="4">
        <f>_xlfn.LET(_xlpm.freq,B34,_xlpm.size,H34+1,_xlpm.F,O34,LOG(1+_xlpm.freq)*LOG(1+_xlpm.size)*_xlpm.F)</f>
        <v>0.96189874175274137</v>
      </c>
      <c r="O34" s="4">
        <f>_xlfn.LET(_xlpm.a,M34,_xlpm.b,K34,2*_xlpm.a*_xlpm.b/(_xlpm.a+_xlpm.b))</f>
        <v>0.97478991596638653</v>
      </c>
      <c r="P34" s="4">
        <f>_xlfn.LET(_xlpm.p,K34,_xlpm.q,M34,LOG(_xlpm.p/_xlpm.q))</f>
        <v>-2.1901841447829775E-2</v>
      </c>
      <c r="Q34" s="4"/>
    </row>
    <row r="35" spans="1:17">
      <c r="A35" s="3" t="str">
        <f>_xlfn.LET(_xlpm.sep," : ",CONCATENATE(E35,_xlpm.sep,F35))</f>
        <v>~g~ : [ɡ]</v>
      </c>
      <c r="B35" s="1">
        <v>35</v>
      </c>
      <c r="C35" s="3" t="s">
        <v>385</v>
      </c>
      <c r="D35" s="4">
        <f>B35/freq.sum.r1a</f>
        <v>1.6393442622950821E-2</v>
      </c>
      <c r="E35" s="4" t="str">
        <f>_xlfn.LET(_xlpm.sep,":",_xlpm.w,$C35,_xlfn.CONCAT("~",RIGHT(_xlpm.w,LEN(_xlpm.w)-FIND(_xlpm.sep,_xlpm.w)),"~"))</f>
        <v>~g~</v>
      </c>
      <c r="F35" s="4" t="str">
        <f>_xlfn.LET(_xlpm.sep,":",_xlpm.w,$C35,_xlfn.CONCAT("[",LEFT(_xlpm.w,FIND(_xlpm.sep,_xlpm.w)-1),"]"))</f>
        <v>[ɡ]</v>
      </c>
      <c r="G35" s="5">
        <f>_xlfn.LET(_xlpm.w,E35,LEN(_xlpm.w)-2)</f>
        <v>1</v>
      </c>
      <c r="H35" s="5">
        <f>_xlfn.LET(_xlpm.w,F35,LEN(_xlpm.w)-2)</f>
        <v>1</v>
      </c>
      <c r="I35" s="5">
        <f>_xlfn.LET(_xlpm.a,H35,_xlpm.b,G35,MAX(_xlpm.a,_xlpm.b))</f>
        <v>1</v>
      </c>
      <c r="J35" s="4" cm="1">
        <f t="array" ref="J35">SUM(_xlfn._xlws.FILTER($D$2:$D$673,_xlfn.MAP($E$2:$E$673,_xlfn.LAMBDA(_xlpm.x,_xlpm.x=$E35))))</f>
        <v>1.6861826697892272E-2</v>
      </c>
      <c r="K35" s="4">
        <f>$D35/J35</f>
        <v>0.97222222222222232</v>
      </c>
      <c r="L35" s="4" cm="1">
        <f t="array" ref="L35">SUM(_xlfn._xlws.FILTER($D$2:$D$673,_xlfn.MAP($F$2:$F$673,_xlfn.LAMBDA(_xlpm.x,_xlpm.x=$F35))))</f>
        <v>1.6393442622950821E-2</v>
      </c>
      <c r="M35" s="4">
        <f>$D35/L35</f>
        <v>1</v>
      </c>
      <c r="N35" s="4">
        <f>_xlfn.LET(_xlpm.freq,B35,_xlpm.size,H35+1,_xlpm.F,O35,LOG(1+_xlpm.freq)*LOG(1+_xlpm.size)*_xlpm.F)</f>
        <v>0.73208662158113458</v>
      </c>
      <c r="O35" s="4">
        <f>_xlfn.LET(_xlpm.a,M35,_xlpm.b,K35,2*_xlpm.a*_xlpm.b/(_xlpm.a+_xlpm.b))</f>
        <v>0.9859154929577465</v>
      </c>
      <c r="P35" s="4">
        <f>_xlfn.LET(_xlpm.p,K35,_xlpm.q,M35,LOG(_xlpm.p/_xlpm.q))</f>
        <v>-1.2234456417011586E-2</v>
      </c>
      <c r="Q35" s="4"/>
    </row>
    <row r="36" spans="1:17">
      <c r="A36" s="3" t="str">
        <f>_xlfn.LET(_xlpm.sep," : ",CONCATENATE(E36,_xlpm.sep,F36))</f>
        <v>~b~ : [b]</v>
      </c>
      <c r="B36" s="1">
        <v>44</v>
      </c>
      <c r="C36" s="3" t="s">
        <v>206</v>
      </c>
      <c r="D36" s="4">
        <f>B36/freq.sum.r1a</f>
        <v>2.0608899297423888E-2</v>
      </c>
      <c r="E36" s="3" t="str">
        <f>_xlfn.LET(_xlpm.sep,":",_xlpm.w,$C36,_xlfn.CONCAT("~",RIGHT(_xlpm.w,LEN(_xlpm.w)-FIND(_xlpm.sep,_xlpm.w)),"~"))</f>
        <v>~b~</v>
      </c>
      <c r="F36" s="3" t="str">
        <f>_xlfn.LET(_xlpm.sep,":",_xlpm.w,$C36,_xlfn.CONCAT("[",LEFT(_xlpm.w,FIND(_xlpm.sep,_xlpm.w)-1),"]"))</f>
        <v>[b]</v>
      </c>
      <c r="G36" s="5">
        <f>_xlfn.LET(_xlpm.w,E36,LEN(_xlpm.w)-2)</f>
        <v>1</v>
      </c>
      <c r="H36" s="5">
        <f>_xlfn.LET(_xlpm.w,F36,LEN(_xlpm.w)-2)</f>
        <v>1</v>
      </c>
      <c r="I36" s="5">
        <f>_xlfn.LET(_xlpm.a,H36,_xlpm.b,G36,MAX(_xlpm.a,_xlpm.b))</f>
        <v>1</v>
      </c>
      <c r="J36" s="4" cm="1">
        <f t="array" ref="J36">SUM(_xlfn._xlws.FILTER($D$2:$D$673,_xlfn.MAP($E$2:$E$673,_xlfn.LAMBDA(_xlpm.x,_xlpm.x=$E36))))</f>
        <v>2.1077283372365339E-2</v>
      </c>
      <c r="K36" s="4">
        <f>$D36/J36</f>
        <v>0.97777777777777786</v>
      </c>
      <c r="L36" s="4" cm="1">
        <f t="array" ref="L36">SUM(_xlfn._xlws.FILTER($D$2:$D$673,_xlfn.MAP($F$2:$F$673,_xlfn.LAMBDA(_xlpm.x,_xlpm.x=$F36))))</f>
        <v>2.0608899297423888E-2</v>
      </c>
      <c r="M36" s="4">
        <f>$D36/L36</f>
        <v>1</v>
      </c>
      <c r="N36" s="4">
        <f>_xlfn.LET(_xlpm.freq,B36,_xlpm.size,H36+1,_xlpm.F,O36,LOG(1+_xlpm.freq)*LOG(1+_xlpm.size)*_xlpm.F)</f>
        <v>0.77992010047623661</v>
      </c>
      <c r="O36" s="4">
        <f>_xlfn.LET(_xlpm.a,M36,_xlpm.b,K36,2*_xlpm.a*_xlpm.b/(_xlpm.a+_xlpm.b))</f>
        <v>0.98876404494382031</v>
      </c>
      <c r="P36" s="4">
        <f>_xlfn.LET(_xlpm.p,K36,_xlpm.q,M36,LOG(_xlpm.p/_xlpm.q))</f>
        <v>-9.7598372891562132E-3</v>
      </c>
      <c r="Q36" s="4"/>
    </row>
    <row r="37" spans="1:17">
      <c r="A37" s="3" t="str">
        <f>_xlfn.LET(_xlpm.sep," : ",CONCATENATE(E37,_xlpm.sep,F37))</f>
        <v>~m~ : [m]</v>
      </c>
      <c r="B37" s="1">
        <v>49</v>
      </c>
      <c r="C37" s="3" t="s">
        <v>24</v>
      </c>
      <c r="D37" s="4">
        <f>B37/freq.sum.r1a</f>
        <v>2.2950819672131147E-2</v>
      </c>
      <c r="E37" s="4" t="str">
        <f>_xlfn.LET(_xlpm.sep,":",_xlpm.w,$C37,_xlfn.CONCAT("~",RIGHT(_xlpm.w,LEN(_xlpm.w)-FIND(_xlpm.sep,_xlpm.w)),"~"))</f>
        <v>~m~</v>
      </c>
      <c r="F37" s="4" t="str">
        <f>_xlfn.LET(_xlpm.sep,":",_xlpm.w,$C37,_xlfn.CONCAT("[",LEFT(_xlpm.w,FIND(_xlpm.sep,_xlpm.w)-1),"]"))</f>
        <v>[m]</v>
      </c>
      <c r="G37" s="5">
        <f>_xlfn.LET(_xlpm.w,E37,LEN(_xlpm.w)-2)</f>
        <v>1</v>
      </c>
      <c r="H37" s="5">
        <f>_xlfn.LET(_xlpm.w,F37,LEN(_xlpm.w)-2)</f>
        <v>1</v>
      </c>
      <c r="I37" s="5">
        <f>_xlfn.LET(_xlpm.a,H37,_xlpm.b,G37,MAX(_xlpm.a,_xlpm.b))</f>
        <v>1</v>
      </c>
      <c r="J37" s="4" cm="1">
        <f t="array" ref="J37">SUM(_xlfn._xlws.FILTER($D$2:$D$673,_xlfn.MAP($E$2:$E$673,_xlfn.LAMBDA(_xlpm.x,_xlpm.x=$E37))))</f>
        <v>2.3887587822014049E-2</v>
      </c>
      <c r="K37" s="4">
        <f>$D37/J37</f>
        <v>0.96078431372549022</v>
      </c>
      <c r="L37" s="4" cm="1">
        <f t="array" ref="L37">SUM(_xlfn._xlws.FILTER($D$2:$D$673,_xlfn.MAP($F$2:$F$673,_xlfn.LAMBDA(_xlpm.x,_xlpm.x=$F37))))</f>
        <v>2.3419203747072598E-2</v>
      </c>
      <c r="M37" s="4">
        <f>$D37/L37</f>
        <v>0.98</v>
      </c>
      <c r="N37" s="4">
        <f>_xlfn.LET(_xlpm.freq,B37,_xlpm.size,H37+1,_xlpm.F,O37,LOG(1+_xlpm.freq)*LOG(1+_xlpm.size)*_xlpm.F)</f>
        <v>0.78653703583749901</v>
      </c>
      <c r="O37" s="4">
        <f>_xlfn.LET(_xlpm.a,M37,_xlpm.b,K37,2*_xlpm.a*_xlpm.b/(_xlpm.a+_xlpm.b))</f>
        <v>0.97029702970297016</v>
      </c>
      <c r="P37" s="4">
        <f>_xlfn.LET(_xlpm.p,K37,_xlpm.q,M37,LOG(_xlpm.p/_xlpm.q))</f>
        <v>-8.600171761917531E-3</v>
      </c>
      <c r="Q37" s="4"/>
    </row>
    <row r="38" spans="1:17">
      <c r="A38" s="3" t="str">
        <f>_xlfn.LET(_xlpm.sep," : ",CONCATENATE(E38,_xlpm.sep,F38))</f>
        <v>~s~ : [z]</v>
      </c>
      <c r="B38" s="1">
        <v>54</v>
      </c>
      <c r="C38" s="3" t="s">
        <v>383</v>
      </c>
      <c r="D38" s="4">
        <f>B38/freq.sum.r1a</f>
        <v>2.5292740046838409E-2</v>
      </c>
      <c r="E38" s="3" t="str">
        <f>_xlfn.LET(_xlpm.sep,":",_xlpm.w,$C38,_xlfn.CONCAT("~",RIGHT(_xlpm.w,LEN(_xlpm.w)-FIND(_xlpm.sep,_xlpm.w)),"~"))</f>
        <v>~s~</v>
      </c>
      <c r="F38" s="3" t="str">
        <f>_xlfn.LET(_xlpm.sep,":",_xlpm.w,$C38,_xlfn.CONCAT("[",LEFT(_xlpm.w,FIND(_xlpm.sep,_xlpm.w)-1),"]"))</f>
        <v>[z]</v>
      </c>
      <c r="G38" s="5">
        <f>_xlfn.LET(_xlpm.w,E38,LEN(_xlpm.w)-2)</f>
        <v>1</v>
      </c>
      <c r="H38" s="5">
        <f>_xlfn.LET(_xlpm.w,F38,LEN(_xlpm.w)-2)</f>
        <v>1</v>
      </c>
      <c r="I38" s="5">
        <f>_xlfn.LET(_xlpm.a,H38,_xlpm.b,G38,MAX(_xlpm.a,_xlpm.b))</f>
        <v>1</v>
      </c>
      <c r="J38" s="4" cm="1">
        <f t="array" ref="J38">SUM(_xlfn._xlws.FILTER($D$2:$D$673,_xlfn.MAP($E$2:$E$673,_xlfn.LAMBDA(_xlpm.x,_xlpm.x=$E38))))</f>
        <v>2.576112412177986E-2</v>
      </c>
      <c r="K38" s="4">
        <f>$D38/J38</f>
        <v>0.98181818181818181</v>
      </c>
      <c r="L38" s="4" cm="1">
        <f t="array" ref="L38">SUM(_xlfn._xlws.FILTER($D$2:$D$673,_xlfn.MAP($F$2:$F$673,_xlfn.LAMBDA(_xlpm.x,_xlpm.x=$F38))))</f>
        <v>2.5292740046838409E-2</v>
      </c>
      <c r="M38" s="4">
        <f>$D38/L38</f>
        <v>1</v>
      </c>
      <c r="N38" s="4">
        <f>_xlfn.LET(_xlpm.freq,B38,_xlpm.size,H38+1,_xlpm.F,O38,LOG(1+_xlpm.freq)*LOG(1+_xlpm.size)*_xlpm.F)</f>
        <v>0.8227460114542039</v>
      </c>
      <c r="O38" s="4">
        <f>_xlfn.LET(_xlpm.a,M38,_xlpm.b,K38,2*_xlpm.a*_xlpm.b/(_xlpm.a+_xlpm.b))</f>
        <v>0.99082568807339444</v>
      </c>
      <c r="P38" s="4">
        <f>_xlfn.LET(_xlpm.p,K38,_xlpm.q,M38,LOG(_xlpm.p/_xlpm.q))</f>
        <v>-7.9689296712753405E-3</v>
      </c>
      <c r="Q38" s="4"/>
    </row>
    <row r="39" spans="1:17">
      <c r="A39" s="3" t="str">
        <f>_xlfn.LET(_xlpm.sep," : ",CONCATENATE(E39,_xlpm.sep,F39))</f>
        <v>~n~ : [n]</v>
      </c>
      <c r="B39" s="1">
        <v>19</v>
      </c>
      <c r="C39" s="3" t="s">
        <v>25</v>
      </c>
      <c r="D39" s="4">
        <f>B39/freq.sum.r1a</f>
        <v>8.8992974238875887E-3</v>
      </c>
      <c r="E39" s="3" t="str">
        <f>_xlfn.LET(_xlpm.sep,":",_xlpm.w,$C39,_xlfn.CONCAT("~",RIGHT(_xlpm.w,LEN(_xlpm.w)-FIND(_xlpm.sep,_xlpm.w)),"~"))</f>
        <v>~n~</v>
      </c>
      <c r="F39" s="3" t="str">
        <f>_xlfn.LET(_xlpm.sep,":",_xlpm.w,$C39,_xlfn.CONCAT("[",LEFT(_xlpm.w,FIND(_xlpm.sep,_xlpm.w)-1),"]"))</f>
        <v>[n]</v>
      </c>
      <c r="G39" s="5">
        <f>_xlfn.LET(_xlpm.w,E39,LEN(_xlpm.w)-2)</f>
        <v>1</v>
      </c>
      <c r="H39" s="5">
        <f>_xlfn.LET(_xlpm.w,F39,LEN(_xlpm.w)-2)</f>
        <v>1</v>
      </c>
      <c r="I39" s="5">
        <f>_xlfn.LET(_xlpm.a,H39,_xlpm.b,G39,MAX(_xlpm.a,_xlpm.b))</f>
        <v>1</v>
      </c>
      <c r="J39" s="4" cm="1">
        <f t="array" ref="J39">SUM(_xlfn._xlws.FILTER($D$2:$D$673,_xlfn.MAP($E$2:$E$673,_xlfn.LAMBDA(_xlpm.x,_xlpm.x=$E39))))</f>
        <v>9.8360655737704927E-3</v>
      </c>
      <c r="K39" s="4">
        <f>$D39/J39</f>
        <v>0.90476190476190477</v>
      </c>
      <c r="L39" s="4" cm="1">
        <f t="array" ref="L39">SUM(_xlfn._xlws.FILTER($D$2:$D$673,_xlfn.MAP($F$2:$F$673,_xlfn.LAMBDA(_xlpm.x,_xlpm.x=$F39))))</f>
        <v>9.8360655737704909E-3</v>
      </c>
      <c r="M39" s="4">
        <f>$D39/L39</f>
        <v>0.90476190476190488</v>
      </c>
      <c r="N39" s="4">
        <f>_xlfn.LET(_xlpm.freq,B39,_xlpm.size,H39+1,_xlpm.F,O39,LOG(1+_xlpm.freq)*LOG(1+_xlpm.size)*_xlpm.F)</f>
        <v>0.56163010548681891</v>
      </c>
      <c r="O39" s="4">
        <f>_xlfn.LET(_xlpm.a,M39,_xlpm.b,K39,2*_xlpm.a*_xlpm.b/(_xlpm.a+_xlpm.b))</f>
        <v>0.90476190476190466</v>
      </c>
      <c r="P39" s="4">
        <f>_xlfn.LET(_xlpm.p,K39,_xlpm.q,M39,LOG(_xlpm.p/_xlpm.q))</f>
        <v>-4.821637332766436E-17</v>
      </c>
      <c r="Q39" s="4"/>
    </row>
    <row r="40" spans="1:17">
      <c r="A40" s="3" t="str">
        <f>_xlfn.LET(_xlpm.sep," : ",CONCATENATE(E40,_xlpm.sep,F40))</f>
        <v>~d~ : [d]</v>
      </c>
      <c r="B40" s="1">
        <v>25</v>
      </c>
      <c r="C40" s="3" t="s">
        <v>209</v>
      </c>
      <c r="D40" s="4">
        <f>B40/freq.sum.r1a</f>
        <v>1.1709601873536301E-2</v>
      </c>
      <c r="E40" s="3" t="str">
        <f>_xlfn.LET(_xlpm.sep,":",_xlpm.w,$C40,_xlfn.CONCAT("~",RIGHT(_xlpm.w,LEN(_xlpm.w)-FIND(_xlpm.sep,_xlpm.w)),"~"))</f>
        <v>~d~</v>
      </c>
      <c r="F40" s="3" t="str">
        <f>_xlfn.LET(_xlpm.sep,":",_xlpm.w,$C40,_xlfn.CONCAT("[",LEFT(_xlpm.w,FIND(_xlpm.sep,_xlpm.w)-1),"]"))</f>
        <v>[d]</v>
      </c>
      <c r="G40" s="5">
        <f>_xlfn.LET(_xlpm.w,E40,LEN(_xlpm.w)-2)</f>
        <v>1</v>
      </c>
      <c r="H40" s="5">
        <f>_xlfn.LET(_xlpm.w,F40,LEN(_xlpm.w)-2)</f>
        <v>1</v>
      </c>
      <c r="I40" s="5">
        <f>_xlfn.LET(_xlpm.a,H40,_xlpm.b,G40,MAX(_xlpm.a,_xlpm.b))</f>
        <v>1</v>
      </c>
      <c r="J40" s="4" cm="1">
        <f t="array" ref="J40">SUM(_xlfn._xlws.FILTER($D$2:$D$673,_xlfn.MAP($E$2:$E$673,_xlfn.LAMBDA(_xlpm.x,_xlpm.x=$E40))))</f>
        <v>1.2177985948477753E-2</v>
      </c>
      <c r="K40" s="4">
        <f>$D40/J40</f>
        <v>0.96153846153846145</v>
      </c>
      <c r="L40" s="4" cm="1">
        <f t="array" ref="L40">SUM(_xlfn._xlws.FILTER($D$2:$D$673,_xlfn.MAP($F$2:$F$673,_xlfn.LAMBDA(_xlpm.x,_xlpm.x=$F40))))</f>
        <v>1.2177985948477753E-2</v>
      </c>
      <c r="M40" s="4">
        <f>$D40/L40</f>
        <v>0.96153846153846145</v>
      </c>
      <c r="N40" s="4">
        <f>_xlfn.LET(_xlpm.freq,B40,_xlpm.size,H40+1,_xlpm.F,O40,LOG(1+_xlpm.freq)*LOG(1+_xlpm.size)*_xlpm.F)</f>
        <v>0.64914794151799815</v>
      </c>
      <c r="O40" s="4">
        <f>_xlfn.LET(_xlpm.a,M40,_xlpm.b,K40,2*_xlpm.a*_xlpm.b/(_xlpm.a+_xlpm.b))</f>
        <v>0.96153846153846134</v>
      </c>
      <c r="P40" s="4">
        <f>_xlfn.LET(_xlpm.p,K40,_xlpm.q,M40,LOG(_xlpm.p/_xlpm.q))</f>
        <v>0</v>
      </c>
      <c r="Q40" s="4"/>
    </row>
    <row r="41" spans="1:17">
      <c r="A41" s="3" t="str">
        <f>_xlfn.LET(_xlpm.sep," : ",CONCATENATE(E41,_xlpm.sep,F41))</f>
        <v>~z~ : [ts]</v>
      </c>
      <c r="B41" s="1">
        <v>26</v>
      </c>
      <c r="C41" s="3" t="s">
        <v>353</v>
      </c>
      <c r="D41" s="4">
        <f>B41/freq.sum.r1a</f>
        <v>1.2177985948477752E-2</v>
      </c>
      <c r="E41" s="4" t="str">
        <f>_xlfn.LET(_xlpm.sep,":",_xlpm.w,$C41,_xlfn.CONCAT("~",RIGHT(_xlpm.w,LEN(_xlpm.w)-FIND(_xlpm.sep,_xlpm.w)),"~"))</f>
        <v>~z~</v>
      </c>
      <c r="F41" s="4" t="str">
        <f>_xlfn.LET(_xlpm.sep,":",_xlpm.w,$C41,_xlfn.CONCAT("[",LEFT(_xlpm.w,FIND(_xlpm.sep,_xlpm.w)-1),"]"))</f>
        <v>[ts]</v>
      </c>
      <c r="G41" s="5">
        <f>_xlfn.LET(_xlpm.w,E41,LEN(_xlpm.w)-2)</f>
        <v>1</v>
      </c>
      <c r="H41" s="5">
        <f>_xlfn.LET(_xlpm.w,F41,LEN(_xlpm.w)-2)</f>
        <v>2</v>
      </c>
      <c r="I41" s="5">
        <f>_xlfn.LET(_xlpm.a,H41,_xlpm.b,G41,MAX(_xlpm.a,_xlpm.b))</f>
        <v>2</v>
      </c>
      <c r="J41" s="4" cm="1">
        <f t="array" ref="J41">SUM(_xlfn._xlws.FILTER($D$2:$D$673,_xlfn.MAP($E$2:$E$673,_xlfn.LAMBDA(_xlpm.x,_xlpm.x=$E41))))</f>
        <v>1.2646370023419205E-2</v>
      </c>
      <c r="K41" s="4">
        <f>$D41/J41</f>
        <v>0.96296296296296291</v>
      </c>
      <c r="L41" s="4" cm="1">
        <f t="array" ref="L41">SUM(_xlfn._xlws.FILTER($D$2:$D$673,_xlfn.MAP($F$2:$F$673,_xlfn.LAMBDA(_xlpm.x,_xlpm.x=$F41))))</f>
        <v>1.2646370023419205E-2</v>
      </c>
      <c r="M41" s="4">
        <f>$D41/L41</f>
        <v>0.96296296296296291</v>
      </c>
      <c r="N41" s="4">
        <f>_xlfn.LET(_xlpm.freq,B41,_xlpm.size,H41+1,_xlpm.F,O41,LOG(1+_xlpm.freq)*LOG(1+_xlpm.size)*_xlpm.F)</f>
        <v>0.82984956449461877</v>
      </c>
      <c r="O41" s="4">
        <f>_xlfn.LET(_xlpm.a,M41,_xlpm.b,K41,2*_xlpm.a*_xlpm.b/(_xlpm.a+_xlpm.b))</f>
        <v>0.96296296296296291</v>
      </c>
      <c r="P41" s="4">
        <f>_xlfn.LET(_xlpm.p,K41,_xlpm.q,M41,LOG(_xlpm.p/_xlpm.q))</f>
        <v>0</v>
      </c>
      <c r="Q41" s="4"/>
    </row>
    <row r="42" spans="1:17">
      <c r="A42" s="3" t="str">
        <f>_xlfn.LET(_xlpm.sep," : ",CONCATENATE(E42,_xlpm.sep,F42))</f>
        <v>~a~ : [aː]</v>
      </c>
      <c r="B42" s="1">
        <v>4</v>
      </c>
      <c r="C42" s="3" t="s">
        <v>19</v>
      </c>
      <c r="D42" s="4">
        <f>B42/freq.sum.r1a</f>
        <v>1.873536299765808E-3</v>
      </c>
      <c r="E42" s="3" t="str">
        <f>_xlfn.LET(_xlpm.sep,":",_xlpm.w,$C42,_xlfn.CONCAT("~",RIGHT(_xlpm.w,LEN(_xlpm.w)-FIND(_xlpm.sep,_xlpm.w)),"~"))</f>
        <v>~a~</v>
      </c>
      <c r="F42" s="3" t="str">
        <f>_xlfn.LET(_xlpm.sep,":",_xlpm.w,$C42,_xlfn.CONCAT("[",LEFT(_xlpm.w,FIND(_xlpm.sep,_xlpm.w)-1),"]"))</f>
        <v>[aː]</v>
      </c>
      <c r="G42" s="5">
        <f>_xlfn.LET(_xlpm.w,E42,LEN(_xlpm.w)-2)</f>
        <v>1</v>
      </c>
      <c r="H42" s="5">
        <f>_xlfn.LET(_xlpm.w,F42,LEN(_xlpm.w)-2)</f>
        <v>2</v>
      </c>
      <c r="I42" s="5">
        <f>_xlfn.LET(_xlpm.a,H42,_xlpm.b,G42,MAX(_xlpm.a,_xlpm.b))</f>
        <v>2</v>
      </c>
      <c r="J42" s="4" cm="1">
        <f t="array" ref="J42">SUM(_xlfn._xlws.FILTER($D$2:$D$673,_xlfn.MAP($E$2:$E$673,_xlfn.LAMBDA(_xlpm.x,_xlpm.x=$E42))))</f>
        <v>1.873536299765808E-3</v>
      </c>
      <c r="K42" s="4">
        <f>$D42/J42</f>
        <v>1</v>
      </c>
      <c r="L42" s="4" cm="1">
        <f t="array" ref="L42">SUM(_xlfn._xlws.FILTER($D$2:$D$673,_xlfn.MAP($F$2:$F$673,_xlfn.LAMBDA(_xlpm.x,_xlpm.x=$F42))))</f>
        <v>1.873536299765808E-3</v>
      </c>
      <c r="M42" s="4">
        <f>$D42/L42</f>
        <v>1</v>
      </c>
      <c r="N42" s="4">
        <f>_xlfn.LET(_xlpm.freq,B42,_xlpm.size,H42+1,_xlpm.F,O42,LOG(1+_xlpm.freq)*LOG(1+_xlpm.size)*_xlpm.F)</f>
        <v>0.42082187474904936</v>
      </c>
      <c r="O42" s="4">
        <f>_xlfn.LET(_xlpm.a,M42,_xlpm.b,K42,2*_xlpm.a*_xlpm.b/(_xlpm.a+_xlpm.b))</f>
        <v>1</v>
      </c>
      <c r="P42" s="4">
        <f>_xlfn.LET(_xlpm.p,K42,_xlpm.q,M42,LOG(_xlpm.p/_xlpm.q))</f>
        <v>0</v>
      </c>
      <c r="Q42" s="4"/>
    </row>
    <row r="43" spans="1:17">
      <c r="A43" s="3" t="str">
        <f>_xlfn.LET(_xlpm.sep," : ",CONCATENATE(E43,_xlpm.sep,F43))</f>
        <v>~j~ : [ʝ]</v>
      </c>
      <c r="B43" s="1">
        <v>9</v>
      </c>
      <c r="C43" s="3" t="s">
        <v>386</v>
      </c>
      <c r="D43" s="4">
        <f>B43/freq.sum.r1a</f>
        <v>4.2154566744730679E-3</v>
      </c>
      <c r="E43" s="4" t="str">
        <f>_xlfn.LET(_xlpm.sep,":",_xlpm.w,$C43,_xlfn.CONCAT("~",RIGHT(_xlpm.w,LEN(_xlpm.w)-FIND(_xlpm.sep,_xlpm.w)),"~"))</f>
        <v>~j~</v>
      </c>
      <c r="F43" s="4" t="str">
        <f>_xlfn.LET(_xlpm.sep,":",_xlpm.w,$C43,_xlfn.CONCAT("[",LEFT(_xlpm.w,FIND(_xlpm.sep,_xlpm.w)-1),"]"))</f>
        <v>[ʝ]</v>
      </c>
      <c r="G43" s="5">
        <f>_xlfn.LET(_xlpm.w,E43,LEN(_xlpm.w)-2)</f>
        <v>1</v>
      </c>
      <c r="H43" s="5">
        <f>_xlfn.LET(_xlpm.w,F43,LEN(_xlpm.w)-2)</f>
        <v>1</v>
      </c>
      <c r="I43" s="5">
        <f>_xlfn.LET(_xlpm.a,H43,_xlpm.b,G43,MAX(_xlpm.a,_xlpm.b))</f>
        <v>1</v>
      </c>
      <c r="J43" s="4" cm="1">
        <f t="array" ref="J43">SUM(_xlfn._xlws.FILTER($D$2:$D$673,_xlfn.MAP($E$2:$E$673,_xlfn.LAMBDA(_xlpm.x,_xlpm.x=$E43))))</f>
        <v>4.2154566744730679E-3</v>
      </c>
      <c r="K43" s="4">
        <f>$D43/J43</f>
        <v>1</v>
      </c>
      <c r="L43" s="4" cm="1">
        <f t="array" ref="L43">SUM(_xlfn._xlws.FILTER($D$2:$D$673,_xlfn.MAP($F$2:$F$673,_xlfn.LAMBDA(_xlpm.x,_xlpm.x=$F43))))</f>
        <v>4.2154566744730679E-3</v>
      </c>
      <c r="M43" s="4">
        <f>$D43/L43</f>
        <v>1</v>
      </c>
      <c r="N43" s="4">
        <f>_xlfn.LET(_xlpm.freq,B43,_xlpm.size,H43+1,_xlpm.F,O43,LOG(1+_xlpm.freq)*LOG(1+_xlpm.size)*_xlpm.F)</f>
        <v>0.47712125471966244</v>
      </c>
      <c r="O43" s="4">
        <f>_xlfn.LET(_xlpm.a,M43,_xlpm.b,K43,2*_xlpm.a*_xlpm.b/(_xlpm.a+_xlpm.b))</f>
        <v>1</v>
      </c>
      <c r="P43" s="4">
        <f>_xlfn.LET(_xlpm.p,K43,_xlpm.q,M43,LOG(_xlpm.p/_xlpm.q))</f>
        <v>0</v>
      </c>
      <c r="Q43" s="4"/>
    </row>
    <row r="44" spans="1:17">
      <c r="A44" s="3" t="str">
        <f>_xlfn.LET(_xlpm.sep," : ",CONCATENATE(E44,_xlpm.sep,F44))</f>
        <v>~p~ : [p]</v>
      </c>
      <c r="B44" s="1">
        <v>12</v>
      </c>
      <c r="C44" s="3" t="s">
        <v>30</v>
      </c>
      <c r="D44" s="4">
        <f>B44/freq.sum.r1a</f>
        <v>5.6206088992974239E-3</v>
      </c>
      <c r="E44" s="3" t="str">
        <f>_xlfn.LET(_xlpm.sep,":",_xlpm.w,$C44,_xlfn.CONCAT("~",RIGHT(_xlpm.w,LEN(_xlpm.w)-FIND(_xlpm.sep,_xlpm.w)),"~"))</f>
        <v>~p~</v>
      </c>
      <c r="F44" s="3" t="str">
        <f>_xlfn.LET(_xlpm.sep,":",_xlpm.w,$C44,_xlfn.CONCAT("[",LEFT(_xlpm.w,FIND(_xlpm.sep,_xlpm.w)-1),"]"))</f>
        <v>[p]</v>
      </c>
      <c r="G44" s="5">
        <f>_xlfn.LET(_xlpm.w,E44,LEN(_xlpm.w)-2)</f>
        <v>1</v>
      </c>
      <c r="H44" s="5">
        <f>_xlfn.LET(_xlpm.w,F44,LEN(_xlpm.w)-2)</f>
        <v>1</v>
      </c>
      <c r="I44" s="5">
        <f>_xlfn.LET(_xlpm.a,H44,_xlpm.b,G44,MAX(_xlpm.a,_xlpm.b))</f>
        <v>1</v>
      </c>
      <c r="J44" s="4" cm="1">
        <f t="array" ref="J44">SUM(_xlfn._xlws.FILTER($D$2:$D$673,_xlfn.MAP($E$2:$E$673,_xlfn.LAMBDA(_xlpm.x,_xlpm.x=$E44))))</f>
        <v>5.6206088992974239E-3</v>
      </c>
      <c r="K44" s="4">
        <f>$D44/J44</f>
        <v>1</v>
      </c>
      <c r="L44" s="4" cm="1">
        <f t="array" ref="L44">SUM(_xlfn._xlws.FILTER($D$2:$D$673,_xlfn.MAP($F$2:$F$673,_xlfn.LAMBDA(_xlpm.x,_xlpm.x=$F44))))</f>
        <v>5.6206088992974239E-3</v>
      </c>
      <c r="M44" s="4">
        <f>$D44/L44</f>
        <v>1</v>
      </c>
      <c r="N44" s="4">
        <f>_xlfn.LET(_xlpm.freq,B44,_xlpm.size,H44+1,_xlpm.F,O44,LOG(1+_xlpm.freq)*LOG(1+_xlpm.size)*_xlpm.F)</f>
        <v>0.53148604993926496</v>
      </c>
      <c r="O44" s="4">
        <f>_xlfn.LET(_xlpm.a,M44,_xlpm.b,K44,2*_xlpm.a*_xlpm.b/(_xlpm.a+_xlpm.b))</f>
        <v>1</v>
      </c>
      <c r="P44" s="4">
        <f>_xlfn.LET(_xlpm.p,K44,_xlpm.q,M44,LOG(_xlpm.p/_xlpm.q))</f>
        <v>0</v>
      </c>
      <c r="Q44" s="4"/>
    </row>
    <row r="45" spans="1:17">
      <c r="A45" s="3" t="str">
        <f>_xlfn.LET(_xlpm.sep," : ",CONCATENATE(E45,_xlpm.sep,F45))</f>
        <v>~w~ : [v]</v>
      </c>
      <c r="B45" s="1">
        <v>61</v>
      </c>
      <c r="C45" s="3" t="s">
        <v>380</v>
      </c>
      <c r="D45" s="4">
        <f>B45/freq.sum.r1a</f>
        <v>2.8571428571428571E-2</v>
      </c>
      <c r="E45" s="3" t="str">
        <f>_xlfn.LET(_xlpm.sep,":",_xlpm.w,$C45,_xlfn.CONCAT("~",RIGHT(_xlpm.w,LEN(_xlpm.w)-FIND(_xlpm.sep,_xlpm.w)),"~"))</f>
        <v>~w~</v>
      </c>
      <c r="F45" s="3" t="str">
        <f>_xlfn.LET(_xlpm.sep,":",_xlpm.w,$C45,_xlfn.CONCAT("[",LEFT(_xlpm.w,FIND(_xlpm.sep,_xlpm.w)-1),"]"))</f>
        <v>[v]</v>
      </c>
      <c r="G45" s="5">
        <f>_xlfn.LET(_xlpm.w,E45,LEN(_xlpm.w)-2)</f>
        <v>1</v>
      </c>
      <c r="H45" s="5">
        <f>_xlfn.LET(_xlpm.w,F45,LEN(_xlpm.w)-2)</f>
        <v>1</v>
      </c>
      <c r="I45" s="5">
        <f>_xlfn.LET(_xlpm.a,H45,_xlpm.b,G45,MAX(_xlpm.a,_xlpm.b))</f>
        <v>1</v>
      </c>
      <c r="J45" s="4" cm="1">
        <f t="array" ref="J45">SUM(_xlfn._xlws.FILTER($D$2:$D$673,_xlfn.MAP($E$2:$E$673,_xlfn.LAMBDA(_xlpm.x,_xlpm.x=$E45))))</f>
        <v>2.9508196721311476E-2</v>
      </c>
      <c r="K45" s="4">
        <f>$D45/J45</f>
        <v>0.96825396825396814</v>
      </c>
      <c r="L45" s="4" cm="1">
        <f t="array" ref="L45">SUM(_xlfn._xlws.FILTER($D$2:$D$673,_xlfn.MAP($F$2:$F$673,_xlfn.LAMBDA(_xlpm.x,_xlpm.x=$F45))))</f>
        <v>3.0444964871194378E-2</v>
      </c>
      <c r="M45" s="4">
        <f>$D45/L45</f>
        <v>0.93846153846153846</v>
      </c>
      <c r="N45" s="4">
        <f>_xlfn.LET(_xlpm.freq,B45,_xlpm.size,H45+1,_xlpm.F,O45,LOG(1+_xlpm.freq)*LOG(1+_xlpm.size)*_xlpm.F)</f>
        <v>0.81510122628738513</v>
      </c>
      <c r="O45" s="4">
        <f>_xlfn.LET(_xlpm.a,M45,_xlpm.b,K45,2*_xlpm.a*_xlpm.b/(_xlpm.a+_xlpm.b))</f>
        <v>0.95312499999999989</v>
      </c>
      <c r="P45" s="4">
        <f>_xlfn.LET(_xlpm.p,K45,_xlpm.q,M45,LOG(_xlpm.p/_xlpm.q))</f>
        <v>1.3572807189273822E-2</v>
      </c>
      <c r="Q45" s="4"/>
    </row>
    <row r="46" spans="1:17">
      <c r="A46" s="3" t="str">
        <f>_xlfn.LET(_xlpm.sep," : ",CONCATENATE(E46,_xlpm.sep,F46))</f>
        <v>~i~ : [iː]</v>
      </c>
      <c r="B46" s="1">
        <v>1</v>
      </c>
      <c r="C46" s="3" t="s">
        <v>266</v>
      </c>
      <c r="D46" s="4">
        <f>B46/freq.sum.r1a</f>
        <v>4.6838407494145199E-4</v>
      </c>
      <c r="E46" s="3" t="str">
        <f>_xlfn.LET(_xlpm.sep,":",_xlpm.w,$C46,_xlfn.CONCAT("~",RIGHT(_xlpm.w,LEN(_xlpm.w)-FIND(_xlpm.sep,_xlpm.w)),"~"))</f>
        <v>~i~</v>
      </c>
      <c r="F46" s="3" t="str">
        <f>_xlfn.LET(_xlpm.sep,":",_xlpm.w,$C46,_xlfn.CONCAT("[",LEFT(_xlpm.w,FIND(_xlpm.sep,_xlpm.w)-1),"]"))</f>
        <v>[iː]</v>
      </c>
      <c r="G46" s="5">
        <f>_xlfn.LET(_xlpm.w,E46,LEN(_xlpm.w)-2)</f>
        <v>1</v>
      </c>
      <c r="H46" s="5">
        <f>_xlfn.LET(_xlpm.w,F46,LEN(_xlpm.w)-2)</f>
        <v>2</v>
      </c>
      <c r="I46" s="5">
        <f>_xlfn.LET(_xlpm.a,H46,_xlpm.b,G46,MAX(_xlpm.a,_xlpm.b))</f>
        <v>2</v>
      </c>
      <c r="J46" s="4" cm="1">
        <f t="array" ref="J46">SUM(_xlfn._xlws.FILTER($D$2:$D$673,_xlfn.MAP($E$2:$E$673,_xlfn.LAMBDA(_xlpm.x,_xlpm.x=$E46))))</f>
        <v>6.5573770491803279E-3</v>
      </c>
      <c r="K46" s="4">
        <f>$D46/J46</f>
        <v>7.1428571428571425E-2</v>
      </c>
      <c r="L46" s="4" cm="1">
        <f t="array" ref="L46">SUM(_xlfn._xlws.FILTER($D$2:$D$673,_xlfn.MAP($F$2:$F$673,_xlfn.LAMBDA(_xlpm.x,_xlpm.x=$F46))))</f>
        <v>7.0257611241217799E-3</v>
      </c>
      <c r="M46" s="4">
        <f>$D46/L46</f>
        <v>6.6666666666666666E-2</v>
      </c>
      <c r="N46" s="4">
        <f>_xlfn.LET(_xlpm.freq,B46,_xlpm.size,H46+1,_xlpm.F,O46,LOG(1+_xlpm.freq)*LOG(1+_xlpm.size)*_xlpm.F)</f>
        <v>1.2499180453718142E-2</v>
      </c>
      <c r="O46" s="4">
        <f>_xlfn.LET(_xlpm.a,M46,_xlpm.b,K46,2*_xlpm.a*_xlpm.b/(_xlpm.a+_xlpm.b))</f>
        <v>6.8965517241379296E-2</v>
      </c>
      <c r="P46" s="4">
        <f>_xlfn.LET(_xlpm.p,K46,_xlpm.q,M46,LOG(_xlpm.p/_xlpm.q))</f>
        <v>2.9963223377443202E-2</v>
      </c>
      <c r="Q46" s="4"/>
    </row>
    <row r="47" spans="1:17">
      <c r="A47" s="3" t="str">
        <f>_xlfn.LET(_xlpm.sep," : ",CONCATENATE(E47,_xlpm.sep,F47))</f>
        <v>~o~ : [oː]</v>
      </c>
      <c r="B47" s="1">
        <v>12</v>
      </c>
      <c r="C47" s="3" t="s">
        <v>23</v>
      </c>
      <c r="D47" s="4">
        <f>B47/freq.sum.r1a</f>
        <v>5.6206088992974239E-3</v>
      </c>
      <c r="E47" s="3" t="str">
        <f>_xlfn.LET(_xlpm.sep,":",_xlpm.w,$C47,_xlfn.CONCAT("~",RIGHT(_xlpm.w,LEN(_xlpm.w)-FIND(_xlpm.sep,_xlpm.w)),"~"))</f>
        <v>~o~</v>
      </c>
      <c r="F47" s="3" t="str">
        <f>_xlfn.LET(_xlpm.sep,":",_xlpm.w,$C47,_xlfn.CONCAT("[",LEFT(_xlpm.w,FIND(_xlpm.sep,_xlpm.w)-1),"]"))</f>
        <v>[oː]</v>
      </c>
      <c r="G47" s="5">
        <f>_xlfn.LET(_xlpm.w,E47,LEN(_xlpm.w)-2)</f>
        <v>1</v>
      </c>
      <c r="H47" s="5">
        <f>_xlfn.LET(_xlpm.w,F47,LEN(_xlpm.w)-2)</f>
        <v>2</v>
      </c>
      <c r="I47" s="5">
        <f>_xlfn.LET(_xlpm.a,H47,_xlpm.b,G47,MAX(_xlpm.a,_xlpm.b))</f>
        <v>2</v>
      </c>
      <c r="J47" s="4" cm="1">
        <f t="array" ref="J47">SUM(_xlfn._xlws.FILTER($D$2:$D$673,_xlfn.MAP($E$2:$E$673,_xlfn.LAMBDA(_xlpm.x,_xlpm.x=$E47))))</f>
        <v>6.0889929742388759E-3</v>
      </c>
      <c r="K47" s="4">
        <f>$D47/J47</f>
        <v>0.92307692307692313</v>
      </c>
      <c r="L47" s="4" cm="1">
        <f t="array" ref="L47">SUM(_xlfn._xlws.FILTER($D$2:$D$673,_xlfn.MAP($F$2:$F$673,_xlfn.LAMBDA(_xlpm.x,_xlpm.x=$F47))))</f>
        <v>7.4941451990632318E-3</v>
      </c>
      <c r="M47" s="4">
        <f>$D47/L47</f>
        <v>0.75</v>
      </c>
      <c r="N47" s="4">
        <f>_xlfn.LET(_xlpm.freq,B47,_xlpm.size,H47+1,_xlpm.F,O47,LOG(1+_xlpm.freq)*LOG(1+_xlpm.size)*_xlpm.F)</f>
        <v>0.55502956554181693</v>
      </c>
      <c r="O47" s="4">
        <f>_xlfn.LET(_xlpm.a,M47,_xlpm.b,K47,2*_xlpm.a*_xlpm.b/(_xlpm.a+_xlpm.b))</f>
        <v>0.82758620689655171</v>
      </c>
      <c r="P47" s="4">
        <f>_xlfn.LET(_xlpm.p,K47,_xlpm.q,M47,LOG(_xlpm.p/_xlpm.q))</f>
        <v>9.017663034908803E-2</v>
      </c>
      <c r="Q47" s="4"/>
    </row>
    <row r="48" spans="1:17">
      <c r="A48" s="3" t="str">
        <f>_xlfn.LET(_xlpm.sep," : ",CONCATENATE(E48,_xlpm.sep,F48))</f>
        <v>~r~ : [ɐ]</v>
      </c>
      <c r="B48" s="1">
        <v>24</v>
      </c>
      <c r="C48" s="3" t="s">
        <v>26</v>
      </c>
      <c r="D48" s="4">
        <f>B48/freq.sum.r1a</f>
        <v>1.1241217798594848E-2</v>
      </c>
      <c r="E48" s="3" t="str">
        <f>_xlfn.LET(_xlpm.sep,":",_xlpm.w,$C48,_xlfn.CONCAT("~",RIGHT(_xlpm.w,LEN(_xlpm.w)-FIND(_xlpm.sep,_xlpm.w)),"~"))</f>
        <v>~r~</v>
      </c>
      <c r="F48" s="3" t="str">
        <f>_xlfn.LET(_xlpm.sep,":",_xlpm.w,$C48,_xlfn.CONCAT("[",LEFT(_xlpm.w,FIND(_xlpm.sep,_xlpm.w)-1),"]"))</f>
        <v>[ɐ]</v>
      </c>
      <c r="G48" s="5">
        <f>_xlfn.LET(_xlpm.w,E48,LEN(_xlpm.w)-2)</f>
        <v>1</v>
      </c>
      <c r="H48" s="5">
        <f>_xlfn.LET(_xlpm.w,F48,LEN(_xlpm.w)-2)</f>
        <v>1</v>
      </c>
      <c r="I48" s="5">
        <f>_xlfn.LET(_xlpm.a,H48,_xlpm.b,G48,MAX(_xlpm.a,_xlpm.b))</f>
        <v>1</v>
      </c>
      <c r="J48" s="4" cm="1">
        <f t="array" ref="J48">SUM(_xlfn._xlws.FILTER($D$2:$D$673,_xlfn.MAP($E$2:$E$673,_xlfn.LAMBDA(_xlpm.x,_xlpm.x=$E48))))</f>
        <v>2.2014051522248244E-2</v>
      </c>
      <c r="K48" s="4">
        <f>$D48/J48</f>
        <v>0.51063829787234039</v>
      </c>
      <c r="L48" s="4" cm="1">
        <f t="array" ref="L48">SUM(_xlfn._xlws.FILTER($D$2:$D$673,_xlfn.MAP($F$2:$F$673,_xlfn.LAMBDA(_xlpm.x,_xlpm.x=$F48))))</f>
        <v>2.9508196721311476E-2</v>
      </c>
      <c r="M48" s="4">
        <f>$D48/L48</f>
        <v>0.38095238095238093</v>
      </c>
      <c r="N48" s="4">
        <f>_xlfn.LET(_xlpm.freq,B48,_xlpm.size,H48+1,_xlpm.F,O48,LOG(1+_xlpm.freq)*LOG(1+_xlpm.size)*_xlpm.F)</f>
        <v>0.29104882514636438</v>
      </c>
      <c r="O48" s="4">
        <f>_xlfn.LET(_xlpm.a,M48,_xlpm.b,K48,2*_xlpm.a*_xlpm.b/(_xlpm.a+_xlpm.b))</f>
        <v>0.43636363636363634</v>
      </c>
      <c r="P48" s="4">
        <f>_xlfn.LET(_xlpm.p,K48,_xlpm.q,M48,LOG(_xlpm.p/_xlpm.q))</f>
        <v>0.12724269151786424</v>
      </c>
      <c r="Q48" s="4"/>
    </row>
    <row r="49" spans="1:17">
      <c r="A49" s="3" t="str">
        <f>_xlfn.LET(_xlpm.sep," : ",CONCATENATE(E49,_xlpm.sep,F49))</f>
        <v>~u~ : [uː]</v>
      </c>
      <c r="B49" s="1">
        <v>9</v>
      </c>
      <c r="C49" s="3" t="s">
        <v>21</v>
      </c>
      <c r="D49" s="4">
        <f>B49/freq.sum.r1a</f>
        <v>4.2154566744730679E-3</v>
      </c>
      <c r="E49" s="4" t="str">
        <f>_xlfn.LET(_xlpm.sep,":",_xlpm.w,$C49,_xlfn.CONCAT("~",RIGHT(_xlpm.w,LEN(_xlpm.w)-FIND(_xlpm.sep,_xlpm.w)),"~"))</f>
        <v>~u~</v>
      </c>
      <c r="F49" s="4" t="str">
        <f>_xlfn.LET(_xlpm.sep,":",_xlpm.w,$C49,_xlfn.CONCAT("[",LEFT(_xlpm.w,FIND(_xlpm.sep,_xlpm.w)-1),"]"))</f>
        <v>[uː]</v>
      </c>
      <c r="G49" s="5">
        <f>_xlfn.LET(_xlpm.w,E49,LEN(_xlpm.w)-2)</f>
        <v>1</v>
      </c>
      <c r="H49" s="5">
        <f>_xlfn.LET(_xlpm.w,F49,LEN(_xlpm.w)-2)</f>
        <v>2</v>
      </c>
      <c r="I49" s="5">
        <f>_xlfn.LET(_xlpm.a,H49,_xlpm.b,G49,MAX(_xlpm.a,_xlpm.b))</f>
        <v>2</v>
      </c>
      <c r="J49" s="4" cm="1">
        <f t="array" ref="J49">SUM(_xlfn._xlws.FILTER($D$2:$D$673,_xlfn.MAP($E$2:$E$673,_xlfn.LAMBDA(_xlpm.x,_xlpm.x=$E49))))</f>
        <v>4.2154566744730679E-3</v>
      </c>
      <c r="K49" s="4">
        <f>$D49/J49</f>
        <v>1</v>
      </c>
      <c r="L49" s="4" cm="1">
        <f t="array" ref="L49">SUM(_xlfn._xlws.FILTER($D$2:$D$673,_xlfn.MAP($F$2:$F$673,_xlfn.LAMBDA(_xlpm.x,_xlpm.x=$F49))))</f>
        <v>6.0889929742388759E-3</v>
      </c>
      <c r="M49" s="4">
        <f>$D49/L49</f>
        <v>0.69230769230769229</v>
      </c>
      <c r="N49" s="4">
        <f>_xlfn.LET(_xlpm.freq,B49,_xlpm.size,H49+1,_xlpm.F,O49,LOG(1+_xlpm.freq)*LOG(1+_xlpm.size)*_xlpm.F)</f>
        <v>0.49259453835924194</v>
      </c>
      <c r="O49" s="4">
        <f>_xlfn.LET(_xlpm.a,M49,_xlpm.b,K49,2*_xlpm.a*_xlpm.b/(_xlpm.a+_xlpm.b))</f>
        <v>0.81818181818181812</v>
      </c>
      <c r="P49" s="4">
        <f>_xlfn.LET(_xlpm.p,K49,_xlpm.q,M49,LOG(_xlpm.p/_xlpm.q))</f>
        <v>0.15970084286751188</v>
      </c>
      <c r="Q49" s="4"/>
    </row>
    <row r="50" spans="1:17">
      <c r="A50" s="3" t="str">
        <f>_xlfn.LET(_xlpm.sep," : ",CONCATENATE(E50,_xlpm.sep,F50))</f>
        <v>~f~ : [f]</v>
      </c>
      <c r="B50" s="1">
        <v>32</v>
      </c>
      <c r="C50" s="3" t="s">
        <v>27</v>
      </c>
      <c r="D50" s="4">
        <f>B50/freq.sum.r1a</f>
        <v>1.4988290398126464E-2</v>
      </c>
      <c r="E50" s="3" t="str">
        <f>_xlfn.LET(_xlpm.sep,":",_xlpm.w,$C50,_xlfn.CONCAT("~",RIGHT(_xlpm.w,LEN(_xlpm.w)-FIND(_xlpm.sep,_xlpm.w)),"~"))</f>
        <v>~f~</v>
      </c>
      <c r="F50" s="3" t="str">
        <f>_xlfn.LET(_xlpm.sep,":",_xlpm.w,$C50,_xlfn.CONCAT("[",LEFT(_xlpm.w,FIND(_xlpm.sep,_xlpm.w)-1),"]"))</f>
        <v>[f]</v>
      </c>
      <c r="G50" s="5">
        <f>_xlfn.LET(_xlpm.w,E50,LEN(_xlpm.w)-2)</f>
        <v>1</v>
      </c>
      <c r="H50" s="5">
        <f>_xlfn.LET(_xlpm.w,F50,LEN(_xlpm.w)-2)</f>
        <v>1</v>
      </c>
      <c r="I50" s="5">
        <f>_xlfn.LET(_xlpm.a,H50,_xlpm.b,G50,MAX(_xlpm.a,_xlpm.b))</f>
        <v>1</v>
      </c>
      <c r="J50" s="4" cm="1">
        <f t="array" ref="J50">SUM(_xlfn._xlws.FILTER($D$2:$D$673,_xlfn.MAP($E$2:$E$673,_xlfn.LAMBDA(_xlpm.x,_xlpm.x=$E50))))</f>
        <v>1.7330210772833723E-2</v>
      </c>
      <c r="K50" s="4">
        <f>$D50/J50</f>
        <v>0.86486486486486491</v>
      </c>
      <c r="L50" s="4" cm="1">
        <f t="array" ref="L50">SUM(_xlfn._xlws.FILTER($D$2:$D$673,_xlfn.MAP($F$2:$F$673,_xlfn.LAMBDA(_xlpm.x,_xlpm.x=$F50))))</f>
        <v>2.576112412177986E-2</v>
      </c>
      <c r="M50" s="4">
        <f>$D50/L50</f>
        <v>0.58181818181818179</v>
      </c>
      <c r="N50" s="4">
        <f>_xlfn.LET(_xlpm.freq,B50,_xlpm.size,H50+1,_xlpm.F,O50,LOG(1+_xlpm.freq)*LOG(1+_xlpm.size)*_xlpm.F)</f>
        <v>0.5040106269939727</v>
      </c>
      <c r="O50" s="4">
        <f>_xlfn.LET(_xlpm.a,M50,_xlpm.b,K50,2*_xlpm.a*_xlpm.b/(_xlpm.a+_xlpm.b))</f>
        <v>0.69565217391304346</v>
      </c>
      <c r="P50" s="4">
        <f>_xlfn.LET(_xlpm.p,K50,_xlpm.q,M50,LOG(_xlpm.p/_xlpm.q))</f>
        <v>0.1721609654272489</v>
      </c>
      <c r="Q50" s="4"/>
    </row>
    <row r="51" spans="1:17">
      <c r="A51" s="3" t="str">
        <f>_xlfn.LET(_xlpm.sep," : ",CONCATENATE(E51,_xlpm.sep,F51))</f>
        <v>~q~ : [kv]</v>
      </c>
      <c r="B51" s="1">
        <v>1</v>
      </c>
      <c r="C51" s="3" t="s">
        <v>298</v>
      </c>
      <c r="D51" s="4">
        <f>B51/freq.sum.r1a</f>
        <v>4.6838407494145199E-4</v>
      </c>
      <c r="E51" s="3" t="str">
        <f>_xlfn.LET(_xlpm.sep,":",_xlpm.w,$C51,_xlfn.CONCAT("~",RIGHT(_xlpm.w,LEN(_xlpm.w)-FIND(_xlpm.sep,_xlpm.w)),"~"))</f>
        <v>~q~</v>
      </c>
      <c r="F51" s="3" t="str">
        <f>_xlfn.LET(_xlpm.sep,":",_xlpm.w,$C51,_xlfn.CONCAT("[",LEFT(_xlpm.w,FIND(_xlpm.sep,_xlpm.w)-1),"]"))</f>
        <v>[kv]</v>
      </c>
      <c r="G51" s="5">
        <f>_xlfn.LET(_xlpm.w,E51,LEN(_xlpm.w)-2)</f>
        <v>1</v>
      </c>
      <c r="H51" s="5">
        <f>_xlfn.LET(_xlpm.w,F51,LEN(_xlpm.w)-2)</f>
        <v>2</v>
      </c>
      <c r="I51" s="5">
        <f>_xlfn.LET(_xlpm.a,H51,_xlpm.b,G51,MAX(_xlpm.a,_xlpm.b))</f>
        <v>2</v>
      </c>
      <c r="J51" s="4" cm="1">
        <f t="array" ref="J51">SUM(_xlfn._xlws.FILTER($D$2:$D$673,_xlfn.MAP($E$2:$E$673,_xlfn.LAMBDA(_xlpm.x,_xlpm.x=$E51))))</f>
        <v>4.6838407494145199E-4</v>
      </c>
      <c r="K51" s="4">
        <f>$D51/J51</f>
        <v>1</v>
      </c>
      <c r="L51" s="4" cm="1">
        <f t="array" ref="L51">SUM(_xlfn._xlws.FILTER($D$2:$D$673,_xlfn.MAP($F$2:$F$673,_xlfn.LAMBDA(_xlpm.x,_xlpm.x=$F51))))</f>
        <v>9.3676814988290398E-4</v>
      </c>
      <c r="M51" s="4">
        <f>$D51/L51</f>
        <v>0.5</v>
      </c>
      <c r="N51" s="4">
        <f>_xlfn.LET(_xlpm.freq,B51,_xlpm.size,H51+1,_xlpm.F,O51,LOG(1+_xlpm.freq)*LOG(1+_xlpm.size)*_xlpm.F)</f>
        <v>0.12082541105260872</v>
      </c>
      <c r="O51" s="4">
        <f>_xlfn.LET(_xlpm.a,M51,_xlpm.b,K51,2*_xlpm.a*_xlpm.b/(_xlpm.a+_xlpm.b))</f>
        <v>0.66666666666666663</v>
      </c>
      <c r="P51" s="4">
        <f>_xlfn.LET(_xlpm.p,K51,_xlpm.q,M51,LOG(_xlpm.p/_xlpm.q))</f>
        <v>0.3010299956639812</v>
      </c>
      <c r="Q51" s="4"/>
    </row>
    <row r="52" spans="1:17">
      <c r="A52" s="3" t="str">
        <f>_xlfn.LET(_xlpm.sep," : ",CONCATENATE(E52,_xlpm.sep,F52))</f>
        <v>~ü~ : [ː]</v>
      </c>
      <c r="B52" s="1">
        <v>3</v>
      </c>
      <c r="C52" s="3" t="s">
        <v>388</v>
      </c>
      <c r="D52" s="4">
        <f>B52/freq.sum.r1a</f>
        <v>1.405152224824356E-3</v>
      </c>
      <c r="E52" s="3" t="str">
        <f>_xlfn.LET(_xlpm.sep,":",_xlpm.w,$C52,_xlfn.CONCAT("~",RIGHT(_xlpm.w,LEN(_xlpm.w)-FIND(_xlpm.sep,_xlpm.w)),"~"))</f>
        <v>~ü~</v>
      </c>
      <c r="F52" s="3" t="str">
        <f>_xlfn.LET(_xlpm.sep,":",_xlpm.w,$C52,_xlfn.CONCAT("[",LEFT(_xlpm.w,FIND(_xlpm.sep,_xlpm.w)-1),"]"))</f>
        <v>[ː]</v>
      </c>
      <c r="G52" s="5">
        <f>_xlfn.LET(_xlpm.w,E52,LEN(_xlpm.w)-2)</f>
        <v>1</v>
      </c>
      <c r="H52" s="5">
        <f>_xlfn.LET(_xlpm.w,F52,LEN(_xlpm.w)-2)</f>
        <v>1</v>
      </c>
      <c r="I52" s="5">
        <f>_xlfn.LET(_xlpm.a,H52,_xlpm.b,G52,MAX(_xlpm.a,_xlpm.b))</f>
        <v>1</v>
      </c>
      <c r="J52" s="4" cm="1">
        <f t="array" ref="J52">SUM(_xlfn._xlws.FILTER($D$2:$D$673,_xlfn.MAP($E$2:$E$673,_xlfn.LAMBDA(_xlpm.x,_xlpm.x=$E52))))</f>
        <v>1.405152224824356E-3</v>
      </c>
      <c r="K52" s="4">
        <f>$D52/J52</f>
        <v>1</v>
      </c>
      <c r="L52" s="4" cm="1">
        <f t="array" ref="L52">SUM(_xlfn._xlws.FILTER($D$2:$D$673,_xlfn.MAP($F$2:$F$673,_xlfn.LAMBDA(_xlpm.x,_xlpm.x=$F52))))</f>
        <v>2.8103044496487119E-3</v>
      </c>
      <c r="M52" s="4">
        <f>$D52/L52</f>
        <v>0.5</v>
      </c>
      <c r="N52" s="4">
        <f>_xlfn.LET(_xlpm.freq,B52,_xlpm.size,H52+1,_xlpm.F,O52,LOG(1+_xlpm.freq)*LOG(1+_xlpm.size)*_xlpm.F)</f>
        <v>0.19150374565260433</v>
      </c>
      <c r="O52" s="4">
        <f>_xlfn.LET(_xlpm.a,M52,_xlpm.b,K52,2*_xlpm.a*_xlpm.b/(_xlpm.a+_xlpm.b))</f>
        <v>0.66666666666666663</v>
      </c>
      <c r="P52" s="4">
        <f>_xlfn.LET(_xlpm.p,K52,_xlpm.q,M52,LOG(_xlpm.p/_xlpm.q))</f>
        <v>0.3010299956639812</v>
      </c>
      <c r="Q52" s="4"/>
    </row>
    <row r="53" spans="1:17">
      <c r="A53" s="3" t="str">
        <f>_xlfn.LET(_xlpm.sep," : ",CONCATENATE(E53,_xlpm.sep,F53))</f>
        <v>~v~ : [f]</v>
      </c>
      <c r="B53" s="1">
        <v>23</v>
      </c>
      <c r="C53" s="3" t="s">
        <v>249</v>
      </c>
      <c r="D53" s="4">
        <f>B53/freq.sum.r1a</f>
        <v>1.0772833723653397E-2</v>
      </c>
      <c r="E53" s="3" t="str">
        <f>_xlfn.LET(_xlpm.sep,":",_xlpm.w,$C53,_xlfn.CONCAT("~",RIGHT(_xlpm.w,LEN(_xlpm.w)-FIND(_xlpm.sep,_xlpm.w)),"~"))</f>
        <v>~v~</v>
      </c>
      <c r="F53" s="3" t="str">
        <f>_xlfn.LET(_xlpm.sep,":",_xlpm.w,$C53,_xlfn.CONCAT("[",LEFT(_xlpm.w,FIND(_xlpm.sep,_xlpm.w)-1),"]"))</f>
        <v>[f]</v>
      </c>
      <c r="G53" s="5">
        <f>_xlfn.LET(_xlpm.w,E53,LEN(_xlpm.w)-2)</f>
        <v>1</v>
      </c>
      <c r="H53" s="5">
        <f>_xlfn.LET(_xlpm.w,F53,LEN(_xlpm.w)-2)</f>
        <v>1</v>
      </c>
      <c r="I53" s="5">
        <f>_xlfn.LET(_xlpm.a,H53,_xlpm.b,G53,MAX(_xlpm.a,_xlpm.b))</f>
        <v>1</v>
      </c>
      <c r="J53" s="4" cm="1">
        <f t="array" ref="J53">SUM(_xlfn._xlws.FILTER($D$2:$D$673,_xlfn.MAP($E$2:$E$673,_xlfn.LAMBDA(_xlpm.x,_xlpm.x=$E53))))</f>
        <v>1.2177985948477753E-2</v>
      </c>
      <c r="K53" s="4">
        <f>$D53/J53</f>
        <v>0.88461538461538458</v>
      </c>
      <c r="L53" s="4" cm="1">
        <f t="array" ref="L53">SUM(_xlfn._xlws.FILTER($D$2:$D$673,_xlfn.MAP($F$2:$F$673,_xlfn.LAMBDA(_xlpm.x,_xlpm.x=$F53))))</f>
        <v>2.576112412177986E-2</v>
      </c>
      <c r="M53" s="4">
        <f>$D53/L53</f>
        <v>0.41818181818181821</v>
      </c>
      <c r="N53" s="4">
        <f>_xlfn.LET(_xlpm.freq,B53,_xlpm.size,H53+1,_xlpm.F,O53,LOG(1+_xlpm.freq)*LOG(1+_xlpm.size)*_xlpm.F)</f>
        <v>0.37397893201835475</v>
      </c>
      <c r="O53" s="4">
        <f>_xlfn.LET(_xlpm.a,M53,_xlpm.b,K53,2*_xlpm.a*_xlpm.b/(_xlpm.a+_xlpm.b))</f>
        <v>0.5679012345679012</v>
      </c>
      <c r="P53" s="4">
        <f>_xlfn.LET(_xlpm.p,K53,_xlpm.q,M53,LOG(_xlpm.p/_xlpm.q))</f>
        <v>0.3253893415234258</v>
      </c>
      <c r="Q53" s="4"/>
    </row>
    <row r="54" spans="1:17">
      <c r="A54" s="3" t="str">
        <f>_xlfn.LET(_xlpm.sep," : ",CONCATENATE(E54,_xlpm.sep,F54))</f>
        <v>~v~ : [v]</v>
      </c>
      <c r="B54" s="1">
        <v>3</v>
      </c>
      <c r="C54" s="3" t="s">
        <v>379</v>
      </c>
      <c r="D54" s="4">
        <f>B54/freq.sum.r1a</f>
        <v>1.405152224824356E-3</v>
      </c>
      <c r="E54" s="3" t="str">
        <f>_xlfn.LET(_xlpm.sep,":",_xlpm.w,$C54,_xlfn.CONCAT("~",RIGHT(_xlpm.w,LEN(_xlpm.w)-FIND(_xlpm.sep,_xlpm.w)),"~"))</f>
        <v>~v~</v>
      </c>
      <c r="F54" s="3" t="str">
        <f>_xlfn.LET(_xlpm.sep,":",_xlpm.w,$C54,_xlfn.CONCAT("[",LEFT(_xlpm.w,FIND(_xlpm.sep,_xlpm.w)-1),"]"))</f>
        <v>[v]</v>
      </c>
      <c r="G54" s="5">
        <f>_xlfn.LET(_xlpm.w,E54,LEN(_xlpm.w)-2)</f>
        <v>1</v>
      </c>
      <c r="H54" s="5">
        <f>_xlfn.LET(_xlpm.w,F54,LEN(_xlpm.w)-2)</f>
        <v>1</v>
      </c>
      <c r="I54" s="5">
        <f>_xlfn.LET(_xlpm.a,H54,_xlpm.b,G54,MAX(_xlpm.a,_xlpm.b))</f>
        <v>1</v>
      </c>
      <c r="J54" s="4" cm="1">
        <f t="array" ref="J54">SUM(_xlfn._xlws.FILTER($D$2:$D$673,_xlfn.MAP($E$2:$E$673,_xlfn.LAMBDA(_xlpm.x,_xlpm.x=$E54))))</f>
        <v>1.2177985948477753E-2</v>
      </c>
      <c r="K54" s="4">
        <f>$D54/J54</f>
        <v>0.11538461538461536</v>
      </c>
      <c r="L54" s="4" cm="1">
        <f t="array" ref="L54">SUM(_xlfn._xlws.FILTER($D$2:$D$673,_xlfn.MAP($F$2:$F$673,_xlfn.LAMBDA(_xlpm.x,_xlpm.x=$F54))))</f>
        <v>3.0444964871194378E-2</v>
      </c>
      <c r="M54" s="4">
        <f>$D54/L54</f>
        <v>4.6153846153846156E-2</v>
      </c>
      <c r="N54" s="4">
        <f>_xlfn.LET(_xlpm.freq,B54,_xlpm.size,H54+1,_xlpm.F,O54,LOG(1+_xlpm.freq)*LOG(1+_xlpm.size)*_xlpm.F)</f>
        <v>1.8939930888719113E-2</v>
      </c>
      <c r="O54" s="4">
        <f>_xlfn.LET(_xlpm.a,M54,_xlpm.b,K54,2*_xlpm.a*_xlpm.b/(_xlpm.a+_xlpm.b))</f>
        <v>6.5934065934065936E-2</v>
      </c>
      <c r="P54" s="4">
        <f>_xlfn.LET(_xlpm.p,K54,_xlpm.q,M54,LOG(_xlpm.p/_xlpm.q))</f>
        <v>0.39794000867203755</v>
      </c>
      <c r="Q54" s="4"/>
    </row>
    <row r="55" spans="1:17">
      <c r="A55" s="3" t="str">
        <f>_xlfn.LET(_xlpm.sep," : ",CONCATENATE(E55,_xlpm.sep,F55))</f>
        <v>~c~ : [ts]</v>
      </c>
      <c r="B55" s="1">
        <v>1</v>
      </c>
      <c r="C55" s="3" t="s">
        <v>352</v>
      </c>
      <c r="D55" s="4">
        <f>B55/freq.sum.r1a</f>
        <v>4.6838407494145199E-4</v>
      </c>
      <c r="E55" s="3" t="str">
        <f>_xlfn.LET(_xlpm.sep,":",_xlpm.w,$C55,_xlfn.CONCAT("~",RIGHT(_xlpm.w,LEN(_xlpm.w)-FIND(_xlpm.sep,_xlpm.w)),"~"))</f>
        <v>~c~</v>
      </c>
      <c r="F55" s="3" t="str">
        <f>_xlfn.LET(_xlpm.sep,":",_xlpm.w,$C55,_xlfn.CONCAT("[",LEFT(_xlpm.w,FIND(_xlpm.sep,_xlpm.w)-1),"]"))</f>
        <v>[ts]</v>
      </c>
      <c r="G55" s="5">
        <f>_xlfn.LET(_xlpm.w,E55,LEN(_xlpm.w)-2)</f>
        <v>1</v>
      </c>
      <c r="H55" s="5">
        <f>_xlfn.LET(_xlpm.w,F55,LEN(_xlpm.w)-2)</f>
        <v>2</v>
      </c>
      <c r="I55" s="5">
        <f>_xlfn.LET(_xlpm.a,H55,_xlpm.b,G55,MAX(_xlpm.a,_xlpm.b))</f>
        <v>2</v>
      </c>
      <c r="J55" s="4" cm="1">
        <f t="array" ref="J55">SUM(_xlfn._xlws.FILTER($D$2:$D$673,_xlfn.MAP($E$2:$E$673,_xlfn.LAMBDA(_xlpm.x,_xlpm.x=$E55))))</f>
        <v>9.3676814988290398E-4</v>
      </c>
      <c r="K55" s="4">
        <f>$D55/J55</f>
        <v>0.5</v>
      </c>
      <c r="L55" s="4" cm="1">
        <f t="array" ref="L55">SUM(_xlfn._xlws.FILTER($D$2:$D$673,_xlfn.MAP($F$2:$F$673,_xlfn.LAMBDA(_xlpm.x,_xlpm.x=$F55))))</f>
        <v>1.2646370023419205E-2</v>
      </c>
      <c r="M55" s="4">
        <f>$D55/L55</f>
        <v>3.7037037037037035E-2</v>
      </c>
      <c r="N55" s="4">
        <f>_xlfn.LET(_xlpm.freq,B55,_xlpm.size,H55+1,_xlpm.F,O55,LOG(1+_xlpm.freq)*LOG(1+_xlpm.size)*_xlpm.F)</f>
        <v>1.2499180453718143E-2</v>
      </c>
      <c r="O55" s="4">
        <f>_xlfn.LET(_xlpm.a,M55,_xlpm.b,K55,2*_xlpm.a*_xlpm.b/(_xlpm.a+_xlpm.b))</f>
        <v>6.8965517241379309E-2</v>
      </c>
      <c r="P55" s="4">
        <f>_xlfn.LET(_xlpm.p,K55,_xlpm.q,M55,LOG(_xlpm.p/_xlpm.q))</f>
        <v>1.1303337684950061</v>
      </c>
      <c r="Q55" s="4"/>
    </row>
    <row r="56" spans="1:17">
      <c r="A56" s="3" t="str">
        <f>_xlfn.LET(_xlpm.sep," : ",CONCATENATE(E56,_xlpm.sep,F56))</f>
        <v>~er~ : [eʁʏ]</v>
      </c>
      <c r="B56" s="1">
        <v>1</v>
      </c>
      <c r="C56" s="3" t="s">
        <v>679</v>
      </c>
      <c r="D56" s="4">
        <f>B56/freq.sum.r1a</f>
        <v>4.6838407494145199E-4</v>
      </c>
      <c r="E56" s="4" t="str">
        <f>_xlfn.LET(_xlpm.sep,":",_xlpm.w,$C56,_xlfn.CONCAT("~",RIGHT(_xlpm.w,LEN(_xlpm.w)-FIND(_xlpm.sep,_xlpm.w)),"~"))</f>
        <v>~er~</v>
      </c>
      <c r="F56" s="4" t="str">
        <f>_xlfn.LET(_xlpm.sep,":",_xlpm.w,$C56,_xlfn.CONCAT("[",LEFT(_xlpm.w,FIND(_xlpm.sep,_xlpm.w)-1),"]"))</f>
        <v>[eʁʏ]</v>
      </c>
      <c r="G56" s="5">
        <f>_xlfn.LET(_xlpm.w,E56,LEN(_xlpm.w)-2)</f>
        <v>2</v>
      </c>
      <c r="H56" s="5">
        <f>_xlfn.LET(_xlpm.w,F56,LEN(_xlpm.w)-2)</f>
        <v>3</v>
      </c>
      <c r="I56" s="5">
        <f>_xlfn.LET(_xlpm.a,H56,_xlpm.b,G56,MAX(_xlpm.a,_xlpm.b))</f>
        <v>3</v>
      </c>
      <c r="J56" s="4" cm="1">
        <f t="array" ref="J56">SUM(_xlfn._xlws.FILTER($D$2:$D$673,_xlfn.MAP($E$2:$E$673,_xlfn.LAMBDA(_xlpm.x,_xlpm.x=$E56))))</f>
        <v>2.7634660421545668E-2</v>
      </c>
      <c r="K56" s="4">
        <f>$D56/J56</f>
        <v>1.6949152542372881E-2</v>
      </c>
      <c r="L56" s="4" cm="1">
        <f t="array" ref="L56">SUM(_xlfn._xlws.FILTER($D$2:$D$673,_xlfn.MAP($F$2:$F$673,_xlfn.LAMBDA(_xlpm.x,_xlpm.x=$F56))))</f>
        <v>9.3676814988290398E-4</v>
      </c>
      <c r="M56" s="4">
        <f>$D56/L56</f>
        <v>0.5</v>
      </c>
      <c r="N56" s="4">
        <f>_xlfn.LET(_xlpm.freq,B56,_xlpm.size,H56+1,_xlpm.F,O56,LOG(1+_xlpm.freq)*LOG(1+_xlpm.size)*_xlpm.F)</f>
        <v>6.8987192581811373E-3</v>
      </c>
      <c r="O56" s="4">
        <f>_xlfn.LET(_xlpm.a,M56,_xlpm.b,K56,2*_xlpm.a*_xlpm.b/(_xlpm.a+_xlpm.b))</f>
        <v>3.2786885245901641E-2</v>
      </c>
      <c r="P56" s="4">
        <f>_xlfn.LET(_xlpm.p,K56,_xlpm.q,M56,LOG(_xlpm.p/_xlpm.q))</f>
        <v>-1.469822015978163</v>
      </c>
      <c r="Q56" s="4"/>
    </row>
    <row r="57" spans="1:17">
      <c r="A57" s="3" t="str">
        <f>_xlfn.LET(_xlpm.sep," : ",CONCATENATE(E57,_xlpm.sep,F57))</f>
        <v>~en~ : [eːn]</v>
      </c>
      <c r="B57" s="1">
        <v>1</v>
      </c>
      <c r="C57" s="3" t="s">
        <v>238</v>
      </c>
      <c r="D57" s="4">
        <f>B57/freq.sum.r1a</f>
        <v>4.6838407494145199E-4</v>
      </c>
      <c r="E57" s="3" t="str">
        <f>_xlfn.LET(_xlpm.sep,":",_xlpm.w,$C57,_xlfn.CONCAT("~",RIGHT(_xlpm.w,LEN(_xlpm.w)-FIND(_xlpm.sep,_xlpm.w)),"~"))</f>
        <v>~en~</v>
      </c>
      <c r="F57" s="3" t="str">
        <f>_xlfn.LET(_xlpm.sep,":",_xlpm.w,$C57,_xlfn.CONCAT("[",LEFT(_xlpm.w,FIND(_xlpm.sep,_xlpm.w)-1),"]"))</f>
        <v>[eːn]</v>
      </c>
      <c r="G57" s="5">
        <f>_xlfn.LET(_xlpm.w,E57,LEN(_xlpm.w)-2)</f>
        <v>2</v>
      </c>
      <c r="H57" s="5">
        <f>_xlfn.LET(_xlpm.w,F57,LEN(_xlpm.w)-2)</f>
        <v>3</v>
      </c>
      <c r="I57" s="5">
        <f>_xlfn.LET(_xlpm.a,H57,_xlpm.b,G57,MAX(_xlpm.a,_xlpm.b))</f>
        <v>3</v>
      </c>
      <c r="J57" s="4" cm="1">
        <f t="array" ref="J57">SUM(_xlfn._xlws.FILTER($D$2:$D$673,_xlfn.MAP($E$2:$E$673,_xlfn.LAMBDA(_xlpm.x,_xlpm.x=$E57))))</f>
        <v>2.7166276346604214E-2</v>
      </c>
      <c r="K57" s="4">
        <f>$D57/J57</f>
        <v>1.7241379310344827E-2</v>
      </c>
      <c r="L57" s="4" cm="1">
        <f t="array" ref="L57">SUM(_xlfn._xlws.FILTER($D$2:$D$673,_xlfn.MAP($F$2:$F$673,_xlfn.LAMBDA(_xlpm.x,_xlpm.x=$F57))))</f>
        <v>9.3676814988290398E-4</v>
      </c>
      <c r="M57" s="4">
        <f>$D57/L57</f>
        <v>0.5</v>
      </c>
      <c r="N57" s="4">
        <f>_xlfn.LET(_xlpm.freq,B57,_xlpm.size,H57+1,_xlpm.F,O57,LOG(1+_xlpm.freq)*LOG(1+_xlpm.size)*_xlpm.F)</f>
        <v>7.0136979124841561E-3</v>
      </c>
      <c r="O57" s="4">
        <f>_xlfn.LET(_xlpm.a,M57,_xlpm.b,K57,2*_xlpm.a*_xlpm.b/(_xlpm.a+_xlpm.b))</f>
        <v>3.3333333333333333E-2</v>
      </c>
      <c r="P57" s="4">
        <f>_xlfn.LET(_xlpm.p,K57,_xlpm.q,M57,LOG(_xlpm.p/_xlpm.q))</f>
        <v>-1.4623979978989561</v>
      </c>
      <c r="Q57" s="4"/>
    </row>
    <row r="58" spans="1:17">
      <c r="A58" s="3" t="str">
        <f>_xlfn.LET(_xlpm.sep," : ",CONCATENATE(E58,_xlpm.sep,F58))</f>
        <v>~st~ : [st]</v>
      </c>
      <c r="B58" s="1">
        <v>1</v>
      </c>
      <c r="C58" s="3" t="s">
        <v>33</v>
      </c>
      <c r="D58" s="4">
        <f>B58/freq.sum.r1a</f>
        <v>4.6838407494145199E-4</v>
      </c>
      <c r="E58" s="3" t="str">
        <f>_xlfn.LET(_xlpm.sep,":",_xlpm.w,$C58,_xlfn.CONCAT("~",RIGHT(_xlpm.w,LEN(_xlpm.w)-FIND(_xlpm.sep,_xlpm.w)),"~"))</f>
        <v>~st~</v>
      </c>
      <c r="F58" s="3" t="str">
        <f>_xlfn.LET(_xlpm.sep,":",_xlpm.w,$C58,_xlfn.CONCAT("[",LEFT(_xlpm.w,FIND(_xlpm.sep,_xlpm.w)-1),"]"))</f>
        <v>[st]</v>
      </c>
      <c r="G58" s="5">
        <f>_xlfn.LET(_xlpm.w,E58,LEN(_xlpm.w)-2)</f>
        <v>2</v>
      </c>
      <c r="H58" s="5">
        <f>_xlfn.LET(_xlpm.w,F58,LEN(_xlpm.w)-2)</f>
        <v>2</v>
      </c>
      <c r="I58" s="5">
        <f>_xlfn.LET(_xlpm.a,H58,_xlpm.b,G58,MAX(_xlpm.a,_xlpm.b))</f>
        <v>2</v>
      </c>
      <c r="J58" s="4" cm="1">
        <f t="array" ref="J58">SUM(_xlfn._xlws.FILTER($D$2:$D$673,_xlfn.MAP($E$2:$E$673,_xlfn.LAMBDA(_xlpm.x,_xlpm.x=$E58))))</f>
        <v>1.3114754098360656E-2</v>
      </c>
      <c r="K58" s="4">
        <f>$D58/J58</f>
        <v>3.5714285714285712E-2</v>
      </c>
      <c r="L58" s="4" cm="1">
        <f t="array" ref="L58">SUM(_xlfn._xlws.FILTER($D$2:$D$673,_xlfn.MAP($F$2:$F$673,_xlfn.LAMBDA(_xlpm.x,_xlpm.x=$F58))))</f>
        <v>4.6838407494145199E-4</v>
      </c>
      <c r="M58" s="4">
        <f>$D58/L58</f>
        <v>1</v>
      </c>
      <c r="N58" s="4">
        <f>_xlfn.LET(_xlpm.freq,B58,_xlpm.size,H58+1,_xlpm.F,O58,LOG(1+_xlpm.freq)*LOG(1+_xlpm.size)*_xlpm.F)</f>
        <v>1.2499180453718142E-2</v>
      </c>
      <c r="O58" s="4">
        <f>_xlfn.LET(_xlpm.a,M58,_xlpm.b,K58,2*_xlpm.a*_xlpm.b/(_xlpm.a+_xlpm.b))</f>
        <v>6.8965517241379296E-2</v>
      </c>
      <c r="P58" s="4">
        <f>_xlfn.LET(_xlpm.p,K58,_xlpm.q,M58,LOG(_xlpm.p/_xlpm.q))</f>
        <v>-1.4471580313422192</v>
      </c>
      <c r="Q58" s="4"/>
    </row>
    <row r="59" spans="1:17">
      <c r="A59" s="3" t="str">
        <f>_xlfn.LET(_xlpm.sep," : ",CONCATENATE(E59,_xlpm.sep,F59))</f>
        <v>~st~ : [ɐst]</v>
      </c>
      <c r="B59" s="1">
        <v>1</v>
      </c>
      <c r="C59" s="3" t="s">
        <v>549</v>
      </c>
      <c r="D59" s="4">
        <f>B59/freq.sum.r1a</f>
        <v>4.6838407494145199E-4</v>
      </c>
      <c r="E59" s="3" t="str">
        <f>_xlfn.LET(_xlpm.sep,":",_xlpm.w,$C59,_xlfn.CONCAT("~",RIGHT(_xlpm.w,LEN(_xlpm.w)-FIND(_xlpm.sep,_xlpm.w)),"~"))</f>
        <v>~st~</v>
      </c>
      <c r="F59" s="3" t="str">
        <f>_xlfn.LET(_xlpm.sep,":",_xlpm.w,$C59,_xlfn.CONCAT("[",LEFT(_xlpm.w,FIND(_xlpm.sep,_xlpm.w)-1),"]"))</f>
        <v>[ɐst]</v>
      </c>
      <c r="G59" s="5">
        <f>_xlfn.LET(_xlpm.w,E59,LEN(_xlpm.w)-2)</f>
        <v>2</v>
      </c>
      <c r="H59" s="5">
        <f>_xlfn.LET(_xlpm.w,F59,LEN(_xlpm.w)-2)</f>
        <v>3</v>
      </c>
      <c r="I59" s="5">
        <f>_xlfn.LET(_xlpm.a,H59,_xlpm.b,G59,MAX(_xlpm.a,_xlpm.b))</f>
        <v>3</v>
      </c>
      <c r="J59" s="4" cm="1">
        <f t="array" ref="J59">SUM(_xlfn._xlws.FILTER($D$2:$D$673,_xlfn.MAP($E$2:$E$673,_xlfn.LAMBDA(_xlpm.x,_xlpm.x=$E59))))</f>
        <v>1.3114754098360656E-2</v>
      </c>
      <c r="K59" s="4">
        <f>$D59/J59</f>
        <v>3.5714285714285712E-2</v>
      </c>
      <c r="L59" s="4" cm="1">
        <f t="array" ref="L59">SUM(_xlfn._xlws.FILTER($D$2:$D$673,_xlfn.MAP($F$2:$F$673,_xlfn.LAMBDA(_xlpm.x,_xlpm.x=$F59))))</f>
        <v>4.6838407494145199E-4</v>
      </c>
      <c r="M59" s="4">
        <f>$D59/L59</f>
        <v>1</v>
      </c>
      <c r="N59" s="4">
        <f>_xlfn.LET(_xlpm.freq,B59,_xlpm.size,H59+1,_xlpm.F,O59,LOG(1+_xlpm.freq)*LOG(1+_xlpm.size)*_xlpm.F)</f>
        <v>1.451109912927756E-2</v>
      </c>
      <c r="O59" s="4">
        <f>_xlfn.LET(_xlpm.a,M59,_xlpm.b,K59,2*_xlpm.a*_xlpm.b/(_xlpm.a+_xlpm.b))</f>
        <v>6.8965517241379296E-2</v>
      </c>
      <c r="P59" s="4">
        <f>_xlfn.LET(_xlpm.p,K59,_xlpm.q,M59,LOG(_xlpm.p/_xlpm.q))</f>
        <v>-1.4471580313422192</v>
      </c>
      <c r="Q59" s="4"/>
    </row>
    <row r="60" spans="1:17">
      <c r="A60" s="3" t="str">
        <f>_xlfn.LET(_xlpm.sep," : ",CONCATENATE(E60,_xlpm.sep,F60))</f>
        <v>~er~ : [əʁ]</v>
      </c>
      <c r="B60" s="1">
        <v>3</v>
      </c>
      <c r="C60" s="3" t="s">
        <v>600</v>
      </c>
      <c r="D60" s="4">
        <f>B60/freq.sum.r1a</f>
        <v>1.405152224824356E-3</v>
      </c>
      <c r="E60" s="3" t="str">
        <f>_xlfn.LET(_xlpm.sep,":",_xlpm.w,$C60,_xlfn.CONCAT("~",RIGHT(_xlpm.w,LEN(_xlpm.w)-FIND(_xlpm.sep,_xlpm.w)),"~"))</f>
        <v>~er~</v>
      </c>
      <c r="F60" s="3" t="str">
        <f>_xlfn.LET(_xlpm.sep,":",_xlpm.w,$C60,_xlfn.CONCAT("[",LEFT(_xlpm.w,FIND(_xlpm.sep,_xlpm.w)-1),"]"))</f>
        <v>[əʁ]</v>
      </c>
      <c r="G60" s="5">
        <f>_xlfn.LET(_xlpm.w,E60,LEN(_xlpm.w)-2)</f>
        <v>2</v>
      </c>
      <c r="H60" s="5">
        <f>_xlfn.LET(_xlpm.w,F60,LEN(_xlpm.w)-2)</f>
        <v>2</v>
      </c>
      <c r="I60" s="5">
        <f>_xlfn.LET(_xlpm.a,H60,_xlpm.b,G60,MAX(_xlpm.a,_xlpm.b))</f>
        <v>2</v>
      </c>
      <c r="J60" s="4" cm="1">
        <f t="array" ref="J60">SUM(_xlfn._xlws.FILTER($D$2:$D$673,_xlfn.MAP($E$2:$E$673,_xlfn.LAMBDA(_xlpm.x,_xlpm.x=$E60))))</f>
        <v>2.7634660421545668E-2</v>
      </c>
      <c r="K60" s="4">
        <f>$D60/J60</f>
        <v>5.084745762711864E-2</v>
      </c>
      <c r="L60" s="4" cm="1">
        <f t="array" ref="L60">SUM(_xlfn._xlws.FILTER($D$2:$D$673,_xlfn.MAP($F$2:$F$673,_xlfn.LAMBDA(_xlpm.x,_xlpm.x=$F60))))</f>
        <v>1.405152224824356E-3</v>
      </c>
      <c r="M60" s="4">
        <f>$D60/L60</f>
        <v>1</v>
      </c>
      <c r="N60" s="4">
        <f>_xlfn.LET(_xlpm.freq,B60,_xlpm.size,H60+1,_xlpm.F,O60,LOG(1+_xlpm.freq)*LOG(1+_xlpm.size)*_xlpm.F)</f>
        <v>3.5078345144305752E-2</v>
      </c>
      <c r="O60" s="4">
        <f>_xlfn.LET(_xlpm.a,M60,_xlpm.b,K60,2*_xlpm.a*_xlpm.b/(_xlpm.a+_xlpm.b))</f>
        <v>9.677419354838708E-2</v>
      </c>
      <c r="P60" s="4">
        <f>_xlfn.LET(_xlpm.p,K60,_xlpm.q,M60,LOG(_xlpm.p/_xlpm.q))</f>
        <v>-1.2937307569224819</v>
      </c>
      <c r="Q60" s="4"/>
    </row>
    <row r="61" spans="1:17">
      <c r="A61" s="3" t="str">
        <f>_xlfn.LET(_xlpm.sep," : ",CONCATENATE(E61,_xlpm.sep,F61))</f>
        <v>~er~ : []</v>
      </c>
      <c r="B61" s="1">
        <v>1</v>
      </c>
      <c r="C61" s="3" t="s">
        <v>47</v>
      </c>
      <c r="D61" s="4">
        <f>B61/freq.sum.r1a</f>
        <v>4.6838407494145199E-4</v>
      </c>
      <c r="E61" s="4" t="str">
        <f>_xlfn.LET(_xlpm.sep,":",_xlpm.w,$C61,_xlfn.CONCAT("~",RIGHT(_xlpm.w,LEN(_xlpm.w)-FIND(_xlpm.sep,_xlpm.w)),"~"))</f>
        <v>~er~</v>
      </c>
      <c r="F61" s="4" t="str">
        <f>_xlfn.LET(_xlpm.sep,":",_xlpm.w,$C61,_xlfn.CONCAT("[",LEFT(_xlpm.w,FIND(_xlpm.sep,_xlpm.w)-1),"]"))</f>
        <v>[]</v>
      </c>
      <c r="G61" s="5">
        <f>_xlfn.LET(_xlpm.w,E61,LEN(_xlpm.w)-2)</f>
        <v>2</v>
      </c>
      <c r="H61" s="5">
        <f>_xlfn.LET(_xlpm.w,F61,LEN(_xlpm.w)-2)</f>
        <v>0</v>
      </c>
      <c r="I61" s="5">
        <f>_xlfn.LET(_xlpm.a,H61,_xlpm.b,G61,MAX(_xlpm.a,_xlpm.b))</f>
        <v>2</v>
      </c>
      <c r="J61" s="4" cm="1">
        <f t="array" ref="J61">SUM(_xlfn._xlws.FILTER($D$2:$D$673,_xlfn.MAP($E$2:$E$673,_xlfn.LAMBDA(_xlpm.x,_xlpm.x=$E61))))</f>
        <v>2.7634660421545668E-2</v>
      </c>
      <c r="K61" s="4">
        <f>$D61/J61</f>
        <v>1.6949152542372881E-2</v>
      </c>
      <c r="L61" s="4" cm="1">
        <f t="array" ref="L61">SUM(_xlfn._xlws.FILTER($D$2:$D$673,_xlfn.MAP($F$2:$F$673,_xlfn.LAMBDA(_xlpm.x,_xlpm.x=$F61))))</f>
        <v>1.873536299765808E-3</v>
      </c>
      <c r="M61" s="4">
        <f>$D61/L61</f>
        <v>0.25</v>
      </c>
      <c r="N61" s="4">
        <f>_xlfn.LET(_xlpm.freq,B61,_xlpm.size,H61+1,_xlpm.F,O61,LOG(1+_xlpm.freq)*LOG(1+_xlpm.size)*_xlpm.F)</f>
        <v>2.8767955012525886E-3</v>
      </c>
      <c r="O61" s="4">
        <f>_xlfn.LET(_xlpm.a,M61,_xlpm.b,K61,2*_xlpm.a*_xlpm.b/(_xlpm.a+_xlpm.b))</f>
        <v>3.1746031746031744E-2</v>
      </c>
      <c r="P61" s="4">
        <f>_xlfn.LET(_xlpm.p,K61,_xlpm.q,M61,LOG(_xlpm.p/_xlpm.q))</f>
        <v>-1.1687920203141817</v>
      </c>
      <c r="Q61" s="4"/>
    </row>
    <row r="62" spans="1:17">
      <c r="A62" s="3" t="str">
        <f>_xlfn.LET(_xlpm.sep," : ",CONCATENATE(E62,_xlpm.sep,F62))</f>
        <v>~er~ : [eːʁ]</v>
      </c>
      <c r="B62" s="1">
        <v>2</v>
      </c>
      <c r="C62" s="3" t="s">
        <v>245</v>
      </c>
      <c r="D62" s="4">
        <f>B62/freq.sum.r1a</f>
        <v>9.3676814988290398E-4</v>
      </c>
      <c r="E62" s="3" t="str">
        <f>_xlfn.LET(_xlpm.sep,":",_xlpm.w,$C62,_xlfn.CONCAT("~",RIGHT(_xlpm.w,LEN(_xlpm.w)-FIND(_xlpm.sep,_xlpm.w)),"~"))</f>
        <v>~er~</v>
      </c>
      <c r="F62" s="3" t="str">
        <f>_xlfn.LET(_xlpm.sep,":",_xlpm.w,$C62,_xlfn.CONCAT("[",LEFT(_xlpm.w,FIND(_xlpm.sep,_xlpm.w)-1),"]"))</f>
        <v>[eːʁ]</v>
      </c>
      <c r="G62" s="5">
        <f>_xlfn.LET(_xlpm.w,E62,LEN(_xlpm.w)-2)</f>
        <v>2</v>
      </c>
      <c r="H62" s="5">
        <f>_xlfn.LET(_xlpm.w,F62,LEN(_xlpm.w)-2)</f>
        <v>3</v>
      </c>
      <c r="I62" s="5">
        <f>_xlfn.LET(_xlpm.a,H62,_xlpm.b,G62,MAX(_xlpm.a,_xlpm.b))</f>
        <v>3</v>
      </c>
      <c r="J62" s="4" cm="1">
        <f t="array" ref="J62">SUM(_xlfn._xlws.FILTER($D$2:$D$673,_xlfn.MAP($E$2:$E$673,_xlfn.LAMBDA(_xlpm.x,_xlpm.x=$E62))))</f>
        <v>2.7634660421545668E-2</v>
      </c>
      <c r="K62" s="4">
        <f>$D62/J62</f>
        <v>3.3898305084745763E-2</v>
      </c>
      <c r="L62" s="4" cm="1">
        <f t="array" ref="L62">SUM(_xlfn._xlws.FILTER($D$2:$D$673,_xlfn.MAP($F$2:$F$673,_xlfn.LAMBDA(_xlpm.x,_xlpm.x=$F62))))</f>
        <v>1.873536299765808E-3</v>
      </c>
      <c r="M62" s="4">
        <f>$D62/L62</f>
        <v>0.5</v>
      </c>
      <c r="N62" s="4">
        <f>_xlfn.LET(_xlpm.freq,B62,_xlpm.size,H62+1,_xlpm.F,O62,LOG(1+_xlpm.freq)*LOG(1+_xlpm.size)*_xlpm.F)</f>
        <v>2.1174187014616458E-2</v>
      </c>
      <c r="O62" s="4">
        <f>_xlfn.LET(_xlpm.a,M62,_xlpm.b,K62,2*_xlpm.a*_xlpm.b/(_xlpm.a+_xlpm.b))</f>
        <v>6.3492063492063489E-2</v>
      </c>
      <c r="P62" s="4">
        <f>_xlfn.LET(_xlpm.p,K62,_xlpm.q,M62,LOG(_xlpm.p/_xlpm.q))</f>
        <v>-1.1687920203141817</v>
      </c>
      <c r="Q62" s="4"/>
    </row>
    <row r="63" spans="1:17">
      <c r="A63" s="3" t="str">
        <f>_xlfn.LET(_xlpm.sep," : ",CONCATENATE(E63,_xlpm.sep,F63))</f>
        <v>~en~ : [ən]</v>
      </c>
      <c r="B63" s="1">
        <v>4</v>
      </c>
      <c r="C63" s="3" t="s">
        <v>479</v>
      </c>
      <c r="D63" s="4">
        <f>B63/freq.sum.r1a</f>
        <v>1.873536299765808E-3</v>
      </c>
      <c r="E63" s="3" t="str">
        <f>_xlfn.LET(_xlpm.sep,":",_xlpm.w,$C63,_xlfn.CONCAT("~",RIGHT(_xlpm.w,LEN(_xlpm.w)-FIND(_xlpm.sep,_xlpm.w)),"~"))</f>
        <v>~en~</v>
      </c>
      <c r="F63" s="3" t="str">
        <f>_xlfn.LET(_xlpm.sep,":",_xlpm.w,$C63,_xlfn.CONCAT("[",LEFT(_xlpm.w,FIND(_xlpm.sep,_xlpm.w)-1),"]"))</f>
        <v>[ən]</v>
      </c>
      <c r="G63" s="5">
        <f>_xlfn.LET(_xlpm.w,E63,LEN(_xlpm.w)-2)</f>
        <v>2</v>
      </c>
      <c r="H63" s="5">
        <f>_xlfn.LET(_xlpm.w,F63,LEN(_xlpm.w)-2)</f>
        <v>2</v>
      </c>
      <c r="I63" s="5">
        <f>_xlfn.LET(_xlpm.a,H63,_xlpm.b,G63,MAX(_xlpm.a,_xlpm.b))</f>
        <v>2</v>
      </c>
      <c r="J63" s="4" cm="1">
        <f t="array" ref="J63">SUM(_xlfn._xlws.FILTER($D$2:$D$673,_xlfn.MAP($E$2:$E$673,_xlfn.LAMBDA(_xlpm.x,_xlpm.x=$E63))))</f>
        <v>2.7166276346604214E-2</v>
      </c>
      <c r="K63" s="4">
        <f>$D63/J63</f>
        <v>6.8965517241379309E-2</v>
      </c>
      <c r="L63" s="4" cm="1">
        <f t="array" ref="L63">SUM(_xlfn._xlws.FILTER($D$2:$D$673,_xlfn.MAP($F$2:$F$673,_xlfn.LAMBDA(_xlpm.x,_xlpm.x=$F63))))</f>
        <v>1.873536299765808E-3</v>
      </c>
      <c r="M63" s="4">
        <f>$D63/L63</f>
        <v>1</v>
      </c>
      <c r="N63" s="4">
        <f>_xlfn.LET(_xlpm.freq,B63,_xlpm.size,H63+1,_xlpm.F,O63,LOG(1+_xlpm.freq)*LOG(1+_xlpm.size)*_xlpm.F)</f>
        <v>5.4299596741812818E-2</v>
      </c>
      <c r="O63" s="4">
        <f>_xlfn.LET(_xlpm.a,M63,_xlpm.b,K63,2*_xlpm.a*_xlpm.b/(_xlpm.a+_xlpm.b))</f>
        <v>0.12903225806451613</v>
      </c>
      <c r="P63" s="4">
        <f>_xlfn.LET(_xlpm.p,K63,_xlpm.q,M63,LOG(_xlpm.p/_xlpm.q))</f>
        <v>-1.1613680022349748</v>
      </c>
      <c r="Q63" s="4"/>
    </row>
    <row r="64" spans="1:17">
      <c r="A64" s="3" t="str">
        <f>_xlfn.LET(_xlpm.sep," : ",CONCATENATE(E64,_xlpm.sep,F64))</f>
        <v>~on~ : [ɔŋ]</v>
      </c>
      <c r="B64" s="1">
        <v>1</v>
      </c>
      <c r="C64" s="3" t="s">
        <v>612</v>
      </c>
      <c r="D64" s="4">
        <f>B64/freq.sum.r1a</f>
        <v>4.6838407494145199E-4</v>
      </c>
      <c r="E64" s="4" t="str">
        <f>_xlfn.LET(_xlpm.sep,":",_xlpm.w,$C64,_xlfn.CONCAT("~",RIGHT(_xlpm.w,LEN(_xlpm.w)-FIND(_xlpm.sep,_xlpm.w)),"~"))</f>
        <v>~on~</v>
      </c>
      <c r="F64" s="4" t="str">
        <f>_xlfn.LET(_xlpm.sep,":",_xlpm.w,$C64,_xlfn.CONCAT("[",LEFT(_xlpm.w,FIND(_xlpm.sep,_xlpm.w)-1),"]"))</f>
        <v>[ɔŋ]</v>
      </c>
      <c r="G64" s="5">
        <f>_xlfn.LET(_xlpm.w,E64,LEN(_xlpm.w)-2)</f>
        <v>2</v>
      </c>
      <c r="H64" s="5">
        <f>_xlfn.LET(_xlpm.w,F64,LEN(_xlpm.w)-2)</f>
        <v>2</v>
      </c>
      <c r="I64" s="5">
        <f>_xlfn.LET(_xlpm.a,H64,_xlpm.b,G64,MAX(_xlpm.a,_xlpm.b))</f>
        <v>2</v>
      </c>
      <c r="J64" s="4" cm="1">
        <f t="array" ref="J64">SUM(_xlfn._xlws.FILTER($D$2:$D$673,_xlfn.MAP($E$2:$E$673,_xlfn.LAMBDA(_xlpm.x,_xlpm.x=$E64))))</f>
        <v>6.0889929742388759E-3</v>
      </c>
      <c r="K64" s="4">
        <f>$D64/J64</f>
        <v>7.6923076923076927E-2</v>
      </c>
      <c r="L64" s="4" cm="1">
        <f t="array" ref="L64">SUM(_xlfn._xlws.FILTER($D$2:$D$673,_xlfn.MAP($F$2:$F$673,_xlfn.LAMBDA(_xlpm.x,_xlpm.x=$F64))))</f>
        <v>4.6838407494145199E-4</v>
      </c>
      <c r="M64" s="4">
        <f>$D64/L64</f>
        <v>1</v>
      </c>
      <c r="N64" s="4">
        <f>_xlfn.LET(_xlpm.freq,B64,_xlpm.size,H64+1,_xlpm.F,O64,LOG(1+_xlpm.freq)*LOG(1+_xlpm.size)*_xlpm.F)</f>
        <v>2.5891159511273302E-2</v>
      </c>
      <c r="O64" s="4">
        <f>_xlfn.LET(_xlpm.a,M64,_xlpm.b,K64,2*_xlpm.a*_xlpm.b/(_xlpm.a+_xlpm.b))</f>
        <v>0.14285714285714288</v>
      </c>
      <c r="P64" s="4">
        <f>_xlfn.LET(_xlpm.p,K64,_xlpm.q,M64,LOG(_xlpm.p/_xlpm.q))</f>
        <v>-1.1139433523068367</v>
      </c>
      <c r="Q64" s="4"/>
    </row>
    <row r="65" spans="1:17">
      <c r="A65" s="3" t="str">
        <f>_xlfn.LET(_xlpm.sep," : ",CONCATENATE(E65,_xlpm.sep,F65))</f>
        <v>~at~ : [atʏ]</v>
      </c>
      <c r="B65" s="1">
        <v>1</v>
      </c>
      <c r="C65" s="3" t="s">
        <v>676</v>
      </c>
      <c r="D65" s="4">
        <f>B65/freq.sum.r1a</f>
        <v>4.6838407494145199E-4</v>
      </c>
      <c r="E65" s="3" t="str">
        <f>_xlfn.LET(_xlpm.sep,":",_xlpm.w,$C65,_xlfn.CONCAT("~",RIGHT(_xlpm.w,LEN(_xlpm.w)-FIND(_xlpm.sep,_xlpm.w)),"~"))</f>
        <v>~at~</v>
      </c>
      <c r="F65" s="3" t="str">
        <f>_xlfn.LET(_xlpm.sep,":",_xlpm.w,$C65,_xlfn.CONCAT("[",LEFT(_xlpm.w,FIND(_xlpm.sep,_xlpm.w)-1),"]"))</f>
        <v>[atʏ]</v>
      </c>
      <c r="G65" s="5">
        <f>_xlfn.LET(_xlpm.w,E65,LEN(_xlpm.w)-2)</f>
        <v>2</v>
      </c>
      <c r="H65" s="5">
        <f>_xlfn.LET(_xlpm.w,F65,LEN(_xlpm.w)-2)</f>
        <v>3</v>
      </c>
      <c r="I65" s="5">
        <f>_xlfn.LET(_xlpm.a,H65,_xlpm.b,G65,MAX(_xlpm.a,_xlpm.b))</f>
        <v>3</v>
      </c>
      <c r="J65" s="4" cm="1">
        <f t="array" ref="J65">SUM(_xlfn._xlws.FILTER($D$2:$D$673,_xlfn.MAP($E$2:$E$673,_xlfn.LAMBDA(_xlpm.x,_xlpm.x=$E65))))</f>
        <v>6.0889929742388759E-3</v>
      </c>
      <c r="K65" s="4">
        <f>$D65/J65</f>
        <v>7.6923076923076927E-2</v>
      </c>
      <c r="L65" s="4" cm="1">
        <f t="array" ref="L65">SUM(_xlfn._xlws.FILTER($D$2:$D$673,_xlfn.MAP($F$2:$F$673,_xlfn.LAMBDA(_xlpm.x,_xlpm.x=$F65))))</f>
        <v>4.6838407494145199E-4</v>
      </c>
      <c r="M65" s="4">
        <f>$D65/L65</f>
        <v>1</v>
      </c>
      <c r="N65" s="4">
        <f>_xlfn.LET(_xlpm.freq,B65,_xlpm.size,H65+1,_xlpm.F,O65,LOG(1+_xlpm.freq)*LOG(1+_xlpm.size)*_xlpm.F)</f>
        <v>3.0058705339217815E-2</v>
      </c>
      <c r="O65" s="4">
        <f>_xlfn.LET(_xlpm.a,M65,_xlpm.b,K65,2*_xlpm.a*_xlpm.b/(_xlpm.a+_xlpm.b))</f>
        <v>0.14285714285714288</v>
      </c>
      <c r="P65" s="4">
        <f>_xlfn.LET(_xlpm.p,K65,_xlpm.q,M65,LOG(_xlpm.p/_xlpm.q))</f>
        <v>-1.1139433523068367</v>
      </c>
      <c r="Q65" s="4"/>
    </row>
    <row r="66" spans="1:17">
      <c r="A66" s="3" t="str">
        <f>_xlfn.LET(_xlpm.sep," : ",CONCATENATE(E66,_xlpm.sep,F66))</f>
        <v>~eg~ : [eːk]</v>
      </c>
      <c r="B66" s="1">
        <v>1</v>
      </c>
      <c r="C66" s="3" t="s">
        <v>234</v>
      </c>
      <c r="D66" s="4">
        <f>B66/freq.sum.r1a</f>
        <v>4.6838407494145199E-4</v>
      </c>
      <c r="E66" s="3" t="str">
        <f>_xlfn.LET(_xlpm.sep,":",_xlpm.w,$C66,_xlfn.CONCAT("~",RIGHT(_xlpm.w,LEN(_xlpm.w)-FIND(_xlpm.sep,_xlpm.w)),"~"))</f>
        <v>~eg~</v>
      </c>
      <c r="F66" s="3" t="str">
        <f>_xlfn.LET(_xlpm.sep,":",_xlpm.w,$C66,_xlfn.CONCAT("[",LEFT(_xlpm.w,FIND(_xlpm.sep,_xlpm.w)-1),"]"))</f>
        <v>[eːk]</v>
      </c>
      <c r="G66" s="5">
        <f>_xlfn.LET(_xlpm.w,E66,LEN(_xlpm.w)-2)</f>
        <v>2</v>
      </c>
      <c r="H66" s="5">
        <f>_xlfn.LET(_xlpm.w,F66,LEN(_xlpm.w)-2)</f>
        <v>3</v>
      </c>
      <c r="I66" s="5">
        <f>_xlfn.LET(_xlpm.a,H66,_xlpm.b,G66,MAX(_xlpm.a,_xlpm.b))</f>
        <v>3</v>
      </c>
      <c r="J66" s="4" cm="1">
        <f t="array" ref="J66">SUM(_xlfn._xlws.FILTER($D$2:$D$673,_xlfn.MAP($E$2:$E$673,_xlfn.LAMBDA(_xlpm.x,_xlpm.x=$E66))))</f>
        <v>4.2154566744730679E-3</v>
      </c>
      <c r="K66" s="4">
        <f>$D66/J66</f>
        <v>0.1111111111111111</v>
      </c>
      <c r="L66" s="4" cm="1">
        <f t="array" ref="L66">SUM(_xlfn._xlws.FILTER($D$2:$D$673,_xlfn.MAP($F$2:$F$673,_xlfn.LAMBDA(_xlpm.x,_xlpm.x=$F66))))</f>
        <v>4.6838407494145199E-4</v>
      </c>
      <c r="M66" s="4">
        <f>$D66/L66</f>
        <v>1</v>
      </c>
      <c r="N66" s="4">
        <f>_xlfn.LET(_xlpm.freq,B66,_xlpm.size,H66+1,_xlpm.F,O66,LOG(1+_xlpm.freq)*LOG(1+_xlpm.size)*_xlpm.F)</f>
        <v>4.2082187474904935E-2</v>
      </c>
      <c r="O66" s="4">
        <f>_xlfn.LET(_xlpm.a,M66,_xlpm.b,K66,2*_xlpm.a*_xlpm.b/(_xlpm.a+_xlpm.b))</f>
        <v>0.19999999999999998</v>
      </c>
      <c r="P66" s="4">
        <f>_xlfn.LET(_xlpm.p,K66,_xlpm.q,M66,LOG(_xlpm.p/_xlpm.q))</f>
        <v>-0.95424250943932487</v>
      </c>
      <c r="Q66" s="4"/>
    </row>
    <row r="67" spans="1:17">
      <c r="A67" s="3" t="str">
        <f>_xlfn.LET(_xlpm.sep," : ",CONCATENATE(E67,_xlpm.sep,F67))</f>
        <v>~fl~ : [flʏ]</v>
      </c>
      <c r="B67" s="1">
        <v>1</v>
      </c>
      <c r="C67" s="3" t="s">
        <v>681</v>
      </c>
      <c r="D67" s="4">
        <f>B67/freq.sum.r1a</f>
        <v>4.6838407494145199E-4</v>
      </c>
      <c r="E67" s="4" t="str">
        <f>_xlfn.LET(_xlpm.sep,":",_xlpm.w,$C67,_xlfn.CONCAT("~",RIGHT(_xlpm.w,LEN(_xlpm.w)-FIND(_xlpm.sep,_xlpm.w)),"~"))</f>
        <v>~fl~</v>
      </c>
      <c r="F67" s="4" t="str">
        <f>_xlfn.LET(_xlpm.sep,":",_xlpm.w,$C67,_xlfn.CONCAT("[",LEFT(_xlpm.w,FIND(_xlpm.sep,_xlpm.w)-1),"]"))</f>
        <v>[flʏ]</v>
      </c>
      <c r="G67" s="5">
        <f>_xlfn.LET(_xlpm.w,E67,LEN(_xlpm.w)-2)</f>
        <v>2</v>
      </c>
      <c r="H67" s="5">
        <f>_xlfn.LET(_xlpm.w,F67,LEN(_xlpm.w)-2)</f>
        <v>3</v>
      </c>
      <c r="I67" s="5">
        <f>_xlfn.LET(_xlpm.a,H67,_xlpm.b,G67,MAX(_xlpm.a,_xlpm.b))</f>
        <v>3</v>
      </c>
      <c r="J67" s="4" cm="1">
        <f t="array" ref="J67">SUM(_xlfn._xlws.FILTER($D$2:$D$673,_xlfn.MAP($E$2:$E$673,_xlfn.LAMBDA(_xlpm.x,_xlpm.x=$E67))))</f>
        <v>3.7470725995316159E-3</v>
      </c>
      <c r="K67" s="4">
        <f>$D67/J67</f>
        <v>0.125</v>
      </c>
      <c r="L67" s="4" cm="1">
        <f t="array" ref="L67">SUM(_xlfn._xlws.FILTER($D$2:$D$673,_xlfn.MAP($F$2:$F$673,_xlfn.LAMBDA(_xlpm.x,_xlpm.x=$F67))))</f>
        <v>4.6838407494145199E-4</v>
      </c>
      <c r="M67" s="4">
        <f>$D67/L67</f>
        <v>1</v>
      </c>
      <c r="N67" s="4">
        <f>_xlfn.LET(_xlpm.freq,B67,_xlpm.size,H67+1,_xlpm.F,O67,LOG(1+_xlpm.freq)*LOG(1+_xlpm.size)*_xlpm.F)</f>
        <v>4.6757986083227704E-2</v>
      </c>
      <c r="O67" s="4">
        <f>_xlfn.LET(_xlpm.a,M67,_xlpm.b,K67,2*_xlpm.a*_xlpm.b/(_xlpm.a+_xlpm.b))</f>
        <v>0.22222222222222221</v>
      </c>
      <c r="P67" s="4">
        <f>_xlfn.LET(_xlpm.p,K67,_xlpm.q,M67,LOG(_xlpm.p/_xlpm.q))</f>
        <v>-0.90308998699194354</v>
      </c>
      <c r="Q67" s="4"/>
    </row>
    <row r="68" spans="1:17">
      <c r="A68" s="3" t="str">
        <f>_xlfn.LET(_xlpm.sep," : ",CONCATENATE(E68,_xlpm.sep,F68))</f>
        <v>~pr~ : [pʁʏ]</v>
      </c>
      <c r="B68" s="1">
        <v>1</v>
      </c>
      <c r="C68" s="3" t="s">
        <v>687</v>
      </c>
      <c r="D68" s="4">
        <f>B68/freq.sum.r1a</f>
        <v>4.6838407494145199E-4</v>
      </c>
      <c r="E68" s="3" t="str">
        <f>_xlfn.LET(_xlpm.sep,":",_xlpm.w,$C68,_xlfn.CONCAT("~",RIGHT(_xlpm.w,LEN(_xlpm.w)-FIND(_xlpm.sep,_xlpm.w)),"~"))</f>
        <v>~pr~</v>
      </c>
      <c r="F68" s="3" t="str">
        <f>_xlfn.LET(_xlpm.sep,":",_xlpm.w,$C68,_xlfn.CONCAT("[",LEFT(_xlpm.w,FIND(_xlpm.sep,_xlpm.w)-1),"]"))</f>
        <v>[pʁʏ]</v>
      </c>
      <c r="G68" s="5">
        <f>_xlfn.LET(_xlpm.w,E68,LEN(_xlpm.w)-2)</f>
        <v>2</v>
      </c>
      <c r="H68" s="5">
        <f>_xlfn.LET(_xlpm.w,F68,LEN(_xlpm.w)-2)</f>
        <v>3</v>
      </c>
      <c r="I68" s="5">
        <f>_xlfn.LET(_xlpm.a,H68,_xlpm.b,G68,MAX(_xlpm.a,_xlpm.b))</f>
        <v>3</v>
      </c>
      <c r="J68" s="4" cm="1">
        <f t="array" ref="J68">SUM(_xlfn._xlws.FILTER($D$2:$D$673,_xlfn.MAP($E$2:$E$673,_xlfn.LAMBDA(_xlpm.x,_xlpm.x=$E68))))</f>
        <v>3.7470725995316159E-3</v>
      </c>
      <c r="K68" s="4">
        <f>$D68/J68</f>
        <v>0.125</v>
      </c>
      <c r="L68" s="4" cm="1">
        <f t="array" ref="L68">SUM(_xlfn._xlws.FILTER($D$2:$D$673,_xlfn.MAP($F$2:$F$673,_xlfn.LAMBDA(_xlpm.x,_xlpm.x=$F68))))</f>
        <v>4.6838407494145199E-4</v>
      </c>
      <c r="M68" s="4">
        <f>$D68/L68</f>
        <v>1</v>
      </c>
      <c r="N68" s="4">
        <f>_xlfn.LET(_xlpm.freq,B68,_xlpm.size,H68+1,_xlpm.F,O68,LOG(1+_xlpm.freq)*LOG(1+_xlpm.size)*_xlpm.F)</f>
        <v>4.6757986083227704E-2</v>
      </c>
      <c r="O68" s="4">
        <f>_xlfn.LET(_xlpm.a,M68,_xlpm.b,K68,2*_xlpm.a*_xlpm.b/(_xlpm.a+_xlpm.b))</f>
        <v>0.22222222222222221</v>
      </c>
      <c r="P68" s="4">
        <f>_xlfn.LET(_xlpm.p,K68,_xlpm.q,M68,LOG(_xlpm.p/_xlpm.q))</f>
        <v>-0.90308998699194354</v>
      </c>
      <c r="Q68" s="4"/>
    </row>
    <row r="69" spans="1:17">
      <c r="A69" s="3" t="str">
        <f>_xlfn.LET(_xlpm.sep," : ",CONCATENATE(E69,_xlpm.sep,F69))</f>
        <v>~gr~ : [ɡʁø]</v>
      </c>
      <c r="B69" s="1">
        <v>1</v>
      </c>
      <c r="C69" s="3" t="s">
        <v>650</v>
      </c>
      <c r="D69" s="4">
        <f>B69/freq.sum.r1a</f>
        <v>4.6838407494145199E-4</v>
      </c>
      <c r="E69" s="3" t="str">
        <f>_xlfn.LET(_xlpm.sep,":",_xlpm.w,$C69,_xlfn.CONCAT("~",RIGHT(_xlpm.w,LEN(_xlpm.w)-FIND(_xlpm.sep,_xlpm.w)),"~"))</f>
        <v>~gr~</v>
      </c>
      <c r="F69" s="3" t="str">
        <f>_xlfn.LET(_xlpm.sep,":",_xlpm.w,$C69,_xlfn.CONCAT("[",LEFT(_xlpm.w,FIND(_xlpm.sep,_xlpm.w)-1),"]"))</f>
        <v>[ɡʁø]</v>
      </c>
      <c r="G69" s="5">
        <f>_xlfn.LET(_xlpm.w,E69,LEN(_xlpm.w)-2)</f>
        <v>2</v>
      </c>
      <c r="H69" s="5">
        <f>_xlfn.LET(_xlpm.w,F69,LEN(_xlpm.w)-2)</f>
        <v>3</v>
      </c>
      <c r="I69" s="5">
        <f>_xlfn.LET(_xlpm.a,H69,_xlpm.b,G69,MAX(_xlpm.a,_xlpm.b))</f>
        <v>3</v>
      </c>
      <c r="J69" s="4" cm="1">
        <f t="array" ref="J69">SUM(_xlfn._xlws.FILTER($D$2:$D$673,_xlfn.MAP($E$2:$E$673,_xlfn.LAMBDA(_xlpm.x,_xlpm.x=$E69))))</f>
        <v>3.7470725995316159E-3</v>
      </c>
      <c r="K69" s="4">
        <f>$D69/J69</f>
        <v>0.125</v>
      </c>
      <c r="L69" s="4" cm="1">
        <f t="array" ref="L69">SUM(_xlfn._xlws.FILTER($D$2:$D$673,_xlfn.MAP($F$2:$F$673,_xlfn.LAMBDA(_xlpm.x,_xlpm.x=$F69))))</f>
        <v>4.6838407494145199E-4</v>
      </c>
      <c r="M69" s="4">
        <f>$D69/L69</f>
        <v>1</v>
      </c>
      <c r="N69" s="4">
        <f>_xlfn.LET(_xlpm.freq,B69,_xlpm.size,H69+1,_xlpm.F,O69,LOG(1+_xlpm.freq)*LOG(1+_xlpm.size)*_xlpm.F)</f>
        <v>4.6757986083227704E-2</v>
      </c>
      <c r="O69" s="4">
        <f>_xlfn.LET(_xlpm.a,M69,_xlpm.b,K69,2*_xlpm.a*_xlpm.b/(_xlpm.a+_xlpm.b))</f>
        <v>0.22222222222222221</v>
      </c>
      <c r="P69" s="4">
        <f>_xlfn.LET(_xlpm.p,K69,_xlpm.q,M69,LOG(_xlpm.p/_xlpm.q))</f>
        <v>-0.90308998699194354</v>
      </c>
      <c r="Q69" s="4"/>
    </row>
    <row r="70" spans="1:17">
      <c r="A70" s="3" t="str">
        <f>_xlfn.LET(_xlpm.sep," : ",CONCATENATE(E70,_xlpm.sep,F70))</f>
        <v>~gr~ : [ɡʁʏ]</v>
      </c>
      <c r="B70" s="1">
        <v>1</v>
      </c>
      <c r="C70" s="3" t="s">
        <v>692</v>
      </c>
      <c r="D70" s="4">
        <f>B70/freq.sum.r1a</f>
        <v>4.6838407494145199E-4</v>
      </c>
      <c r="E70" s="3" t="str">
        <f>_xlfn.LET(_xlpm.sep,":",_xlpm.w,$C70,_xlfn.CONCAT("~",RIGHT(_xlpm.w,LEN(_xlpm.w)-FIND(_xlpm.sep,_xlpm.w)),"~"))</f>
        <v>~gr~</v>
      </c>
      <c r="F70" s="3" t="str">
        <f>_xlfn.LET(_xlpm.sep,":",_xlpm.w,$C70,_xlfn.CONCAT("[",LEFT(_xlpm.w,FIND(_xlpm.sep,_xlpm.w)-1),"]"))</f>
        <v>[ɡʁʏ]</v>
      </c>
      <c r="G70" s="5">
        <f>_xlfn.LET(_xlpm.w,E70,LEN(_xlpm.w)-2)</f>
        <v>2</v>
      </c>
      <c r="H70" s="5">
        <f>_xlfn.LET(_xlpm.w,F70,LEN(_xlpm.w)-2)</f>
        <v>3</v>
      </c>
      <c r="I70" s="5">
        <f>_xlfn.LET(_xlpm.a,H70,_xlpm.b,G70,MAX(_xlpm.a,_xlpm.b))</f>
        <v>3</v>
      </c>
      <c r="J70" s="4" cm="1">
        <f t="array" ref="J70">SUM(_xlfn._xlws.FILTER($D$2:$D$673,_xlfn.MAP($E$2:$E$673,_xlfn.LAMBDA(_xlpm.x,_xlpm.x=$E70))))</f>
        <v>3.7470725995316159E-3</v>
      </c>
      <c r="K70" s="4">
        <f>$D70/J70</f>
        <v>0.125</v>
      </c>
      <c r="L70" s="4" cm="1">
        <f t="array" ref="L70">SUM(_xlfn._xlws.FILTER($D$2:$D$673,_xlfn.MAP($F$2:$F$673,_xlfn.LAMBDA(_xlpm.x,_xlpm.x=$F70))))</f>
        <v>4.6838407494145199E-4</v>
      </c>
      <c r="M70" s="4">
        <f>$D70/L70</f>
        <v>1</v>
      </c>
      <c r="N70" s="4">
        <f>_xlfn.LET(_xlpm.freq,B70,_xlpm.size,H70+1,_xlpm.F,O70,LOG(1+_xlpm.freq)*LOG(1+_xlpm.size)*_xlpm.F)</f>
        <v>4.6757986083227704E-2</v>
      </c>
      <c r="O70" s="4">
        <f>_xlfn.LET(_xlpm.a,M70,_xlpm.b,K70,2*_xlpm.a*_xlpm.b/(_xlpm.a+_xlpm.b))</f>
        <v>0.22222222222222221</v>
      </c>
      <c r="P70" s="4">
        <f>_xlfn.LET(_xlpm.p,K70,_xlpm.q,M70,LOG(_xlpm.p/_xlpm.q))</f>
        <v>-0.90308998699194354</v>
      </c>
      <c r="Q70" s="4"/>
    </row>
    <row r="71" spans="1:17">
      <c r="A71" s="3" t="str">
        <f>_xlfn.LET(_xlpm.sep," : ",CONCATENATE(E71,_xlpm.sep,F71))</f>
        <v>~ig~ : [ɪɡ]</v>
      </c>
      <c r="B71" s="1">
        <v>2</v>
      </c>
      <c r="C71" s="3" t="s">
        <v>607</v>
      </c>
      <c r="D71" s="4">
        <f>B71/freq.sum.r1a</f>
        <v>9.3676814988290398E-4</v>
      </c>
      <c r="E71" s="3" t="str">
        <f>_xlfn.LET(_xlpm.sep,":",_xlpm.w,$C71,_xlfn.CONCAT("~",RIGHT(_xlpm.w,LEN(_xlpm.w)-FIND(_xlpm.sep,_xlpm.w)),"~"))</f>
        <v>~ig~</v>
      </c>
      <c r="F71" s="3" t="str">
        <f>_xlfn.LET(_xlpm.sep,":",_xlpm.w,$C71,_xlfn.CONCAT("[",LEFT(_xlpm.w,FIND(_xlpm.sep,_xlpm.w)-1),"]"))</f>
        <v>[ɪɡ]</v>
      </c>
      <c r="G71" s="5">
        <f>_xlfn.LET(_xlpm.w,E71,LEN(_xlpm.w)-2)</f>
        <v>2</v>
      </c>
      <c r="H71" s="5">
        <f>_xlfn.LET(_xlpm.w,F71,LEN(_xlpm.w)-2)</f>
        <v>2</v>
      </c>
      <c r="I71" s="5">
        <f>_xlfn.LET(_xlpm.a,H71,_xlpm.b,G71,MAX(_xlpm.a,_xlpm.b))</f>
        <v>2</v>
      </c>
      <c r="J71" s="4" cm="1">
        <f t="array" ref="J71">SUM(_xlfn._xlws.FILTER($D$2:$D$673,_xlfn.MAP($E$2:$E$673,_xlfn.LAMBDA(_xlpm.x,_xlpm.x=$E71))))</f>
        <v>7.0257611241217799E-3</v>
      </c>
      <c r="K71" s="4">
        <f>$D71/J71</f>
        <v>0.13333333333333333</v>
      </c>
      <c r="L71" s="4" cm="1">
        <f t="array" ref="L71">SUM(_xlfn._xlws.FILTER($D$2:$D$673,_xlfn.MAP($F$2:$F$673,_xlfn.LAMBDA(_xlpm.x,_xlpm.x=$F71))))</f>
        <v>9.3676814988290398E-4</v>
      </c>
      <c r="M71" s="4">
        <f>$D71/L71</f>
        <v>1</v>
      </c>
      <c r="N71" s="4">
        <f>_xlfn.LET(_xlpm.freq,B71,_xlpm.size,H71+1,_xlpm.F,O71,LOG(1+_xlpm.freq)*LOG(1+_xlpm.size)*_xlpm.F)</f>
        <v>6.7589557289154473E-2</v>
      </c>
      <c r="O71" s="4">
        <f>_xlfn.LET(_xlpm.a,M71,_xlpm.b,K71,2*_xlpm.a*_xlpm.b/(_xlpm.a+_xlpm.b))</f>
        <v>0.23529411764705882</v>
      </c>
      <c r="P71" s="4">
        <f>_xlfn.LET(_xlpm.p,K71,_xlpm.q,M71,LOG(_xlpm.p/_xlpm.q))</f>
        <v>-0.87506126339170009</v>
      </c>
      <c r="Q71" s="4"/>
    </row>
    <row r="72" spans="1:17">
      <c r="A72" s="3" t="str">
        <f>_xlfn.LET(_xlpm.sep," : ",CONCATENATE(E72,_xlpm.sep,F72))</f>
        <v>~um~ : [um]</v>
      </c>
      <c r="B72" s="1">
        <v>1</v>
      </c>
      <c r="C72" s="3" t="s">
        <v>360</v>
      </c>
      <c r="D72" s="4">
        <f>B72/freq.sum.r1a</f>
        <v>4.6838407494145199E-4</v>
      </c>
      <c r="E72" s="3" t="str">
        <f>_xlfn.LET(_xlpm.sep,":",_xlpm.w,$C72,_xlfn.CONCAT("~",RIGHT(_xlpm.w,LEN(_xlpm.w)-FIND(_xlpm.sep,_xlpm.w)),"~"))</f>
        <v>~um~</v>
      </c>
      <c r="F72" s="3" t="str">
        <f>_xlfn.LET(_xlpm.sep,":",_xlpm.w,$C72,_xlfn.CONCAT("[",LEFT(_xlpm.w,FIND(_xlpm.sep,_xlpm.w)-1),"]"))</f>
        <v>[um]</v>
      </c>
      <c r="G72" s="5">
        <f>_xlfn.LET(_xlpm.w,E72,LEN(_xlpm.w)-2)</f>
        <v>2</v>
      </c>
      <c r="H72" s="5">
        <f>_xlfn.LET(_xlpm.w,F72,LEN(_xlpm.w)-2)</f>
        <v>2</v>
      </c>
      <c r="I72" s="5">
        <f>_xlfn.LET(_xlpm.a,H72,_xlpm.b,G72,MAX(_xlpm.a,_xlpm.b))</f>
        <v>2</v>
      </c>
      <c r="J72" s="4" cm="1">
        <f t="array" ref="J72">SUM(_xlfn._xlws.FILTER($D$2:$D$673,_xlfn.MAP($E$2:$E$673,_xlfn.LAMBDA(_xlpm.x,_xlpm.x=$E72))))</f>
        <v>3.2786885245901639E-3</v>
      </c>
      <c r="K72" s="4">
        <f>$D72/J72</f>
        <v>0.14285714285714285</v>
      </c>
      <c r="L72" s="4" cm="1">
        <f t="array" ref="L72">SUM(_xlfn._xlws.FILTER($D$2:$D$673,_xlfn.MAP($F$2:$F$673,_xlfn.LAMBDA(_xlpm.x,_xlpm.x=$F72))))</f>
        <v>4.6838407494145199E-4</v>
      </c>
      <c r="M72" s="4">
        <f>$D72/L72</f>
        <v>1</v>
      </c>
      <c r="N72" s="4">
        <f>_xlfn.LET(_xlpm.freq,B72,_xlpm.size,H72+1,_xlpm.F,O72,LOG(1+_xlpm.freq)*LOG(1+_xlpm.size)*_xlpm.F)</f>
        <v>4.5309529144728272E-2</v>
      </c>
      <c r="O72" s="4">
        <f>_xlfn.LET(_xlpm.a,M72,_xlpm.b,K72,2*_xlpm.a*_xlpm.b/(_xlpm.a+_xlpm.b))</f>
        <v>0.25</v>
      </c>
      <c r="P72" s="4">
        <f>_xlfn.LET(_xlpm.p,K72,_xlpm.q,M72,LOG(_xlpm.p/_xlpm.q))</f>
        <v>-0.84509804001425681</v>
      </c>
      <c r="Q72" s="4"/>
    </row>
    <row r="73" spans="1:17">
      <c r="A73" s="3" t="str">
        <f>_xlfn.LET(_xlpm.sep," : ",CONCATENATE(E73,_xlpm.sep,F73))</f>
        <v>~on~ : [ɔn]</v>
      </c>
      <c r="B73" s="1">
        <v>1</v>
      </c>
      <c r="C73" s="3" t="s">
        <v>484</v>
      </c>
      <c r="D73" s="4">
        <f>B73/freq.sum.r1a</f>
        <v>4.6838407494145199E-4</v>
      </c>
      <c r="E73" s="4" t="str">
        <f>_xlfn.LET(_xlpm.sep,":",_xlpm.w,$C73,_xlfn.CONCAT("~",RIGHT(_xlpm.w,LEN(_xlpm.w)-FIND(_xlpm.sep,_xlpm.w)),"~"))</f>
        <v>~on~</v>
      </c>
      <c r="F73" s="4" t="str">
        <f>_xlfn.LET(_xlpm.sep,":",_xlpm.w,$C73,_xlfn.CONCAT("[",LEFT(_xlpm.w,FIND(_xlpm.sep,_xlpm.w)-1),"]"))</f>
        <v>[ɔn]</v>
      </c>
      <c r="G73" s="5">
        <f>_xlfn.LET(_xlpm.w,E73,LEN(_xlpm.w)-2)</f>
        <v>2</v>
      </c>
      <c r="H73" s="5">
        <f>_xlfn.LET(_xlpm.w,F73,LEN(_xlpm.w)-2)</f>
        <v>2</v>
      </c>
      <c r="I73" s="5">
        <f>_xlfn.LET(_xlpm.a,H73,_xlpm.b,G73,MAX(_xlpm.a,_xlpm.b))</f>
        <v>2</v>
      </c>
      <c r="J73" s="4" cm="1">
        <f t="array" ref="J73">SUM(_xlfn._xlws.FILTER($D$2:$D$673,_xlfn.MAP($E$2:$E$673,_xlfn.LAMBDA(_xlpm.x,_xlpm.x=$E73))))</f>
        <v>6.0889929742388759E-3</v>
      </c>
      <c r="K73" s="4">
        <f>$D73/J73</f>
        <v>7.6923076923076927E-2</v>
      </c>
      <c r="L73" s="4" cm="1">
        <f t="array" ref="L73">SUM(_xlfn._xlws.FILTER($D$2:$D$673,_xlfn.MAP($F$2:$F$673,_xlfn.LAMBDA(_xlpm.x,_xlpm.x=$F73))))</f>
        <v>9.3676814988290398E-4</v>
      </c>
      <c r="M73" s="4">
        <f>$D73/L73</f>
        <v>0.5</v>
      </c>
      <c r="N73" s="4">
        <f>_xlfn.LET(_xlpm.freq,B73,_xlpm.size,H73+1,_xlpm.F,O73,LOG(1+_xlpm.freq)*LOG(1+_xlpm.size)*_xlpm.F)</f>
        <v>2.416508221052175E-2</v>
      </c>
      <c r="O73" s="4">
        <f>_xlfn.LET(_xlpm.a,M73,_xlpm.b,K73,2*_xlpm.a*_xlpm.b/(_xlpm.a+_xlpm.b))</f>
        <v>0.13333333333333336</v>
      </c>
      <c r="P73" s="4">
        <f>_xlfn.LET(_xlpm.p,K73,_xlpm.q,M73,LOG(_xlpm.p/_xlpm.q))</f>
        <v>-0.81291335664285558</v>
      </c>
      <c r="Q73" s="4"/>
    </row>
    <row r="74" spans="1:17">
      <c r="A74" s="3" t="str">
        <f>_xlfn.LET(_xlpm.sep," : ",CONCATENATE(E74,_xlpm.sep,F74))</f>
        <v>~on~ : [on]</v>
      </c>
      <c r="B74" s="1">
        <v>2</v>
      </c>
      <c r="C74" s="3" t="s">
        <v>315</v>
      </c>
      <c r="D74" s="4">
        <f>B74/freq.sum.r1a</f>
        <v>9.3676814988290398E-4</v>
      </c>
      <c r="E74" s="3" t="str">
        <f>_xlfn.LET(_xlpm.sep,":",_xlpm.w,$C74,_xlfn.CONCAT("~",RIGHT(_xlpm.w,LEN(_xlpm.w)-FIND(_xlpm.sep,_xlpm.w)),"~"))</f>
        <v>~on~</v>
      </c>
      <c r="F74" s="3" t="str">
        <f>_xlfn.LET(_xlpm.sep,":",_xlpm.w,$C74,_xlfn.CONCAT("[",LEFT(_xlpm.w,FIND(_xlpm.sep,_xlpm.w)-1),"]"))</f>
        <v>[on]</v>
      </c>
      <c r="G74" s="5">
        <f>_xlfn.LET(_xlpm.w,E74,LEN(_xlpm.w)-2)</f>
        <v>2</v>
      </c>
      <c r="H74" s="5">
        <f>_xlfn.LET(_xlpm.w,F74,LEN(_xlpm.w)-2)</f>
        <v>2</v>
      </c>
      <c r="I74" s="5">
        <f>_xlfn.LET(_xlpm.a,H74,_xlpm.b,G74,MAX(_xlpm.a,_xlpm.b))</f>
        <v>2</v>
      </c>
      <c r="J74" s="4" cm="1">
        <f t="array" ref="J74">SUM(_xlfn._xlws.FILTER($D$2:$D$673,_xlfn.MAP($E$2:$E$673,_xlfn.LAMBDA(_xlpm.x,_xlpm.x=$E74))))</f>
        <v>6.0889929742388759E-3</v>
      </c>
      <c r="K74" s="4">
        <f>$D74/J74</f>
        <v>0.15384615384615385</v>
      </c>
      <c r="L74" s="4" cm="1">
        <f t="array" ref="L74">SUM(_xlfn._xlws.FILTER($D$2:$D$673,_xlfn.MAP($F$2:$F$673,_xlfn.LAMBDA(_xlpm.x,_xlpm.x=$F74))))</f>
        <v>9.3676814988290398E-4</v>
      </c>
      <c r="M74" s="4">
        <f>$D74/L74</f>
        <v>1</v>
      </c>
      <c r="N74" s="4">
        <f>_xlfn.LET(_xlpm.freq,B74,_xlpm.size,H74+1,_xlpm.F,O74,LOG(1+_xlpm.freq)*LOG(1+_xlpm.size)*_xlpm.F)</f>
        <v>7.6601498261041748E-2</v>
      </c>
      <c r="O74" s="4">
        <f>_xlfn.LET(_xlpm.a,M74,_xlpm.b,K74,2*_xlpm.a*_xlpm.b/(_xlpm.a+_xlpm.b))</f>
        <v>0.26666666666666672</v>
      </c>
      <c r="P74" s="4">
        <f>_xlfn.LET(_xlpm.p,K74,_xlpm.q,M74,LOG(_xlpm.p/_xlpm.q))</f>
        <v>-0.81291335664285558</v>
      </c>
      <c r="Q74" s="4"/>
    </row>
    <row r="75" spans="1:17">
      <c r="A75" s="3" t="str">
        <f>_xlfn.LET(_xlpm.sep," : ",CONCATENATE(E75,_xlpm.sep,F75))</f>
        <v>~em~ : [em]</v>
      </c>
      <c r="B75" s="1">
        <v>1</v>
      </c>
      <c r="C75" s="3" t="s">
        <v>217</v>
      </c>
      <c r="D75" s="4">
        <f>B75/freq.sum.r1a</f>
        <v>4.6838407494145199E-4</v>
      </c>
      <c r="E75" s="4" t="str">
        <f>_xlfn.LET(_xlpm.sep,":",_xlpm.w,$C75,_xlfn.CONCAT("~",RIGHT(_xlpm.w,LEN(_xlpm.w)-FIND(_xlpm.sep,_xlpm.w)),"~"))</f>
        <v>~em~</v>
      </c>
      <c r="F75" s="4" t="str">
        <f>_xlfn.LET(_xlpm.sep,":",_xlpm.w,$C75,_xlfn.CONCAT("[",LEFT(_xlpm.w,FIND(_xlpm.sep,_xlpm.w)-1),"]"))</f>
        <v>[em]</v>
      </c>
      <c r="G75" s="5">
        <f>_xlfn.LET(_xlpm.w,E75,LEN(_xlpm.w)-2)</f>
        <v>2</v>
      </c>
      <c r="H75" s="5">
        <f>_xlfn.LET(_xlpm.w,F75,LEN(_xlpm.w)-2)</f>
        <v>2</v>
      </c>
      <c r="I75" s="5">
        <f>_xlfn.LET(_xlpm.a,H75,_xlpm.b,G75,MAX(_xlpm.a,_xlpm.b))</f>
        <v>2</v>
      </c>
      <c r="J75" s="4" cm="1">
        <f t="array" ref="J75">SUM(_xlfn._xlws.FILTER($D$2:$D$673,_xlfn.MAP($E$2:$E$673,_xlfn.LAMBDA(_xlpm.x,_xlpm.x=$E75))))</f>
        <v>2.8103044496487119E-3</v>
      </c>
      <c r="K75" s="4">
        <f>$D75/J75</f>
        <v>0.16666666666666666</v>
      </c>
      <c r="L75" s="4" cm="1">
        <f t="array" ref="L75">SUM(_xlfn._xlws.FILTER($D$2:$D$673,_xlfn.MAP($F$2:$F$673,_xlfn.LAMBDA(_xlpm.x,_xlpm.x=$F75))))</f>
        <v>4.6838407494145199E-4</v>
      </c>
      <c r="M75" s="4">
        <f>$D75/L75</f>
        <v>1</v>
      </c>
      <c r="N75" s="4">
        <f>_xlfn.LET(_xlpm.freq,B75,_xlpm.size,H75+1,_xlpm.F,O75,LOG(1+_xlpm.freq)*LOG(1+_xlpm.size)*_xlpm.F)</f>
        <v>5.1782319022546597E-2</v>
      </c>
      <c r="O75" s="4">
        <f>_xlfn.LET(_xlpm.a,M75,_xlpm.b,K75,2*_xlpm.a*_xlpm.b/(_xlpm.a+_xlpm.b))</f>
        <v>0.2857142857142857</v>
      </c>
      <c r="P75" s="4">
        <f>_xlfn.LET(_xlpm.p,K75,_xlpm.q,M75,LOG(_xlpm.p/_xlpm.q))</f>
        <v>-0.77815125038364363</v>
      </c>
      <c r="Q75" s="4"/>
    </row>
    <row r="76" spans="1:17">
      <c r="A76" s="3" t="str">
        <f>_xlfn.LET(_xlpm.sep," : ",CONCATENATE(E76,_xlpm.sep,F76))</f>
        <v>~ut~ : [ut]</v>
      </c>
      <c r="B76" s="1">
        <v>1</v>
      </c>
      <c r="C76" s="3" t="s">
        <v>361</v>
      </c>
      <c r="D76" s="4">
        <f>B76/freq.sum.r1a</f>
        <v>4.6838407494145199E-4</v>
      </c>
      <c r="E76" s="3" t="str">
        <f>_xlfn.LET(_xlpm.sep,":",_xlpm.w,$C76,_xlfn.CONCAT("~",RIGHT(_xlpm.w,LEN(_xlpm.w)-FIND(_xlpm.sep,_xlpm.w)),"~"))</f>
        <v>~ut~</v>
      </c>
      <c r="F76" s="3" t="str">
        <f>_xlfn.LET(_xlpm.sep,":",_xlpm.w,$C76,_xlfn.CONCAT("[",LEFT(_xlpm.w,FIND(_xlpm.sep,_xlpm.w)-1),"]"))</f>
        <v>[ut]</v>
      </c>
      <c r="G76" s="5">
        <f>_xlfn.LET(_xlpm.w,E76,LEN(_xlpm.w)-2)</f>
        <v>2</v>
      </c>
      <c r="H76" s="5">
        <f>_xlfn.LET(_xlpm.w,F76,LEN(_xlpm.w)-2)</f>
        <v>2</v>
      </c>
      <c r="I76" s="5">
        <f>_xlfn.LET(_xlpm.a,H76,_xlpm.b,G76,MAX(_xlpm.a,_xlpm.b))</f>
        <v>2</v>
      </c>
      <c r="J76" s="4" cm="1">
        <f t="array" ref="J76">SUM(_xlfn._xlws.FILTER($D$2:$D$673,_xlfn.MAP($E$2:$E$673,_xlfn.LAMBDA(_xlpm.x,_xlpm.x=$E76))))</f>
        <v>2.8103044496487119E-3</v>
      </c>
      <c r="K76" s="4">
        <f>$D76/J76</f>
        <v>0.16666666666666666</v>
      </c>
      <c r="L76" s="4" cm="1">
        <f t="array" ref="L76">SUM(_xlfn._xlws.FILTER($D$2:$D$673,_xlfn.MAP($F$2:$F$673,_xlfn.LAMBDA(_xlpm.x,_xlpm.x=$F76))))</f>
        <v>4.6838407494145199E-4</v>
      </c>
      <c r="M76" s="4">
        <f>$D76/L76</f>
        <v>1</v>
      </c>
      <c r="N76" s="4">
        <f>_xlfn.LET(_xlpm.freq,B76,_xlpm.size,H76+1,_xlpm.F,O76,LOG(1+_xlpm.freq)*LOG(1+_xlpm.size)*_xlpm.F)</f>
        <v>5.1782319022546597E-2</v>
      </c>
      <c r="O76" s="4">
        <f>_xlfn.LET(_xlpm.a,M76,_xlpm.b,K76,2*_xlpm.a*_xlpm.b/(_xlpm.a+_xlpm.b))</f>
        <v>0.2857142857142857</v>
      </c>
      <c r="P76" s="4">
        <f>_xlfn.LET(_xlpm.p,K76,_xlpm.q,M76,LOG(_xlpm.p/_xlpm.q))</f>
        <v>-0.77815125038364363</v>
      </c>
      <c r="Q76" s="4"/>
    </row>
    <row r="77" spans="1:17">
      <c r="A77" s="3" t="str">
        <f>_xlfn.LET(_xlpm.sep," : ",CONCATENATE(E77,_xlpm.sep,F77))</f>
        <v>~ed~ : [əd]</v>
      </c>
      <c r="B77" s="1">
        <v>1</v>
      </c>
      <c r="C77" s="3" t="s">
        <v>402</v>
      </c>
      <c r="D77" s="4">
        <f>B77/freq.sum.r1a</f>
        <v>4.6838407494145199E-4</v>
      </c>
      <c r="E77" s="4" t="str">
        <f>_xlfn.LET(_xlpm.sep,":",_xlpm.w,$C77,_xlfn.CONCAT("~",RIGHT(_xlpm.w,LEN(_xlpm.w)-FIND(_xlpm.sep,_xlpm.w)),"~"))</f>
        <v>~ed~</v>
      </c>
      <c r="F77" s="4" t="str">
        <f>_xlfn.LET(_xlpm.sep,":",_xlpm.w,$C77,_xlfn.CONCAT("[",LEFT(_xlpm.w,FIND(_xlpm.sep,_xlpm.w)-1),"]"))</f>
        <v>[əd]</v>
      </c>
      <c r="G77" s="5">
        <f>_xlfn.LET(_xlpm.w,E77,LEN(_xlpm.w)-2)</f>
        <v>2</v>
      </c>
      <c r="H77" s="5">
        <f>_xlfn.LET(_xlpm.w,F77,LEN(_xlpm.w)-2)</f>
        <v>2</v>
      </c>
      <c r="I77" s="5">
        <f>_xlfn.LET(_xlpm.a,H77,_xlpm.b,G77,MAX(_xlpm.a,_xlpm.b))</f>
        <v>2</v>
      </c>
      <c r="J77" s="4" cm="1">
        <f t="array" ref="J77">SUM(_xlfn._xlws.FILTER($D$2:$D$673,_xlfn.MAP($E$2:$E$673,_xlfn.LAMBDA(_xlpm.x,_xlpm.x=$E77))))</f>
        <v>2.8103044496487119E-3</v>
      </c>
      <c r="K77" s="4">
        <f>$D77/J77</f>
        <v>0.16666666666666666</v>
      </c>
      <c r="L77" s="4" cm="1">
        <f t="array" ref="L77">SUM(_xlfn._xlws.FILTER($D$2:$D$673,_xlfn.MAP($F$2:$F$673,_xlfn.LAMBDA(_xlpm.x,_xlpm.x=$F77))))</f>
        <v>4.6838407494145199E-4</v>
      </c>
      <c r="M77" s="4">
        <f>$D77/L77</f>
        <v>1</v>
      </c>
      <c r="N77" s="4">
        <f>_xlfn.LET(_xlpm.freq,B77,_xlpm.size,H77+1,_xlpm.F,O77,LOG(1+_xlpm.freq)*LOG(1+_xlpm.size)*_xlpm.F)</f>
        <v>5.1782319022546597E-2</v>
      </c>
      <c r="O77" s="4">
        <f>_xlfn.LET(_xlpm.a,M77,_xlpm.b,K77,2*_xlpm.a*_xlpm.b/(_xlpm.a+_xlpm.b))</f>
        <v>0.2857142857142857</v>
      </c>
      <c r="P77" s="4">
        <f>_xlfn.LET(_xlpm.p,K77,_xlpm.q,M77,LOG(_xlpm.p/_xlpm.q))</f>
        <v>-0.77815125038364363</v>
      </c>
      <c r="Q77" s="4"/>
    </row>
    <row r="78" spans="1:17">
      <c r="A78" s="3" t="str">
        <f>_xlfn.LET(_xlpm.sep," : ",CONCATENATE(E78,_xlpm.sep,F78))</f>
        <v>~em~ : [əm]</v>
      </c>
      <c r="B78" s="1">
        <v>1</v>
      </c>
      <c r="C78" s="3" t="s">
        <v>467</v>
      </c>
      <c r="D78" s="4">
        <f>B78/freq.sum.r1a</f>
        <v>4.6838407494145199E-4</v>
      </c>
      <c r="E78" s="3" t="str">
        <f>_xlfn.LET(_xlpm.sep,":",_xlpm.w,$C78,_xlfn.CONCAT("~",RIGHT(_xlpm.w,LEN(_xlpm.w)-FIND(_xlpm.sep,_xlpm.w)),"~"))</f>
        <v>~em~</v>
      </c>
      <c r="F78" s="3" t="str">
        <f>_xlfn.LET(_xlpm.sep,":",_xlpm.w,$C78,_xlfn.CONCAT("[",LEFT(_xlpm.w,FIND(_xlpm.sep,_xlpm.w)-1),"]"))</f>
        <v>[əm]</v>
      </c>
      <c r="G78" s="5">
        <f>_xlfn.LET(_xlpm.w,E78,LEN(_xlpm.w)-2)</f>
        <v>2</v>
      </c>
      <c r="H78" s="5">
        <f>_xlfn.LET(_xlpm.w,F78,LEN(_xlpm.w)-2)</f>
        <v>2</v>
      </c>
      <c r="I78" s="5">
        <f>_xlfn.LET(_xlpm.a,H78,_xlpm.b,G78,MAX(_xlpm.a,_xlpm.b))</f>
        <v>2</v>
      </c>
      <c r="J78" s="4" cm="1">
        <f t="array" ref="J78">SUM(_xlfn._xlws.FILTER($D$2:$D$673,_xlfn.MAP($E$2:$E$673,_xlfn.LAMBDA(_xlpm.x,_xlpm.x=$E78))))</f>
        <v>2.8103044496487119E-3</v>
      </c>
      <c r="K78" s="4">
        <f>$D78/J78</f>
        <v>0.16666666666666666</v>
      </c>
      <c r="L78" s="4" cm="1">
        <f t="array" ref="L78">SUM(_xlfn._xlws.FILTER($D$2:$D$673,_xlfn.MAP($F$2:$F$673,_xlfn.LAMBDA(_xlpm.x,_xlpm.x=$F78))))</f>
        <v>4.6838407494145199E-4</v>
      </c>
      <c r="M78" s="4">
        <f>$D78/L78</f>
        <v>1</v>
      </c>
      <c r="N78" s="4">
        <f>_xlfn.LET(_xlpm.freq,B78,_xlpm.size,H78+1,_xlpm.F,O78,LOG(1+_xlpm.freq)*LOG(1+_xlpm.size)*_xlpm.F)</f>
        <v>5.1782319022546597E-2</v>
      </c>
      <c r="O78" s="4">
        <f>_xlfn.LET(_xlpm.a,M78,_xlpm.b,K78,2*_xlpm.a*_xlpm.b/(_xlpm.a+_xlpm.b))</f>
        <v>0.2857142857142857</v>
      </c>
      <c r="P78" s="4">
        <f>_xlfn.LET(_xlpm.p,K78,_xlpm.q,M78,LOG(_xlpm.p/_xlpm.q))</f>
        <v>-0.77815125038364363</v>
      </c>
      <c r="Q78" s="4"/>
    </row>
    <row r="79" spans="1:17">
      <c r="A79" s="3" t="str">
        <f>_xlfn.LET(_xlpm.sep," : ",CONCATENATE(E79,_xlpm.sep,F79))</f>
        <v>~em~ : [ɛm]</v>
      </c>
      <c r="B79" s="1">
        <v>1</v>
      </c>
      <c r="C79" s="3" t="s">
        <v>468</v>
      </c>
      <c r="D79" s="4">
        <f>B79/freq.sum.r1a</f>
        <v>4.6838407494145199E-4</v>
      </c>
      <c r="E79" s="3" t="str">
        <f>_xlfn.LET(_xlpm.sep,":",_xlpm.w,$C79,_xlfn.CONCAT("~",RIGHT(_xlpm.w,LEN(_xlpm.w)-FIND(_xlpm.sep,_xlpm.w)),"~"))</f>
        <v>~em~</v>
      </c>
      <c r="F79" s="3" t="str">
        <f>_xlfn.LET(_xlpm.sep,":",_xlpm.w,$C79,_xlfn.CONCAT("[",LEFT(_xlpm.w,FIND(_xlpm.sep,_xlpm.w)-1),"]"))</f>
        <v>[ɛm]</v>
      </c>
      <c r="G79" s="5">
        <f>_xlfn.LET(_xlpm.w,E79,LEN(_xlpm.w)-2)</f>
        <v>2</v>
      </c>
      <c r="H79" s="5">
        <f>_xlfn.LET(_xlpm.w,F79,LEN(_xlpm.w)-2)</f>
        <v>2</v>
      </c>
      <c r="I79" s="5">
        <f>_xlfn.LET(_xlpm.a,H79,_xlpm.b,G79,MAX(_xlpm.a,_xlpm.b))</f>
        <v>2</v>
      </c>
      <c r="J79" s="4" cm="1">
        <f t="array" ref="J79">SUM(_xlfn._xlws.FILTER($D$2:$D$673,_xlfn.MAP($E$2:$E$673,_xlfn.LAMBDA(_xlpm.x,_xlpm.x=$E79))))</f>
        <v>2.8103044496487119E-3</v>
      </c>
      <c r="K79" s="4">
        <f>$D79/J79</f>
        <v>0.16666666666666666</v>
      </c>
      <c r="L79" s="4" cm="1">
        <f t="array" ref="L79">SUM(_xlfn._xlws.FILTER($D$2:$D$673,_xlfn.MAP($F$2:$F$673,_xlfn.LAMBDA(_xlpm.x,_xlpm.x=$F79))))</f>
        <v>4.6838407494145199E-4</v>
      </c>
      <c r="M79" s="4">
        <f>$D79/L79</f>
        <v>1</v>
      </c>
      <c r="N79" s="4">
        <f>_xlfn.LET(_xlpm.freq,B79,_xlpm.size,H79+1,_xlpm.F,O79,LOG(1+_xlpm.freq)*LOG(1+_xlpm.size)*_xlpm.F)</f>
        <v>5.1782319022546597E-2</v>
      </c>
      <c r="O79" s="4">
        <f>_xlfn.LET(_xlpm.a,M79,_xlpm.b,K79,2*_xlpm.a*_xlpm.b/(_xlpm.a+_xlpm.b))</f>
        <v>0.2857142857142857</v>
      </c>
      <c r="P79" s="4">
        <f>_xlfn.LET(_xlpm.p,K79,_xlpm.q,M79,LOG(_xlpm.p/_xlpm.q))</f>
        <v>-0.77815125038364363</v>
      </c>
      <c r="Q79" s="4"/>
    </row>
    <row r="80" spans="1:17">
      <c r="A80" s="3" t="str">
        <f>_xlfn.LET(_xlpm.sep," : ",CONCATENATE(E80,_xlpm.sep,F80))</f>
        <v>~ed~ : [edɔœ]</v>
      </c>
      <c r="B80" s="1">
        <v>1</v>
      </c>
      <c r="C80" s="3" t="s">
        <v>214</v>
      </c>
      <c r="D80" s="4">
        <f>B80/freq.sum.r1a</f>
        <v>4.6838407494145199E-4</v>
      </c>
      <c r="E80" s="4" t="str">
        <f>_xlfn.LET(_xlpm.sep,":",_xlpm.w,$C80,_xlfn.CONCAT("~",RIGHT(_xlpm.w,LEN(_xlpm.w)-FIND(_xlpm.sep,_xlpm.w)),"~"))</f>
        <v>~ed~</v>
      </c>
      <c r="F80" s="4" t="str">
        <f>_xlfn.LET(_xlpm.sep,":",_xlpm.w,$C80,_xlfn.CONCAT("[",LEFT(_xlpm.w,FIND(_xlpm.sep,_xlpm.w)-1),"]"))</f>
        <v>[edɔœ]</v>
      </c>
      <c r="G80" s="5">
        <f>_xlfn.LET(_xlpm.w,E80,LEN(_xlpm.w)-2)</f>
        <v>2</v>
      </c>
      <c r="H80" s="5">
        <f>_xlfn.LET(_xlpm.w,F80,LEN(_xlpm.w)-2)</f>
        <v>4</v>
      </c>
      <c r="I80" s="5">
        <f>_xlfn.LET(_xlpm.a,H80,_xlpm.b,G80,MAX(_xlpm.a,_xlpm.b))</f>
        <v>4</v>
      </c>
      <c r="J80" s="4" cm="1">
        <f t="array" ref="J80">SUM(_xlfn._xlws.FILTER($D$2:$D$673,_xlfn.MAP($E$2:$E$673,_xlfn.LAMBDA(_xlpm.x,_xlpm.x=$E80))))</f>
        <v>2.8103044496487119E-3</v>
      </c>
      <c r="K80" s="4">
        <f>$D80/J80</f>
        <v>0.16666666666666666</v>
      </c>
      <c r="L80" s="4" cm="1">
        <f t="array" ref="L80">SUM(_xlfn._xlws.FILTER($D$2:$D$673,_xlfn.MAP($F$2:$F$673,_xlfn.LAMBDA(_xlpm.x,_xlpm.x=$F80))))</f>
        <v>4.6838407494145199E-4</v>
      </c>
      <c r="M80" s="4">
        <f>$D80/L80</f>
        <v>1</v>
      </c>
      <c r="N80" s="4">
        <f>_xlfn.LET(_xlpm.freq,B80,_xlpm.size,H80+1,_xlpm.F,O80,LOG(1+_xlpm.freq)*LOG(1+_xlpm.size)*_xlpm.F)</f>
        <v>6.6927676436831368E-2</v>
      </c>
      <c r="O80" s="4">
        <f>_xlfn.LET(_xlpm.a,M80,_xlpm.b,K80,2*_xlpm.a*_xlpm.b/(_xlpm.a+_xlpm.b))</f>
        <v>0.2857142857142857</v>
      </c>
      <c r="P80" s="4">
        <f>_xlfn.LET(_xlpm.p,K80,_xlpm.q,M80,LOG(_xlpm.p/_xlpm.q))</f>
        <v>-0.77815125038364363</v>
      </c>
      <c r="Q80" s="4"/>
    </row>
    <row r="81" spans="1:17">
      <c r="A81" s="3" t="str">
        <f>_xlfn.LET(_xlpm.sep," : ",CONCATENATE(E81,_xlpm.sep,F81))</f>
        <v>~tr~ : [tʁɔœ]</v>
      </c>
      <c r="B81" s="1">
        <v>1</v>
      </c>
      <c r="C81" s="3" t="s">
        <v>358</v>
      </c>
      <c r="D81" s="4">
        <f>B81/freq.sum.r1a</f>
        <v>4.6838407494145199E-4</v>
      </c>
      <c r="E81" s="3" t="str">
        <f>_xlfn.LET(_xlpm.sep,":",_xlpm.w,$C81,_xlfn.CONCAT("~",RIGHT(_xlpm.w,LEN(_xlpm.w)-FIND(_xlpm.sep,_xlpm.w)),"~"))</f>
        <v>~tr~</v>
      </c>
      <c r="F81" s="3" t="str">
        <f>_xlfn.LET(_xlpm.sep,":",_xlpm.w,$C81,_xlfn.CONCAT("[",LEFT(_xlpm.w,FIND(_xlpm.sep,_xlpm.w)-1),"]"))</f>
        <v>[tʁɔœ]</v>
      </c>
      <c r="G81" s="5">
        <f>_xlfn.LET(_xlpm.w,E81,LEN(_xlpm.w)-2)</f>
        <v>2</v>
      </c>
      <c r="H81" s="5">
        <f>_xlfn.LET(_xlpm.w,F81,LEN(_xlpm.w)-2)</f>
        <v>4</v>
      </c>
      <c r="I81" s="5">
        <f>_xlfn.LET(_xlpm.a,H81,_xlpm.b,G81,MAX(_xlpm.a,_xlpm.b))</f>
        <v>4</v>
      </c>
      <c r="J81" s="4" cm="1">
        <f t="array" ref="J81">SUM(_xlfn._xlws.FILTER($D$2:$D$673,_xlfn.MAP($E$2:$E$673,_xlfn.LAMBDA(_xlpm.x,_xlpm.x=$E81))))</f>
        <v>2.8103044496487119E-3</v>
      </c>
      <c r="K81" s="4">
        <f>$D81/J81</f>
        <v>0.16666666666666666</v>
      </c>
      <c r="L81" s="4" cm="1">
        <f t="array" ref="L81">SUM(_xlfn._xlws.FILTER($D$2:$D$673,_xlfn.MAP($F$2:$F$673,_xlfn.LAMBDA(_xlpm.x,_xlpm.x=$F81))))</f>
        <v>4.6838407494145199E-4</v>
      </c>
      <c r="M81" s="4">
        <f>$D81/L81</f>
        <v>1</v>
      </c>
      <c r="N81" s="4">
        <f>_xlfn.LET(_xlpm.freq,B81,_xlpm.size,H81+1,_xlpm.F,O81,LOG(1+_xlpm.freq)*LOG(1+_xlpm.size)*_xlpm.F)</f>
        <v>6.6927676436831368E-2</v>
      </c>
      <c r="O81" s="4">
        <f>_xlfn.LET(_xlpm.a,M81,_xlpm.b,K81,2*_xlpm.a*_xlpm.b/(_xlpm.a+_xlpm.b))</f>
        <v>0.2857142857142857</v>
      </c>
      <c r="P81" s="4">
        <f>_xlfn.LET(_xlpm.p,K81,_xlpm.q,M81,LOG(_xlpm.p/_xlpm.q))</f>
        <v>-0.77815125038364363</v>
      </c>
      <c r="Q81" s="4"/>
    </row>
    <row r="82" spans="1:17">
      <c r="A82" s="3" t="str">
        <f>_xlfn.LET(_xlpm.sep," : ",CONCATENATE(E82,_xlpm.sep,F82))</f>
        <v>~er~ : [eʁ]</v>
      </c>
      <c r="B82" s="1">
        <v>10</v>
      </c>
      <c r="C82" s="3" t="s">
        <v>227</v>
      </c>
      <c r="D82" s="4">
        <f>B82/freq.sum.r1a</f>
        <v>4.6838407494145199E-3</v>
      </c>
      <c r="E82" s="4" t="str">
        <f>_xlfn.LET(_xlpm.sep,":",_xlpm.w,$C82,_xlfn.CONCAT("~",RIGHT(_xlpm.w,LEN(_xlpm.w)-FIND(_xlpm.sep,_xlpm.w)),"~"))</f>
        <v>~er~</v>
      </c>
      <c r="F82" s="4" t="str">
        <f>_xlfn.LET(_xlpm.sep,":",_xlpm.w,$C82,_xlfn.CONCAT("[",LEFT(_xlpm.w,FIND(_xlpm.sep,_xlpm.w)-1),"]"))</f>
        <v>[eʁ]</v>
      </c>
      <c r="G82" s="5">
        <f>_xlfn.LET(_xlpm.w,E82,LEN(_xlpm.w)-2)</f>
        <v>2</v>
      </c>
      <c r="H82" s="5">
        <f>_xlfn.LET(_xlpm.w,F82,LEN(_xlpm.w)-2)</f>
        <v>2</v>
      </c>
      <c r="I82" s="5">
        <f>_xlfn.LET(_xlpm.a,H82,_xlpm.b,G82,MAX(_xlpm.a,_xlpm.b))</f>
        <v>2</v>
      </c>
      <c r="J82" s="4" cm="1">
        <f t="array" ref="J82">SUM(_xlfn._xlws.FILTER($D$2:$D$673,_xlfn.MAP($E$2:$E$673,_xlfn.LAMBDA(_xlpm.x,_xlpm.x=$E82))))</f>
        <v>2.7634660421545668E-2</v>
      </c>
      <c r="K82" s="4">
        <f>$D82/J82</f>
        <v>0.16949152542372881</v>
      </c>
      <c r="L82" s="4" cm="1">
        <f t="array" ref="L82">SUM(_xlfn._xlws.FILTER($D$2:$D$673,_xlfn.MAP($F$2:$F$673,_xlfn.LAMBDA(_xlpm.x,_xlpm.x=$F82))))</f>
        <v>4.6838407494145199E-3</v>
      </c>
      <c r="M82" s="4">
        <f>$D82/L82</f>
        <v>1</v>
      </c>
      <c r="N82" s="4">
        <f>_xlfn.LET(_xlpm.freq,B82,_xlpm.size,H82+1,_xlpm.F,O82,LOG(1+_xlpm.freq)*LOG(1+_xlpm.size)*_xlpm.F)</f>
        <v>0.18173358579575782</v>
      </c>
      <c r="O82" s="4">
        <f>_xlfn.LET(_xlpm.a,M82,_xlpm.b,K82,2*_xlpm.a*_xlpm.b/(_xlpm.a+_xlpm.b))</f>
        <v>0.28985507246376813</v>
      </c>
      <c r="P82" s="4">
        <f>_xlfn.LET(_xlpm.p,K82,_xlpm.q,M82,LOG(_xlpm.p/_xlpm.q))</f>
        <v>-0.77085201164214423</v>
      </c>
      <c r="Q82" s="4"/>
    </row>
    <row r="83" spans="1:17">
      <c r="A83" s="3" t="str">
        <f>_xlfn.LET(_xlpm.sep," : ",CONCATENATE(E83,_xlpm.sep,F83))</f>
        <v>~fr~ : [fʁʏ]</v>
      </c>
      <c r="B83" s="1">
        <v>2</v>
      </c>
      <c r="C83" s="3" t="s">
        <v>683</v>
      </c>
      <c r="D83" s="4">
        <f>B83/freq.sum.r1a</f>
        <v>9.3676814988290398E-4</v>
      </c>
      <c r="E83" s="3" t="str">
        <f>_xlfn.LET(_xlpm.sep,":",_xlpm.w,$C83,_xlfn.CONCAT("~",RIGHT(_xlpm.w,LEN(_xlpm.w)-FIND(_xlpm.sep,_xlpm.w)),"~"))</f>
        <v>~fr~</v>
      </c>
      <c r="F83" s="3" t="str">
        <f>_xlfn.LET(_xlpm.sep,":",_xlpm.w,$C83,_xlfn.CONCAT("[",LEFT(_xlpm.w,FIND(_xlpm.sep,_xlpm.w)-1),"]"))</f>
        <v>[fʁʏ]</v>
      </c>
      <c r="G83" s="5">
        <f>_xlfn.LET(_xlpm.w,E83,LEN(_xlpm.w)-2)</f>
        <v>2</v>
      </c>
      <c r="H83" s="5">
        <f>_xlfn.LET(_xlpm.w,F83,LEN(_xlpm.w)-2)</f>
        <v>3</v>
      </c>
      <c r="I83" s="5">
        <f>_xlfn.LET(_xlpm.a,H83,_xlpm.b,G83,MAX(_xlpm.a,_xlpm.b))</f>
        <v>3</v>
      </c>
      <c r="J83" s="4" cm="1">
        <f t="array" ref="J83">SUM(_xlfn._xlws.FILTER($D$2:$D$673,_xlfn.MAP($E$2:$E$673,_xlfn.LAMBDA(_xlpm.x,_xlpm.x=$E83))))</f>
        <v>5.1522248243559719E-3</v>
      </c>
      <c r="K83" s="4">
        <f>$D83/J83</f>
        <v>0.18181818181818182</v>
      </c>
      <c r="L83" s="4" cm="1">
        <f t="array" ref="L83">SUM(_xlfn._xlws.FILTER($D$2:$D$673,_xlfn.MAP($F$2:$F$673,_xlfn.LAMBDA(_xlpm.x,_xlpm.x=$F83))))</f>
        <v>9.3676814988290398E-4</v>
      </c>
      <c r="M83" s="4">
        <f>$D83/L83</f>
        <v>1</v>
      </c>
      <c r="N83" s="4">
        <f>_xlfn.LET(_xlpm.freq,B83,_xlpm.size,H83+1,_xlpm.F,O83,LOG(1+_xlpm.freq)*LOG(1+_xlpm.size)*_xlpm.F)</f>
        <v>0.10261336784006438</v>
      </c>
      <c r="O83" s="4">
        <f>_xlfn.LET(_xlpm.a,M83,_xlpm.b,K83,2*_xlpm.a*_xlpm.b/(_xlpm.a+_xlpm.b))</f>
        <v>0.30769230769230771</v>
      </c>
      <c r="P83" s="4">
        <f>_xlfn.LET(_xlpm.p,K83,_xlpm.q,M83,LOG(_xlpm.p/_xlpm.q))</f>
        <v>-0.74036268949424389</v>
      </c>
      <c r="Q83" s="4"/>
    </row>
    <row r="84" spans="1:17">
      <c r="A84" s="3" t="str">
        <f>_xlfn.LET(_xlpm.sep," : ",CONCATENATE(E84,_xlpm.sep,F84))</f>
        <v>~fr~ : [fʁɔœ]</v>
      </c>
      <c r="B84" s="1">
        <v>2</v>
      </c>
      <c r="C84" s="3" t="s">
        <v>253</v>
      </c>
      <c r="D84" s="4">
        <f>B84/freq.sum.r1a</f>
        <v>9.3676814988290398E-4</v>
      </c>
      <c r="E84" s="3" t="str">
        <f>_xlfn.LET(_xlpm.sep,":",_xlpm.w,$C84,_xlfn.CONCAT("~",RIGHT(_xlpm.w,LEN(_xlpm.w)-FIND(_xlpm.sep,_xlpm.w)),"~"))</f>
        <v>~fr~</v>
      </c>
      <c r="F84" s="3" t="str">
        <f>_xlfn.LET(_xlpm.sep,":",_xlpm.w,$C84,_xlfn.CONCAT("[",LEFT(_xlpm.w,FIND(_xlpm.sep,_xlpm.w)-1),"]"))</f>
        <v>[fʁɔœ]</v>
      </c>
      <c r="G84" s="5">
        <f>_xlfn.LET(_xlpm.w,E84,LEN(_xlpm.w)-2)</f>
        <v>2</v>
      </c>
      <c r="H84" s="5">
        <f>_xlfn.LET(_xlpm.w,F84,LEN(_xlpm.w)-2)</f>
        <v>4</v>
      </c>
      <c r="I84" s="5">
        <f>_xlfn.LET(_xlpm.a,H84,_xlpm.b,G84,MAX(_xlpm.a,_xlpm.b))</f>
        <v>4</v>
      </c>
      <c r="J84" s="4" cm="1">
        <f t="array" ref="J84">SUM(_xlfn._xlws.FILTER($D$2:$D$673,_xlfn.MAP($E$2:$E$673,_xlfn.LAMBDA(_xlpm.x,_xlpm.x=$E84))))</f>
        <v>5.1522248243559719E-3</v>
      </c>
      <c r="K84" s="4">
        <f>$D84/J84</f>
        <v>0.18181818181818182</v>
      </c>
      <c r="L84" s="4" cm="1">
        <f t="array" ref="L84">SUM(_xlfn._xlws.FILTER($D$2:$D$673,_xlfn.MAP($F$2:$F$673,_xlfn.LAMBDA(_xlpm.x,_xlpm.x=$F84))))</f>
        <v>9.3676814988290398E-4</v>
      </c>
      <c r="M84" s="4">
        <f>$D84/L84</f>
        <v>1</v>
      </c>
      <c r="N84" s="4">
        <f>_xlfn.LET(_xlpm.freq,B84,_xlpm.size,H84+1,_xlpm.F,O84,LOG(1+_xlpm.freq)*LOG(1+_xlpm.size)*_xlpm.F)</f>
        <v>0.11423769259837485</v>
      </c>
      <c r="O84" s="4">
        <f>_xlfn.LET(_xlpm.a,M84,_xlpm.b,K84,2*_xlpm.a*_xlpm.b/(_xlpm.a+_xlpm.b))</f>
        <v>0.30769230769230771</v>
      </c>
      <c r="P84" s="4">
        <f>_xlfn.LET(_xlpm.p,K84,_xlpm.q,M84,LOG(_xlpm.p/_xlpm.q))</f>
        <v>-0.74036268949424389</v>
      </c>
      <c r="Q84" s="4"/>
    </row>
    <row r="85" spans="1:17">
      <c r="A85" s="3" t="str">
        <f>_xlfn.LET(_xlpm.sep," : ",CONCATENATE(E85,_xlpm.sep,F85))</f>
        <v>~is~ : [iz]</v>
      </c>
      <c r="B85" s="1">
        <v>1</v>
      </c>
      <c r="C85" s="3" t="s">
        <v>265</v>
      </c>
      <c r="D85" s="4">
        <f>B85/freq.sum.r1a</f>
        <v>4.6838407494145199E-4</v>
      </c>
      <c r="E85" s="3" t="str">
        <f>_xlfn.LET(_xlpm.sep,":",_xlpm.w,$C85,_xlfn.CONCAT("~",RIGHT(_xlpm.w,LEN(_xlpm.w)-FIND(_xlpm.sep,_xlpm.w)),"~"))</f>
        <v>~is~</v>
      </c>
      <c r="F85" s="3" t="str">
        <f>_xlfn.LET(_xlpm.sep,":",_xlpm.w,$C85,_xlfn.CONCAT("[",LEFT(_xlpm.w,FIND(_xlpm.sep,_xlpm.w)-1),"]"))</f>
        <v>[iz]</v>
      </c>
      <c r="G85" s="5">
        <f>_xlfn.LET(_xlpm.w,E85,LEN(_xlpm.w)-2)</f>
        <v>2</v>
      </c>
      <c r="H85" s="5">
        <f>_xlfn.LET(_xlpm.w,F85,LEN(_xlpm.w)-2)</f>
        <v>2</v>
      </c>
      <c r="I85" s="5">
        <f>_xlfn.LET(_xlpm.a,H85,_xlpm.b,G85,MAX(_xlpm.a,_xlpm.b))</f>
        <v>2</v>
      </c>
      <c r="J85" s="4" cm="1">
        <f t="array" ref="J85">SUM(_xlfn._xlws.FILTER($D$2:$D$673,_xlfn.MAP($E$2:$E$673,_xlfn.LAMBDA(_xlpm.x,_xlpm.x=$E85))))</f>
        <v>2.34192037470726E-3</v>
      </c>
      <c r="K85" s="4">
        <f>$D85/J85</f>
        <v>0.2</v>
      </c>
      <c r="L85" s="4" cm="1">
        <f t="array" ref="L85">SUM(_xlfn._xlws.FILTER($D$2:$D$673,_xlfn.MAP($F$2:$F$673,_xlfn.LAMBDA(_xlpm.x,_xlpm.x=$F85))))</f>
        <v>4.6838407494145199E-4</v>
      </c>
      <c r="M85" s="4">
        <f>$D85/L85</f>
        <v>1</v>
      </c>
      <c r="N85" s="4">
        <f>_xlfn.LET(_xlpm.freq,B85,_xlpm.size,H85+1,_xlpm.F,O85,LOG(1+_xlpm.freq)*LOG(1+_xlpm.size)*_xlpm.F)</f>
        <v>6.0412705526304372E-2</v>
      </c>
      <c r="O85" s="4">
        <f>_xlfn.LET(_xlpm.a,M85,_xlpm.b,K85,2*_xlpm.a*_xlpm.b/(_xlpm.a+_xlpm.b))</f>
        <v>0.33333333333333337</v>
      </c>
      <c r="P85" s="4">
        <f>_xlfn.LET(_xlpm.p,K85,_xlpm.q,M85,LOG(_xlpm.p/_xlpm.q))</f>
        <v>-0.69897000433601875</v>
      </c>
      <c r="Q85" s="4"/>
    </row>
    <row r="86" spans="1:17">
      <c r="A86" s="3" t="str">
        <f>_xlfn.LET(_xlpm.sep," : ",CONCATENATE(E86,_xlpm.sep,F86))</f>
        <v>~uh~ : [uːh]</v>
      </c>
      <c r="B86" s="1">
        <v>1</v>
      </c>
      <c r="C86" s="3" t="s">
        <v>366</v>
      </c>
      <c r="D86" s="4">
        <f>B86/freq.sum.r1a</f>
        <v>4.6838407494145199E-4</v>
      </c>
      <c r="E86" s="3" t="str">
        <f>_xlfn.LET(_xlpm.sep,":",_xlpm.w,$C86,_xlfn.CONCAT("~",RIGHT(_xlpm.w,LEN(_xlpm.w)-FIND(_xlpm.sep,_xlpm.w)),"~"))</f>
        <v>~uh~</v>
      </c>
      <c r="F86" s="3" t="str">
        <f>_xlfn.LET(_xlpm.sep,":",_xlpm.w,$C86,_xlfn.CONCAT("[",LEFT(_xlpm.w,FIND(_xlpm.sep,_xlpm.w)-1),"]"))</f>
        <v>[uːh]</v>
      </c>
      <c r="G86" s="5">
        <f>_xlfn.LET(_xlpm.w,E86,LEN(_xlpm.w)-2)</f>
        <v>2</v>
      </c>
      <c r="H86" s="5">
        <f>_xlfn.LET(_xlpm.w,F86,LEN(_xlpm.w)-2)</f>
        <v>3</v>
      </c>
      <c r="I86" s="5">
        <f>_xlfn.LET(_xlpm.a,H86,_xlpm.b,G86,MAX(_xlpm.a,_xlpm.b))</f>
        <v>3</v>
      </c>
      <c r="J86" s="4" cm="1">
        <f t="array" ref="J86">SUM(_xlfn._xlws.FILTER($D$2:$D$673,_xlfn.MAP($E$2:$E$673,_xlfn.LAMBDA(_xlpm.x,_xlpm.x=$E86))))</f>
        <v>2.34192037470726E-3</v>
      </c>
      <c r="K86" s="4">
        <f>$D86/J86</f>
        <v>0.2</v>
      </c>
      <c r="L86" s="4" cm="1">
        <f t="array" ref="L86">SUM(_xlfn._xlws.FILTER($D$2:$D$673,_xlfn.MAP($F$2:$F$673,_xlfn.LAMBDA(_xlpm.x,_xlpm.x=$F86))))</f>
        <v>4.6838407494145199E-4</v>
      </c>
      <c r="M86" s="4">
        <f>$D86/L86</f>
        <v>1</v>
      </c>
      <c r="N86" s="4">
        <f>_xlfn.LET(_xlpm.freq,B86,_xlpm.size,H86+1,_xlpm.F,O86,LOG(1+_xlpm.freq)*LOG(1+_xlpm.size)*_xlpm.F)</f>
        <v>7.013697912484157E-2</v>
      </c>
      <c r="O86" s="4">
        <f>_xlfn.LET(_xlpm.a,M86,_xlpm.b,K86,2*_xlpm.a*_xlpm.b/(_xlpm.a+_xlpm.b))</f>
        <v>0.33333333333333337</v>
      </c>
      <c r="P86" s="4">
        <f>_xlfn.LET(_xlpm.p,K86,_xlpm.q,M86,LOG(_xlpm.p/_xlpm.q))</f>
        <v>-0.69897000433601875</v>
      </c>
      <c r="Q86" s="4"/>
    </row>
    <row r="87" spans="1:17">
      <c r="A87" s="3" t="str">
        <f>_xlfn.LET(_xlpm.sep," : ",CONCATENATE(E87,_xlpm.sep,F87))</f>
        <v>~ab~ : [ab]</v>
      </c>
      <c r="B87" s="1">
        <v>2</v>
      </c>
      <c r="C87" s="3" t="s">
        <v>50</v>
      </c>
      <c r="D87" s="4">
        <f>B87/freq.sum.r1a</f>
        <v>9.3676814988290398E-4</v>
      </c>
      <c r="E87" s="3" t="str">
        <f>_xlfn.LET(_xlpm.sep,":",_xlpm.w,$C87,_xlfn.CONCAT("~",RIGHT(_xlpm.w,LEN(_xlpm.w)-FIND(_xlpm.sep,_xlpm.w)),"~"))</f>
        <v>~ab~</v>
      </c>
      <c r="F87" s="3" t="str">
        <f>_xlfn.LET(_xlpm.sep,":",_xlpm.w,$C87,_xlfn.CONCAT("[",LEFT(_xlpm.w,FIND(_xlpm.sep,_xlpm.w)-1),"]"))</f>
        <v>[ab]</v>
      </c>
      <c r="G87" s="5">
        <f>_xlfn.LET(_xlpm.w,E87,LEN(_xlpm.w)-2)</f>
        <v>2</v>
      </c>
      <c r="H87" s="5">
        <f>_xlfn.LET(_xlpm.w,F87,LEN(_xlpm.w)-2)</f>
        <v>2</v>
      </c>
      <c r="I87" s="5">
        <f>_xlfn.LET(_xlpm.a,H87,_xlpm.b,G87,MAX(_xlpm.a,_xlpm.b))</f>
        <v>2</v>
      </c>
      <c r="J87" s="4" cm="1">
        <f t="array" ref="J87">SUM(_xlfn._xlws.FILTER($D$2:$D$673,_xlfn.MAP($E$2:$E$673,_xlfn.LAMBDA(_xlpm.x,_xlpm.x=$E87))))</f>
        <v>4.6838407494145199E-3</v>
      </c>
      <c r="K87" s="4">
        <f>$D87/J87</f>
        <v>0.2</v>
      </c>
      <c r="L87" s="4" cm="1">
        <f t="array" ref="L87">SUM(_xlfn._xlws.FILTER($D$2:$D$673,_xlfn.MAP($F$2:$F$673,_xlfn.LAMBDA(_xlpm.x,_xlpm.x=$F87))))</f>
        <v>9.3676814988290398E-4</v>
      </c>
      <c r="M87" s="4">
        <f>$D87/L87</f>
        <v>1</v>
      </c>
      <c r="N87" s="4">
        <f>_xlfn.LET(_xlpm.freq,B87,_xlpm.size,H87+1,_xlpm.F,O87,LOG(1+_xlpm.freq)*LOG(1+_xlpm.size)*_xlpm.F)</f>
        <v>9.5751872826302181E-2</v>
      </c>
      <c r="O87" s="4">
        <f>_xlfn.LET(_xlpm.a,M87,_xlpm.b,K87,2*_xlpm.a*_xlpm.b/(_xlpm.a+_xlpm.b))</f>
        <v>0.33333333333333337</v>
      </c>
      <c r="P87" s="4">
        <f>_xlfn.LET(_xlpm.p,K87,_xlpm.q,M87,LOG(_xlpm.p/_xlpm.q))</f>
        <v>-0.69897000433601875</v>
      </c>
      <c r="Q87" s="4"/>
    </row>
    <row r="88" spans="1:17">
      <c r="A88" s="3" t="str">
        <f>_xlfn.LET(_xlpm.sep," : ",CONCATENATE(E88,_xlpm.sep,F88))</f>
        <v>~ab~ : [aːb]</v>
      </c>
      <c r="B88" s="1">
        <v>2</v>
      </c>
      <c r="C88" s="3" t="s">
        <v>108</v>
      </c>
      <c r="D88" s="4">
        <f>B88/freq.sum.r1a</f>
        <v>9.3676814988290398E-4</v>
      </c>
      <c r="E88" s="3" t="str">
        <f>_xlfn.LET(_xlpm.sep,":",_xlpm.w,$C88,_xlfn.CONCAT("~",RIGHT(_xlpm.w,LEN(_xlpm.w)-FIND(_xlpm.sep,_xlpm.w)),"~"))</f>
        <v>~ab~</v>
      </c>
      <c r="F88" s="3" t="str">
        <f>_xlfn.LET(_xlpm.sep,":",_xlpm.w,$C88,_xlfn.CONCAT("[",LEFT(_xlpm.w,FIND(_xlpm.sep,_xlpm.w)-1),"]"))</f>
        <v>[aːb]</v>
      </c>
      <c r="G88" s="5">
        <f>_xlfn.LET(_xlpm.w,E88,LEN(_xlpm.w)-2)</f>
        <v>2</v>
      </c>
      <c r="H88" s="5">
        <f>_xlfn.LET(_xlpm.w,F88,LEN(_xlpm.w)-2)</f>
        <v>3</v>
      </c>
      <c r="I88" s="5">
        <f>_xlfn.LET(_xlpm.a,H88,_xlpm.b,G88,MAX(_xlpm.a,_xlpm.b))</f>
        <v>3</v>
      </c>
      <c r="J88" s="4" cm="1">
        <f t="array" ref="J88">SUM(_xlfn._xlws.FILTER($D$2:$D$673,_xlfn.MAP($E$2:$E$673,_xlfn.LAMBDA(_xlpm.x,_xlpm.x=$E88))))</f>
        <v>4.6838407494145199E-3</v>
      </c>
      <c r="K88" s="4">
        <f>$D88/J88</f>
        <v>0.2</v>
      </c>
      <c r="L88" s="4" cm="1">
        <f t="array" ref="L88">SUM(_xlfn._xlws.FILTER($D$2:$D$673,_xlfn.MAP($F$2:$F$673,_xlfn.LAMBDA(_xlpm.x,_xlpm.x=$F88))))</f>
        <v>9.3676814988290398E-4</v>
      </c>
      <c r="M88" s="4">
        <f>$D88/L88</f>
        <v>1</v>
      </c>
      <c r="N88" s="4">
        <f>_xlfn.LET(_xlpm.freq,B88,_xlpm.size,H88+1,_xlpm.F,O88,LOG(1+_xlpm.freq)*LOG(1+_xlpm.size)*_xlpm.F)</f>
        <v>0.11116448182673641</v>
      </c>
      <c r="O88" s="4">
        <f>_xlfn.LET(_xlpm.a,M88,_xlpm.b,K88,2*_xlpm.a*_xlpm.b/(_xlpm.a+_xlpm.b))</f>
        <v>0.33333333333333337</v>
      </c>
      <c r="P88" s="4">
        <f>_xlfn.LET(_xlpm.p,K88,_xlpm.q,M88,LOG(_xlpm.p/_xlpm.q))</f>
        <v>-0.69897000433601875</v>
      </c>
      <c r="Q88" s="4"/>
    </row>
    <row r="89" spans="1:17">
      <c r="A89" s="3" t="str">
        <f>_xlfn.LET(_xlpm.sep," : ",CONCATENATE(E89,_xlpm.sep,F89))</f>
        <v>~ab~ : [aːp]</v>
      </c>
      <c r="B89" s="1">
        <v>2</v>
      </c>
      <c r="C89" s="3" t="s">
        <v>157</v>
      </c>
      <c r="D89" s="4">
        <f>B89/freq.sum.r1a</f>
        <v>9.3676814988290398E-4</v>
      </c>
      <c r="E89" s="3" t="str">
        <f>_xlfn.LET(_xlpm.sep,":",_xlpm.w,$C89,_xlfn.CONCAT("~",RIGHT(_xlpm.w,LEN(_xlpm.w)-FIND(_xlpm.sep,_xlpm.w)),"~"))</f>
        <v>~ab~</v>
      </c>
      <c r="F89" s="3" t="str">
        <f>_xlfn.LET(_xlpm.sep,":",_xlpm.w,$C89,_xlfn.CONCAT("[",LEFT(_xlpm.w,FIND(_xlpm.sep,_xlpm.w)-1),"]"))</f>
        <v>[aːp]</v>
      </c>
      <c r="G89" s="5">
        <f>_xlfn.LET(_xlpm.w,E89,LEN(_xlpm.w)-2)</f>
        <v>2</v>
      </c>
      <c r="H89" s="5">
        <f>_xlfn.LET(_xlpm.w,F89,LEN(_xlpm.w)-2)</f>
        <v>3</v>
      </c>
      <c r="I89" s="5">
        <f>_xlfn.LET(_xlpm.a,H89,_xlpm.b,G89,MAX(_xlpm.a,_xlpm.b))</f>
        <v>3</v>
      </c>
      <c r="J89" s="4" cm="1">
        <f t="array" ref="J89">SUM(_xlfn._xlws.FILTER($D$2:$D$673,_xlfn.MAP($E$2:$E$673,_xlfn.LAMBDA(_xlpm.x,_xlpm.x=$E89))))</f>
        <v>4.6838407494145199E-3</v>
      </c>
      <c r="K89" s="4">
        <f>$D89/J89</f>
        <v>0.2</v>
      </c>
      <c r="L89" s="4" cm="1">
        <f t="array" ref="L89">SUM(_xlfn._xlws.FILTER($D$2:$D$673,_xlfn.MAP($F$2:$F$673,_xlfn.LAMBDA(_xlpm.x,_xlpm.x=$F89))))</f>
        <v>9.3676814988290398E-4</v>
      </c>
      <c r="M89" s="4">
        <f>$D89/L89</f>
        <v>1</v>
      </c>
      <c r="N89" s="4">
        <f>_xlfn.LET(_xlpm.freq,B89,_xlpm.size,H89+1,_xlpm.F,O89,LOG(1+_xlpm.freq)*LOG(1+_xlpm.size)*_xlpm.F)</f>
        <v>0.11116448182673641</v>
      </c>
      <c r="O89" s="4">
        <f>_xlfn.LET(_xlpm.a,M89,_xlpm.b,K89,2*_xlpm.a*_xlpm.b/(_xlpm.a+_xlpm.b))</f>
        <v>0.33333333333333337</v>
      </c>
      <c r="P89" s="4">
        <f>_xlfn.LET(_xlpm.p,K89,_xlpm.q,M89,LOG(_xlpm.p/_xlpm.q))</f>
        <v>-0.69897000433601875</v>
      </c>
      <c r="Q89" s="4"/>
    </row>
    <row r="90" spans="1:17">
      <c r="A90" s="3" t="str">
        <f>_xlfn.LET(_xlpm.sep," : ",CONCATENATE(E90,_xlpm.sep,F90))</f>
        <v>~eg~ : [əɡ]</v>
      </c>
      <c r="B90" s="1">
        <v>2</v>
      </c>
      <c r="C90" s="3" t="s">
        <v>598</v>
      </c>
      <c r="D90" s="4">
        <f>B90/freq.sum.r1a</f>
        <v>9.3676814988290398E-4</v>
      </c>
      <c r="E90" s="3" t="str">
        <f>_xlfn.LET(_xlpm.sep,":",_xlpm.w,$C90,_xlfn.CONCAT("~",RIGHT(_xlpm.w,LEN(_xlpm.w)-FIND(_xlpm.sep,_xlpm.w)),"~"))</f>
        <v>~eg~</v>
      </c>
      <c r="F90" s="3" t="str">
        <f>_xlfn.LET(_xlpm.sep,":",_xlpm.w,$C90,_xlfn.CONCAT("[",LEFT(_xlpm.w,FIND(_xlpm.sep,_xlpm.w)-1),"]"))</f>
        <v>[əɡ]</v>
      </c>
      <c r="G90" s="5">
        <f>_xlfn.LET(_xlpm.w,E90,LEN(_xlpm.w)-2)</f>
        <v>2</v>
      </c>
      <c r="H90" s="5">
        <f>_xlfn.LET(_xlpm.w,F90,LEN(_xlpm.w)-2)</f>
        <v>2</v>
      </c>
      <c r="I90" s="5">
        <f>_xlfn.LET(_xlpm.a,H90,_xlpm.b,G90,MAX(_xlpm.a,_xlpm.b))</f>
        <v>2</v>
      </c>
      <c r="J90" s="4" cm="1">
        <f t="array" ref="J90">SUM(_xlfn._xlws.FILTER($D$2:$D$673,_xlfn.MAP($E$2:$E$673,_xlfn.LAMBDA(_xlpm.x,_xlpm.x=$E90))))</f>
        <v>4.2154566744730679E-3</v>
      </c>
      <c r="K90" s="4">
        <f>$D90/J90</f>
        <v>0.22222222222222221</v>
      </c>
      <c r="L90" s="4" cm="1">
        <f t="array" ref="L90">SUM(_xlfn._xlws.FILTER($D$2:$D$673,_xlfn.MAP($F$2:$F$673,_xlfn.LAMBDA(_xlpm.x,_xlpm.x=$F90))))</f>
        <v>9.3676814988290398E-4</v>
      </c>
      <c r="M90" s="4">
        <f>$D90/L90</f>
        <v>1</v>
      </c>
      <c r="N90" s="4">
        <f>_xlfn.LET(_xlpm.freq,B90,_xlpm.size,H90+1,_xlpm.F,O90,LOG(1+_xlpm.freq)*LOG(1+_xlpm.size)*_xlpm.F)</f>
        <v>0.10445658853778418</v>
      </c>
      <c r="O90" s="4">
        <f>_xlfn.LET(_xlpm.a,M90,_xlpm.b,K90,2*_xlpm.a*_xlpm.b/(_xlpm.a+_xlpm.b))</f>
        <v>0.36363636363636359</v>
      </c>
      <c r="P90" s="4">
        <f>_xlfn.LET(_xlpm.p,K90,_xlpm.q,M90,LOG(_xlpm.p/_xlpm.q))</f>
        <v>-0.65321251377534373</v>
      </c>
      <c r="Q90" s="4"/>
    </row>
    <row r="91" spans="1:17">
      <c r="A91" s="3" t="str">
        <f>_xlfn.LET(_xlpm.sep," : ",CONCATENATE(E91,_xlpm.sep,F91))</f>
        <v>~eg~ : [eːɡ]</v>
      </c>
      <c r="B91" s="1">
        <v>2</v>
      </c>
      <c r="C91" s="3" t="s">
        <v>243</v>
      </c>
      <c r="D91" s="4">
        <f>B91/freq.sum.r1a</f>
        <v>9.3676814988290398E-4</v>
      </c>
      <c r="E91" s="3" t="str">
        <f>_xlfn.LET(_xlpm.sep,":",_xlpm.w,$C91,_xlfn.CONCAT("~",RIGHT(_xlpm.w,LEN(_xlpm.w)-FIND(_xlpm.sep,_xlpm.w)),"~"))</f>
        <v>~eg~</v>
      </c>
      <c r="F91" s="3" t="str">
        <f>_xlfn.LET(_xlpm.sep,":",_xlpm.w,$C91,_xlfn.CONCAT("[",LEFT(_xlpm.w,FIND(_xlpm.sep,_xlpm.w)-1),"]"))</f>
        <v>[eːɡ]</v>
      </c>
      <c r="G91" s="5">
        <f>_xlfn.LET(_xlpm.w,E91,LEN(_xlpm.w)-2)</f>
        <v>2</v>
      </c>
      <c r="H91" s="5">
        <f>_xlfn.LET(_xlpm.w,F91,LEN(_xlpm.w)-2)</f>
        <v>3</v>
      </c>
      <c r="I91" s="5">
        <f>_xlfn.LET(_xlpm.a,H91,_xlpm.b,G91,MAX(_xlpm.a,_xlpm.b))</f>
        <v>3</v>
      </c>
      <c r="J91" s="4" cm="1">
        <f t="array" ref="J91">SUM(_xlfn._xlws.FILTER($D$2:$D$673,_xlfn.MAP($E$2:$E$673,_xlfn.LAMBDA(_xlpm.x,_xlpm.x=$E91))))</f>
        <v>4.2154566744730679E-3</v>
      </c>
      <c r="K91" s="4">
        <f>$D91/J91</f>
        <v>0.22222222222222221</v>
      </c>
      <c r="L91" s="4" cm="1">
        <f t="array" ref="L91">SUM(_xlfn._xlws.FILTER($D$2:$D$673,_xlfn.MAP($F$2:$F$673,_xlfn.LAMBDA(_xlpm.x,_xlpm.x=$F91))))</f>
        <v>9.3676814988290398E-4</v>
      </c>
      <c r="M91" s="4">
        <f>$D91/L91</f>
        <v>1</v>
      </c>
      <c r="N91" s="4">
        <f>_xlfn.LET(_xlpm.freq,B91,_xlpm.size,H91+1,_xlpm.F,O91,LOG(1+_xlpm.freq)*LOG(1+_xlpm.size)*_xlpm.F)</f>
        <v>0.12127034381098516</v>
      </c>
      <c r="O91" s="4">
        <f>_xlfn.LET(_xlpm.a,M91,_xlpm.b,K91,2*_xlpm.a*_xlpm.b/(_xlpm.a+_xlpm.b))</f>
        <v>0.36363636363636359</v>
      </c>
      <c r="P91" s="4">
        <f>_xlfn.LET(_xlpm.p,K91,_xlpm.q,M91,LOG(_xlpm.p/_xlpm.q))</f>
        <v>-0.65321251377534373</v>
      </c>
      <c r="Q91" s="4"/>
    </row>
    <row r="92" spans="1:17">
      <c r="A92" s="3" t="str">
        <f>_xlfn.LET(_xlpm.sep," : ",CONCATENATE(E92,_xlpm.sep,F92))</f>
        <v>~ot~ : [ots]</v>
      </c>
      <c r="B92" s="1">
        <v>1</v>
      </c>
      <c r="C92" s="3" t="s">
        <v>318</v>
      </c>
      <c r="D92" s="4">
        <f>B92/freq.sum.r1a</f>
        <v>4.6838407494145199E-4</v>
      </c>
      <c r="E92" s="4" t="str">
        <f>_xlfn.LET(_xlpm.sep,":",_xlpm.w,$C92,_xlfn.CONCAT("~",RIGHT(_xlpm.w,LEN(_xlpm.w)-FIND(_xlpm.sep,_xlpm.w)),"~"))</f>
        <v>~ot~</v>
      </c>
      <c r="F92" s="4" t="str">
        <f>_xlfn.LET(_xlpm.sep,":",_xlpm.w,$C92,_xlfn.CONCAT("[",LEFT(_xlpm.w,FIND(_xlpm.sep,_xlpm.w)-1),"]"))</f>
        <v>[ots]</v>
      </c>
      <c r="G92" s="5">
        <f>_xlfn.LET(_xlpm.w,E92,LEN(_xlpm.w)-2)</f>
        <v>2</v>
      </c>
      <c r="H92" s="5">
        <f>_xlfn.LET(_xlpm.w,F92,LEN(_xlpm.w)-2)</f>
        <v>3</v>
      </c>
      <c r="I92" s="5">
        <f>_xlfn.LET(_xlpm.a,H92,_xlpm.b,G92,MAX(_xlpm.a,_xlpm.b))</f>
        <v>3</v>
      </c>
      <c r="J92" s="4" cm="1">
        <f t="array" ref="J92">SUM(_xlfn._xlws.FILTER($D$2:$D$673,_xlfn.MAP($E$2:$E$673,_xlfn.LAMBDA(_xlpm.x,_xlpm.x=$E92))))</f>
        <v>3.7470725995316159E-3</v>
      </c>
      <c r="K92" s="4">
        <f>$D92/J92</f>
        <v>0.125</v>
      </c>
      <c r="L92" s="4" cm="1">
        <f t="array" ref="L92">SUM(_xlfn._xlws.FILTER($D$2:$D$673,_xlfn.MAP($F$2:$F$673,_xlfn.LAMBDA(_xlpm.x,_xlpm.x=$F92))))</f>
        <v>9.3676814988290398E-4</v>
      </c>
      <c r="M92" s="4">
        <f>$D92/L92</f>
        <v>0.5</v>
      </c>
      <c r="N92" s="4">
        <f>_xlfn.LET(_xlpm.freq,B92,_xlpm.size,H92+1,_xlpm.F,O92,LOG(1+_xlpm.freq)*LOG(1+_xlpm.size)*_xlpm.F)</f>
        <v>4.2082187474904942E-2</v>
      </c>
      <c r="O92" s="4">
        <f>_xlfn.LET(_xlpm.a,M92,_xlpm.b,K92,2*_xlpm.a*_xlpm.b/(_xlpm.a+_xlpm.b))</f>
        <v>0.2</v>
      </c>
      <c r="P92" s="4">
        <f>_xlfn.LET(_xlpm.p,K92,_xlpm.q,M92,LOG(_xlpm.p/_xlpm.q))</f>
        <v>-0.6020599913279624</v>
      </c>
      <c r="Q92" s="4"/>
    </row>
    <row r="93" spans="1:17">
      <c r="A93" s="3" t="str">
        <f>_xlfn.LET(_xlpm.sep," : ",CONCATENATE(E93,_xlpm.sep,F93))</f>
        <v>~eb~ : [eb]</v>
      </c>
      <c r="B93" s="1">
        <v>1</v>
      </c>
      <c r="C93" s="3" t="s">
        <v>212</v>
      </c>
      <c r="D93" s="4">
        <f>B93/freq.sum.r1a</f>
        <v>4.6838407494145199E-4</v>
      </c>
      <c r="E93" s="4" t="str">
        <f>_xlfn.LET(_xlpm.sep,":",_xlpm.w,$C93,_xlfn.CONCAT("~",RIGHT(_xlpm.w,LEN(_xlpm.w)-FIND(_xlpm.sep,_xlpm.w)),"~"))</f>
        <v>~eb~</v>
      </c>
      <c r="F93" s="4" t="str">
        <f>_xlfn.LET(_xlpm.sep,":",_xlpm.w,$C93,_xlfn.CONCAT("[",LEFT(_xlpm.w,FIND(_xlpm.sep,_xlpm.w)-1),"]"))</f>
        <v>[eb]</v>
      </c>
      <c r="G93" s="5">
        <f>_xlfn.LET(_xlpm.w,E93,LEN(_xlpm.w)-2)</f>
        <v>2</v>
      </c>
      <c r="H93" s="5">
        <f>_xlfn.LET(_xlpm.w,F93,LEN(_xlpm.w)-2)</f>
        <v>2</v>
      </c>
      <c r="I93" s="5">
        <f>_xlfn.LET(_xlpm.a,H93,_xlpm.b,G93,MAX(_xlpm.a,_xlpm.b))</f>
        <v>2</v>
      </c>
      <c r="J93" s="4" cm="1">
        <f t="array" ref="J93">SUM(_xlfn._xlws.FILTER($D$2:$D$673,_xlfn.MAP($E$2:$E$673,_xlfn.LAMBDA(_xlpm.x,_xlpm.x=$E93))))</f>
        <v>1.873536299765808E-3</v>
      </c>
      <c r="K93" s="4">
        <f>$D93/J93</f>
        <v>0.25</v>
      </c>
      <c r="L93" s="4" cm="1">
        <f t="array" ref="L93">SUM(_xlfn._xlws.FILTER($D$2:$D$673,_xlfn.MAP($F$2:$F$673,_xlfn.LAMBDA(_xlpm.x,_xlpm.x=$F93))))</f>
        <v>4.6838407494145199E-4</v>
      </c>
      <c r="M93" s="4">
        <f>$D93/L93</f>
        <v>1</v>
      </c>
      <c r="N93" s="4">
        <f>_xlfn.LET(_xlpm.freq,B93,_xlpm.size,H93+1,_xlpm.F,O93,LOG(1+_xlpm.freq)*LOG(1+_xlpm.size)*_xlpm.F)</f>
        <v>7.2495246631565244E-2</v>
      </c>
      <c r="O93" s="4">
        <f>_xlfn.LET(_xlpm.a,M93,_xlpm.b,K93,2*_xlpm.a*_xlpm.b/(_xlpm.a+_xlpm.b))</f>
        <v>0.4</v>
      </c>
      <c r="P93" s="4">
        <f>_xlfn.LET(_xlpm.p,K93,_xlpm.q,M93,LOG(_xlpm.p/_xlpm.q))</f>
        <v>-0.6020599913279624</v>
      </c>
      <c r="Q93" s="4"/>
    </row>
    <row r="94" spans="1:17">
      <c r="A94" s="3" t="str">
        <f>_xlfn.LET(_xlpm.sep," : ",CONCATENATE(E94,_xlpm.sep,F94))</f>
        <v>~om~ : [om]</v>
      </c>
      <c r="B94" s="1">
        <v>1</v>
      </c>
      <c r="C94" s="3" t="s">
        <v>314</v>
      </c>
      <c r="D94" s="4">
        <f>B94/freq.sum.r1a</f>
        <v>4.6838407494145199E-4</v>
      </c>
      <c r="E94" s="3" t="str">
        <f>_xlfn.LET(_xlpm.sep,":",_xlpm.w,$C94,_xlfn.CONCAT("~",RIGHT(_xlpm.w,LEN(_xlpm.w)-FIND(_xlpm.sep,_xlpm.w)),"~"))</f>
        <v>~om~</v>
      </c>
      <c r="F94" s="3" t="str">
        <f>_xlfn.LET(_xlpm.sep,":",_xlpm.w,$C94,_xlfn.CONCAT("[",LEFT(_xlpm.w,FIND(_xlpm.sep,_xlpm.w)-1),"]"))</f>
        <v>[om]</v>
      </c>
      <c r="G94" s="5">
        <f>_xlfn.LET(_xlpm.w,E94,LEN(_xlpm.w)-2)</f>
        <v>2</v>
      </c>
      <c r="H94" s="5">
        <f>_xlfn.LET(_xlpm.w,F94,LEN(_xlpm.w)-2)</f>
        <v>2</v>
      </c>
      <c r="I94" s="5">
        <f>_xlfn.LET(_xlpm.a,H94,_xlpm.b,G94,MAX(_xlpm.a,_xlpm.b))</f>
        <v>2</v>
      </c>
      <c r="J94" s="4" cm="1">
        <f t="array" ref="J94">SUM(_xlfn._xlws.FILTER($D$2:$D$673,_xlfn.MAP($E$2:$E$673,_xlfn.LAMBDA(_xlpm.x,_xlpm.x=$E94))))</f>
        <v>1.873536299765808E-3</v>
      </c>
      <c r="K94" s="4">
        <f>$D94/J94</f>
        <v>0.25</v>
      </c>
      <c r="L94" s="4" cm="1">
        <f t="array" ref="L94">SUM(_xlfn._xlws.FILTER($D$2:$D$673,_xlfn.MAP($F$2:$F$673,_xlfn.LAMBDA(_xlpm.x,_xlpm.x=$F94))))</f>
        <v>4.6838407494145199E-4</v>
      </c>
      <c r="M94" s="4">
        <f>$D94/L94</f>
        <v>1</v>
      </c>
      <c r="N94" s="4">
        <f>_xlfn.LET(_xlpm.freq,B94,_xlpm.size,H94+1,_xlpm.F,O94,LOG(1+_xlpm.freq)*LOG(1+_xlpm.size)*_xlpm.F)</f>
        <v>7.2495246631565244E-2</v>
      </c>
      <c r="O94" s="4">
        <f>_xlfn.LET(_xlpm.a,M94,_xlpm.b,K94,2*_xlpm.a*_xlpm.b/(_xlpm.a+_xlpm.b))</f>
        <v>0.4</v>
      </c>
      <c r="P94" s="4">
        <f>_xlfn.LET(_xlpm.p,K94,_xlpm.q,M94,LOG(_xlpm.p/_xlpm.q))</f>
        <v>-0.6020599913279624</v>
      </c>
      <c r="Q94" s="4"/>
    </row>
    <row r="95" spans="1:17">
      <c r="A95" s="3" t="str">
        <f>_xlfn.LET(_xlpm.sep," : ",CONCATENATE(E95,_xlpm.sep,F95))</f>
        <v>~eb~ : [eːb]</v>
      </c>
      <c r="B95" s="1">
        <v>1</v>
      </c>
      <c r="C95" s="3" t="s">
        <v>229</v>
      </c>
      <c r="D95" s="4">
        <f>B95/freq.sum.r1a</f>
        <v>4.6838407494145199E-4</v>
      </c>
      <c r="E95" s="3" t="str">
        <f>_xlfn.LET(_xlpm.sep,":",_xlpm.w,$C95,_xlfn.CONCAT("~",RIGHT(_xlpm.w,LEN(_xlpm.w)-FIND(_xlpm.sep,_xlpm.w)),"~"))</f>
        <v>~eb~</v>
      </c>
      <c r="F95" s="3" t="str">
        <f>_xlfn.LET(_xlpm.sep,":",_xlpm.w,$C95,_xlfn.CONCAT("[",LEFT(_xlpm.w,FIND(_xlpm.sep,_xlpm.w)-1),"]"))</f>
        <v>[eːb]</v>
      </c>
      <c r="G95" s="5">
        <f>_xlfn.LET(_xlpm.w,E95,LEN(_xlpm.w)-2)</f>
        <v>2</v>
      </c>
      <c r="H95" s="5">
        <f>_xlfn.LET(_xlpm.w,F95,LEN(_xlpm.w)-2)</f>
        <v>3</v>
      </c>
      <c r="I95" s="5">
        <f>_xlfn.LET(_xlpm.a,H95,_xlpm.b,G95,MAX(_xlpm.a,_xlpm.b))</f>
        <v>3</v>
      </c>
      <c r="J95" s="4" cm="1">
        <f t="array" ref="J95">SUM(_xlfn._xlws.FILTER($D$2:$D$673,_xlfn.MAP($E$2:$E$673,_xlfn.LAMBDA(_xlpm.x,_xlpm.x=$E95))))</f>
        <v>1.873536299765808E-3</v>
      </c>
      <c r="K95" s="4">
        <f>$D95/J95</f>
        <v>0.25</v>
      </c>
      <c r="L95" s="4" cm="1">
        <f t="array" ref="L95">SUM(_xlfn._xlws.FILTER($D$2:$D$673,_xlfn.MAP($F$2:$F$673,_xlfn.LAMBDA(_xlpm.x,_xlpm.x=$F95))))</f>
        <v>4.6838407494145199E-4</v>
      </c>
      <c r="M95" s="4">
        <f>$D95/L95</f>
        <v>1</v>
      </c>
      <c r="N95" s="4">
        <f>_xlfn.LET(_xlpm.freq,B95,_xlpm.size,H95+1,_xlpm.F,O95,LOG(1+_xlpm.freq)*LOG(1+_xlpm.size)*_xlpm.F)</f>
        <v>8.4164374949809884E-2</v>
      </c>
      <c r="O95" s="4">
        <f>_xlfn.LET(_xlpm.a,M95,_xlpm.b,K95,2*_xlpm.a*_xlpm.b/(_xlpm.a+_xlpm.b))</f>
        <v>0.4</v>
      </c>
      <c r="P95" s="4">
        <f>_xlfn.LET(_xlpm.p,K95,_xlpm.q,M95,LOG(_xlpm.p/_xlpm.q))</f>
        <v>-0.6020599913279624</v>
      </c>
      <c r="Q95" s="4"/>
    </row>
    <row r="96" spans="1:17">
      <c r="A96" s="3" t="str">
        <f>_xlfn.LET(_xlpm.sep," : ",CONCATENATE(E96,_xlpm.sep,F96))</f>
        <v>~pl~ : [plœ]</v>
      </c>
      <c r="B96" s="1">
        <v>1</v>
      </c>
      <c r="C96" s="3" t="s">
        <v>344</v>
      </c>
      <c r="D96" s="4">
        <f>B96/freq.sum.r1a</f>
        <v>4.6838407494145199E-4</v>
      </c>
      <c r="E96" s="3" t="str">
        <f>_xlfn.LET(_xlpm.sep,":",_xlpm.w,$C96,_xlfn.CONCAT("~",RIGHT(_xlpm.w,LEN(_xlpm.w)-FIND(_xlpm.sep,_xlpm.w)),"~"))</f>
        <v>~pl~</v>
      </c>
      <c r="F96" s="3" t="str">
        <f>_xlfn.LET(_xlpm.sep,":",_xlpm.w,$C96,_xlfn.CONCAT("[",LEFT(_xlpm.w,FIND(_xlpm.sep,_xlpm.w)-1),"]"))</f>
        <v>[plœ]</v>
      </c>
      <c r="G96" s="5">
        <f>_xlfn.LET(_xlpm.w,E96,LEN(_xlpm.w)-2)</f>
        <v>2</v>
      </c>
      <c r="H96" s="5">
        <f>_xlfn.LET(_xlpm.w,F96,LEN(_xlpm.w)-2)</f>
        <v>3</v>
      </c>
      <c r="I96" s="5">
        <f>_xlfn.LET(_xlpm.a,H96,_xlpm.b,G96,MAX(_xlpm.a,_xlpm.b))</f>
        <v>3</v>
      </c>
      <c r="J96" s="4" cm="1">
        <f t="array" ref="J96">SUM(_xlfn._xlws.FILTER($D$2:$D$673,_xlfn.MAP($E$2:$E$673,_xlfn.LAMBDA(_xlpm.x,_xlpm.x=$E96))))</f>
        <v>1.873536299765808E-3</v>
      </c>
      <c r="K96" s="4">
        <f>$D96/J96</f>
        <v>0.25</v>
      </c>
      <c r="L96" s="4" cm="1">
        <f t="array" ref="L96">SUM(_xlfn._xlws.FILTER($D$2:$D$673,_xlfn.MAP($F$2:$F$673,_xlfn.LAMBDA(_xlpm.x,_xlpm.x=$F96))))</f>
        <v>4.6838407494145199E-4</v>
      </c>
      <c r="M96" s="4">
        <f>$D96/L96</f>
        <v>1</v>
      </c>
      <c r="N96" s="4">
        <f>_xlfn.LET(_xlpm.freq,B96,_xlpm.size,H96+1,_xlpm.F,O96,LOG(1+_xlpm.freq)*LOG(1+_xlpm.size)*_xlpm.F)</f>
        <v>8.4164374949809884E-2</v>
      </c>
      <c r="O96" s="4">
        <f>_xlfn.LET(_xlpm.a,M96,_xlpm.b,K96,2*_xlpm.a*_xlpm.b/(_xlpm.a+_xlpm.b))</f>
        <v>0.4</v>
      </c>
      <c r="P96" s="4">
        <f>_xlfn.LET(_xlpm.p,K96,_xlpm.q,M96,LOG(_xlpm.p/_xlpm.q))</f>
        <v>-0.6020599913279624</v>
      </c>
      <c r="Q96" s="4"/>
    </row>
    <row r="97" spans="1:17">
      <c r="A97" s="3" t="str">
        <f>_xlfn.LET(_xlpm.sep," : ",CONCATENATE(E97,_xlpm.sep,F97))</f>
        <v>~ot~ : [ot]</v>
      </c>
      <c r="B97" s="1">
        <v>2</v>
      </c>
      <c r="C97" s="3" t="s">
        <v>317</v>
      </c>
      <c r="D97" s="4">
        <f>B97/freq.sum.r1a</f>
        <v>9.3676814988290398E-4</v>
      </c>
      <c r="E97" s="3" t="str">
        <f>_xlfn.LET(_xlpm.sep,":",_xlpm.w,$C97,_xlfn.CONCAT("~",RIGHT(_xlpm.w,LEN(_xlpm.w)-FIND(_xlpm.sep,_xlpm.w)),"~"))</f>
        <v>~ot~</v>
      </c>
      <c r="F97" s="3" t="str">
        <f>_xlfn.LET(_xlpm.sep,":",_xlpm.w,$C97,_xlfn.CONCAT("[",LEFT(_xlpm.w,FIND(_xlpm.sep,_xlpm.w)-1),"]"))</f>
        <v>[ot]</v>
      </c>
      <c r="G97" s="5">
        <f>_xlfn.LET(_xlpm.w,E97,LEN(_xlpm.w)-2)</f>
        <v>2</v>
      </c>
      <c r="H97" s="5">
        <f>_xlfn.LET(_xlpm.w,F97,LEN(_xlpm.w)-2)</f>
        <v>2</v>
      </c>
      <c r="I97" s="5">
        <f>_xlfn.LET(_xlpm.a,H97,_xlpm.b,G97,MAX(_xlpm.a,_xlpm.b))</f>
        <v>2</v>
      </c>
      <c r="J97" s="4" cm="1">
        <f t="array" ref="J97">SUM(_xlfn._xlws.FILTER($D$2:$D$673,_xlfn.MAP($E$2:$E$673,_xlfn.LAMBDA(_xlpm.x,_xlpm.x=$E97))))</f>
        <v>3.7470725995316159E-3</v>
      </c>
      <c r="K97" s="4">
        <f>$D97/J97</f>
        <v>0.25</v>
      </c>
      <c r="L97" s="4" cm="1">
        <f t="array" ref="L97">SUM(_xlfn._xlws.FILTER($D$2:$D$673,_xlfn.MAP($F$2:$F$673,_xlfn.LAMBDA(_xlpm.x,_xlpm.x=$F97))))</f>
        <v>9.3676814988290398E-4</v>
      </c>
      <c r="M97" s="4">
        <f>$D97/L97</f>
        <v>1</v>
      </c>
      <c r="N97" s="4">
        <f>_xlfn.LET(_xlpm.freq,B97,_xlpm.size,H97+1,_xlpm.F,O97,LOG(1+_xlpm.freq)*LOG(1+_xlpm.size)*_xlpm.F)</f>
        <v>0.11490224739156261</v>
      </c>
      <c r="O97" s="4">
        <f>_xlfn.LET(_xlpm.a,M97,_xlpm.b,K97,2*_xlpm.a*_xlpm.b/(_xlpm.a+_xlpm.b))</f>
        <v>0.4</v>
      </c>
      <c r="P97" s="4">
        <f>_xlfn.LET(_xlpm.p,K97,_xlpm.q,M97,LOG(_xlpm.p/_xlpm.q))</f>
        <v>-0.6020599913279624</v>
      </c>
      <c r="Q97" s="4"/>
    </row>
    <row r="98" spans="1:17">
      <c r="A98" s="3" t="str">
        <f>_xlfn.LET(_xlpm.sep," : ",CONCATENATE(E98,_xlpm.sep,F98))</f>
        <v>~an~ : [aːn]</v>
      </c>
      <c r="B98" s="1">
        <v>3</v>
      </c>
      <c r="C98" s="3" t="s">
        <v>145</v>
      </c>
      <c r="D98" s="4">
        <f>B98/freq.sum.r1a</f>
        <v>1.405152224824356E-3</v>
      </c>
      <c r="E98" s="3" t="str">
        <f>_xlfn.LET(_xlpm.sep,":",_xlpm.w,$C98,_xlfn.CONCAT("~",RIGHT(_xlpm.w,LEN(_xlpm.w)-FIND(_xlpm.sep,_xlpm.w)),"~"))</f>
        <v>~an~</v>
      </c>
      <c r="F98" s="3" t="str">
        <f>_xlfn.LET(_xlpm.sep,":",_xlpm.w,$C98,_xlfn.CONCAT("[",LEFT(_xlpm.w,FIND(_xlpm.sep,_xlpm.w)-1),"]"))</f>
        <v>[aːn]</v>
      </c>
      <c r="G98" s="5">
        <f>_xlfn.LET(_xlpm.w,E98,LEN(_xlpm.w)-2)</f>
        <v>2</v>
      </c>
      <c r="H98" s="5">
        <f>_xlfn.LET(_xlpm.w,F98,LEN(_xlpm.w)-2)</f>
        <v>3</v>
      </c>
      <c r="I98" s="5">
        <f>_xlfn.LET(_xlpm.a,H98,_xlpm.b,G98,MAX(_xlpm.a,_xlpm.b))</f>
        <v>3</v>
      </c>
      <c r="J98" s="4" cm="1">
        <f t="array" ref="J98">SUM(_xlfn._xlws.FILTER($D$2:$D$673,_xlfn.MAP($E$2:$E$673,_xlfn.LAMBDA(_xlpm.x,_xlpm.x=$E98))))</f>
        <v>5.1522248243559719E-3</v>
      </c>
      <c r="K98" s="4">
        <f>$D98/J98</f>
        <v>0.27272727272727271</v>
      </c>
      <c r="L98" s="4" cm="1">
        <f t="array" ref="L98">SUM(_xlfn._xlws.FILTER($D$2:$D$673,_xlfn.MAP($F$2:$F$673,_xlfn.LAMBDA(_xlpm.x,_xlpm.x=$F98))))</f>
        <v>1.405152224824356E-3</v>
      </c>
      <c r="M98" s="4">
        <f>$D98/L98</f>
        <v>1</v>
      </c>
      <c r="N98" s="4">
        <f>_xlfn.LET(_xlpm.freq,B98,_xlpm.size,H98+1,_xlpm.F,O98,LOG(1+_xlpm.freq)*LOG(1+_xlpm.size)*_xlpm.F)</f>
        <v>0.18035223203530687</v>
      </c>
      <c r="O98" s="4">
        <f>_xlfn.LET(_xlpm.a,M98,_xlpm.b,K98,2*_xlpm.a*_xlpm.b/(_xlpm.a+_xlpm.b))</f>
        <v>0.42857142857142855</v>
      </c>
      <c r="P98" s="4">
        <f>_xlfn.LET(_xlpm.p,K98,_xlpm.q,M98,LOG(_xlpm.p/_xlpm.q))</f>
        <v>-0.56427143043856265</v>
      </c>
      <c r="Q98" s="4"/>
    </row>
    <row r="99" spans="1:17">
      <c r="A99" s="3" t="str">
        <f>_xlfn.LET(_xlpm.sep," : ",CONCATENATE(E99,_xlpm.sep,F99))</f>
        <v>~er~ : [eː]</v>
      </c>
      <c r="B99" s="1">
        <v>3</v>
      </c>
      <c r="C99" s="3" t="s">
        <v>228</v>
      </c>
      <c r="D99" s="4">
        <f>B99/freq.sum.r1a</f>
        <v>1.405152224824356E-3</v>
      </c>
      <c r="E99" s="3" t="str">
        <f>_xlfn.LET(_xlpm.sep,":",_xlpm.w,$C99,_xlfn.CONCAT("~",RIGHT(_xlpm.w,LEN(_xlpm.w)-FIND(_xlpm.sep,_xlpm.w)),"~"))</f>
        <v>~er~</v>
      </c>
      <c r="F99" s="3" t="str">
        <f>_xlfn.LET(_xlpm.sep,":",_xlpm.w,$C99,_xlfn.CONCAT("[",LEFT(_xlpm.w,FIND(_xlpm.sep,_xlpm.w)-1),"]"))</f>
        <v>[eː]</v>
      </c>
      <c r="G99" s="5">
        <f>_xlfn.LET(_xlpm.w,E99,LEN(_xlpm.w)-2)</f>
        <v>2</v>
      </c>
      <c r="H99" s="5">
        <f>_xlfn.LET(_xlpm.w,F99,LEN(_xlpm.w)-2)</f>
        <v>2</v>
      </c>
      <c r="I99" s="5">
        <f>_xlfn.LET(_xlpm.a,H99,_xlpm.b,G99,MAX(_xlpm.a,_xlpm.b))</f>
        <v>2</v>
      </c>
      <c r="J99" s="4" cm="1">
        <f t="array" ref="J99">SUM(_xlfn._xlws.FILTER($D$2:$D$673,_xlfn.MAP($E$2:$E$673,_xlfn.LAMBDA(_xlpm.x,_xlpm.x=$E99))))</f>
        <v>2.7634660421545668E-2</v>
      </c>
      <c r="K99" s="4">
        <f>$D99/J99</f>
        <v>5.084745762711864E-2</v>
      </c>
      <c r="L99" s="4" cm="1">
        <f t="array" ref="L99">SUM(_xlfn._xlws.FILTER($D$2:$D$673,_xlfn.MAP($F$2:$F$673,_xlfn.LAMBDA(_xlpm.x,_xlpm.x=$F99))))</f>
        <v>8.4309133489461358E-3</v>
      </c>
      <c r="M99" s="4">
        <f>$D99/L99</f>
        <v>0.16666666666666666</v>
      </c>
      <c r="N99" s="4">
        <f>_xlfn.LET(_xlpm.freq,B99,_xlpm.size,H99+1,_xlpm.F,O99,LOG(1+_xlpm.freq)*LOG(1+_xlpm.size)*_xlpm.F)</f>
        <v>2.8244901285025412E-2</v>
      </c>
      <c r="O99" s="4">
        <f>_xlfn.LET(_xlpm.a,M99,_xlpm.b,K99,2*_xlpm.a*_xlpm.b/(_xlpm.a+_xlpm.b))</f>
        <v>7.7922077922077906E-2</v>
      </c>
      <c r="P99" s="4">
        <f>_xlfn.LET(_xlpm.p,K99,_xlpm.q,M99,LOG(_xlpm.p/_xlpm.q))</f>
        <v>-0.51557950653883811</v>
      </c>
      <c r="Q99" s="4"/>
    </row>
    <row r="100" spans="1:17">
      <c r="A100" s="3" t="str">
        <f>_xlfn.LET(_xlpm.sep," : ",CONCATENATE(E100,_xlpm.sep,F100))</f>
        <v>~et~ : [et]</v>
      </c>
      <c r="B100" s="1">
        <v>1</v>
      </c>
      <c r="C100" s="3" t="s">
        <v>220</v>
      </c>
      <c r="D100" s="4">
        <f>B100/freq.sum.r1a</f>
        <v>4.6838407494145199E-4</v>
      </c>
      <c r="E100" s="3" t="str">
        <f>_xlfn.LET(_xlpm.sep,":",_xlpm.w,$C100,_xlfn.CONCAT("~",RIGHT(_xlpm.w,LEN(_xlpm.w)-FIND(_xlpm.sep,_xlpm.w)),"~"))</f>
        <v>~et~</v>
      </c>
      <c r="F100" s="3" t="str">
        <f>_xlfn.LET(_xlpm.sep,":",_xlpm.w,$C100,_xlfn.CONCAT("[",LEFT(_xlpm.w,FIND(_xlpm.sep,_xlpm.w)-1),"]"))</f>
        <v>[et]</v>
      </c>
      <c r="G100" s="5">
        <f>_xlfn.LET(_xlpm.w,E100,LEN(_xlpm.w)-2)</f>
        <v>2</v>
      </c>
      <c r="H100" s="5">
        <f>_xlfn.LET(_xlpm.w,F100,LEN(_xlpm.w)-2)</f>
        <v>2</v>
      </c>
      <c r="I100" s="5">
        <f>_xlfn.LET(_xlpm.a,H100,_xlpm.b,G100,MAX(_xlpm.a,_xlpm.b))</f>
        <v>2</v>
      </c>
      <c r="J100" s="4" cm="1">
        <f t="array" ref="J100">SUM(_xlfn._xlws.FILTER($D$2:$D$673,_xlfn.MAP($E$2:$E$673,_xlfn.LAMBDA(_xlpm.x,_xlpm.x=$E100))))</f>
        <v>1.405152224824356E-3</v>
      </c>
      <c r="K100" s="4">
        <f>$D100/J100</f>
        <v>0.33333333333333331</v>
      </c>
      <c r="L100" s="4" cm="1">
        <f t="array" ref="L100">SUM(_xlfn._xlws.FILTER($D$2:$D$673,_xlfn.MAP($F$2:$F$673,_xlfn.LAMBDA(_xlpm.x,_xlpm.x=$F100))))</f>
        <v>4.6838407494145199E-4</v>
      </c>
      <c r="M100" s="4">
        <f>$D100/L100</f>
        <v>1</v>
      </c>
      <c r="N100" s="4">
        <f>_xlfn.LET(_xlpm.freq,B100,_xlpm.size,H100+1,_xlpm.F,O100,LOG(1+_xlpm.freq)*LOG(1+_xlpm.size)*_xlpm.F)</f>
        <v>9.0619058289456544E-2</v>
      </c>
      <c r="O100" s="4">
        <f>_xlfn.LET(_xlpm.a,M100,_xlpm.b,K100,2*_xlpm.a*_xlpm.b/(_xlpm.a+_xlpm.b))</f>
        <v>0.5</v>
      </c>
      <c r="P100" s="4">
        <f>_xlfn.LET(_xlpm.p,K100,_xlpm.q,M100,LOG(_xlpm.p/_xlpm.q))</f>
        <v>-0.47712125471966244</v>
      </c>
      <c r="Q100" s="4"/>
    </row>
    <row r="101" spans="1:17">
      <c r="A101" s="3" t="str">
        <f>_xlfn.LET(_xlpm.sep," : ",CONCATENATE(E101,_xlpm.sep,F101))</f>
        <v>~os~ : [oz]</v>
      </c>
      <c r="B101" s="1">
        <v>1</v>
      </c>
      <c r="C101" s="3" t="s">
        <v>320</v>
      </c>
      <c r="D101" s="4">
        <f>B101/freq.sum.r1a</f>
        <v>4.6838407494145199E-4</v>
      </c>
      <c r="E101" s="3" t="str">
        <f>_xlfn.LET(_xlpm.sep,":",_xlpm.w,$C101,_xlfn.CONCAT("~",RIGHT(_xlpm.w,LEN(_xlpm.w)-FIND(_xlpm.sep,_xlpm.w)),"~"))</f>
        <v>~os~</v>
      </c>
      <c r="F101" s="3" t="str">
        <f>_xlfn.LET(_xlpm.sep,":",_xlpm.w,$C101,_xlfn.CONCAT("[",LEFT(_xlpm.w,FIND(_xlpm.sep,_xlpm.w)-1),"]"))</f>
        <v>[oz]</v>
      </c>
      <c r="G101" s="5">
        <f>_xlfn.LET(_xlpm.w,E101,LEN(_xlpm.w)-2)</f>
        <v>2</v>
      </c>
      <c r="H101" s="5">
        <f>_xlfn.LET(_xlpm.w,F101,LEN(_xlpm.w)-2)</f>
        <v>2</v>
      </c>
      <c r="I101" s="5">
        <f>_xlfn.LET(_xlpm.a,H101,_xlpm.b,G101,MAX(_xlpm.a,_xlpm.b))</f>
        <v>2</v>
      </c>
      <c r="J101" s="4" cm="1">
        <f t="array" ref="J101">SUM(_xlfn._xlws.FILTER($D$2:$D$673,_xlfn.MAP($E$2:$E$673,_xlfn.LAMBDA(_xlpm.x,_xlpm.x=$E101))))</f>
        <v>1.405152224824356E-3</v>
      </c>
      <c r="K101" s="4">
        <f>$D101/J101</f>
        <v>0.33333333333333331</v>
      </c>
      <c r="L101" s="4" cm="1">
        <f t="array" ref="L101">SUM(_xlfn._xlws.FILTER($D$2:$D$673,_xlfn.MAP($F$2:$F$673,_xlfn.LAMBDA(_xlpm.x,_xlpm.x=$F101))))</f>
        <v>4.6838407494145199E-4</v>
      </c>
      <c r="M101" s="4">
        <f>$D101/L101</f>
        <v>1</v>
      </c>
      <c r="N101" s="4">
        <f>_xlfn.LET(_xlpm.freq,B101,_xlpm.size,H101+1,_xlpm.F,O101,LOG(1+_xlpm.freq)*LOG(1+_xlpm.size)*_xlpm.F)</f>
        <v>9.0619058289456544E-2</v>
      </c>
      <c r="O101" s="4">
        <f>_xlfn.LET(_xlpm.a,M101,_xlpm.b,K101,2*_xlpm.a*_xlpm.b/(_xlpm.a+_xlpm.b))</f>
        <v>0.5</v>
      </c>
      <c r="P101" s="4">
        <f>_xlfn.LET(_xlpm.p,K101,_xlpm.q,M101,LOG(_xlpm.p/_xlpm.q))</f>
        <v>-0.47712125471966244</v>
      </c>
      <c r="Q101" s="4"/>
    </row>
    <row r="102" spans="1:17">
      <c r="A102" s="3" t="str">
        <f>_xlfn.LET(_xlpm.sep," : ",CONCATENATE(E102,_xlpm.sep,F102))</f>
        <v>~ef~ : [ɛf]</v>
      </c>
      <c r="B102" s="1">
        <v>1</v>
      </c>
      <c r="C102" s="3" t="s">
        <v>406</v>
      </c>
      <c r="D102" s="4">
        <f>B102/freq.sum.r1a</f>
        <v>4.6838407494145199E-4</v>
      </c>
      <c r="E102" s="3" t="str">
        <f>_xlfn.LET(_xlpm.sep,":",_xlpm.w,$C102,_xlfn.CONCAT("~",RIGHT(_xlpm.w,LEN(_xlpm.w)-FIND(_xlpm.sep,_xlpm.w)),"~"))</f>
        <v>~ef~</v>
      </c>
      <c r="F102" s="3" t="str">
        <f>_xlfn.LET(_xlpm.sep,":",_xlpm.w,$C102,_xlfn.CONCAT("[",LEFT(_xlpm.w,FIND(_xlpm.sep,_xlpm.w)-1),"]"))</f>
        <v>[ɛf]</v>
      </c>
      <c r="G102" s="5">
        <f>_xlfn.LET(_xlpm.w,E102,LEN(_xlpm.w)-2)</f>
        <v>2</v>
      </c>
      <c r="H102" s="5">
        <f>_xlfn.LET(_xlpm.w,F102,LEN(_xlpm.w)-2)</f>
        <v>2</v>
      </c>
      <c r="I102" s="5">
        <f>_xlfn.LET(_xlpm.a,H102,_xlpm.b,G102,MAX(_xlpm.a,_xlpm.b))</f>
        <v>2</v>
      </c>
      <c r="J102" s="4" cm="1">
        <f t="array" ref="J102">SUM(_xlfn._xlws.FILTER($D$2:$D$673,_xlfn.MAP($E$2:$E$673,_xlfn.LAMBDA(_xlpm.x,_xlpm.x=$E102))))</f>
        <v>1.405152224824356E-3</v>
      </c>
      <c r="K102" s="4">
        <f>$D102/J102</f>
        <v>0.33333333333333331</v>
      </c>
      <c r="L102" s="4" cm="1">
        <f t="array" ref="L102">SUM(_xlfn._xlws.FILTER($D$2:$D$673,_xlfn.MAP($F$2:$F$673,_xlfn.LAMBDA(_xlpm.x,_xlpm.x=$F102))))</f>
        <v>4.6838407494145199E-4</v>
      </c>
      <c r="M102" s="4">
        <f>$D102/L102</f>
        <v>1</v>
      </c>
      <c r="N102" s="4">
        <f>_xlfn.LET(_xlpm.freq,B102,_xlpm.size,H102+1,_xlpm.F,O102,LOG(1+_xlpm.freq)*LOG(1+_xlpm.size)*_xlpm.F)</f>
        <v>9.0619058289456544E-2</v>
      </c>
      <c r="O102" s="4">
        <f>_xlfn.LET(_xlpm.a,M102,_xlpm.b,K102,2*_xlpm.a*_xlpm.b/(_xlpm.a+_xlpm.b))</f>
        <v>0.5</v>
      </c>
      <c r="P102" s="4">
        <f>_xlfn.LET(_xlpm.p,K102,_xlpm.q,M102,LOG(_xlpm.p/_xlpm.q))</f>
        <v>-0.47712125471966244</v>
      </c>
      <c r="Q102" s="4"/>
    </row>
    <row r="103" spans="1:17">
      <c r="A103" s="3" t="str">
        <f>_xlfn.LET(_xlpm.sep," : ",CONCATENATE(E103,_xlpm.sep,F103))</f>
        <v>~et~ : [ət]</v>
      </c>
      <c r="B103" s="1">
        <v>1</v>
      </c>
      <c r="C103" s="3" t="s">
        <v>560</v>
      </c>
      <c r="D103" s="4">
        <f>B103/freq.sum.r1a</f>
        <v>4.6838407494145199E-4</v>
      </c>
      <c r="E103" s="4" t="str">
        <f>_xlfn.LET(_xlpm.sep,":",_xlpm.w,$C103,_xlfn.CONCAT("~",RIGHT(_xlpm.w,LEN(_xlpm.w)-FIND(_xlpm.sep,_xlpm.w)),"~"))</f>
        <v>~et~</v>
      </c>
      <c r="F103" s="4" t="str">
        <f>_xlfn.LET(_xlpm.sep,":",_xlpm.w,$C103,_xlfn.CONCAT("[",LEFT(_xlpm.w,FIND(_xlpm.sep,_xlpm.w)-1),"]"))</f>
        <v>[ət]</v>
      </c>
      <c r="G103" s="5">
        <f>_xlfn.LET(_xlpm.w,E103,LEN(_xlpm.w)-2)</f>
        <v>2</v>
      </c>
      <c r="H103" s="5">
        <f>_xlfn.LET(_xlpm.w,F103,LEN(_xlpm.w)-2)</f>
        <v>2</v>
      </c>
      <c r="I103" s="5">
        <f>_xlfn.LET(_xlpm.a,H103,_xlpm.b,G103,MAX(_xlpm.a,_xlpm.b))</f>
        <v>2</v>
      </c>
      <c r="J103" s="4" cm="1">
        <f t="array" ref="J103">SUM(_xlfn._xlws.FILTER($D$2:$D$673,_xlfn.MAP($E$2:$E$673,_xlfn.LAMBDA(_xlpm.x,_xlpm.x=$E103))))</f>
        <v>1.405152224824356E-3</v>
      </c>
      <c r="K103" s="4">
        <f>$D103/J103</f>
        <v>0.33333333333333331</v>
      </c>
      <c r="L103" s="4" cm="1">
        <f t="array" ref="L103">SUM(_xlfn._xlws.FILTER($D$2:$D$673,_xlfn.MAP($F$2:$F$673,_xlfn.LAMBDA(_xlpm.x,_xlpm.x=$F103))))</f>
        <v>4.6838407494145199E-4</v>
      </c>
      <c r="M103" s="4">
        <f>$D103/L103</f>
        <v>1</v>
      </c>
      <c r="N103" s="4">
        <f>_xlfn.LET(_xlpm.freq,B103,_xlpm.size,H103+1,_xlpm.F,O103,LOG(1+_xlpm.freq)*LOG(1+_xlpm.size)*_xlpm.F)</f>
        <v>9.0619058289456544E-2</v>
      </c>
      <c r="O103" s="4">
        <f>_xlfn.LET(_xlpm.a,M103,_xlpm.b,K103,2*_xlpm.a*_xlpm.b/(_xlpm.a+_xlpm.b))</f>
        <v>0.5</v>
      </c>
      <c r="P103" s="4">
        <f>_xlfn.LET(_xlpm.p,K103,_xlpm.q,M103,LOG(_xlpm.p/_xlpm.q))</f>
        <v>-0.47712125471966244</v>
      </c>
      <c r="Q103" s="4"/>
    </row>
    <row r="104" spans="1:17">
      <c r="A104" s="3" t="str">
        <f>_xlfn.LET(_xlpm.sep," : ",CONCATENATE(E104,_xlpm.sep,F104))</f>
        <v>~ek~ : [ekʏ]</v>
      </c>
      <c r="B104" s="1">
        <v>1</v>
      </c>
      <c r="C104" s="3" t="s">
        <v>678</v>
      </c>
      <c r="D104" s="4">
        <f>B104/freq.sum.r1a</f>
        <v>4.6838407494145199E-4</v>
      </c>
      <c r="E104" s="3" t="str">
        <f>_xlfn.LET(_xlpm.sep,":",_xlpm.w,$C104,_xlfn.CONCAT("~",RIGHT(_xlpm.w,LEN(_xlpm.w)-FIND(_xlpm.sep,_xlpm.w)),"~"))</f>
        <v>~ek~</v>
      </c>
      <c r="F104" s="3" t="str">
        <f>_xlfn.LET(_xlpm.sep,":",_xlpm.w,$C104,_xlfn.CONCAT("[",LEFT(_xlpm.w,FIND(_xlpm.sep,_xlpm.w)-1),"]"))</f>
        <v>[ekʏ]</v>
      </c>
      <c r="G104" s="5">
        <f>_xlfn.LET(_xlpm.w,E104,LEN(_xlpm.w)-2)</f>
        <v>2</v>
      </c>
      <c r="H104" s="5">
        <f>_xlfn.LET(_xlpm.w,F104,LEN(_xlpm.w)-2)</f>
        <v>3</v>
      </c>
      <c r="I104" s="5">
        <f>_xlfn.LET(_xlpm.a,H104,_xlpm.b,G104,MAX(_xlpm.a,_xlpm.b))</f>
        <v>3</v>
      </c>
      <c r="J104" s="4" cm="1">
        <f t="array" ref="J104">SUM(_xlfn._xlws.FILTER($D$2:$D$673,_xlfn.MAP($E$2:$E$673,_xlfn.LAMBDA(_xlpm.x,_xlpm.x=$E104))))</f>
        <v>1.405152224824356E-3</v>
      </c>
      <c r="K104" s="4">
        <f>$D104/J104</f>
        <v>0.33333333333333331</v>
      </c>
      <c r="L104" s="4" cm="1">
        <f t="array" ref="L104">SUM(_xlfn._xlws.FILTER($D$2:$D$673,_xlfn.MAP($F$2:$F$673,_xlfn.LAMBDA(_xlpm.x,_xlpm.x=$F104))))</f>
        <v>4.6838407494145199E-4</v>
      </c>
      <c r="M104" s="4">
        <f>$D104/L104</f>
        <v>1</v>
      </c>
      <c r="N104" s="4">
        <f>_xlfn.LET(_xlpm.freq,B104,_xlpm.size,H104+1,_xlpm.F,O104,LOG(1+_xlpm.freq)*LOG(1+_xlpm.size)*_xlpm.F)</f>
        <v>0.10520546868726234</v>
      </c>
      <c r="O104" s="4">
        <f>_xlfn.LET(_xlpm.a,M104,_xlpm.b,K104,2*_xlpm.a*_xlpm.b/(_xlpm.a+_xlpm.b))</f>
        <v>0.5</v>
      </c>
      <c r="P104" s="4">
        <f>_xlfn.LET(_xlpm.p,K104,_xlpm.q,M104,LOG(_xlpm.p/_xlpm.q))</f>
        <v>-0.47712125471966244</v>
      </c>
      <c r="Q104" s="4"/>
    </row>
    <row r="105" spans="1:17">
      <c r="A105" s="3" t="str">
        <f>_xlfn.LET(_xlpm.sep," : ",CONCATENATE(E105,_xlpm.sep,F105))</f>
        <v>~et~ : [eːt]</v>
      </c>
      <c r="B105" s="1">
        <v>1</v>
      </c>
      <c r="C105" s="3" t="s">
        <v>240</v>
      </c>
      <c r="D105" s="4">
        <f>B105/freq.sum.r1a</f>
        <v>4.6838407494145199E-4</v>
      </c>
      <c r="E105" s="3" t="str">
        <f>_xlfn.LET(_xlpm.sep,":",_xlpm.w,$C105,_xlfn.CONCAT("~",RIGHT(_xlpm.w,LEN(_xlpm.w)-FIND(_xlpm.sep,_xlpm.w)),"~"))</f>
        <v>~et~</v>
      </c>
      <c r="F105" s="3" t="str">
        <f>_xlfn.LET(_xlpm.sep,":",_xlpm.w,$C105,_xlfn.CONCAT("[",LEFT(_xlpm.w,FIND(_xlpm.sep,_xlpm.w)-1),"]"))</f>
        <v>[eːt]</v>
      </c>
      <c r="G105" s="5">
        <f>_xlfn.LET(_xlpm.w,E105,LEN(_xlpm.w)-2)</f>
        <v>2</v>
      </c>
      <c r="H105" s="5">
        <f>_xlfn.LET(_xlpm.w,F105,LEN(_xlpm.w)-2)</f>
        <v>3</v>
      </c>
      <c r="I105" s="5">
        <f>_xlfn.LET(_xlpm.a,H105,_xlpm.b,G105,MAX(_xlpm.a,_xlpm.b))</f>
        <v>3</v>
      </c>
      <c r="J105" s="4" cm="1">
        <f t="array" ref="J105">SUM(_xlfn._xlws.FILTER($D$2:$D$673,_xlfn.MAP($E$2:$E$673,_xlfn.LAMBDA(_xlpm.x,_xlpm.x=$E105))))</f>
        <v>1.405152224824356E-3</v>
      </c>
      <c r="K105" s="4">
        <f>$D105/J105</f>
        <v>0.33333333333333331</v>
      </c>
      <c r="L105" s="4" cm="1">
        <f t="array" ref="L105">SUM(_xlfn._xlws.FILTER($D$2:$D$673,_xlfn.MAP($F$2:$F$673,_xlfn.LAMBDA(_xlpm.x,_xlpm.x=$F105))))</f>
        <v>4.6838407494145199E-4</v>
      </c>
      <c r="M105" s="4">
        <f>$D105/L105</f>
        <v>1</v>
      </c>
      <c r="N105" s="4">
        <f>_xlfn.LET(_xlpm.freq,B105,_xlpm.size,H105+1,_xlpm.F,O105,LOG(1+_xlpm.freq)*LOG(1+_xlpm.size)*_xlpm.F)</f>
        <v>0.10520546868726234</v>
      </c>
      <c r="O105" s="4">
        <f>_xlfn.LET(_xlpm.a,M105,_xlpm.b,K105,2*_xlpm.a*_xlpm.b/(_xlpm.a+_xlpm.b))</f>
        <v>0.5</v>
      </c>
      <c r="P105" s="4">
        <f>_xlfn.LET(_xlpm.p,K105,_xlpm.q,M105,LOG(_xlpm.p/_xlpm.q))</f>
        <v>-0.47712125471966244</v>
      </c>
      <c r="Q105" s="4"/>
    </row>
    <row r="106" spans="1:17">
      <c r="A106" s="3" t="str">
        <f>_xlfn.LET(_xlpm.sep," : ",CONCATENATE(E106,_xlpm.sep,F106))</f>
        <v>~os~ : [oːz]</v>
      </c>
      <c r="B106" s="1">
        <v>1</v>
      </c>
      <c r="C106" s="3" t="s">
        <v>339</v>
      </c>
      <c r="D106" s="4">
        <f>B106/freq.sum.r1a</f>
        <v>4.6838407494145199E-4</v>
      </c>
      <c r="E106" s="3" t="str">
        <f>_xlfn.LET(_xlpm.sep,":",_xlpm.w,$C106,_xlfn.CONCAT("~",RIGHT(_xlpm.w,LEN(_xlpm.w)-FIND(_xlpm.sep,_xlpm.w)),"~"))</f>
        <v>~os~</v>
      </c>
      <c r="F106" s="3" t="str">
        <f>_xlfn.LET(_xlpm.sep,":",_xlpm.w,$C106,_xlfn.CONCAT("[",LEFT(_xlpm.w,FIND(_xlpm.sep,_xlpm.w)-1),"]"))</f>
        <v>[oːz]</v>
      </c>
      <c r="G106" s="5">
        <f>_xlfn.LET(_xlpm.w,E106,LEN(_xlpm.w)-2)</f>
        <v>2</v>
      </c>
      <c r="H106" s="5">
        <f>_xlfn.LET(_xlpm.w,F106,LEN(_xlpm.w)-2)</f>
        <v>3</v>
      </c>
      <c r="I106" s="5">
        <f>_xlfn.LET(_xlpm.a,H106,_xlpm.b,G106,MAX(_xlpm.a,_xlpm.b))</f>
        <v>3</v>
      </c>
      <c r="J106" s="4" cm="1">
        <f t="array" ref="J106">SUM(_xlfn._xlws.FILTER($D$2:$D$673,_xlfn.MAP($E$2:$E$673,_xlfn.LAMBDA(_xlpm.x,_xlpm.x=$E106))))</f>
        <v>1.405152224824356E-3</v>
      </c>
      <c r="K106" s="4">
        <f>$D106/J106</f>
        <v>0.33333333333333331</v>
      </c>
      <c r="L106" s="4" cm="1">
        <f t="array" ref="L106">SUM(_xlfn._xlws.FILTER($D$2:$D$673,_xlfn.MAP($F$2:$F$673,_xlfn.LAMBDA(_xlpm.x,_xlpm.x=$F106))))</f>
        <v>4.6838407494145199E-4</v>
      </c>
      <c r="M106" s="4">
        <f>$D106/L106</f>
        <v>1</v>
      </c>
      <c r="N106" s="4">
        <f>_xlfn.LET(_xlpm.freq,B106,_xlpm.size,H106+1,_xlpm.F,O106,LOG(1+_xlpm.freq)*LOG(1+_xlpm.size)*_xlpm.F)</f>
        <v>0.10520546868726234</v>
      </c>
      <c r="O106" s="4">
        <f>_xlfn.LET(_xlpm.a,M106,_xlpm.b,K106,2*_xlpm.a*_xlpm.b/(_xlpm.a+_xlpm.b))</f>
        <v>0.5</v>
      </c>
      <c r="P106" s="4">
        <f>_xlfn.LET(_xlpm.p,K106,_xlpm.q,M106,LOG(_xlpm.p/_xlpm.q))</f>
        <v>-0.47712125471966244</v>
      </c>
      <c r="Q106" s="4"/>
    </row>
    <row r="107" spans="1:17">
      <c r="A107" s="3" t="str">
        <f>_xlfn.LET(_xlpm.sep," : ",CONCATENATE(E107,_xlpm.sep,F107))</f>
        <v>~uß~ : [uːs]</v>
      </c>
      <c r="B107" s="1">
        <v>1</v>
      </c>
      <c r="C107" s="3" t="s">
        <v>371</v>
      </c>
      <c r="D107" s="4">
        <f>B107/freq.sum.r1a</f>
        <v>4.6838407494145199E-4</v>
      </c>
      <c r="E107" s="3" t="str">
        <f>_xlfn.LET(_xlpm.sep,":",_xlpm.w,$C107,_xlfn.CONCAT("~",RIGHT(_xlpm.w,LEN(_xlpm.w)-FIND(_xlpm.sep,_xlpm.w)),"~"))</f>
        <v>~uß~</v>
      </c>
      <c r="F107" s="3" t="str">
        <f>_xlfn.LET(_xlpm.sep,":",_xlpm.w,$C107,_xlfn.CONCAT("[",LEFT(_xlpm.w,FIND(_xlpm.sep,_xlpm.w)-1),"]"))</f>
        <v>[uːs]</v>
      </c>
      <c r="G107" s="5">
        <f>_xlfn.LET(_xlpm.w,E107,LEN(_xlpm.w)-2)</f>
        <v>2</v>
      </c>
      <c r="H107" s="5">
        <f>_xlfn.LET(_xlpm.w,F107,LEN(_xlpm.w)-2)</f>
        <v>3</v>
      </c>
      <c r="I107" s="5">
        <f>_xlfn.LET(_xlpm.a,H107,_xlpm.b,G107,MAX(_xlpm.a,_xlpm.b))</f>
        <v>3</v>
      </c>
      <c r="J107" s="4" cm="1">
        <f t="array" ref="J107">SUM(_xlfn._xlws.FILTER($D$2:$D$673,_xlfn.MAP($E$2:$E$673,_xlfn.LAMBDA(_xlpm.x,_xlpm.x=$E107))))</f>
        <v>1.405152224824356E-3</v>
      </c>
      <c r="K107" s="4">
        <f>$D107/J107</f>
        <v>0.33333333333333331</v>
      </c>
      <c r="L107" s="4" cm="1">
        <f t="array" ref="L107">SUM(_xlfn._xlws.FILTER($D$2:$D$673,_xlfn.MAP($F$2:$F$673,_xlfn.LAMBDA(_xlpm.x,_xlpm.x=$F107))))</f>
        <v>4.6838407494145199E-4</v>
      </c>
      <c r="M107" s="4">
        <f>$D107/L107</f>
        <v>1</v>
      </c>
      <c r="N107" s="4">
        <f>_xlfn.LET(_xlpm.freq,B107,_xlpm.size,H107+1,_xlpm.F,O107,LOG(1+_xlpm.freq)*LOG(1+_xlpm.size)*_xlpm.F)</f>
        <v>0.10520546868726234</v>
      </c>
      <c r="O107" s="4">
        <f>_xlfn.LET(_xlpm.a,M107,_xlpm.b,K107,2*_xlpm.a*_xlpm.b/(_xlpm.a+_xlpm.b))</f>
        <v>0.5</v>
      </c>
      <c r="P107" s="4">
        <f>_xlfn.LET(_xlpm.p,K107,_xlpm.q,M107,LOG(_xlpm.p/_xlpm.q))</f>
        <v>-0.47712125471966244</v>
      </c>
      <c r="Q107" s="4"/>
    </row>
    <row r="108" spans="1:17">
      <c r="A108" s="3" t="str">
        <f>_xlfn.LET(_xlpm.sep," : ",CONCATENATE(E108,_xlpm.sep,F108))</f>
        <v>~at~ : [aːt]</v>
      </c>
      <c r="B108" s="1">
        <v>3</v>
      </c>
      <c r="C108" s="3" t="s">
        <v>172</v>
      </c>
      <c r="D108" s="4">
        <f>B108/freq.sum.r1a</f>
        <v>1.405152224824356E-3</v>
      </c>
      <c r="E108" s="3" t="str">
        <f>_xlfn.LET(_xlpm.sep,":",_xlpm.w,$C108,_xlfn.CONCAT("~",RIGHT(_xlpm.w,LEN(_xlpm.w)-FIND(_xlpm.sep,_xlpm.w)),"~"))</f>
        <v>~at~</v>
      </c>
      <c r="F108" s="3" t="str">
        <f>_xlfn.LET(_xlpm.sep,":",_xlpm.w,$C108,_xlfn.CONCAT("[",LEFT(_xlpm.w,FIND(_xlpm.sep,_xlpm.w)-1),"]"))</f>
        <v>[aːt]</v>
      </c>
      <c r="G108" s="5">
        <f>_xlfn.LET(_xlpm.w,E108,LEN(_xlpm.w)-2)</f>
        <v>2</v>
      </c>
      <c r="H108" s="5">
        <f>_xlfn.LET(_xlpm.w,F108,LEN(_xlpm.w)-2)</f>
        <v>3</v>
      </c>
      <c r="I108" s="5">
        <f>_xlfn.LET(_xlpm.a,H108,_xlpm.b,G108,MAX(_xlpm.a,_xlpm.b))</f>
        <v>3</v>
      </c>
      <c r="J108" s="4" cm="1">
        <f t="array" ref="J108">SUM(_xlfn._xlws.FILTER($D$2:$D$673,_xlfn.MAP($E$2:$E$673,_xlfn.LAMBDA(_xlpm.x,_xlpm.x=$E108))))</f>
        <v>6.0889929742388759E-3</v>
      </c>
      <c r="K108" s="4">
        <f>$D108/J108</f>
        <v>0.23076923076923078</v>
      </c>
      <c r="L108" s="4" cm="1">
        <f t="array" ref="L108">SUM(_xlfn._xlws.FILTER($D$2:$D$673,_xlfn.MAP($F$2:$F$673,_xlfn.LAMBDA(_xlpm.x,_xlpm.x=$F108))))</f>
        <v>2.34192037470726E-3</v>
      </c>
      <c r="M108" s="4">
        <f>$D108/L108</f>
        <v>0.6</v>
      </c>
      <c r="N108" s="4">
        <f>_xlfn.LET(_xlpm.freq,B108,_xlpm.size,H108+1,_xlpm.F,O108,LOG(1+_xlpm.freq)*LOG(1+_xlpm.size)*_xlpm.F)</f>
        <v>0.14027395824968314</v>
      </c>
      <c r="O108" s="4">
        <f>_xlfn.LET(_xlpm.a,M108,_xlpm.b,K108,2*_xlpm.a*_xlpm.b/(_xlpm.a+_xlpm.b))</f>
        <v>0.33333333333333337</v>
      </c>
      <c r="P108" s="4">
        <f>_xlfn.LET(_xlpm.p,K108,_xlpm.q,M108,LOG(_xlpm.p/_xlpm.q))</f>
        <v>-0.41497334797081792</v>
      </c>
      <c r="Q108" s="4"/>
    </row>
    <row r="109" spans="1:17">
      <c r="A109" s="3" t="str">
        <f>_xlfn.LET(_xlpm.sep," : ",CONCATENATE(E109,_xlpm.sep,F109))</f>
        <v>~it~ : [its]</v>
      </c>
      <c r="B109" s="1">
        <v>1</v>
      </c>
      <c r="C109" s="3" t="s">
        <v>263</v>
      </c>
      <c r="D109" s="4">
        <f>B109/freq.sum.r1a</f>
        <v>4.6838407494145199E-4</v>
      </c>
      <c r="E109" s="4" t="str">
        <f>_xlfn.LET(_xlpm.sep,":",_xlpm.w,$C109,_xlfn.CONCAT("~",RIGHT(_xlpm.w,LEN(_xlpm.w)-FIND(_xlpm.sep,_xlpm.w)),"~"))</f>
        <v>~it~</v>
      </c>
      <c r="F109" s="4" t="str">
        <f>_xlfn.LET(_xlpm.sep,":",_xlpm.w,$C109,_xlfn.CONCAT("[",LEFT(_xlpm.w,FIND(_xlpm.sep,_xlpm.w)-1),"]"))</f>
        <v>[its]</v>
      </c>
      <c r="G109" s="5">
        <f>_xlfn.LET(_xlpm.w,E109,LEN(_xlpm.w)-2)</f>
        <v>2</v>
      </c>
      <c r="H109" s="5">
        <f>_xlfn.LET(_xlpm.w,F109,LEN(_xlpm.w)-2)</f>
        <v>3</v>
      </c>
      <c r="I109" s="5">
        <f>_xlfn.LET(_xlpm.a,H109,_xlpm.b,G109,MAX(_xlpm.a,_xlpm.b))</f>
        <v>3</v>
      </c>
      <c r="J109" s="4" cm="1">
        <f t="array" ref="J109">SUM(_xlfn._xlws.FILTER($D$2:$D$673,_xlfn.MAP($E$2:$E$673,_xlfn.LAMBDA(_xlpm.x,_xlpm.x=$E109))))</f>
        <v>2.34192037470726E-3</v>
      </c>
      <c r="K109" s="4">
        <f>$D109/J109</f>
        <v>0.2</v>
      </c>
      <c r="L109" s="4" cm="1">
        <f t="array" ref="L109">SUM(_xlfn._xlws.FILTER($D$2:$D$673,_xlfn.MAP($F$2:$F$673,_xlfn.LAMBDA(_xlpm.x,_xlpm.x=$F109))))</f>
        <v>9.3676814988290398E-4</v>
      </c>
      <c r="M109" s="4">
        <f>$D109/L109</f>
        <v>0.5</v>
      </c>
      <c r="N109" s="4">
        <f>_xlfn.LET(_xlpm.freq,B109,_xlpm.size,H109+1,_xlpm.F,O109,LOG(1+_xlpm.freq)*LOG(1+_xlpm.size)*_xlpm.F)</f>
        <v>6.011741067843563E-2</v>
      </c>
      <c r="O109" s="4">
        <f>_xlfn.LET(_xlpm.a,M109,_xlpm.b,K109,2*_xlpm.a*_xlpm.b/(_xlpm.a+_xlpm.b))</f>
        <v>0.28571428571428575</v>
      </c>
      <c r="P109" s="4">
        <f>_xlfn.LET(_xlpm.p,K109,_xlpm.q,M109,LOG(_xlpm.p/_xlpm.q))</f>
        <v>-0.3979400086720376</v>
      </c>
      <c r="Q109" s="4"/>
    </row>
    <row r="110" spans="1:17">
      <c r="A110" s="3" t="str">
        <f>_xlfn.LET(_xlpm.sep," : ",CONCATENATE(E110,_xlpm.sep,F110))</f>
        <v>~am~ : [am]</v>
      </c>
      <c r="B110" s="1">
        <v>2</v>
      </c>
      <c r="C110" s="3" t="s">
        <v>69</v>
      </c>
      <c r="D110" s="4">
        <f>B110/freq.sum.r1a</f>
        <v>9.3676814988290398E-4</v>
      </c>
      <c r="E110" s="3" t="str">
        <f>_xlfn.LET(_xlpm.sep,":",_xlpm.w,$C110,_xlfn.CONCAT("~",RIGHT(_xlpm.w,LEN(_xlpm.w)-FIND(_xlpm.sep,_xlpm.w)),"~"))</f>
        <v>~am~</v>
      </c>
      <c r="F110" s="3" t="str">
        <f>_xlfn.LET(_xlpm.sep,":",_xlpm.w,$C110,_xlfn.CONCAT("[",LEFT(_xlpm.w,FIND(_xlpm.sep,_xlpm.w)-1),"]"))</f>
        <v>[am]</v>
      </c>
      <c r="G110" s="5">
        <f>_xlfn.LET(_xlpm.w,E110,LEN(_xlpm.w)-2)</f>
        <v>2</v>
      </c>
      <c r="H110" s="5">
        <f>_xlfn.LET(_xlpm.w,F110,LEN(_xlpm.w)-2)</f>
        <v>2</v>
      </c>
      <c r="I110" s="5">
        <f>_xlfn.LET(_xlpm.a,H110,_xlpm.b,G110,MAX(_xlpm.a,_xlpm.b))</f>
        <v>2</v>
      </c>
      <c r="J110" s="4" cm="1">
        <f t="array" ref="J110">SUM(_xlfn._xlws.FILTER($D$2:$D$673,_xlfn.MAP($E$2:$E$673,_xlfn.LAMBDA(_xlpm.x,_xlpm.x=$E110))))</f>
        <v>4.6838407494145199E-3</v>
      </c>
      <c r="K110" s="4">
        <f>$D110/J110</f>
        <v>0.2</v>
      </c>
      <c r="L110" s="4" cm="1">
        <f t="array" ref="L110">SUM(_xlfn._xlws.FILTER($D$2:$D$673,_xlfn.MAP($F$2:$F$673,_xlfn.LAMBDA(_xlpm.x,_xlpm.x=$F110))))</f>
        <v>1.873536299765808E-3</v>
      </c>
      <c r="M110" s="4">
        <f>$D110/L110</f>
        <v>0.5</v>
      </c>
      <c r="N110" s="4">
        <f>_xlfn.LET(_xlpm.freq,B110,_xlpm.size,H110+1,_xlpm.F,O110,LOG(1+_xlpm.freq)*LOG(1+_xlpm.size)*_xlpm.F)</f>
        <v>8.2073033851116153E-2</v>
      </c>
      <c r="O110" s="4">
        <f>_xlfn.LET(_xlpm.a,M110,_xlpm.b,K110,2*_xlpm.a*_xlpm.b/(_xlpm.a+_xlpm.b))</f>
        <v>0.28571428571428575</v>
      </c>
      <c r="P110" s="4">
        <f>_xlfn.LET(_xlpm.p,K110,_xlpm.q,M110,LOG(_xlpm.p/_xlpm.q))</f>
        <v>-0.3979400086720376</v>
      </c>
      <c r="Q110" s="4"/>
    </row>
    <row r="111" spans="1:17">
      <c r="A111" s="3" t="str">
        <f>_xlfn.LET(_xlpm.sep," : ",CONCATENATE(E111,_xlpm.sep,F111))</f>
        <v>~it~ : [it]</v>
      </c>
      <c r="B111" s="1">
        <v>2</v>
      </c>
      <c r="C111" s="3" t="s">
        <v>262</v>
      </c>
      <c r="D111" s="4">
        <f>B111/freq.sum.r1a</f>
        <v>9.3676814988290398E-4</v>
      </c>
      <c r="E111" s="4" t="str">
        <f>_xlfn.LET(_xlpm.sep,":",_xlpm.w,$C111,_xlfn.CONCAT("~",RIGHT(_xlpm.w,LEN(_xlpm.w)-FIND(_xlpm.sep,_xlpm.w)),"~"))</f>
        <v>~it~</v>
      </c>
      <c r="F111" s="4" t="str">
        <f>_xlfn.LET(_xlpm.sep,":",_xlpm.w,$C111,_xlfn.CONCAT("[",LEFT(_xlpm.w,FIND(_xlpm.sep,_xlpm.w)-1),"]"))</f>
        <v>[it]</v>
      </c>
      <c r="G111" s="5">
        <f>_xlfn.LET(_xlpm.w,E111,LEN(_xlpm.w)-2)</f>
        <v>2</v>
      </c>
      <c r="H111" s="5">
        <f>_xlfn.LET(_xlpm.w,F111,LEN(_xlpm.w)-2)</f>
        <v>2</v>
      </c>
      <c r="I111" s="5">
        <f>_xlfn.LET(_xlpm.a,H111,_xlpm.b,G111,MAX(_xlpm.a,_xlpm.b))</f>
        <v>2</v>
      </c>
      <c r="J111" s="4" cm="1">
        <f t="array" ref="J111">SUM(_xlfn._xlws.FILTER($D$2:$D$673,_xlfn.MAP($E$2:$E$673,_xlfn.LAMBDA(_xlpm.x,_xlpm.x=$E111))))</f>
        <v>2.34192037470726E-3</v>
      </c>
      <c r="K111" s="4">
        <f>$D111/J111</f>
        <v>0.4</v>
      </c>
      <c r="L111" s="4" cm="1">
        <f t="array" ref="L111">SUM(_xlfn._xlws.FILTER($D$2:$D$673,_xlfn.MAP($F$2:$F$673,_xlfn.LAMBDA(_xlpm.x,_xlpm.x=$F111))))</f>
        <v>9.3676814988290398E-4</v>
      </c>
      <c r="M111" s="4">
        <f>$D111/L111</f>
        <v>1</v>
      </c>
      <c r="N111" s="4">
        <f>_xlfn.LET(_xlpm.freq,B111,_xlpm.size,H111+1,_xlpm.F,O111,LOG(1+_xlpm.freq)*LOG(1+_xlpm.size)*_xlpm.F)</f>
        <v>0.16414606770223231</v>
      </c>
      <c r="O111" s="4">
        <f>_xlfn.LET(_xlpm.a,M111,_xlpm.b,K111,2*_xlpm.a*_xlpm.b/(_xlpm.a+_xlpm.b))</f>
        <v>0.57142857142857151</v>
      </c>
      <c r="P111" s="4">
        <f>_xlfn.LET(_xlpm.p,K111,_xlpm.q,M111,LOG(_xlpm.p/_xlpm.q))</f>
        <v>-0.3979400086720376</v>
      </c>
      <c r="Q111" s="4"/>
    </row>
    <row r="112" spans="1:17">
      <c r="A112" s="3" t="str">
        <f>_xlfn.LET(_xlpm.sep," : ",CONCATENATE(E112,_xlpm.sep,F112))</f>
        <v>~as~ : [aːz]</v>
      </c>
      <c r="B112" s="1">
        <v>2</v>
      </c>
      <c r="C112" s="3" t="s">
        <v>185</v>
      </c>
      <c r="D112" s="4">
        <f>B112/freq.sum.r1a</f>
        <v>9.3676814988290398E-4</v>
      </c>
      <c r="E112" s="3" t="str">
        <f>_xlfn.LET(_xlpm.sep,":",_xlpm.w,$C112,_xlfn.CONCAT("~",RIGHT(_xlpm.w,LEN(_xlpm.w)-FIND(_xlpm.sep,_xlpm.w)),"~"))</f>
        <v>~as~</v>
      </c>
      <c r="F112" s="3" t="str">
        <f>_xlfn.LET(_xlpm.sep,":",_xlpm.w,$C112,_xlfn.CONCAT("[",LEFT(_xlpm.w,FIND(_xlpm.sep,_xlpm.w)-1),"]"))</f>
        <v>[aːz]</v>
      </c>
      <c r="G112" s="5">
        <f>_xlfn.LET(_xlpm.w,E112,LEN(_xlpm.w)-2)</f>
        <v>2</v>
      </c>
      <c r="H112" s="5">
        <f>_xlfn.LET(_xlpm.w,F112,LEN(_xlpm.w)-2)</f>
        <v>3</v>
      </c>
      <c r="I112" s="5">
        <f>_xlfn.LET(_xlpm.a,H112,_xlpm.b,G112,MAX(_xlpm.a,_xlpm.b))</f>
        <v>3</v>
      </c>
      <c r="J112" s="4" cm="1">
        <f t="array" ref="J112">SUM(_xlfn._xlws.FILTER($D$2:$D$673,_xlfn.MAP($E$2:$E$673,_xlfn.LAMBDA(_xlpm.x,_xlpm.x=$E112))))</f>
        <v>2.34192037470726E-3</v>
      </c>
      <c r="K112" s="4">
        <f>$D112/J112</f>
        <v>0.4</v>
      </c>
      <c r="L112" s="4" cm="1">
        <f t="array" ref="L112">SUM(_xlfn._xlws.FILTER($D$2:$D$673,_xlfn.MAP($F$2:$F$673,_xlfn.LAMBDA(_xlpm.x,_xlpm.x=$F112))))</f>
        <v>9.3676814988290398E-4</v>
      </c>
      <c r="M112" s="4">
        <f>$D112/L112</f>
        <v>1</v>
      </c>
      <c r="N112" s="4">
        <f>_xlfn.LET(_xlpm.freq,B112,_xlpm.size,H112+1,_xlpm.F,O112,LOG(1+_xlpm.freq)*LOG(1+_xlpm.size)*_xlpm.F)</f>
        <v>0.19056768313154815</v>
      </c>
      <c r="O112" s="4">
        <f>_xlfn.LET(_xlpm.a,M112,_xlpm.b,K112,2*_xlpm.a*_xlpm.b/(_xlpm.a+_xlpm.b))</f>
        <v>0.57142857142857151</v>
      </c>
      <c r="P112" s="4">
        <f>_xlfn.LET(_xlpm.p,K112,_xlpm.q,M112,LOG(_xlpm.p/_xlpm.q))</f>
        <v>-0.3979400086720376</v>
      </c>
      <c r="Q112" s="4"/>
    </row>
    <row r="113" spans="1:17">
      <c r="A113" s="3" t="str">
        <f>_xlfn.LET(_xlpm.sep," : ",CONCATENATE(E113,_xlpm.sep,F113))</f>
        <v>~in~ : [in]</v>
      </c>
      <c r="B113" s="1">
        <v>4</v>
      </c>
      <c r="C113" s="3" t="s">
        <v>259</v>
      </c>
      <c r="D113" s="4">
        <f>B113/freq.sum.r1a</f>
        <v>1.873536299765808E-3</v>
      </c>
      <c r="E113" s="3" t="str">
        <f>_xlfn.LET(_xlpm.sep,":",_xlpm.w,$C113,_xlfn.CONCAT("~",RIGHT(_xlpm.w,LEN(_xlpm.w)-FIND(_xlpm.sep,_xlpm.w)),"~"))</f>
        <v>~in~</v>
      </c>
      <c r="F113" s="3" t="str">
        <f>_xlfn.LET(_xlpm.sep,":",_xlpm.w,$C113,_xlfn.CONCAT("[",LEFT(_xlpm.w,FIND(_xlpm.sep,_xlpm.w)-1),"]"))</f>
        <v>[in]</v>
      </c>
      <c r="G113" s="5">
        <f>_xlfn.LET(_xlpm.w,E113,LEN(_xlpm.w)-2)</f>
        <v>2</v>
      </c>
      <c r="H113" s="5">
        <f>_xlfn.LET(_xlpm.w,F113,LEN(_xlpm.w)-2)</f>
        <v>2</v>
      </c>
      <c r="I113" s="5">
        <f>_xlfn.LET(_xlpm.a,H113,_xlpm.b,G113,MAX(_xlpm.a,_xlpm.b))</f>
        <v>2</v>
      </c>
      <c r="J113" s="4" cm="1">
        <f t="array" ref="J113">SUM(_xlfn._xlws.FILTER($D$2:$D$673,_xlfn.MAP($E$2:$E$673,_xlfn.LAMBDA(_xlpm.x,_xlpm.x=$E113))))</f>
        <v>4.6838407494145199E-3</v>
      </c>
      <c r="K113" s="4">
        <f>$D113/J113</f>
        <v>0.4</v>
      </c>
      <c r="L113" s="4" cm="1">
        <f t="array" ref="L113">SUM(_xlfn._xlws.FILTER($D$2:$D$673,_xlfn.MAP($F$2:$F$673,_xlfn.LAMBDA(_xlpm.x,_xlpm.x=$F113))))</f>
        <v>1.873536299765808E-3</v>
      </c>
      <c r="M113" s="4">
        <f>$D113/L113</f>
        <v>1</v>
      </c>
      <c r="N113" s="4">
        <f>_xlfn.LET(_xlpm.freq,B113,_xlpm.size,H113+1,_xlpm.F,O113,LOG(1+_xlpm.freq)*LOG(1+_xlpm.size)*_xlpm.F)</f>
        <v>0.24046964271374252</v>
      </c>
      <c r="O113" s="4">
        <f>_xlfn.LET(_xlpm.a,M113,_xlpm.b,K113,2*_xlpm.a*_xlpm.b/(_xlpm.a+_xlpm.b))</f>
        <v>0.57142857142857151</v>
      </c>
      <c r="P113" s="4">
        <f>_xlfn.LET(_xlpm.p,K113,_xlpm.q,M113,LOG(_xlpm.p/_xlpm.q))</f>
        <v>-0.3979400086720376</v>
      </c>
      <c r="Q113" s="4"/>
    </row>
    <row r="114" spans="1:17">
      <c r="A114" s="3" t="str">
        <f>_xlfn.LET(_xlpm.sep," : ",CONCATENATE(E114,_xlpm.sep,F114))</f>
        <v>~es~ : [əz]</v>
      </c>
      <c r="B114" s="1">
        <v>3</v>
      </c>
      <c r="C114" s="3" t="s">
        <v>592</v>
      </c>
      <c r="D114" s="4">
        <f>B114/freq.sum.r1a</f>
        <v>1.405152224824356E-3</v>
      </c>
      <c r="E114" s="4" t="str">
        <f>_xlfn.LET(_xlpm.sep,":",_xlpm.w,$C114,_xlfn.CONCAT("~",RIGHT(_xlpm.w,LEN(_xlpm.w)-FIND(_xlpm.sep,_xlpm.w)),"~"))</f>
        <v>~es~</v>
      </c>
      <c r="F114" s="4" t="str">
        <f>_xlfn.LET(_xlpm.sep,":",_xlpm.w,$C114,_xlfn.CONCAT("[",LEFT(_xlpm.w,FIND(_xlpm.sep,_xlpm.w)-1),"]"))</f>
        <v>[əz]</v>
      </c>
      <c r="G114" s="5">
        <f>_xlfn.LET(_xlpm.w,E114,LEN(_xlpm.w)-2)</f>
        <v>2</v>
      </c>
      <c r="H114" s="5">
        <f>_xlfn.LET(_xlpm.w,F114,LEN(_xlpm.w)-2)</f>
        <v>2</v>
      </c>
      <c r="I114" s="5">
        <f>_xlfn.LET(_xlpm.a,H114,_xlpm.b,G114,MAX(_xlpm.a,_xlpm.b))</f>
        <v>2</v>
      </c>
      <c r="J114" s="4" cm="1">
        <f t="array" ref="J114">SUM(_xlfn._xlws.FILTER($D$2:$D$673,_xlfn.MAP($E$2:$E$673,_xlfn.LAMBDA(_xlpm.x,_xlpm.x=$E114))))</f>
        <v>3.2786885245901639E-3</v>
      </c>
      <c r="K114" s="4">
        <f>$D114/J114</f>
        <v>0.42857142857142855</v>
      </c>
      <c r="L114" s="4" cm="1">
        <f t="array" ref="L114">SUM(_xlfn._xlws.FILTER($D$2:$D$673,_xlfn.MAP($F$2:$F$673,_xlfn.LAMBDA(_xlpm.x,_xlpm.x=$F114))))</f>
        <v>1.405152224824356E-3</v>
      </c>
      <c r="M114" s="4">
        <f>$D114/L114</f>
        <v>1</v>
      </c>
      <c r="N114" s="4">
        <f>_xlfn.LET(_xlpm.freq,B114,_xlpm.size,H114+1,_xlpm.F,O114,LOG(1+_xlpm.freq)*LOG(1+_xlpm.size)*_xlpm.F)</f>
        <v>0.21748573989469569</v>
      </c>
      <c r="O114" s="4">
        <f>_xlfn.LET(_xlpm.a,M114,_xlpm.b,K114,2*_xlpm.a*_xlpm.b/(_xlpm.a+_xlpm.b))</f>
        <v>0.6</v>
      </c>
      <c r="P114" s="4">
        <f>_xlfn.LET(_xlpm.p,K114,_xlpm.q,M114,LOG(_xlpm.p/_xlpm.q))</f>
        <v>-0.36797678529459443</v>
      </c>
      <c r="Q114" s="4"/>
    </row>
    <row r="115" spans="1:17">
      <c r="A115" s="3" t="str">
        <f>_xlfn.LET(_xlpm.sep," : ",CONCATENATE(E115,_xlpm.sep,F115))</f>
        <v>~ag~ : [aːɡ]</v>
      </c>
      <c r="B115" s="1">
        <v>3</v>
      </c>
      <c r="C115" s="3" t="s">
        <v>191</v>
      </c>
      <c r="D115" s="4">
        <f>B115/freq.sum.r1a</f>
        <v>1.405152224824356E-3</v>
      </c>
      <c r="E115" s="4" t="str">
        <f>_xlfn.LET(_xlpm.sep,":",_xlpm.w,$C115,_xlfn.CONCAT("~",RIGHT(_xlpm.w,LEN(_xlpm.w)-FIND(_xlpm.sep,_xlpm.w)),"~"))</f>
        <v>~ag~</v>
      </c>
      <c r="F115" s="4" t="str">
        <f>_xlfn.LET(_xlpm.sep,":",_xlpm.w,$C115,_xlfn.CONCAT("[",LEFT(_xlpm.w,FIND(_xlpm.sep,_xlpm.w)-1),"]"))</f>
        <v>[aːɡ]</v>
      </c>
      <c r="G115" s="5">
        <f>_xlfn.LET(_xlpm.w,E115,LEN(_xlpm.w)-2)</f>
        <v>2</v>
      </c>
      <c r="H115" s="5">
        <f>_xlfn.LET(_xlpm.w,F115,LEN(_xlpm.w)-2)</f>
        <v>3</v>
      </c>
      <c r="I115" s="5">
        <f>_xlfn.LET(_xlpm.a,H115,_xlpm.b,G115,MAX(_xlpm.a,_xlpm.b))</f>
        <v>3</v>
      </c>
      <c r="J115" s="4" cm="1">
        <f t="array" ref="J115">SUM(_xlfn._xlws.FILTER($D$2:$D$673,_xlfn.MAP($E$2:$E$673,_xlfn.LAMBDA(_xlpm.x,_xlpm.x=$E115))))</f>
        <v>3.2786885245901639E-3</v>
      </c>
      <c r="K115" s="4">
        <f>$D115/J115</f>
        <v>0.42857142857142855</v>
      </c>
      <c r="L115" s="4" cm="1">
        <f t="array" ref="L115">SUM(_xlfn._xlws.FILTER($D$2:$D$673,_xlfn.MAP($F$2:$F$673,_xlfn.LAMBDA(_xlpm.x,_xlpm.x=$F115))))</f>
        <v>1.405152224824356E-3</v>
      </c>
      <c r="M115" s="4">
        <f>$D115/L115</f>
        <v>1</v>
      </c>
      <c r="N115" s="4">
        <f>_xlfn.LET(_xlpm.freq,B115,_xlpm.size,H115+1,_xlpm.F,O115,LOG(1+_xlpm.freq)*LOG(1+_xlpm.size)*_xlpm.F)</f>
        <v>0.2524931248494296</v>
      </c>
      <c r="O115" s="4">
        <f>_xlfn.LET(_xlpm.a,M115,_xlpm.b,K115,2*_xlpm.a*_xlpm.b/(_xlpm.a+_xlpm.b))</f>
        <v>0.6</v>
      </c>
      <c r="P115" s="4">
        <f>_xlfn.LET(_xlpm.p,K115,_xlpm.q,M115,LOG(_xlpm.p/_xlpm.q))</f>
        <v>-0.36797678529459443</v>
      </c>
      <c r="Q115" s="4"/>
    </row>
    <row r="116" spans="1:17">
      <c r="A116" s="3" t="str">
        <f>_xlfn.LET(_xlpm.sep," : ",CONCATENATE(E116,_xlpm.sep,F116))</f>
        <v>~eg~ : [eɡ]</v>
      </c>
      <c r="B116" s="1">
        <v>4</v>
      </c>
      <c r="C116" s="3" t="s">
        <v>226</v>
      </c>
      <c r="D116" s="4">
        <f>B116/freq.sum.r1a</f>
        <v>1.873536299765808E-3</v>
      </c>
      <c r="E116" s="3" t="str">
        <f>_xlfn.LET(_xlpm.sep,":",_xlpm.w,$C116,_xlfn.CONCAT("~",RIGHT(_xlpm.w,LEN(_xlpm.w)-FIND(_xlpm.sep,_xlpm.w)),"~"))</f>
        <v>~eg~</v>
      </c>
      <c r="F116" s="3" t="str">
        <f>_xlfn.LET(_xlpm.sep,":",_xlpm.w,$C116,_xlfn.CONCAT("[",LEFT(_xlpm.w,FIND(_xlpm.sep,_xlpm.w)-1),"]"))</f>
        <v>[eɡ]</v>
      </c>
      <c r="G116" s="5">
        <f>_xlfn.LET(_xlpm.w,E116,LEN(_xlpm.w)-2)</f>
        <v>2</v>
      </c>
      <c r="H116" s="5">
        <f>_xlfn.LET(_xlpm.w,F116,LEN(_xlpm.w)-2)</f>
        <v>2</v>
      </c>
      <c r="I116" s="5">
        <f>_xlfn.LET(_xlpm.a,H116,_xlpm.b,G116,MAX(_xlpm.a,_xlpm.b))</f>
        <v>2</v>
      </c>
      <c r="J116" s="4" cm="1">
        <f t="array" ref="J116">SUM(_xlfn._xlws.FILTER($D$2:$D$673,_xlfn.MAP($E$2:$E$673,_xlfn.LAMBDA(_xlpm.x,_xlpm.x=$E116))))</f>
        <v>4.2154566744730679E-3</v>
      </c>
      <c r="K116" s="4">
        <f>$D116/J116</f>
        <v>0.44444444444444442</v>
      </c>
      <c r="L116" s="4" cm="1">
        <f t="array" ref="L116">SUM(_xlfn._xlws.FILTER($D$2:$D$673,_xlfn.MAP($F$2:$F$673,_xlfn.LAMBDA(_xlpm.x,_xlpm.x=$F116))))</f>
        <v>1.873536299765808E-3</v>
      </c>
      <c r="M116" s="4">
        <f>$D116/L116</f>
        <v>1</v>
      </c>
      <c r="N116" s="4">
        <f>_xlfn.LET(_xlpm.freq,B116,_xlpm.size,H116+1,_xlpm.F,O116,LOG(1+_xlpm.freq)*LOG(1+_xlpm.size)*_xlpm.F)</f>
        <v>0.2589673075378765</v>
      </c>
      <c r="O116" s="4">
        <f>_xlfn.LET(_xlpm.a,M116,_xlpm.b,K116,2*_xlpm.a*_xlpm.b/(_xlpm.a+_xlpm.b))</f>
        <v>0.61538461538461531</v>
      </c>
      <c r="P116" s="4">
        <f>_xlfn.LET(_xlpm.p,K116,_xlpm.q,M116,LOG(_xlpm.p/_xlpm.q))</f>
        <v>-0.35218251811136253</v>
      </c>
      <c r="Q116" s="4"/>
    </row>
    <row r="117" spans="1:17">
      <c r="A117" s="3" t="str">
        <f>_xlfn.LET(_xlpm.sep," : ",CONCATENATE(E117,_xlpm.sep,F117))</f>
        <v>~ar~ : [aʁ]</v>
      </c>
      <c r="B117" s="1">
        <v>3</v>
      </c>
      <c r="C117" s="3" t="s">
        <v>104</v>
      </c>
      <c r="D117" s="4">
        <f>B117/freq.sum.r1a</f>
        <v>1.405152224824356E-3</v>
      </c>
      <c r="E117" s="4" t="str">
        <f>_xlfn.LET(_xlpm.sep,":",_xlpm.w,$C117,_xlfn.CONCAT("~",RIGHT(_xlpm.w,LEN(_xlpm.w)-FIND(_xlpm.sep,_xlpm.w)),"~"))</f>
        <v>~ar~</v>
      </c>
      <c r="F117" s="4" t="str">
        <f>_xlfn.LET(_xlpm.sep,":",_xlpm.w,$C117,_xlfn.CONCAT("[",LEFT(_xlpm.w,FIND(_xlpm.sep,_xlpm.w)-1),"]"))</f>
        <v>[aʁ]</v>
      </c>
      <c r="G117" s="5">
        <f>_xlfn.LET(_xlpm.w,E117,LEN(_xlpm.w)-2)</f>
        <v>2</v>
      </c>
      <c r="H117" s="5">
        <f>_xlfn.LET(_xlpm.w,F117,LEN(_xlpm.w)-2)</f>
        <v>2</v>
      </c>
      <c r="I117" s="5">
        <f>_xlfn.LET(_xlpm.a,H117,_xlpm.b,G117,MAX(_xlpm.a,_xlpm.b))</f>
        <v>2</v>
      </c>
      <c r="J117" s="4" cm="1">
        <f t="array" ref="J117">SUM(_xlfn._xlws.FILTER($D$2:$D$673,_xlfn.MAP($E$2:$E$673,_xlfn.LAMBDA(_xlpm.x,_xlpm.x=$E117))))</f>
        <v>5.1522248243559719E-3</v>
      </c>
      <c r="K117" s="4">
        <f>$D117/J117</f>
        <v>0.27272727272727271</v>
      </c>
      <c r="L117" s="4" cm="1">
        <f t="array" ref="L117">SUM(_xlfn._xlws.FILTER($D$2:$D$673,_xlfn.MAP($F$2:$F$673,_xlfn.LAMBDA(_xlpm.x,_xlpm.x=$F117))))</f>
        <v>2.34192037470726E-3</v>
      </c>
      <c r="M117" s="4">
        <f>$D117/L117</f>
        <v>0.6</v>
      </c>
      <c r="N117" s="4">
        <f>_xlfn.LET(_xlpm.freq,B117,_xlpm.size,H117+1,_xlpm.F,O117,LOG(1+_xlpm.freq)*LOG(1+_xlpm.size)*_xlpm.F)</f>
        <v>0.13592858743418479</v>
      </c>
      <c r="O117" s="4">
        <f>_xlfn.LET(_xlpm.a,M117,_xlpm.b,K117,2*_xlpm.a*_xlpm.b/(_xlpm.a+_xlpm.b))</f>
        <v>0.37499999999999994</v>
      </c>
      <c r="P117" s="4">
        <f>_xlfn.LET(_xlpm.p,K117,_xlpm.q,M117,LOG(_xlpm.p/_xlpm.q))</f>
        <v>-0.34242268082220623</v>
      </c>
      <c r="Q117" s="4"/>
    </row>
    <row r="118" spans="1:17">
      <c r="A118" s="3" t="str">
        <f>_xlfn.LET(_xlpm.sep," : ",CONCATENATE(E118,_xlpm.sep,F118))</f>
        <v>~at~ : [ats]</v>
      </c>
      <c r="B118" s="1">
        <v>2</v>
      </c>
      <c r="C118" s="3" t="s">
        <v>96</v>
      </c>
      <c r="D118" s="4">
        <f>B118/freq.sum.r1a</f>
        <v>9.3676814988290398E-4</v>
      </c>
      <c r="E118" s="3" t="str">
        <f>_xlfn.LET(_xlpm.sep,":",_xlpm.w,$C118,_xlfn.CONCAT("~",RIGHT(_xlpm.w,LEN(_xlpm.w)-FIND(_xlpm.sep,_xlpm.w)),"~"))</f>
        <v>~at~</v>
      </c>
      <c r="F118" s="3" t="str">
        <f>_xlfn.LET(_xlpm.sep,":",_xlpm.w,$C118,_xlfn.CONCAT("[",LEFT(_xlpm.w,FIND(_xlpm.sep,_xlpm.w)-1),"]"))</f>
        <v>[ats]</v>
      </c>
      <c r="G118" s="5">
        <f>_xlfn.LET(_xlpm.w,E118,LEN(_xlpm.w)-2)</f>
        <v>2</v>
      </c>
      <c r="H118" s="5">
        <f>_xlfn.LET(_xlpm.w,F118,LEN(_xlpm.w)-2)</f>
        <v>3</v>
      </c>
      <c r="I118" s="5">
        <f>_xlfn.LET(_xlpm.a,H118,_xlpm.b,G118,MAX(_xlpm.a,_xlpm.b))</f>
        <v>3</v>
      </c>
      <c r="J118" s="4" cm="1">
        <f t="array" ref="J118">SUM(_xlfn._xlws.FILTER($D$2:$D$673,_xlfn.MAP($E$2:$E$673,_xlfn.LAMBDA(_xlpm.x,_xlpm.x=$E118))))</f>
        <v>6.0889929742388759E-3</v>
      </c>
      <c r="K118" s="4">
        <f>$D118/J118</f>
        <v>0.15384615384615385</v>
      </c>
      <c r="L118" s="4" cm="1">
        <f t="array" ref="L118">SUM(_xlfn._xlws.FILTER($D$2:$D$673,_xlfn.MAP($F$2:$F$673,_xlfn.LAMBDA(_xlpm.x,_xlpm.x=$F118))))</f>
        <v>2.8103044496487119E-3</v>
      </c>
      <c r="M118" s="4">
        <f>$D118/L118</f>
        <v>0.33333333333333331</v>
      </c>
      <c r="N118" s="4">
        <f>_xlfn.LET(_xlpm.freq,B118,_xlpm.size,H118+1,_xlpm.F,O118,LOG(1+_xlpm.freq)*LOG(1+_xlpm.size)*_xlpm.F)</f>
        <v>7.0209146416886151E-2</v>
      </c>
      <c r="O118" s="4">
        <f>_xlfn.LET(_xlpm.a,M118,_xlpm.b,K118,2*_xlpm.a*_xlpm.b/(_xlpm.a+_xlpm.b))</f>
        <v>0.21052631578947367</v>
      </c>
      <c r="P118" s="4">
        <f>_xlfn.LET(_xlpm.p,K118,_xlpm.q,M118,LOG(_xlpm.p/_xlpm.q))</f>
        <v>-0.33579210192319309</v>
      </c>
      <c r="Q118" s="4"/>
    </row>
    <row r="119" spans="1:17">
      <c r="A119" s="3" t="str">
        <f>_xlfn.LET(_xlpm.sep," : ",CONCATENATE(E119,_xlpm.sep,F119))</f>
        <v>~al~ : [al]</v>
      </c>
      <c r="B119" s="1">
        <v>1</v>
      </c>
      <c r="C119" s="3" t="s">
        <v>59</v>
      </c>
      <c r="D119" s="4">
        <f>B119/freq.sum.r1a</f>
        <v>4.6838407494145199E-4</v>
      </c>
      <c r="E119" s="3" t="str">
        <f>_xlfn.LET(_xlpm.sep,":",_xlpm.w,$C119,_xlfn.CONCAT("~",RIGHT(_xlpm.w,LEN(_xlpm.w)-FIND(_xlpm.sep,_xlpm.w)),"~"))</f>
        <v>~al~</v>
      </c>
      <c r="F119" s="3" t="str">
        <f>_xlfn.LET(_xlpm.sep,":",_xlpm.w,$C119,_xlfn.CONCAT("[",LEFT(_xlpm.w,FIND(_xlpm.sep,_xlpm.w)-1),"]"))</f>
        <v>[al]</v>
      </c>
      <c r="G119" s="5">
        <f>_xlfn.LET(_xlpm.w,E119,LEN(_xlpm.w)-2)</f>
        <v>2</v>
      </c>
      <c r="H119" s="5">
        <f>_xlfn.LET(_xlpm.w,F119,LEN(_xlpm.w)-2)</f>
        <v>2</v>
      </c>
      <c r="I119" s="5">
        <f>_xlfn.LET(_xlpm.a,H119,_xlpm.b,G119,MAX(_xlpm.a,_xlpm.b))</f>
        <v>2</v>
      </c>
      <c r="J119" s="4" cm="1">
        <f t="array" ref="J119">SUM(_xlfn._xlws.FILTER($D$2:$D$673,_xlfn.MAP($E$2:$E$673,_xlfn.LAMBDA(_xlpm.x,_xlpm.x=$E119))))</f>
        <v>3.7470725995316159E-3</v>
      </c>
      <c r="K119" s="4">
        <f>$D119/J119</f>
        <v>0.125</v>
      </c>
      <c r="L119" s="4" cm="1">
        <f t="array" ref="L119">SUM(_xlfn._xlws.FILTER($D$2:$D$673,_xlfn.MAP($F$2:$F$673,_xlfn.LAMBDA(_xlpm.x,_xlpm.x=$F119))))</f>
        <v>1.873536299765808E-3</v>
      </c>
      <c r="M119" s="4">
        <f>$D119/L119</f>
        <v>0.25</v>
      </c>
      <c r="N119" s="4">
        <f>_xlfn.LET(_xlpm.freq,B119,_xlpm.size,H119+1,_xlpm.F,O119,LOG(1+_xlpm.freq)*LOG(1+_xlpm.size)*_xlpm.F)</f>
        <v>3.0206352763152179E-2</v>
      </c>
      <c r="O119" s="4">
        <f>_xlfn.LET(_xlpm.a,M119,_xlpm.b,K119,2*_xlpm.a*_xlpm.b/(_xlpm.a+_xlpm.b))</f>
        <v>0.16666666666666666</v>
      </c>
      <c r="P119" s="4">
        <f>_xlfn.LET(_xlpm.p,K119,_xlpm.q,M119,LOG(_xlpm.p/_xlpm.q))</f>
        <v>-0.3010299956639812</v>
      </c>
      <c r="Q119" s="4"/>
    </row>
    <row r="120" spans="1:17">
      <c r="A120" s="3" t="str">
        <f>_xlfn.LET(_xlpm.sep," : ",CONCATENATE(E120,_xlpm.sep,F120))</f>
        <v>~in~ : [iːn]</v>
      </c>
      <c r="B120" s="1">
        <v>3</v>
      </c>
      <c r="C120" s="3" t="s">
        <v>283</v>
      </c>
      <c r="D120" s="4">
        <f>B120/freq.sum.r1a</f>
        <v>1.405152224824356E-3</v>
      </c>
      <c r="E120" s="3" t="str">
        <f>_xlfn.LET(_xlpm.sep,":",_xlpm.w,$C120,_xlfn.CONCAT("~",RIGHT(_xlpm.w,LEN(_xlpm.w)-FIND(_xlpm.sep,_xlpm.w)),"~"))</f>
        <v>~in~</v>
      </c>
      <c r="F120" s="3" t="str">
        <f>_xlfn.LET(_xlpm.sep,":",_xlpm.w,$C120,_xlfn.CONCAT("[",LEFT(_xlpm.w,FIND(_xlpm.sep,_xlpm.w)-1),"]"))</f>
        <v>[iːn]</v>
      </c>
      <c r="G120" s="5">
        <f>_xlfn.LET(_xlpm.w,E120,LEN(_xlpm.w)-2)</f>
        <v>2</v>
      </c>
      <c r="H120" s="5">
        <f>_xlfn.LET(_xlpm.w,F120,LEN(_xlpm.w)-2)</f>
        <v>3</v>
      </c>
      <c r="I120" s="5">
        <f>_xlfn.LET(_xlpm.a,H120,_xlpm.b,G120,MAX(_xlpm.a,_xlpm.b))</f>
        <v>3</v>
      </c>
      <c r="J120" s="4" cm="1">
        <f t="array" ref="J120">SUM(_xlfn._xlws.FILTER($D$2:$D$673,_xlfn.MAP($E$2:$E$673,_xlfn.LAMBDA(_xlpm.x,_xlpm.x=$E120))))</f>
        <v>4.6838407494145199E-3</v>
      </c>
      <c r="K120" s="4">
        <f>$D120/J120</f>
        <v>0.3</v>
      </c>
      <c r="L120" s="4" cm="1">
        <f t="array" ref="L120">SUM(_xlfn._xlws.FILTER($D$2:$D$673,_xlfn.MAP($F$2:$F$673,_xlfn.LAMBDA(_xlpm.x,_xlpm.x=$F120))))</f>
        <v>2.34192037470726E-3</v>
      </c>
      <c r="M120" s="4">
        <f>$D120/L120</f>
        <v>0.6</v>
      </c>
      <c r="N120" s="4">
        <f>_xlfn.LET(_xlpm.freq,B120,_xlpm.size,H120+1,_xlpm.F,O120,LOG(1+_xlpm.freq)*LOG(1+_xlpm.size)*_xlpm.F)</f>
        <v>0.16832874989961977</v>
      </c>
      <c r="O120" s="4">
        <f>_xlfn.LET(_xlpm.a,M120,_xlpm.b,K120,2*_xlpm.a*_xlpm.b/(_xlpm.a+_xlpm.b))</f>
        <v>0.4</v>
      </c>
      <c r="P120" s="4">
        <f>_xlfn.LET(_xlpm.p,K120,_xlpm.q,M120,LOG(_xlpm.p/_xlpm.q))</f>
        <v>-0.3010299956639812</v>
      </c>
      <c r="Q120" s="4"/>
    </row>
    <row r="121" spans="1:17">
      <c r="A121" s="3" t="str">
        <f>_xlfn.LET(_xlpm.sep," : ",CONCATENATE(E121,_xlpm.sep,F121))</f>
        <v>~im~ : [im]</v>
      </c>
      <c r="B121" s="1">
        <v>1</v>
      </c>
      <c r="C121" s="3" t="s">
        <v>258</v>
      </c>
      <c r="D121" s="4">
        <f>B121/freq.sum.r1a</f>
        <v>4.6838407494145199E-4</v>
      </c>
      <c r="E121" s="3" t="str">
        <f>_xlfn.LET(_xlpm.sep,":",_xlpm.w,$C121,_xlfn.CONCAT("~",RIGHT(_xlpm.w,LEN(_xlpm.w)-FIND(_xlpm.sep,_xlpm.w)),"~"))</f>
        <v>~im~</v>
      </c>
      <c r="F121" s="3" t="str">
        <f>_xlfn.LET(_xlpm.sep,":",_xlpm.w,$C121,_xlfn.CONCAT("[",LEFT(_xlpm.w,FIND(_xlpm.sep,_xlpm.w)-1),"]"))</f>
        <v>[im]</v>
      </c>
      <c r="G121" s="5">
        <f>_xlfn.LET(_xlpm.w,E121,LEN(_xlpm.w)-2)</f>
        <v>2</v>
      </c>
      <c r="H121" s="5">
        <f>_xlfn.LET(_xlpm.w,F121,LEN(_xlpm.w)-2)</f>
        <v>2</v>
      </c>
      <c r="I121" s="5">
        <f>_xlfn.LET(_xlpm.a,H121,_xlpm.b,G121,MAX(_xlpm.a,_xlpm.b))</f>
        <v>2</v>
      </c>
      <c r="J121" s="4" cm="1">
        <f t="array" ref="J121">SUM(_xlfn._xlws.FILTER($D$2:$D$673,_xlfn.MAP($E$2:$E$673,_xlfn.LAMBDA(_xlpm.x,_xlpm.x=$E121))))</f>
        <v>9.3676814988290398E-4</v>
      </c>
      <c r="K121" s="4">
        <f>$D121/J121</f>
        <v>0.5</v>
      </c>
      <c r="L121" s="4" cm="1">
        <f t="array" ref="L121">SUM(_xlfn._xlws.FILTER($D$2:$D$673,_xlfn.MAP($F$2:$F$673,_xlfn.LAMBDA(_xlpm.x,_xlpm.x=$F121))))</f>
        <v>4.6838407494145199E-4</v>
      </c>
      <c r="M121" s="4">
        <f>$D121/L121</f>
        <v>1</v>
      </c>
      <c r="N121" s="4">
        <f>_xlfn.LET(_xlpm.freq,B121,_xlpm.size,H121+1,_xlpm.F,O121,LOG(1+_xlpm.freq)*LOG(1+_xlpm.size)*_xlpm.F)</f>
        <v>0.12082541105260872</v>
      </c>
      <c r="O121" s="4">
        <f>_xlfn.LET(_xlpm.a,M121,_xlpm.b,K121,2*_xlpm.a*_xlpm.b/(_xlpm.a+_xlpm.b))</f>
        <v>0.66666666666666663</v>
      </c>
      <c r="P121" s="4">
        <f>_xlfn.LET(_xlpm.p,K121,_xlpm.q,M121,LOG(_xlpm.p/_xlpm.q))</f>
        <v>-0.3010299956639812</v>
      </c>
      <c r="Q121" s="4"/>
    </row>
    <row r="122" spans="1:17">
      <c r="A122" s="3" t="str">
        <f>_xlfn.LET(_xlpm.sep," : ",CONCATENATE(E122,_xlpm.sep,F122))</f>
        <v>~ir~ : [iʁ]</v>
      </c>
      <c r="B122" s="1">
        <v>1</v>
      </c>
      <c r="C122" s="3" t="s">
        <v>268</v>
      </c>
      <c r="D122" s="4">
        <f>B122/freq.sum.r1a</f>
        <v>4.6838407494145199E-4</v>
      </c>
      <c r="E122" s="3" t="str">
        <f>_xlfn.LET(_xlpm.sep,":",_xlpm.w,$C122,_xlfn.CONCAT("~",RIGHT(_xlpm.w,LEN(_xlpm.w)-FIND(_xlpm.sep,_xlpm.w)),"~"))</f>
        <v>~ir~</v>
      </c>
      <c r="F122" s="3" t="str">
        <f>_xlfn.LET(_xlpm.sep,":",_xlpm.w,$C122,_xlfn.CONCAT("[",LEFT(_xlpm.w,FIND(_xlpm.sep,_xlpm.w)-1),"]"))</f>
        <v>[iʁ]</v>
      </c>
      <c r="G122" s="5">
        <f>_xlfn.LET(_xlpm.w,E122,LEN(_xlpm.w)-2)</f>
        <v>2</v>
      </c>
      <c r="H122" s="5">
        <f>_xlfn.LET(_xlpm.w,F122,LEN(_xlpm.w)-2)</f>
        <v>2</v>
      </c>
      <c r="I122" s="5">
        <f>_xlfn.LET(_xlpm.a,H122,_xlpm.b,G122,MAX(_xlpm.a,_xlpm.b))</f>
        <v>2</v>
      </c>
      <c r="J122" s="4" cm="1">
        <f t="array" ref="J122">SUM(_xlfn._xlws.FILTER($D$2:$D$673,_xlfn.MAP($E$2:$E$673,_xlfn.LAMBDA(_xlpm.x,_xlpm.x=$E122))))</f>
        <v>9.3676814988290398E-4</v>
      </c>
      <c r="K122" s="4">
        <f>$D122/J122</f>
        <v>0.5</v>
      </c>
      <c r="L122" s="4" cm="1">
        <f t="array" ref="L122">SUM(_xlfn._xlws.FILTER($D$2:$D$673,_xlfn.MAP($F$2:$F$673,_xlfn.LAMBDA(_xlpm.x,_xlpm.x=$F122))))</f>
        <v>4.6838407494145199E-4</v>
      </c>
      <c r="M122" s="4">
        <f>$D122/L122</f>
        <v>1</v>
      </c>
      <c r="N122" s="4">
        <f>_xlfn.LET(_xlpm.freq,B122,_xlpm.size,H122+1,_xlpm.F,O122,LOG(1+_xlpm.freq)*LOG(1+_xlpm.size)*_xlpm.F)</f>
        <v>0.12082541105260872</v>
      </c>
      <c r="O122" s="4">
        <f>_xlfn.LET(_xlpm.a,M122,_xlpm.b,K122,2*_xlpm.a*_xlpm.b/(_xlpm.a+_xlpm.b))</f>
        <v>0.66666666666666663</v>
      </c>
      <c r="P122" s="4">
        <f>_xlfn.LET(_xlpm.p,K122,_xlpm.q,M122,LOG(_xlpm.p/_xlpm.q))</f>
        <v>-0.3010299956639812</v>
      </c>
      <c r="Q122" s="4"/>
    </row>
    <row r="123" spans="1:17">
      <c r="A123" s="3" t="str">
        <f>_xlfn.LET(_xlpm.sep," : ",CONCATENATE(E123,_xlpm.sep,F123))</f>
        <v>~ul~ : [ul]</v>
      </c>
      <c r="B123" s="1">
        <v>1</v>
      </c>
      <c r="C123" s="3" t="s">
        <v>359</v>
      </c>
      <c r="D123" s="4">
        <f>B123/freq.sum.r1a</f>
        <v>4.6838407494145199E-4</v>
      </c>
      <c r="E123" s="3" t="str">
        <f>_xlfn.LET(_xlpm.sep,":",_xlpm.w,$C123,_xlfn.CONCAT("~",RIGHT(_xlpm.w,LEN(_xlpm.w)-FIND(_xlpm.sep,_xlpm.w)),"~"))</f>
        <v>~ul~</v>
      </c>
      <c r="F123" s="3" t="str">
        <f>_xlfn.LET(_xlpm.sep,":",_xlpm.w,$C123,_xlfn.CONCAT("[",LEFT(_xlpm.w,FIND(_xlpm.sep,_xlpm.w)-1),"]"))</f>
        <v>[ul]</v>
      </c>
      <c r="G123" s="5">
        <f>_xlfn.LET(_xlpm.w,E123,LEN(_xlpm.w)-2)</f>
        <v>2</v>
      </c>
      <c r="H123" s="5">
        <f>_xlfn.LET(_xlpm.w,F123,LEN(_xlpm.w)-2)</f>
        <v>2</v>
      </c>
      <c r="I123" s="5">
        <f>_xlfn.LET(_xlpm.a,H123,_xlpm.b,G123,MAX(_xlpm.a,_xlpm.b))</f>
        <v>2</v>
      </c>
      <c r="J123" s="4" cm="1">
        <f t="array" ref="J123">SUM(_xlfn._xlws.FILTER($D$2:$D$673,_xlfn.MAP($E$2:$E$673,_xlfn.LAMBDA(_xlpm.x,_xlpm.x=$E123))))</f>
        <v>9.3676814988290398E-4</v>
      </c>
      <c r="K123" s="4">
        <f>$D123/J123</f>
        <v>0.5</v>
      </c>
      <c r="L123" s="4" cm="1">
        <f t="array" ref="L123">SUM(_xlfn._xlws.FILTER($D$2:$D$673,_xlfn.MAP($F$2:$F$673,_xlfn.LAMBDA(_xlpm.x,_xlpm.x=$F123))))</f>
        <v>4.6838407494145199E-4</v>
      </c>
      <c r="M123" s="4">
        <f>$D123/L123</f>
        <v>1</v>
      </c>
      <c r="N123" s="4">
        <f>_xlfn.LET(_xlpm.freq,B123,_xlpm.size,H123+1,_xlpm.F,O123,LOG(1+_xlpm.freq)*LOG(1+_xlpm.size)*_xlpm.F)</f>
        <v>0.12082541105260872</v>
      </c>
      <c r="O123" s="4">
        <f>_xlfn.LET(_xlpm.a,M123,_xlpm.b,K123,2*_xlpm.a*_xlpm.b/(_xlpm.a+_xlpm.b))</f>
        <v>0.66666666666666663</v>
      </c>
      <c r="P123" s="4">
        <f>_xlfn.LET(_xlpm.p,K123,_xlpm.q,M123,LOG(_xlpm.p/_xlpm.q))</f>
        <v>-0.3010299956639812</v>
      </c>
      <c r="Q123" s="4"/>
    </row>
    <row r="124" spans="1:17">
      <c r="A124" s="3" t="str">
        <f>_xlfn.LET(_xlpm.sep," : ",CONCATENATE(E124,_xlpm.sep,F124))</f>
        <v>~us~ : [uz]</v>
      </c>
      <c r="B124" s="1">
        <v>1</v>
      </c>
      <c r="C124" s="3" t="s">
        <v>363</v>
      </c>
      <c r="D124" s="4">
        <f>B124/freq.sum.r1a</f>
        <v>4.6838407494145199E-4</v>
      </c>
      <c r="E124" s="3" t="str">
        <f>_xlfn.LET(_xlpm.sep,":",_xlpm.w,$C124,_xlfn.CONCAT("~",RIGHT(_xlpm.w,LEN(_xlpm.w)-FIND(_xlpm.sep,_xlpm.w)),"~"))</f>
        <v>~us~</v>
      </c>
      <c r="F124" s="3" t="str">
        <f>_xlfn.LET(_xlpm.sep,":",_xlpm.w,$C124,_xlfn.CONCAT("[",LEFT(_xlpm.w,FIND(_xlpm.sep,_xlpm.w)-1),"]"))</f>
        <v>[uz]</v>
      </c>
      <c r="G124" s="5">
        <f>_xlfn.LET(_xlpm.w,E124,LEN(_xlpm.w)-2)</f>
        <v>2</v>
      </c>
      <c r="H124" s="5">
        <f>_xlfn.LET(_xlpm.w,F124,LEN(_xlpm.w)-2)</f>
        <v>2</v>
      </c>
      <c r="I124" s="5">
        <f>_xlfn.LET(_xlpm.a,H124,_xlpm.b,G124,MAX(_xlpm.a,_xlpm.b))</f>
        <v>2</v>
      </c>
      <c r="J124" s="4" cm="1">
        <f t="array" ref="J124">SUM(_xlfn._xlws.FILTER($D$2:$D$673,_xlfn.MAP($E$2:$E$673,_xlfn.LAMBDA(_xlpm.x,_xlpm.x=$E124))))</f>
        <v>9.3676814988290398E-4</v>
      </c>
      <c r="K124" s="4">
        <f>$D124/J124</f>
        <v>0.5</v>
      </c>
      <c r="L124" s="4" cm="1">
        <f t="array" ref="L124">SUM(_xlfn._xlws.FILTER($D$2:$D$673,_xlfn.MAP($F$2:$F$673,_xlfn.LAMBDA(_xlpm.x,_xlpm.x=$F124))))</f>
        <v>4.6838407494145199E-4</v>
      </c>
      <c r="M124" s="4">
        <f>$D124/L124</f>
        <v>1</v>
      </c>
      <c r="N124" s="4">
        <f>_xlfn.LET(_xlpm.freq,B124,_xlpm.size,H124+1,_xlpm.F,O124,LOG(1+_xlpm.freq)*LOG(1+_xlpm.size)*_xlpm.F)</f>
        <v>0.12082541105260872</v>
      </c>
      <c r="O124" s="4">
        <f>_xlfn.LET(_xlpm.a,M124,_xlpm.b,K124,2*_xlpm.a*_xlpm.b/(_xlpm.a+_xlpm.b))</f>
        <v>0.66666666666666663</v>
      </c>
      <c r="P124" s="4">
        <f>_xlfn.LET(_xlpm.p,K124,_xlpm.q,M124,LOG(_xlpm.p/_xlpm.q))</f>
        <v>-0.3010299956639812</v>
      </c>
      <c r="Q124" s="4"/>
    </row>
    <row r="125" spans="1:17">
      <c r="A125" s="3" t="str">
        <f>_xlfn.LET(_xlpm.sep," : ",CONCATENATE(E125,_xlpm.sep,F125))</f>
        <v>~ad~ : [aːd]</v>
      </c>
      <c r="B125" s="1">
        <v>1</v>
      </c>
      <c r="C125" s="3" t="s">
        <v>118</v>
      </c>
      <c r="D125" s="4">
        <f>B125/freq.sum.r1a</f>
        <v>4.6838407494145199E-4</v>
      </c>
      <c r="E125" s="3" t="str">
        <f>_xlfn.LET(_xlpm.sep,":",_xlpm.w,$C125,_xlfn.CONCAT("~",RIGHT(_xlpm.w,LEN(_xlpm.w)-FIND(_xlpm.sep,_xlpm.w)),"~"))</f>
        <v>~ad~</v>
      </c>
      <c r="F125" s="3" t="str">
        <f>_xlfn.LET(_xlpm.sep,":",_xlpm.w,$C125,_xlfn.CONCAT("[",LEFT(_xlpm.w,FIND(_xlpm.sep,_xlpm.w)-1),"]"))</f>
        <v>[aːd]</v>
      </c>
      <c r="G125" s="5">
        <f>_xlfn.LET(_xlpm.w,E125,LEN(_xlpm.w)-2)</f>
        <v>2</v>
      </c>
      <c r="H125" s="5">
        <f>_xlfn.LET(_xlpm.w,F125,LEN(_xlpm.w)-2)</f>
        <v>3</v>
      </c>
      <c r="I125" s="5">
        <f>_xlfn.LET(_xlpm.a,H125,_xlpm.b,G125,MAX(_xlpm.a,_xlpm.b))</f>
        <v>3</v>
      </c>
      <c r="J125" s="4" cm="1">
        <f t="array" ref="J125">SUM(_xlfn._xlws.FILTER($D$2:$D$673,_xlfn.MAP($E$2:$E$673,_xlfn.LAMBDA(_xlpm.x,_xlpm.x=$E125))))</f>
        <v>9.3676814988290398E-4</v>
      </c>
      <c r="K125" s="4">
        <f>$D125/J125</f>
        <v>0.5</v>
      </c>
      <c r="L125" s="4" cm="1">
        <f t="array" ref="L125">SUM(_xlfn._xlws.FILTER($D$2:$D$673,_xlfn.MAP($F$2:$F$673,_xlfn.LAMBDA(_xlpm.x,_xlpm.x=$F125))))</f>
        <v>4.6838407494145199E-4</v>
      </c>
      <c r="M125" s="4">
        <f>$D125/L125</f>
        <v>1</v>
      </c>
      <c r="N125" s="4">
        <f>_xlfn.LET(_xlpm.freq,B125,_xlpm.size,H125+1,_xlpm.F,O125,LOG(1+_xlpm.freq)*LOG(1+_xlpm.size)*_xlpm.F)</f>
        <v>0.14027395824968311</v>
      </c>
      <c r="O125" s="4">
        <f>_xlfn.LET(_xlpm.a,M125,_xlpm.b,K125,2*_xlpm.a*_xlpm.b/(_xlpm.a+_xlpm.b))</f>
        <v>0.66666666666666663</v>
      </c>
      <c r="P125" s="4">
        <f>_xlfn.LET(_xlpm.p,K125,_xlpm.q,M125,LOG(_xlpm.p/_xlpm.q))</f>
        <v>-0.3010299956639812</v>
      </c>
      <c r="Q125" s="4"/>
    </row>
    <row r="126" spans="1:17">
      <c r="A126" s="3" t="str">
        <f>_xlfn.LET(_xlpm.sep," : ",CONCATENATE(E126,_xlpm.sep,F126))</f>
        <v>~us~ : [uːz]</v>
      </c>
      <c r="B126" s="1">
        <v>1</v>
      </c>
      <c r="C126" s="3" t="s">
        <v>375</v>
      </c>
      <c r="D126" s="4">
        <f>B126/freq.sum.r1a</f>
        <v>4.6838407494145199E-4</v>
      </c>
      <c r="E126" s="4" t="str">
        <f>_xlfn.LET(_xlpm.sep,":",_xlpm.w,$C126,_xlfn.CONCAT("~",RIGHT(_xlpm.w,LEN(_xlpm.w)-FIND(_xlpm.sep,_xlpm.w)),"~"))</f>
        <v>~us~</v>
      </c>
      <c r="F126" s="4" t="str">
        <f>_xlfn.LET(_xlpm.sep,":",_xlpm.w,$C126,_xlfn.CONCAT("[",LEFT(_xlpm.w,FIND(_xlpm.sep,_xlpm.w)-1),"]"))</f>
        <v>[uːz]</v>
      </c>
      <c r="G126" s="5">
        <f>_xlfn.LET(_xlpm.w,E126,LEN(_xlpm.w)-2)</f>
        <v>2</v>
      </c>
      <c r="H126" s="5">
        <f>_xlfn.LET(_xlpm.w,F126,LEN(_xlpm.w)-2)</f>
        <v>3</v>
      </c>
      <c r="I126" s="5">
        <f>_xlfn.LET(_xlpm.a,H126,_xlpm.b,G126,MAX(_xlpm.a,_xlpm.b))</f>
        <v>3</v>
      </c>
      <c r="J126" s="4" cm="1">
        <f t="array" ref="J126">SUM(_xlfn._xlws.FILTER($D$2:$D$673,_xlfn.MAP($E$2:$E$673,_xlfn.LAMBDA(_xlpm.x,_xlpm.x=$E126))))</f>
        <v>9.3676814988290398E-4</v>
      </c>
      <c r="K126" s="4">
        <f>$D126/J126</f>
        <v>0.5</v>
      </c>
      <c r="L126" s="4" cm="1">
        <f t="array" ref="L126">SUM(_xlfn._xlws.FILTER($D$2:$D$673,_xlfn.MAP($F$2:$F$673,_xlfn.LAMBDA(_xlpm.x,_xlpm.x=$F126))))</f>
        <v>4.6838407494145199E-4</v>
      </c>
      <c r="M126" s="4">
        <f>$D126/L126</f>
        <v>1</v>
      </c>
      <c r="N126" s="4">
        <f>_xlfn.LET(_xlpm.freq,B126,_xlpm.size,H126+1,_xlpm.F,O126,LOG(1+_xlpm.freq)*LOG(1+_xlpm.size)*_xlpm.F)</f>
        <v>0.14027395824968311</v>
      </c>
      <c r="O126" s="4">
        <f>_xlfn.LET(_xlpm.a,M126,_xlpm.b,K126,2*_xlpm.a*_xlpm.b/(_xlpm.a+_xlpm.b))</f>
        <v>0.66666666666666663</v>
      </c>
      <c r="P126" s="4">
        <f>_xlfn.LET(_xlpm.p,K126,_xlpm.q,M126,LOG(_xlpm.p/_xlpm.q))</f>
        <v>-0.3010299956639812</v>
      </c>
      <c r="Q126" s="4"/>
    </row>
    <row r="127" spans="1:17">
      <c r="A127" s="3" t="str">
        <f>_xlfn.LET(_xlpm.sep," : ",CONCATENATE(E127,_xlpm.sep,F127))</f>
        <v>~oz~ : [oːts]</v>
      </c>
      <c r="B127" s="1">
        <v>1</v>
      </c>
      <c r="C127" s="3" t="s">
        <v>337</v>
      </c>
      <c r="D127" s="4">
        <f>B127/freq.sum.r1a</f>
        <v>4.6838407494145199E-4</v>
      </c>
      <c r="E127" s="4" t="str">
        <f>_xlfn.LET(_xlpm.sep,":",_xlpm.w,$C127,_xlfn.CONCAT("~",RIGHT(_xlpm.w,LEN(_xlpm.w)-FIND(_xlpm.sep,_xlpm.w)),"~"))</f>
        <v>~oz~</v>
      </c>
      <c r="F127" s="4" t="str">
        <f>_xlfn.LET(_xlpm.sep,":",_xlpm.w,$C127,_xlfn.CONCAT("[",LEFT(_xlpm.w,FIND(_xlpm.sep,_xlpm.w)-1),"]"))</f>
        <v>[oːts]</v>
      </c>
      <c r="G127" s="5">
        <f>_xlfn.LET(_xlpm.w,E127,LEN(_xlpm.w)-2)</f>
        <v>2</v>
      </c>
      <c r="H127" s="5">
        <f>_xlfn.LET(_xlpm.w,F127,LEN(_xlpm.w)-2)</f>
        <v>4</v>
      </c>
      <c r="I127" s="5">
        <f>_xlfn.LET(_xlpm.a,H127,_xlpm.b,G127,MAX(_xlpm.a,_xlpm.b))</f>
        <v>4</v>
      </c>
      <c r="J127" s="4" cm="1">
        <f t="array" ref="J127">SUM(_xlfn._xlws.FILTER($D$2:$D$673,_xlfn.MAP($E$2:$E$673,_xlfn.LAMBDA(_xlpm.x,_xlpm.x=$E127))))</f>
        <v>9.3676814988290398E-4</v>
      </c>
      <c r="K127" s="4">
        <f>$D127/J127</f>
        <v>0.5</v>
      </c>
      <c r="L127" s="4" cm="1">
        <f t="array" ref="L127">SUM(_xlfn._xlws.FILTER($D$2:$D$673,_xlfn.MAP($F$2:$F$673,_xlfn.LAMBDA(_xlpm.x,_xlpm.x=$F127))))</f>
        <v>4.6838407494145199E-4</v>
      </c>
      <c r="M127" s="4">
        <f>$D127/L127</f>
        <v>1</v>
      </c>
      <c r="N127" s="4">
        <f>_xlfn.LET(_xlpm.freq,B127,_xlpm.size,H127+1,_xlpm.F,O127,LOG(1+_xlpm.freq)*LOG(1+_xlpm.size)*_xlpm.F)</f>
        <v>0.15616457835260653</v>
      </c>
      <c r="O127" s="4">
        <f>_xlfn.LET(_xlpm.a,M127,_xlpm.b,K127,2*_xlpm.a*_xlpm.b/(_xlpm.a+_xlpm.b))</f>
        <v>0.66666666666666663</v>
      </c>
      <c r="P127" s="4">
        <f>_xlfn.LET(_xlpm.p,K127,_xlpm.q,M127,LOG(_xlpm.p/_xlpm.q))</f>
        <v>-0.3010299956639812</v>
      </c>
      <c r="Q127" s="4"/>
    </row>
    <row r="128" spans="1:17">
      <c r="A128" s="3" t="str">
        <f>_xlfn.LET(_xlpm.sep," : ",CONCATENATE(E128,_xlpm.sep,F128))</f>
        <v>~ew~ : [ev]</v>
      </c>
      <c r="B128" s="1">
        <v>2</v>
      </c>
      <c r="C128" s="3" t="s">
        <v>223</v>
      </c>
      <c r="D128" s="4">
        <f>B128/freq.sum.r1a</f>
        <v>9.3676814988290398E-4</v>
      </c>
      <c r="E128" s="4" t="str">
        <f>_xlfn.LET(_xlpm.sep,":",_xlpm.w,$C128,_xlfn.CONCAT("~",RIGHT(_xlpm.w,LEN(_xlpm.w)-FIND(_xlpm.sep,_xlpm.w)),"~"))</f>
        <v>~ew~</v>
      </c>
      <c r="F128" s="4" t="str">
        <f>_xlfn.LET(_xlpm.sep,":",_xlpm.w,$C128,_xlfn.CONCAT("[",LEFT(_xlpm.w,FIND(_xlpm.sep,_xlpm.w)-1),"]"))</f>
        <v>[ev]</v>
      </c>
      <c r="G128" s="5">
        <f>_xlfn.LET(_xlpm.w,E128,LEN(_xlpm.w)-2)</f>
        <v>2</v>
      </c>
      <c r="H128" s="5">
        <f>_xlfn.LET(_xlpm.w,F128,LEN(_xlpm.w)-2)</f>
        <v>2</v>
      </c>
      <c r="I128" s="5">
        <f>_xlfn.LET(_xlpm.a,H128,_xlpm.b,G128,MAX(_xlpm.a,_xlpm.b))</f>
        <v>2</v>
      </c>
      <c r="J128" s="4" cm="1">
        <f t="array" ref="J128">SUM(_xlfn._xlws.FILTER($D$2:$D$673,_xlfn.MAP($E$2:$E$673,_xlfn.LAMBDA(_xlpm.x,_xlpm.x=$E128))))</f>
        <v>1.873536299765808E-3</v>
      </c>
      <c r="K128" s="4">
        <f>$D128/J128</f>
        <v>0.5</v>
      </c>
      <c r="L128" s="4" cm="1">
        <f t="array" ref="L128">SUM(_xlfn._xlws.FILTER($D$2:$D$673,_xlfn.MAP($F$2:$F$673,_xlfn.LAMBDA(_xlpm.x,_xlpm.x=$F128))))</f>
        <v>9.3676814988290398E-4</v>
      </c>
      <c r="M128" s="4">
        <f>$D128/L128</f>
        <v>1</v>
      </c>
      <c r="N128" s="4">
        <f>_xlfn.LET(_xlpm.freq,B128,_xlpm.size,H128+1,_xlpm.F,O128,LOG(1+_xlpm.freq)*LOG(1+_xlpm.size)*_xlpm.F)</f>
        <v>0.19150374565260433</v>
      </c>
      <c r="O128" s="4">
        <f>_xlfn.LET(_xlpm.a,M128,_xlpm.b,K128,2*_xlpm.a*_xlpm.b/(_xlpm.a+_xlpm.b))</f>
        <v>0.66666666666666663</v>
      </c>
      <c r="P128" s="4">
        <f>_xlfn.LET(_xlpm.p,K128,_xlpm.q,M128,LOG(_xlpm.p/_xlpm.q))</f>
        <v>-0.3010299956639812</v>
      </c>
      <c r="Q128" s="4"/>
    </row>
    <row r="129" spans="1:17">
      <c r="A129" s="3" t="str">
        <f>_xlfn.LET(_xlpm.sep," : ",CONCATENATE(E129,_xlpm.sep,F129))</f>
        <v>~eb~ : [əb]</v>
      </c>
      <c r="B129" s="1">
        <v>2</v>
      </c>
      <c r="C129" s="3" t="s">
        <v>391</v>
      </c>
      <c r="D129" s="4">
        <f>B129/freq.sum.r1a</f>
        <v>9.3676814988290398E-4</v>
      </c>
      <c r="E129" s="3" t="str">
        <f>_xlfn.LET(_xlpm.sep,":",_xlpm.w,$C129,_xlfn.CONCAT("~",RIGHT(_xlpm.w,LEN(_xlpm.w)-FIND(_xlpm.sep,_xlpm.w)),"~"))</f>
        <v>~eb~</v>
      </c>
      <c r="F129" s="3" t="str">
        <f>_xlfn.LET(_xlpm.sep,":",_xlpm.w,$C129,_xlfn.CONCAT("[",LEFT(_xlpm.w,FIND(_xlpm.sep,_xlpm.w)-1),"]"))</f>
        <v>[əb]</v>
      </c>
      <c r="G129" s="5">
        <f>_xlfn.LET(_xlpm.w,E129,LEN(_xlpm.w)-2)</f>
        <v>2</v>
      </c>
      <c r="H129" s="5">
        <f>_xlfn.LET(_xlpm.w,F129,LEN(_xlpm.w)-2)</f>
        <v>2</v>
      </c>
      <c r="I129" s="5">
        <f>_xlfn.LET(_xlpm.a,H129,_xlpm.b,G129,MAX(_xlpm.a,_xlpm.b))</f>
        <v>2</v>
      </c>
      <c r="J129" s="4" cm="1">
        <f t="array" ref="J129">SUM(_xlfn._xlws.FILTER($D$2:$D$673,_xlfn.MAP($E$2:$E$673,_xlfn.LAMBDA(_xlpm.x,_xlpm.x=$E129))))</f>
        <v>1.873536299765808E-3</v>
      </c>
      <c r="K129" s="4">
        <f>$D129/J129</f>
        <v>0.5</v>
      </c>
      <c r="L129" s="4" cm="1">
        <f t="array" ref="L129">SUM(_xlfn._xlws.FILTER($D$2:$D$673,_xlfn.MAP($F$2:$F$673,_xlfn.LAMBDA(_xlpm.x,_xlpm.x=$F129))))</f>
        <v>9.3676814988290398E-4</v>
      </c>
      <c r="M129" s="4">
        <f>$D129/L129</f>
        <v>1</v>
      </c>
      <c r="N129" s="4">
        <f>_xlfn.LET(_xlpm.freq,B129,_xlpm.size,H129+1,_xlpm.F,O129,LOG(1+_xlpm.freq)*LOG(1+_xlpm.size)*_xlpm.F)</f>
        <v>0.19150374565260433</v>
      </c>
      <c r="O129" s="4">
        <f>_xlfn.LET(_xlpm.a,M129,_xlpm.b,K129,2*_xlpm.a*_xlpm.b/(_xlpm.a+_xlpm.b))</f>
        <v>0.66666666666666663</v>
      </c>
      <c r="P129" s="4">
        <f>_xlfn.LET(_xlpm.p,K129,_xlpm.q,M129,LOG(_xlpm.p/_xlpm.q))</f>
        <v>-0.3010299956639812</v>
      </c>
      <c r="Q129" s="4"/>
    </row>
    <row r="130" spans="1:17">
      <c r="A130" s="3" t="str">
        <f>_xlfn.LET(_xlpm.sep," : ",CONCATENATE(E130,_xlpm.sep,F130))</f>
        <v>~ew~ : [əv]</v>
      </c>
      <c r="B130" s="1">
        <v>2</v>
      </c>
      <c r="C130" s="3" t="s">
        <v>584</v>
      </c>
      <c r="D130" s="4">
        <f>B130/freq.sum.r1a</f>
        <v>9.3676814988290398E-4</v>
      </c>
      <c r="E130" s="3" t="str">
        <f>_xlfn.LET(_xlpm.sep,":",_xlpm.w,$C130,_xlfn.CONCAT("~",RIGHT(_xlpm.w,LEN(_xlpm.w)-FIND(_xlpm.sep,_xlpm.w)),"~"))</f>
        <v>~ew~</v>
      </c>
      <c r="F130" s="3" t="str">
        <f>_xlfn.LET(_xlpm.sep,":",_xlpm.w,$C130,_xlfn.CONCAT("[",LEFT(_xlpm.w,FIND(_xlpm.sep,_xlpm.w)-1),"]"))</f>
        <v>[əv]</v>
      </c>
      <c r="G130" s="5">
        <f>_xlfn.LET(_xlpm.w,E130,LEN(_xlpm.w)-2)</f>
        <v>2</v>
      </c>
      <c r="H130" s="5">
        <f>_xlfn.LET(_xlpm.w,F130,LEN(_xlpm.w)-2)</f>
        <v>2</v>
      </c>
      <c r="I130" s="5">
        <f>_xlfn.LET(_xlpm.a,H130,_xlpm.b,G130,MAX(_xlpm.a,_xlpm.b))</f>
        <v>2</v>
      </c>
      <c r="J130" s="4" cm="1">
        <f t="array" ref="J130">SUM(_xlfn._xlws.FILTER($D$2:$D$673,_xlfn.MAP($E$2:$E$673,_xlfn.LAMBDA(_xlpm.x,_xlpm.x=$E130))))</f>
        <v>1.873536299765808E-3</v>
      </c>
      <c r="K130" s="4">
        <f>$D130/J130</f>
        <v>0.5</v>
      </c>
      <c r="L130" s="4" cm="1">
        <f t="array" ref="L130">SUM(_xlfn._xlws.FILTER($D$2:$D$673,_xlfn.MAP($F$2:$F$673,_xlfn.LAMBDA(_xlpm.x,_xlpm.x=$F130))))</f>
        <v>9.3676814988290398E-4</v>
      </c>
      <c r="M130" s="4">
        <f>$D130/L130</f>
        <v>1</v>
      </c>
      <c r="N130" s="4">
        <f>_xlfn.LET(_xlpm.freq,B130,_xlpm.size,H130+1,_xlpm.F,O130,LOG(1+_xlpm.freq)*LOG(1+_xlpm.size)*_xlpm.F)</f>
        <v>0.19150374565260433</v>
      </c>
      <c r="O130" s="4">
        <f>_xlfn.LET(_xlpm.a,M130,_xlpm.b,K130,2*_xlpm.a*_xlpm.b/(_xlpm.a+_xlpm.b))</f>
        <v>0.66666666666666663</v>
      </c>
      <c r="P130" s="4">
        <f>_xlfn.LET(_xlpm.p,K130,_xlpm.q,M130,LOG(_xlpm.p/_xlpm.q))</f>
        <v>-0.3010299956639812</v>
      </c>
      <c r="Q130" s="4"/>
    </row>
    <row r="131" spans="1:17">
      <c r="A131" s="3" t="str">
        <f>_xlfn.LET(_xlpm.sep," : ",CONCATENATE(E131,_xlpm.sep,F131))</f>
        <v>~ob~ : [oːb]</v>
      </c>
      <c r="B131" s="1">
        <v>2</v>
      </c>
      <c r="C131" s="3" t="s">
        <v>321</v>
      </c>
      <c r="D131" s="4">
        <f>B131/freq.sum.r1a</f>
        <v>9.3676814988290398E-4</v>
      </c>
      <c r="E131" s="3" t="str">
        <f>_xlfn.LET(_xlpm.sep,":",_xlpm.w,$C131,_xlfn.CONCAT("~",RIGHT(_xlpm.w,LEN(_xlpm.w)-FIND(_xlpm.sep,_xlpm.w)),"~"))</f>
        <v>~ob~</v>
      </c>
      <c r="F131" s="3" t="str">
        <f>_xlfn.LET(_xlpm.sep,":",_xlpm.w,$C131,_xlfn.CONCAT("[",LEFT(_xlpm.w,FIND(_xlpm.sep,_xlpm.w)-1),"]"))</f>
        <v>[oːb]</v>
      </c>
      <c r="G131" s="5">
        <f>_xlfn.LET(_xlpm.w,E131,LEN(_xlpm.w)-2)</f>
        <v>2</v>
      </c>
      <c r="H131" s="5">
        <f>_xlfn.LET(_xlpm.w,F131,LEN(_xlpm.w)-2)</f>
        <v>3</v>
      </c>
      <c r="I131" s="5">
        <f>_xlfn.LET(_xlpm.a,H131,_xlpm.b,G131,MAX(_xlpm.a,_xlpm.b))</f>
        <v>3</v>
      </c>
      <c r="J131" s="4" cm="1">
        <f t="array" ref="J131">SUM(_xlfn._xlws.FILTER($D$2:$D$673,_xlfn.MAP($E$2:$E$673,_xlfn.LAMBDA(_xlpm.x,_xlpm.x=$E131))))</f>
        <v>1.873536299765808E-3</v>
      </c>
      <c r="K131" s="4">
        <f>$D131/J131</f>
        <v>0.5</v>
      </c>
      <c r="L131" s="4" cm="1">
        <f t="array" ref="L131">SUM(_xlfn._xlws.FILTER($D$2:$D$673,_xlfn.MAP($F$2:$F$673,_xlfn.LAMBDA(_xlpm.x,_xlpm.x=$F131))))</f>
        <v>9.3676814988290398E-4</v>
      </c>
      <c r="M131" s="4">
        <f>$D131/L131</f>
        <v>1</v>
      </c>
      <c r="N131" s="4">
        <f>_xlfn.LET(_xlpm.freq,B131,_xlpm.size,H131+1,_xlpm.F,O131,LOG(1+_xlpm.freq)*LOG(1+_xlpm.size)*_xlpm.F)</f>
        <v>0.22232896365347279</v>
      </c>
      <c r="O131" s="4">
        <f>_xlfn.LET(_xlpm.a,M131,_xlpm.b,K131,2*_xlpm.a*_xlpm.b/(_xlpm.a+_xlpm.b))</f>
        <v>0.66666666666666663</v>
      </c>
      <c r="P131" s="4">
        <f>_xlfn.LET(_xlpm.p,K131,_xlpm.q,M131,LOG(_xlpm.p/_xlpm.q))</f>
        <v>-0.3010299956639812</v>
      </c>
      <c r="Q131" s="4"/>
    </row>
    <row r="132" spans="1:17">
      <c r="A132" s="3" t="str">
        <f>_xlfn.LET(_xlpm.sep," : ",CONCATENATE(E132,_xlpm.sep,F132))</f>
        <v>~es~ : [ez]</v>
      </c>
      <c r="B132" s="1">
        <v>4</v>
      </c>
      <c r="C132" s="3" t="s">
        <v>224</v>
      </c>
      <c r="D132" s="4">
        <f>B132/freq.sum.r1a</f>
        <v>1.873536299765808E-3</v>
      </c>
      <c r="E132" s="4" t="str">
        <f>_xlfn.LET(_xlpm.sep,":",_xlpm.w,$C132,_xlfn.CONCAT("~",RIGHT(_xlpm.w,LEN(_xlpm.w)-FIND(_xlpm.sep,_xlpm.w)),"~"))</f>
        <v>~es~</v>
      </c>
      <c r="F132" s="4" t="str">
        <f>_xlfn.LET(_xlpm.sep,":",_xlpm.w,$C132,_xlfn.CONCAT("[",LEFT(_xlpm.w,FIND(_xlpm.sep,_xlpm.w)-1),"]"))</f>
        <v>[ez]</v>
      </c>
      <c r="G132" s="5">
        <f>_xlfn.LET(_xlpm.w,E132,LEN(_xlpm.w)-2)</f>
        <v>2</v>
      </c>
      <c r="H132" s="5">
        <f>_xlfn.LET(_xlpm.w,F132,LEN(_xlpm.w)-2)</f>
        <v>2</v>
      </c>
      <c r="I132" s="5">
        <f>_xlfn.LET(_xlpm.a,H132,_xlpm.b,G132,MAX(_xlpm.a,_xlpm.b))</f>
        <v>2</v>
      </c>
      <c r="J132" s="4" cm="1">
        <f t="array" ref="J132">SUM(_xlfn._xlws.FILTER($D$2:$D$673,_xlfn.MAP($E$2:$E$673,_xlfn.LAMBDA(_xlpm.x,_xlpm.x=$E132))))</f>
        <v>3.2786885245901639E-3</v>
      </c>
      <c r="K132" s="4">
        <f>$D132/J132</f>
        <v>0.5714285714285714</v>
      </c>
      <c r="L132" s="4" cm="1">
        <f t="array" ref="L132">SUM(_xlfn._xlws.FILTER($D$2:$D$673,_xlfn.MAP($F$2:$F$673,_xlfn.LAMBDA(_xlpm.x,_xlpm.x=$F132))))</f>
        <v>1.873536299765808E-3</v>
      </c>
      <c r="M132" s="4">
        <f>$D132/L132</f>
        <v>1</v>
      </c>
      <c r="N132" s="4">
        <f>_xlfn.LET(_xlpm.freq,B132,_xlpm.size,H132+1,_xlpm.F,O132,LOG(1+_xlpm.freq)*LOG(1+_xlpm.size)*_xlpm.F)</f>
        <v>0.30605227254476319</v>
      </c>
      <c r="O132" s="4">
        <f>_xlfn.LET(_xlpm.a,M132,_xlpm.b,K132,2*_xlpm.a*_xlpm.b/(_xlpm.a+_xlpm.b))</f>
        <v>0.72727272727272729</v>
      </c>
      <c r="P132" s="4">
        <f>_xlfn.LET(_xlpm.p,K132,_xlpm.q,M132,LOG(_xlpm.p/_xlpm.q))</f>
        <v>-0.24303804868629447</v>
      </c>
      <c r="Q132" s="4"/>
    </row>
    <row r="133" spans="1:17">
      <c r="A133" s="3" t="str">
        <f>_xlfn.LET(_xlpm.sep," : ",CONCATENATE(E133,_xlpm.sep,F133))</f>
        <v>~ag~ : [aːk]</v>
      </c>
      <c r="B133" s="1">
        <v>4</v>
      </c>
      <c r="C133" s="3" t="s">
        <v>128</v>
      </c>
      <c r="D133" s="4">
        <f>B133/freq.sum.r1a</f>
        <v>1.873536299765808E-3</v>
      </c>
      <c r="E133" s="4" t="str">
        <f>_xlfn.LET(_xlpm.sep,":",_xlpm.w,$C133,_xlfn.CONCAT("~",RIGHT(_xlpm.w,LEN(_xlpm.w)-FIND(_xlpm.sep,_xlpm.w)),"~"))</f>
        <v>~ag~</v>
      </c>
      <c r="F133" s="4" t="str">
        <f>_xlfn.LET(_xlpm.sep,":",_xlpm.w,$C133,_xlfn.CONCAT("[",LEFT(_xlpm.w,FIND(_xlpm.sep,_xlpm.w)-1),"]"))</f>
        <v>[aːk]</v>
      </c>
      <c r="G133" s="5">
        <f>_xlfn.LET(_xlpm.w,E133,LEN(_xlpm.w)-2)</f>
        <v>2</v>
      </c>
      <c r="H133" s="5">
        <f>_xlfn.LET(_xlpm.w,F133,LEN(_xlpm.w)-2)</f>
        <v>3</v>
      </c>
      <c r="I133" s="5">
        <f>_xlfn.LET(_xlpm.a,H133,_xlpm.b,G133,MAX(_xlpm.a,_xlpm.b))</f>
        <v>3</v>
      </c>
      <c r="J133" s="4" cm="1">
        <f t="array" ref="J133">SUM(_xlfn._xlws.FILTER($D$2:$D$673,_xlfn.MAP($E$2:$E$673,_xlfn.LAMBDA(_xlpm.x,_xlpm.x=$E133))))</f>
        <v>3.2786885245901639E-3</v>
      </c>
      <c r="K133" s="4">
        <f>$D133/J133</f>
        <v>0.5714285714285714</v>
      </c>
      <c r="L133" s="4" cm="1">
        <f t="array" ref="L133">SUM(_xlfn._xlws.FILTER($D$2:$D$673,_xlfn.MAP($F$2:$F$673,_xlfn.LAMBDA(_xlpm.x,_xlpm.x=$F133))))</f>
        <v>1.873536299765808E-3</v>
      </c>
      <c r="M133" s="4">
        <f>$D133/L133</f>
        <v>1</v>
      </c>
      <c r="N133" s="4">
        <f>_xlfn.LET(_xlpm.freq,B133,_xlpm.size,H133+1,_xlpm.F,O133,LOG(1+_xlpm.freq)*LOG(1+_xlpm.size)*_xlpm.F)</f>
        <v>0.3553156850629049</v>
      </c>
      <c r="O133" s="4">
        <f>_xlfn.LET(_xlpm.a,M133,_xlpm.b,K133,2*_xlpm.a*_xlpm.b/(_xlpm.a+_xlpm.b))</f>
        <v>0.72727272727272729</v>
      </c>
      <c r="P133" s="4">
        <f>_xlfn.LET(_xlpm.p,K133,_xlpm.q,M133,LOG(_xlpm.p/_xlpm.q))</f>
        <v>-0.24303804868629447</v>
      </c>
      <c r="Q133" s="4"/>
    </row>
    <row r="134" spans="1:17">
      <c r="A134" s="3" t="str">
        <f>_xlfn.LET(_xlpm.sep," : ",CONCATENATE(E134,_xlpm.sep,F134))</f>
        <v>~in~ : [ɪn]</v>
      </c>
      <c r="B134" s="1">
        <v>3</v>
      </c>
      <c r="C134" s="3" t="s">
        <v>482</v>
      </c>
      <c r="D134" s="4">
        <f>B134/freq.sum.r1a</f>
        <v>1.405152224824356E-3</v>
      </c>
      <c r="E134" s="3" t="str">
        <f>_xlfn.LET(_xlpm.sep,":",_xlpm.w,$C134,_xlfn.CONCAT("~",RIGHT(_xlpm.w,LEN(_xlpm.w)-FIND(_xlpm.sep,_xlpm.w)),"~"))</f>
        <v>~in~</v>
      </c>
      <c r="F134" s="3" t="str">
        <f>_xlfn.LET(_xlpm.sep,":",_xlpm.w,$C134,_xlfn.CONCAT("[",LEFT(_xlpm.w,FIND(_xlpm.sep,_xlpm.w)-1),"]"))</f>
        <v>[ɪn]</v>
      </c>
      <c r="G134" s="5">
        <f>_xlfn.LET(_xlpm.w,E134,LEN(_xlpm.w)-2)</f>
        <v>2</v>
      </c>
      <c r="H134" s="5">
        <f>_xlfn.LET(_xlpm.w,F134,LEN(_xlpm.w)-2)</f>
        <v>2</v>
      </c>
      <c r="I134" s="5">
        <f>_xlfn.LET(_xlpm.a,H134,_xlpm.b,G134,MAX(_xlpm.a,_xlpm.b))</f>
        <v>2</v>
      </c>
      <c r="J134" s="4" cm="1">
        <f t="array" ref="J134">SUM(_xlfn._xlws.FILTER($D$2:$D$673,_xlfn.MAP($E$2:$E$673,_xlfn.LAMBDA(_xlpm.x,_xlpm.x=$E134))))</f>
        <v>4.6838407494145199E-3</v>
      </c>
      <c r="K134" s="4">
        <f>$D134/J134</f>
        <v>0.3</v>
      </c>
      <c r="L134" s="4" cm="1">
        <f t="array" ref="L134">SUM(_xlfn._xlws.FILTER($D$2:$D$673,_xlfn.MAP($F$2:$F$673,_xlfn.LAMBDA(_xlpm.x,_xlpm.x=$F134))))</f>
        <v>2.8103044496487119E-3</v>
      </c>
      <c r="M134" s="4">
        <f>$D134/L134</f>
        <v>0.5</v>
      </c>
      <c r="N134" s="4">
        <f>_xlfn.LET(_xlpm.freq,B134,_xlpm.size,H134+1,_xlpm.F,O134,LOG(1+_xlpm.freq)*LOG(1+_xlpm.size)*_xlpm.F)</f>
        <v>0.13592858743418479</v>
      </c>
      <c r="O134" s="4">
        <f>_xlfn.LET(_xlpm.a,M134,_xlpm.b,K134,2*_xlpm.a*_xlpm.b/(_xlpm.a+_xlpm.b))</f>
        <v>0.37499999999999994</v>
      </c>
      <c r="P134" s="4">
        <f>_xlfn.LET(_xlpm.p,K134,_xlpm.q,M134,LOG(_xlpm.p/_xlpm.q))</f>
        <v>-0.22184874961635639</v>
      </c>
      <c r="Q134" s="4"/>
    </row>
    <row r="135" spans="1:17">
      <c r="A135" s="3" t="str">
        <f>_xlfn.LET(_xlpm.sep," : ",CONCATENATE(E135,_xlpm.sep,F135))</f>
        <v>~ab~ : [ap]</v>
      </c>
      <c r="B135" s="1">
        <v>4</v>
      </c>
      <c r="C135" s="3" t="s">
        <v>85</v>
      </c>
      <c r="D135" s="4">
        <f>B135/freq.sum.r1a</f>
        <v>1.873536299765808E-3</v>
      </c>
      <c r="E135" s="4" t="str">
        <f>_xlfn.LET(_xlpm.sep,":",_xlpm.w,$C135,_xlfn.CONCAT("~",RIGHT(_xlpm.w,LEN(_xlpm.w)-FIND(_xlpm.sep,_xlpm.w)),"~"))</f>
        <v>~ab~</v>
      </c>
      <c r="F135" s="4" t="str">
        <f>_xlfn.LET(_xlpm.sep,":",_xlpm.w,$C135,_xlfn.CONCAT("[",LEFT(_xlpm.w,FIND(_xlpm.sep,_xlpm.w)-1),"]"))</f>
        <v>[ap]</v>
      </c>
      <c r="G135" s="5">
        <f>_xlfn.LET(_xlpm.w,E135,LEN(_xlpm.w)-2)</f>
        <v>2</v>
      </c>
      <c r="H135" s="5">
        <f>_xlfn.LET(_xlpm.w,F135,LEN(_xlpm.w)-2)</f>
        <v>2</v>
      </c>
      <c r="I135" s="5">
        <f>_xlfn.LET(_xlpm.a,H135,_xlpm.b,G135,MAX(_xlpm.a,_xlpm.b))</f>
        <v>2</v>
      </c>
      <c r="J135" s="4" cm="1">
        <f t="array" ref="J135">SUM(_xlfn._xlws.FILTER($D$2:$D$673,_xlfn.MAP($E$2:$E$673,_xlfn.LAMBDA(_xlpm.x,_xlpm.x=$E135))))</f>
        <v>4.6838407494145199E-3</v>
      </c>
      <c r="K135" s="4">
        <f>$D135/J135</f>
        <v>0.4</v>
      </c>
      <c r="L135" s="4" cm="1">
        <f t="array" ref="L135">SUM(_xlfn._xlws.FILTER($D$2:$D$673,_xlfn.MAP($F$2:$F$673,_xlfn.LAMBDA(_xlpm.x,_xlpm.x=$F135))))</f>
        <v>2.8103044496487119E-3</v>
      </c>
      <c r="M135" s="4">
        <f>$D135/L135</f>
        <v>0.66666666666666663</v>
      </c>
      <c r="N135" s="4">
        <f>_xlfn.LET(_xlpm.freq,B135,_xlpm.size,H135+1,_xlpm.F,O135,LOG(1+_xlpm.freq)*LOG(1+_xlpm.size)*_xlpm.F)</f>
        <v>0.21041093737452468</v>
      </c>
      <c r="O135" s="4">
        <f>_xlfn.LET(_xlpm.a,M135,_xlpm.b,K135,2*_xlpm.a*_xlpm.b/(_xlpm.a+_xlpm.b))</f>
        <v>0.5</v>
      </c>
      <c r="P135" s="4">
        <f>_xlfn.LET(_xlpm.p,K135,_xlpm.q,M135,LOG(_xlpm.p/_xlpm.q))</f>
        <v>-0.22184874961635631</v>
      </c>
      <c r="Q135" s="4"/>
    </row>
    <row r="136" spans="1:17">
      <c r="A136" s="3" t="str">
        <f>_xlfn.LET(_xlpm.sep," : ",CONCATENATE(E136,_xlpm.sep,F136))</f>
        <v>~aß~ : [aːs]</v>
      </c>
      <c r="B136" s="1">
        <v>3</v>
      </c>
      <c r="C136" s="3" t="s">
        <v>164</v>
      </c>
      <c r="D136" s="4">
        <f>B136/freq.sum.r1a</f>
        <v>1.405152224824356E-3</v>
      </c>
      <c r="E136" s="4" t="str">
        <f>_xlfn.LET(_xlpm.sep,":",_xlpm.w,$C136,_xlfn.CONCAT("~",RIGHT(_xlpm.w,LEN(_xlpm.w)-FIND(_xlpm.sep,_xlpm.w)),"~"))</f>
        <v>~aß~</v>
      </c>
      <c r="F136" s="4" t="str">
        <f>_xlfn.LET(_xlpm.sep,":",_xlpm.w,$C136,_xlfn.CONCAT("[",LEFT(_xlpm.w,FIND(_xlpm.sep,_xlpm.w)-1),"]"))</f>
        <v>[aːs]</v>
      </c>
      <c r="G136" s="5">
        <f>_xlfn.LET(_xlpm.w,E136,LEN(_xlpm.w)-2)</f>
        <v>2</v>
      </c>
      <c r="H136" s="5">
        <f>_xlfn.LET(_xlpm.w,F136,LEN(_xlpm.w)-2)</f>
        <v>3</v>
      </c>
      <c r="I136" s="5">
        <f>_xlfn.LET(_xlpm.a,H136,_xlpm.b,G136,MAX(_xlpm.a,_xlpm.b))</f>
        <v>3</v>
      </c>
      <c r="J136" s="4" cm="1">
        <f t="array" ref="J136">SUM(_xlfn._xlws.FILTER($D$2:$D$673,_xlfn.MAP($E$2:$E$673,_xlfn.LAMBDA(_xlpm.x,_xlpm.x=$E136))))</f>
        <v>3.7470725995316159E-3</v>
      </c>
      <c r="K136" s="4">
        <f>$D136/J136</f>
        <v>0.375</v>
      </c>
      <c r="L136" s="4" cm="1">
        <f t="array" ref="L136">SUM(_xlfn._xlws.FILTER($D$2:$D$673,_xlfn.MAP($F$2:$F$673,_xlfn.LAMBDA(_xlpm.x,_xlpm.x=$F136))))</f>
        <v>2.34192037470726E-3</v>
      </c>
      <c r="M136" s="4">
        <f>$D136/L136</f>
        <v>0.6</v>
      </c>
      <c r="N136" s="4">
        <f>_xlfn.LET(_xlpm.freq,B136,_xlpm.size,H136+1,_xlpm.F,O136,LOG(1+_xlpm.freq)*LOG(1+_xlpm.size)*_xlpm.F)</f>
        <v>0.19422548065340739</v>
      </c>
      <c r="O136" s="4">
        <f>_xlfn.LET(_xlpm.a,M136,_xlpm.b,K136,2*_xlpm.a*_xlpm.b/(_xlpm.a+_xlpm.b))</f>
        <v>0.46153846153846151</v>
      </c>
      <c r="P136" s="4">
        <f>_xlfn.LET(_xlpm.p,K136,_xlpm.q,M136,LOG(_xlpm.p/_xlpm.q))</f>
        <v>-0.20411998265592479</v>
      </c>
      <c r="Q136" s="4"/>
    </row>
    <row r="137" spans="1:17">
      <c r="A137" s="3" t="str">
        <f>_xlfn.LET(_xlpm.sep," : ",CONCATENATE(E137,_xlpm.sep,F137))</f>
        <v>~fr~ : [fʁ]</v>
      </c>
      <c r="B137" s="1">
        <v>7</v>
      </c>
      <c r="C137" s="3" t="s">
        <v>251</v>
      </c>
      <c r="D137" s="4">
        <f>B137/freq.sum.r1a</f>
        <v>3.2786885245901639E-3</v>
      </c>
      <c r="E137" s="3" t="str">
        <f>_xlfn.LET(_xlpm.sep,":",_xlpm.w,$C137,_xlfn.CONCAT("~",RIGHT(_xlpm.w,LEN(_xlpm.w)-FIND(_xlpm.sep,_xlpm.w)),"~"))</f>
        <v>~fr~</v>
      </c>
      <c r="F137" s="3" t="str">
        <f>_xlfn.LET(_xlpm.sep,":",_xlpm.w,$C137,_xlfn.CONCAT("[",LEFT(_xlpm.w,FIND(_xlpm.sep,_xlpm.w)-1),"]"))</f>
        <v>[fʁ]</v>
      </c>
      <c r="G137" s="5">
        <f>_xlfn.LET(_xlpm.w,E137,LEN(_xlpm.w)-2)</f>
        <v>2</v>
      </c>
      <c r="H137" s="5">
        <f>_xlfn.LET(_xlpm.w,F137,LEN(_xlpm.w)-2)</f>
        <v>2</v>
      </c>
      <c r="I137" s="5">
        <f>_xlfn.LET(_xlpm.a,H137,_xlpm.b,G137,MAX(_xlpm.a,_xlpm.b))</f>
        <v>2</v>
      </c>
      <c r="J137" s="4" cm="1">
        <f t="array" ref="J137">SUM(_xlfn._xlws.FILTER($D$2:$D$673,_xlfn.MAP($E$2:$E$673,_xlfn.LAMBDA(_xlpm.x,_xlpm.x=$E137))))</f>
        <v>5.1522248243559719E-3</v>
      </c>
      <c r="K137" s="4">
        <f>$D137/J137</f>
        <v>0.63636363636363635</v>
      </c>
      <c r="L137" s="4" cm="1">
        <f t="array" ref="L137">SUM(_xlfn._xlws.FILTER($D$2:$D$673,_xlfn.MAP($F$2:$F$673,_xlfn.LAMBDA(_xlpm.x,_xlpm.x=$F137))))</f>
        <v>3.2786885245901639E-3</v>
      </c>
      <c r="M137" s="4">
        <f>$D137/L137</f>
        <v>1</v>
      </c>
      <c r="N137" s="4">
        <f>_xlfn.LET(_xlpm.freq,B137,_xlpm.size,H137+1,_xlpm.F,O137,LOG(1+_xlpm.freq)*LOG(1+_xlpm.size)*_xlpm.F)</f>
        <v>0.42288893868413047</v>
      </c>
      <c r="O137" s="4">
        <f>_xlfn.LET(_xlpm.a,M137,_xlpm.b,K137,2*_xlpm.a*_xlpm.b/(_xlpm.a+_xlpm.b))</f>
        <v>0.77777777777777779</v>
      </c>
      <c r="P137" s="4">
        <f>_xlfn.LET(_xlpm.p,K137,_xlpm.q,M137,LOG(_xlpm.p/_xlpm.q))</f>
        <v>-0.19629464514396822</v>
      </c>
      <c r="Q137" s="4"/>
    </row>
    <row r="138" spans="1:17">
      <c r="A138" s="3" t="str">
        <f>_xlfn.LET(_xlpm.sep," : ",CONCATENATE(E138,_xlpm.sep,F138))</f>
        <v>~ol~ : [oːl]</v>
      </c>
      <c r="B138" s="1">
        <v>1</v>
      </c>
      <c r="C138" s="3" t="s">
        <v>326</v>
      </c>
      <c r="D138" s="4">
        <f>B138/freq.sum.r1a</f>
        <v>4.6838407494145199E-4</v>
      </c>
      <c r="E138" s="3" t="str">
        <f>_xlfn.LET(_xlpm.sep,":",_xlpm.w,$C138,_xlfn.CONCAT("~",RIGHT(_xlpm.w,LEN(_xlpm.w)-FIND(_xlpm.sep,_xlpm.w)),"~"))</f>
        <v>~ol~</v>
      </c>
      <c r="F138" s="3" t="str">
        <f>_xlfn.LET(_xlpm.sep,":",_xlpm.w,$C138,_xlfn.CONCAT("[",LEFT(_xlpm.w,FIND(_xlpm.sep,_xlpm.w)-1),"]"))</f>
        <v>[oːl]</v>
      </c>
      <c r="G138" s="5">
        <f>_xlfn.LET(_xlpm.w,E138,LEN(_xlpm.w)-2)</f>
        <v>2</v>
      </c>
      <c r="H138" s="5">
        <f>_xlfn.LET(_xlpm.w,F138,LEN(_xlpm.w)-2)</f>
        <v>3</v>
      </c>
      <c r="I138" s="5">
        <f>_xlfn.LET(_xlpm.a,H138,_xlpm.b,G138,MAX(_xlpm.a,_xlpm.b))</f>
        <v>3</v>
      </c>
      <c r="J138" s="4" cm="1">
        <f t="array" ref="J138">SUM(_xlfn._xlws.FILTER($D$2:$D$673,_xlfn.MAP($E$2:$E$673,_xlfn.LAMBDA(_xlpm.x,_xlpm.x=$E138))))</f>
        <v>1.405152224824356E-3</v>
      </c>
      <c r="K138" s="4">
        <f>$D138/J138</f>
        <v>0.33333333333333331</v>
      </c>
      <c r="L138" s="4" cm="1">
        <f t="array" ref="L138">SUM(_xlfn._xlws.FILTER($D$2:$D$673,_xlfn.MAP($F$2:$F$673,_xlfn.LAMBDA(_xlpm.x,_xlpm.x=$F138))))</f>
        <v>9.3676814988290398E-4</v>
      </c>
      <c r="M138" s="4">
        <f>$D138/L138</f>
        <v>0.5</v>
      </c>
      <c r="N138" s="4">
        <f>_xlfn.LET(_xlpm.freq,B138,_xlpm.size,H138+1,_xlpm.F,O138,LOG(1+_xlpm.freq)*LOG(1+_xlpm.size)*_xlpm.F)</f>
        <v>8.4164374949809884E-2</v>
      </c>
      <c r="O138" s="4">
        <f>_xlfn.LET(_xlpm.a,M138,_xlpm.b,K138,2*_xlpm.a*_xlpm.b/(_xlpm.a+_xlpm.b))</f>
        <v>0.4</v>
      </c>
      <c r="P138" s="4">
        <f>_xlfn.LET(_xlpm.p,K138,_xlpm.q,M138,LOG(_xlpm.p/_xlpm.q))</f>
        <v>-0.17609125905568127</v>
      </c>
      <c r="Q138" s="4"/>
    </row>
    <row r="139" spans="1:17">
      <c r="A139" s="3" t="str">
        <f>_xlfn.LET(_xlpm.sep," : ",CONCATENATE(E139,_xlpm.sep,F139))</f>
        <v>~os~ : [oːs]</v>
      </c>
      <c r="B139" s="1">
        <v>1</v>
      </c>
      <c r="C139" s="3" t="s">
        <v>332</v>
      </c>
      <c r="D139" s="4">
        <f>B139/freq.sum.r1a</f>
        <v>4.6838407494145199E-4</v>
      </c>
      <c r="E139" s="3" t="str">
        <f>_xlfn.LET(_xlpm.sep,":",_xlpm.w,$C139,_xlfn.CONCAT("~",RIGHT(_xlpm.w,LEN(_xlpm.w)-FIND(_xlpm.sep,_xlpm.w)),"~"))</f>
        <v>~os~</v>
      </c>
      <c r="F139" s="3" t="str">
        <f>_xlfn.LET(_xlpm.sep,":",_xlpm.w,$C139,_xlfn.CONCAT("[",LEFT(_xlpm.w,FIND(_xlpm.sep,_xlpm.w)-1),"]"))</f>
        <v>[oːs]</v>
      </c>
      <c r="G139" s="5">
        <f>_xlfn.LET(_xlpm.w,E139,LEN(_xlpm.w)-2)</f>
        <v>2</v>
      </c>
      <c r="H139" s="5">
        <f>_xlfn.LET(_xlpm.w,F139,LEN(_xlpm.w)-2)</f>
        <v>3</v>
      </c>
      <c r="I139" s="5">
        <f>_xlfn.LET(_xlpm.a,H139,_xlpm.b,G139,MAX(_xlpm.a,_xlpm.b))</f>
        <v>3</v>
      </c>
      <c r="J139" s="4" cm="1">
        <f t="array" ref="J139">SUM(_xlfn._xlws.FILTER($D$2:$D$673,_xlfn.MAP($E$2:$E$673,_xlfn.LAMBDA(_xlpm.x,_xlpm.x=$E139))))</f>
        <v>1.405152224824356E-3</v>
      </c>
      <c r="K139" s="4">
        <f>$D139/J139</f>
        <v>0.33333333333333331</v>
      </c>
      <c r="L139" s="4" cm="1">
        <f t="array" ref="L139">SUM(_xlfn._xlws.FILTER($D$2:$D$673,_xlfn.MAP($F$2:$F$673,_xlfn.LAMBDA(_xlpm.x,_xlpm.x=$F139))))</f>
        <v>9.3676814988290398E-4</v>
      </c>
      <c r="M139" s="4">
        <f>$D139/L139</f>
        <v>0.5</v>
      </c>
      <c r="N139" s="4">
        <f>_xlfn.LET(_xlpm.freq,B139,_xlpm.size,H139+1,_xlpm.F,O139,LOG(1+_xlpm.freq)*LOG(1+_xlpm.size)*_xlpm.F)</f>
        <v>8.4164374949809884E-2</v>
      </c>
      <c r="O139" s="4">
        <f>_xlfn.LET(_xlpm.a,M139,_xlpm.b,K139,2*_xlpm.a*_xlpm.b/(_xlpm.a+_xlpm.b))</f>
        <v>0.4</v>
      </c>
      <c r="P139" s="4">
        <f>_xlfn.LET(_xlpm.p,K139,_xlpm.q,M139,LOG(_xlpm.p/_xlpm.q))</f>
        <v>-0.17609125905568127</v>
      </c>
      <c r="Q139" s="4"/>
    </row>
    <row r="140" spans="1:17">
      <c r="A140" s="3" t="str">
        <f>_xlfn.LET(_xlpm.sep," : ",CONCATENATE(E140,_xlpm.sep,F140))</f>
        <v>~em~ : [eːm]</v>
      </c>
      <c r="B140" s="1">
        <v>3</v>
      </c>
      <c r="C140" s="3" t="s">
        <v>236</v>
      </c>
      <c r="D140" s="4">
        <f>B140/freq.sum.r1a</f>
        <v>1.405152224824356E-3</v>
      </c>
      <c r="E140" s="3" t="str">
        <f>_xlfn.LET(_xlpm.sep,":",_xlpm.w,$C140,_xlfn.CONCAT("~",RIGHT(_xlpm.w,LEN(_xlpm.w)-FIND(_xlpm.sep,_xlpm.w)),"~"))</f>
        <v>~em~</v>
      </c>
      <c r="F140" s="3" t="str">
        <f>_xlfn.LET(_xlpm.sep,":",_xlpm.w,$C140,_xlfn.CONCAT("[",LEFT(_xlpm.w,FIND(_xlpm.sep,_xlpm.w)-1),"]"))</f>
        <v>[eːm]</v>
      </c>
      <c r="G140" s="5">
        <f>_xlfn.LET(_xlpm.w,E140,LEN(_xlpm.w)-2)</f>
        <v>2</v>
      </c>
      <c r="H140" s="5">
        <f>_xlfn.LET(_xlpm.w,F140,LEN(_xlpm.w)-2)</f>
        <v>3</v>
      </c>
      <c r="I140" s="5">
        <f>_xlfn.LET(_xlpm.a,H140,_xlpm.b,G140,MAX(_xlpm.a,_xlpm.b))</f>
        <v>3</v>
      </c>
      <c r="J140" s="4" cm="1">
        <f t="array" ref="J140">SUM(_xlfn._xlws.FILTER($D$2:$D$673,_xlfn.MAP($E$2:$E$673,_xlfn.LAMBDA(_xlpm.x,_xlpm.x=$E140))))</f>
        <v>2.8103044496487119E-3</v>
      </c>
      <c r="K140" s="4">
        <f>$D140/J140</f>
        <v>0.5</v>
      </c>
      <c r="L140" s="4" cm="1">
        <f t="array" ref="L140">SUM(_xlfn._xlws.FILTER($D$2:$D$673,_xlfn.MAP($F$2:$F$673,_xlfn.LAMBDA(_xlpm.x,_xlpm.x=$F140))))</f>
        <v>1.873536299765808E-3</v>
      </c>
      <c r="M140" s="4">
        <f>$D140/L140</f>
        <v>0.75</v>
      </c>
      <c r="N140" s="4">
        <f>_xlfn.LET(_xlpm.freq,B140,_xlpm.size,H140+1,_xlpm.F,O140,LOG(1+_xlpm.freq)*LOG(1+_xlpm.size)*_xlpm.F)</f>
        <v>0.2524931248494296</v>
      </c>
      <c r="O140" s="4">
        <f>_xlfn.LET(_xlpm.a,M140,_xlpm.b,K140,2*_xlpm.a*_xlpm.b/(_xlpm.a+_xlpm.b))</f>
        <v>0.6</v>
      </c>
      <c r="P140" s="4">
        <f>_xlfn.LET(_xlpm.p,K140,_xlpm.q,M140,LOG(_xlpm.p/_xlpm.q))</f>
        <v>-0.17609125905568127</v>
      </c>
      <c r="Q140" s="4"/>
    </row>
    <row r="141" spans="1:17">
      <c r="A141" s="3" t="str">
        <f>_xlfn.LET(_xlpm.sep," : ",CONCATENATE(E141,_xlpm.sep,F141))</f>
        <v>~ek~ : [ek]</v>
      </c>
      <c r="B141" s="1">
        <v>2</v>
      </c>
      <c r="C141" s="3" t="s">
        <v>215</v>
      </c>
      <c r="D141" s="4">
        <f>B141/freq.sum.r1a</f>
        <v>9.3676814988290398E-4</v>
      </c>
      <c r="E141" s="3" t="str">
        <f>_xlfn.LET(_xlpm.sep,":",_xlpm.w,$C141,_xlfn.CONCAT("~",RIGHT(_xlpm.w,LEN(_xlpm.w)-FIND(_xlpm.sep,_xlpm.w)),"~"))</f>
        <v>~ek~</v>
      </c>
      <c r="F141" s="3" t="str">
        <f>_xlfn.LET(_xlpm.sep,":",_xlpm.w,$C141,_xlfn.CONCAT("[",LEFT(_xlpm.w,FIND(_xlpm.sep,_xlpm.w)-1),"]"))</f>
        <v>[ek]</v>
      </c>
      <c r="G141" s="5">
        <f>_xlfn.LET(_xlpm.w,E141,LEN(_xlpm.w)-2)</f>
        <v>2</v>
      </c>
      <c r="H141" s="5">
        <f>_xlfn.LET(_xlpm.w,F141,LEN(_xlpm.w)-2)</f>
        <v>2</v>
      </c>
      <c r="I141" s="5">
        <f>_xlfn.LET(_xlpm.a,H141,_xlpm.b,G141,MAX(_xlpm.a,_xlpm.b))</f>
        <v>2</v>
      </c>
      <c r="J141" s="4" cm="1">
        <f t="array" ref="J141">SUM(_xlfn._xlws.FILTER($D$2:$D$673,_xlfn.MAP($E$2:$E$673,_xlfn.LAMBDA(_xlpm.x,_xlpm.x=$E141))))</f>
        <v>1.405152224824356E-3</v>
      </c>
      <c r="K141" s="4">
        <f>$D141/J141</f>
        <v>0.66666666666666663</v>
      </c>
      <c r="L141" s="4" cm="1">
        <f t="array" ref="L141">SUM(_xlfn._xlws.FILTER($D$2:$D$673,_xlfn.MAP($F$2:$F$673,_xlfn.LAMBDA(_xlpm.x,_xlpm.x=$F141))))</f>
        <v>9.3676814988290398E-4</v>
      </c>
      <c r="M141" s="4">
        <f>$D141/L141</f>
        <v>1</v>
      </c>
      <c r="N141" s="4">
        <f>_xlfn.LET(_xlpm.freq,B141,_xlpm.size,H141+1,_xlpm.F,O141,LOG(1+_xlpm.freq)*LOG(1+_xlpm.size)*_xlpm.F)</f>
        <v>0.22980449478312523</v>
      </c>
      <c r="O141" s="4">
        <f>_xlfn.LET(_xlpm.a,M141,_xlpm.b,K141,2*_xlpm.a*_xlpm.b/(_xlpm.a+_xlpm.b))</f>
        <v>0.8</v>
      </c>
      <c r="P141" s="4">
        <f>_xlfn.LET(_xlpm.p,K141,_xlpm.q,M141,LOG(_xlpm.p/_xlpm.q))</f>
        <v>-0.17609125905568127</v>
      </c>
      <c r="Q141" s="4"/>
    </row>
    <row r="142" spans="1:17">
      <c r="A142" s="3" t="str">
        <f>_xlfn.LET(_xlpm.sep," : ",CONCATENATE(E142,_xlpm.sep,F142))</f>
        <v>~ol~ : [ol]</v>
      </c>
      <c r="B142" s="1">
        <v>2</v>
      </c>
      <c r="C142" s="3" t="s">
        <v>313</v>
      </c>
      <c r="D142" s="4">
        <f>B142/freq.sum.r1a</f>
        <v>9.3676814988290398E-4</v>
      </c>
      <c r="E142" s="3" t="str">
        <f>_xlfn.LET(_xlpm.sep,":",_xlpm.w,$C142,_xlfn.CONCAT("~",RIGHT(_xlpm.w,LEN(_xlpm.w)-FIND(_xlpm.sep,_xlpm.w)),"~"))</f>
        <v>~ol~</v>
      </c>
      <c r="F142" s="3" t="str">
        <f>_xlfn.LET(_xlpm.sep,":",_xlpm.w,$C142,_xlfn.CONCAT("[",LEFT(_xlpm.w,FIND(_xlpm.sep,_xlpm.w)-1),"]"))</f>
        <v>[ol]</v>
      </c>
      <c r="G142" s="5">
        <f>_xlfn.LET(_xlpm.w,E142,LEN(_xlpm.w)-2)</f>
        <v>2</v>
      </c>
      <c r="H142" s="5">
        <f>_xlfn.LET(_xlpm.w,F142,LEN(_xlpm.w)-2)</f>
        <v>2</v>
      </c>
      <c r="I142" s="5">
        <f>_xlfn.LET(_xlpm.a,H142,_xlpm.b,G142,MAX(_xlpm.a,_xlpm.b))</f>
        <v>2</v>
      </c>
      <c r="J142" s="4" cm="1">
        <f t="array" ref="J142">SUM(_xlfn._xlws.FILTER($D$2:$D$673,_xlfn.MAP($E$2:$E$673,_xlfn.LAMBDA(_xlpm.x,_xlpm.x=$E142))))</f>
        <v>1.405152224824356E-3</v>
      </c>
      <c r="K142" s="4">
        <f>$D142/J142</f>
        <v>0.66666666666666663</v>
      </c>
      <c r="L142" s="4" cm="1">
        <f t="array" ref="L142">SUM(_xlfn._xlws.FILTER($D$2:$D$673,_xlfn.MAP($F$2:$F$673,_xlfn.LAMBDA(_xlpm.x,_xlpm.x=$F142))))</f>
        <v>9.3676814988290398E-4</v>
      </c>
      <c r="M142" s="4">
        <f>$D142/L142</f>
        <v>1</v>
      </c>
      <c r="N142" s="4">
        <f>_xlfn.LET(_xlpm.freq,B142,_xlpm.size,H142+1,_xlpm.F,O142,LOG(1+_xlpm.freq)*LOG(1+_xlpm.size)*_xlpm.F)</f>
        <v>0.22980449478312523</v>
      </c>
      <c r="O142" s="4">
        <f>_xlfn.LET(_xlpm.a,M142,_xlpm.b,K142,2*_xlpm.a*_xlpm.b/(_xlpm.a+_xlpm.b))</f>
        <v>0.8</v>
      </c>
      <c r="P142" s="4">
        <f>_xlfn.LET(_xlpm.p,K142,_xlpm.q,M142,LOG(_xlpm.p/_xlpm.q))</f>
        <v>-0.17609125905568127</v>
      </c>
      <c r="Q142" s="4"/>
    </row>
    <row r="143" spans="1:17">
      <c r="A143" s="3" t="str">
        <f>_xlfn.LET(_xlpm.sep," : ",CONCATENATE(E143,_xlpm.sep,F143))</f>
        <v>~ef~ : [əf]</v>
      </c>
      <c r="B143" s="1">
        <v>2</v>
      </c>
      <c r="C143" s="3" t="s">
        <v>405</v>
      </c>
      <c r="D143" s="4">
        <f>B143/freq.sum.r1a</f>
        <v>9.3676814988290398E-4</v>
      </c>
      <c r="E143" s="3" t="str">
        <f>_xlfn.LET(_xlpm.sep,":",_xlpm.w,$C143,_xlfn.CONCAT("~",RIGHT(_xlpm.w,LEN(_xlpm.w)-FIND(_xlpm.sep,_xlpm.w)),"~"))</f>
        <v>~ef~</v>
      </c>
      <c r="F143" s="3" t="str">
        <f>_xlfn.LET(_xlpm.sep,":",_xlpm.w,$C143,_xlfn.CONCAT("[",LEFT(_xlpm.w,FIND(_xlpm.sep,_xlpm.w)-1),"]"))</f>
        <v>[əf]</v>
      </c>
      <c r="G143" s="5">
        <f>_xlfn.LET(_xlpm.w,E143,LEN(_xlpm.w)-2)</f>
        <v>2</v>
      </c>
      <c r="H143" s="5">
        <f>_xlfn.LET(_xlpm.w,F143,LEN(_xlpm.w)-2)</f>
        <v>2</v>
      </c>
      <c r="I143" s="5">
        <f>_xlfn.LET(_xlpm.a,H143,_xlpm.b,G143,MAX(_xlpm.a,_xlpm.b))</f>
        <v>2</v>
      </c>
      <c r="J143" s="4" cm="1">
        <f t="array" ref="J143">SUM(_xlfn._xlws.FILTER($D$2:$D$673,_xlfn.MAP($E$2:$E$673,_xlfn.LAMBDA(_xlpm.x,_xlpm.x=$E143))))</f>
        <v>1.405152224824356E-3</v>
      </c>
      <c r="K143" s="4">
        <f>$D143/J143</f>
        <v>0.66666666666666663</v>
      </c>
      <c r="L143" s="4" cm="1">
        <f t="array" ref="L143">SUM(_xlfn._xlws.FILTER($D$2:$D$673,_xlfn.MAP($F$2:$F$673,_xlfn.LAMBDA(_xlpm.x,_xlpm.x=$F143))))</f>
        <v>9.3676814988290398E-4</v>
      </c>
      <c r="M143" s="4">
        <f>$D143/L143</f>
        <v>1</v>
      </c>
      <c r="N143" s="4">
        <f>_xlfn.LET(_xlpm.freq,B143,_xlpm.size,H143+1,_xlpm.F,O143,LOG(1+_xlpm.freq)*LOG(1+_xlpm.size)*_xlpm.F)</f>
        <v>0.22980449478312523</v>
      </c>
      <c r="O143" s="4">
        <f>_xlfn.LET(_xlpm.a,M143,_xlpm.b,K143,2*_xlpm.a*_xlpm.b/(_xlpm.a+_xlpm.b))</f>
        <v>0.8</v>
      </c>
      <c r="P143" s="4">
        <f>_xlfn.LET(_xlpm.p,K143,_xlpm.q,M143,LOG(_xlpm.p/_xlpm.q))</f>
        <v>-0.17609125905568127</v>
      </c>
      <c r="Q143" s="4"/>
    </row>
    <row r="144" spans="1:17">
      <c r="A144" s="3" t="str">
        <f>_xlfn.LET(_xlpm.sep," : ",CONCATENATE(E144,_xlpm.sep,F144))</f>
        <v>~ob~ : [ɔp]</v>
      </c>
      <c r="B144" s="1">
        <v>2</v>
      </c>
      <c r="C144" s="3" t="s">
        <v>523</v>
      </c>
      <c r="D144" s="4">
        <f>B144/freq.sum.r1a</f>
        <v>9.3676814988290398E-4</v>
      </c>
      <c r="E144" s="3" t="str">
        <f>_xlfn.LET(_xlpm.sep,":",_xlpm.w,$C144,_xlfn.CONCAT("~",RIGHT(_xlpm.w,LEN(_xlpm.w)-FIND(_xlpm.sep,_xlpm.w)),"~"))</f>
        <v>~ob~</v>
      </c>
      <c r="F144" s="3" t="str">
        <f>_xlfn.LET(_xlpm.sep,":",_xlpm.w,$C144,_xlfn.CONCAT("[",LEFT(_xlpm.w,FIND(_xlpm.sep,_xlpm.w)-1),"]"))</f>
        <v>[ɔp]</v>
      </c>
      <c r="G144" s="5">
        <f>_xlfn.LET(_xlpm.w,E144,LEN(_xlpm.w)-2)</f>
        <v>2</v>
      </c>
      <c r="H144" s="5">
        <f>_xlfn.LET(_xlpm.w,F144,LEN(_xlpm.w)-2)</f>
        <v>2</v>
      </c>
      <c r="I144" s="5">
        <f>_xlfn.LET(_xlpm.a,H144,_xlpm.b,G144,MAX(_xlpm.a,_xlpm.b))</f>
        <v>2</v>
      </c>
      <c r="J144" s="4" cm="1">
        <f t="array" ref="J144">SUM(_xlfn._xlws.FILTER($D$2:$D$673,_xlfn.MAP($E$2:$E$673,_xlfn.LAMBDA(_xlpm.x,_xlpm.x=$E144))))</f>
        <v>1.873536299765808E-3</v>
      </c>
      <c r="K144" s="4">
        <f>$D144/J144</f>
        <v>0.5</v>
      </c>
      <c r="L144" s="4" cm="1">
        <f t="array" ref="L144">SUM(_xlfn._xlws.FILTER($D$2:$D$673,_xlfn.MAP($F$2:$F$673,_xlfn.LAMBDA(_xlpm.x,_xlpm.x=$F144))))</f>
        <v>1.405152224824356E-3</v>
      </c>
      <c r="M144" s="4">
        <f>$D144/L144</f>
        <v>0.66666666666666663</v>
      </c>
      <c r="N144" s="4">
        <f>_xlfn.LET(_xlpm.freq,B144,_xlpm.size,H144+1,_xlpm.F,O144,LOG(1+_xlpm.freq)*LOG(1+_xlpm.size)*_xlpm.F)</f>
        <v>0.16414606770223231</v>
      </c>
      <c r="O144" s="4">
        <f>_xlfn.LET(_xlpm.a,M144,_xlpm.b,K144,2*_xlpm.a*_xlpm.b/(_xlpm.a+_xlpm.b))</f>
        <v>0.57142857142857151</v>
      </c>
      <c r="P144" s="4">
        <f>_xlfn.LET(_xlpm.p,K144,_xlpm.q,M144,LOG(_xlpm.p/_xlpm.q))</f>
        <v>-0.12493873660829995</v>
      </c>
      <c r="Q144" s="4"/>
    </row>
    <row r="145" spans="1:17">
      <c r="A145" s="3" t="str">
        <f>_xlfn.LET(_xlpm.sep," : ",CONCATENATE(E145,_xlpm.sep,F145))</f>
        <v>~od~ : [od]</v>
      </c>
      <c r="B145" s="1">
        <v>3</v>
      </c>
      <c r="C145" s="3" t="s">
        <v>311</v>
      </c>
      <c r="D145" s="4">
        <f>B145/freq.sum.r1a</f>
        <v>1.405152224824356E-3</v>
      </c>
      <c r="E145" s="4" t="str">
        <f>_xlfn.LET(_xlpm.sep,":",_xlpm.w,$C145,_xlfn.CONCAT("~",RIGHT(_xlpm.w,LEN(_xlpm.w)-FIND(_xlpm.sep,_xlpm.w)),"~"))</f>
        <v>~od~</v>
      </c>
      <c r="F145" s="4" t="str">
        <f>_xlfn.LET(_xlpm.sep,":",_xlpm.w,$C145,_xlfn.CONCAT("[",LEFT(_xlpm.w,FIND(_xlpm.sep,_xlpm.w)-1),"]"))</f>
        <v>[od]</v>
      </c>
      <c r="G145" s="5">
        <f>_xlfn.LET(_xlpm.w,E145,LEN(_xlpm.w)-2)</f>
        <v>2</v>
      </c>
      <c r="H145" s="5">
        <f>_xlfn.LET(_xlpm.w,F145,LEN(_xlpm.w)-2)</f>
        <v>2</v>
      </c>
      <c r="I145" s="5">
        <f>_xlfn.LET(_xlpm.a,H145,_xlpm.b,G145,MAX(_xlpm.a,_xlpm.b))</f>
        <v>2</v>
      </c>
      <c r="J145" s="4" cm="1">
        <f t="array" ref="J145">SUM(_xlfn._xlws.FILTER($D$2:$D$673,_xlfn.MAP($E$2:$E$673,_xlfn.LAMBDA(_xlpm.x,_xlpm.x=$E145))))</f>
        <v>1.873536299765808E-3</v>
      </c>
      <c r="K145" s="4">
        <f>$D145/J145</f>
        <v>0.75</v>
      </c>
      <c r="L145" s="4" cm="1">
        <f t="array" ref="L145">SUM(_xlfn._xlws.FILTER($D$2:$D$673,_xlfn.MAP($F$2:$F$673,_xlfn.LAMBDA(_xlpm.x,_xlpm.x=$F145))))</f>
        <v>1.405152224824356E-3</v>
      </c>
      <c r="M145" s="4">
        <f>$D145/L145</f>
        <v>1</v>
      </c>
      <c r="N145" s="4">
        <f>_xlfn.LET(_xlpm.freq,B145,_xlpm.size,H145+1,_xlpm.F,O145,LOG(1+_xlpm.freq)*LOG(1+_xlpm.size)*_xlpm.F)</f>
        <v>0.31069391413527958</v>
      </c>
      <c r="O145" s="4">
        <f>_xlfn.LET(_xlpm.a,M145,_xlpm.b,K145,2*_xlpm.a*_xlpm.b/(_xlpm.a+_xlpm.b))</f>
        <v>0.8571428571428571</v>
      </c>
      <c r="P145" s="4">
        <f>_xlfn.LET(_xlpm.p,K145,_xlpm.q,M145,LOG(_xlpm.p/_xlpm.q))</f>
        <v>-0.12493873660829995</v>
      </c>
      <c r="Q145" s="4"/>
    </row>
    <row r="146" spans="1:17">
      <c r="A146" s="3" t="str">
        <f>_xlfn.LET(_xlpm.sep," : ",CONCATENATE(E146,_xlpm.sep,F146))</f>
        <v>~pl~ : [pl]</v>
      </c>
      <c r="B146" s="1">
        <v>3</v>
      </c>
      <c r="C146" s="3" t="s">
        <v>343</v>
      </c>
      <c r="D146" s="4">
        <f>B146/freq.sum.r1a</f>
        <v>1.405152224824356E-3</v>
      </c>
      <c r="E146" s="3" t="str">
        <f>_xlfn.LET(_xlpm.sep,":",_xlpm.w,$C146,_xlfn.CONCAT("~",RIGHT(_xlpm.w,LEN(_xlpm.w)-FIND(_xlpm.sep,_xlpm.w)),"~"))</f>
        <v>~pl~</v>
      </c>
      <c r="F146" s="3" t="str">
        <f>_xlfn.LET(_xlpm.sep,":",_xlpm.w,$C146,_xlfn.CONCAT("[",LEFT(_xlpm.w,FIND(_xlpm.sep,_xlpm.w)-1),"]"))</f>
        <v>[pl]</v>
      </c>
      <c r="G146" s="5">
        <f>_xlfn.LET(_xlpm.w,E146,LEN(_xlpm.w)-2)</f>
        <v>2</v>
      </c>
      <c r="H146" s="5">
        <f>_xlfn.LET(_xlpm.w,F146,LEN(_xlpm.w)-2)</f>
        <v>2</v>
      </c>
      <c r="I146" s="5">
        <f>_xlfn.LET(_xlpm.a,H146,_xlpm.b,G146,MAX(_xlpm.a,_xlpm.b))</f>
        <v>2</v>
      </c>
      <c r="J146" s="4" cm="1">
        <f t="array" ref="J146">SUM(_xlfn._xlws.FILTER($D$2:$D$673,_xlfn.MAP($E$2:$E$673,_xlfn.LAMBDA(_xlpm.x,_xlpm.x=$E146))))</f>
        <v>1.873536299765808E-3</v>
      </c>
      <c r="K146" s="4">
        <f>$D146/J146</f>
        <v>0.75</v>
      </c>
      <c r="L146" s="4" cm="1">
        <f t="array" ref="L146">SUM(_xlfn._xlws.FILTER($D$2:$D$673,_xlfn.MAP($F$2:$F$673,_xlfn.LAMBDA(_xlpm.x,_xlpm.x=$F146))))</f>
        <v>1.405152224824356E-3</v>
      </c>
      <c r="M146" s="4">
        <f>$D146/L146</f>
        <v>1</v>
      </c>
      <c r="N146" s="4">
        <f>_xlfn.LET(_xlpm.freq,B146,_xlpm.size,H146+1,_xlpm.F,O146,LOG(1+_xlpm.freq)*LOG(1+_xlpm.size)*_xlpm.F)</f>
        <v>0.31069391413527958</v>
      </c>
      <c r="O146" s="4">
        <f>_xlfn.LET(_xlpm.a,M146,_xlpm.b,K146,2*_xlpm.a*_xlpm.b/(_xlpm.a+_xlpm.b))</f>
        <v>0.8571428571428571</v>
      </c>
      <c r="P146" s="4">
        <f>_xlfn.LET(_xlpm.p,K146,_xlpm.q,M146,LOG(_xlpm.p/_xlpm.q))</f>
        <v>-0.12493873660829995</v>
      </c>
      <c r="Q146" s="4"/>
    </row>
    <row r="147" spans="1:17">
      <c r="A147" s="3" t="str">
        <f>_xlfn.LET(_xlpm.sep," : ",CONCATENATE(E147,_xlpm.sep,F147))</f>
        <v>~om~ : [oːm]</v>
      </c>
      <c r="B147" s="1">
        <v>3</v>
      </c>
      <c r="C147" s="3" t="s">
        <v>327</v>
      </c>
      <c r="D147" s="4">
        <f>B147/freq.sum.r1a</f>
        <v>1.405152224824356E-3</v>
      </c>
      <c r="E147" s="4" t="str">
        <f>_xlfn.LET(_xlpm.sep,":",_xlpm.w,$C147,_xlfn.CONCAT("~",RIGHT(_xlpm.w,LEN(_xlpm.w)-FIND(_xlpm.sep,_xlpm.w)),"~"))</f>
        <v>~om~</v>
      </c>
      <c r="F147" s="4" t="str">
        <f>_xlfn.LET(_xlpm.sep,":",_xlpm.w,$C147,_xlfn.CONCAT("[",LEFT(_xlpm.w,FIND(_xlpm.sep,_xlpm.w)-1),"]"))</f>
        <v>[oːm]</v>
      </c>
      <c r="G147" s="5">
        <f>_xlfn.LET(_xlpm.w,E147,LEN(_xlpm.w)-2)</f>
        <v>2</v>
      </c>
      <c r="H147" s="5">
        <f>_xlfn.LET(_xlpm.w,F147,LEN(_xlpm.w)-2)</f>
        <v>3</v>
      </c>
      <c r="I147" s="5">
        <f>_xlfn.LET(_xlpm.a,H147,_xlpm.b,G147,MAX(_xlpm.a,_xlpm.b))</f>
        <v>3</v>
      </c>
      <c r="J147" s="4" cm="1">
        <f t="array" ref="J147">SUM(_xlfn._xlws.FILTER($D$2:$D$673,_xlfn.MAP($E$2:$E$673,_xlfn.LAMBDA(_xlpm.x,_xlpm.x=$E147))))</f>
        <v>1.873536299765808E-3</v>
      </c>
      <c r="K147" s="4">
        <f>$D147/J147</f>
        <v>0.75</v>
      </c>
      <c r="L147" s="4" cm="1">
        <f t="array" ref="L147">SUM(_xlfn._xlws.FILTER($D$2:$D$673,_xlfn.MAP($F$2:$F$673,_xlfn.LAMBDA(_xlpm.x,_xlpm.x=$F147))))</f>
        <v>1.405152224824356E-3</v>
      </c>
      <c r="M147" s="4">
        <f>$D147/L147</f>
        <v>1</v>
      </c>
      <c r="N147" s="4">
        <f>_xlfn.LET(_xlpm.freq,B147,_xlpm.size,H147+1,_xlpm.F,O147,LOG(1+_xlpm.freq)*LOG(1+_xlpm.size)*_xlpm.F)</f>
        <v>0.36070446407061374</v>
      </c>
      <c r="O147" s="4">
        <f>_xlfn.LET(_xlpm.a,M147,_xlpm.b,K147,2*_xlpm.a*_xlpm.b/(_xlpm.a+_xlpm.b))</f>
        <v>0.8571428571428571</v>
      </c>
      <c r="P147" s="4">
        <f>_xlfn.LET(_xlpm.p,K147,_xlpm.q,M147,LOG(_xlpm.p/_xlpm.q))</f>
        <v>-0.12493873660829995</v>
      </c>
      <c r="Q147" s="4"/>
    </row>
    <row r="148" spans="1:17">
      <c r="A148" s="3" t="str">
        <f>_xlfn.LET(_xlpm.sep," : ",CONCATENATE(E148,_xlpm.sep,F148))</f>
        <v>~gr~ : [ɡʁ]</v>
      </c>
      <c r="B148" s="1">
        <v>6</v>
      </c>
      <c r="C148" s="3" t="s">
        <v>606</v>
      </c>
      <c r="D148" s="4">
        <f>B148/freq.sum.r1a</f>
        <v>2.8103044496487119E-3</v>
      </c>
      <c r="E148" s="3" t="str">
        <f>_xlfn.LET(_xlpm.sep,":",_xlpm.w,$C148,_xlfn.CONCAT("~",RIGHT(_xlpm.w,LEN(_xlpm.w)-FIND(_xlpm.sep,_xlpm.w)),"~"))</f>
        <v>~gr~</v>
      </c>
      <c r="F148" s="3" t="str">
        <f>_xlfn.LET(_xlpm.sep,":",_xlpm.w,$C148,_xlfn.CONCAT("[",LEFT(_xlpm.w,FIND(_xlpm.sep,_xlpm.w)-1),"]"))</f>
        <v>[ɡʁ]</v>
      </c>
      <c r="G148" s="5">
        <f>_xlfn.LET(_xlpm.w,E148,LEN(_xlpm.w)-2)</f>
        <v>2</v>
      </c>
      <c r="H148" s="5">
        <f>_xlfn.LET(_xlpm.w,F148,LEN(_xlpm.w)-2)</f>
        <v>2</v>
      </c>
      <c r="I148" s="5">
        <f>_xlfn.LET(_xlpm.a,H148,_xlpm.b,G148,MAX(_xlpm.a,_xlpm.b))</f>
        <v>2</v>
      </c>
      <c r="J148" s="4" cm="1">
        <f t="array" ref="J148">SUM(_xlfn._xlws.FILTER($D$2:$D$673,_xlfn.MAP($E$2:$E$673,_xlfn.LAMBDA(_xlpm.x,_xlpm.x=$E148))))</f>
        <v>3.7470725995316159E-3</v>
      </c>
      <c r="K148" s="4">
        <f>$D148/J148</f>
        <v>0.75</v>
      </c>
      <c r="L148" s="4" cm="1">
        <f t="array" ref="L148">SUM(_xlfn._xlws.FILTER($D$2:$D$673,_xlfn.MAP($F$2:$F$673,_xlfn.LAMBDA(_xlpm.x,_xlpm.x=$F148))))</f>
        <v>2.8103044496487119E-3</v>
      </c>
      <c r="M148" s="4">
        <f>$D148/L148</f>
        <v>1</v>
      </c>
      <c r="N148" s="4">
        <f>_xlfn.LET(_xlpm.freq,B148,_xlpm.size,H148+1,_xlpm.F,O148,LOG(1+_xlpm.freq)*LOG(1+_xlpm.size)*_xlpm.F)</f>
        <v>0.43611404455050984</v>
      </c>
      <c r="O148" s="4">
        <f>_xlfn.LET(_xlpm.a,M148,_xlpm.b,K148,2*_xlpm.a*_xlpm.b/(_xlpm.a+_xlpm.b))</f>
        <v>0.8571428571428571</v>
      </c>
      <c r="P148" s="4">
        <f>_xlfn.LET(_xlpm.p,K148,_xlpm.q,M148,LOG(_xlpm.p/_xlpm.q))</f>
        <v>-0.12493873660829995</v>
      </c>
      <c r="Q148" s="4"/>
    </row>
    <row r="149" spans="1:17">
      <c r="A149" s="3" t="str">
        <f>_xlfn.LET(_xlpm.sep," : ",CONCATENATE(E149,_xlpm.sep,F149))</f>
        <v>~ed~ : [eːd]</v>
      </c>
      <c r="B149" s="1">
        <v>4</v>
      </c>
      <c r="C149" s="3" t="s">
        <v>232</v>
      </c>
      <c r="D149" s="4">
        <f>B149/freq.sum.r1a</f>
        <v>1.873536299765808E-3</v>
      </c>
      <c r="E149" s="3" t="str">
        <f>_xlfn.LET(_xlpm.sep,":",_xlpm.w,$C149,_xlfn.CONCAT("~",RIGHT(_xlpm.w,LEN(_xlpm.w)-FIND(_xlpm.sep,_xlpm.w)),"~"))</f>
        <v>~ed~</v>
      </c>
      <c r="F149" s="3" t="str">
        <f>_xlfn.LET(_xlpm.sep,":",_xlpm.w,$C149,_xlfn.CONCAT("[",LEFT(_xlpm.w,FIND(_xlpm.sep,_xlpm.w)-1),"]"))</f>
        <v>[eːd]</v>
      </c>
      <c r="G149" s="5">
        <f>_xlfn.LET(_xlpm.w,E149,LEN(_xlpm.w)-2)</f>
        <v>2</v>
      </c>
      <c r="H149" s="5">
        <f>_xlfn.LET(_xlpm.w,F149,LEN(_xlpm.w)-2)</f>
        <v>3</v>
      </c>
      <c r="I149" s="5">
        <f>_xlfn.LET(_xlpm.a,H149,_xlpm.b,G149,MAX(_xlpm.a,_xlpm.b))</f>
        <v>3</v>
      </c>
      <c r="J149" s="4" cm="1">
        <f t="array" ref="J149">SUM(_xlfn._xlws.FILTER($D$2:$D$673,_xlfn.MAP($E$2:$E$673,_xlfn.LAMBDA(_xlpm.x,_xlpm.x=$E149))))</f>
        <v>2.8103044496487119E-3</v>
      </c>
      <c r="K149" s="4">
        <f>$D149/J149</f>
        <v>0.66666666666666663</v>
      </c>
      <c r="L149" s="4" cm="1">
        <f t="array" ref="L149">SUM(_xlfn._xlws.FILTER($D$2:$D$673,_xlfn.MAP($F$2:$F$673,_xlfn.LAMBDA(_xlpm.x,_xlpm.x=$F149))))</f>
        <v>2.34192037470726E-3</v>
      </c>
      <c r="M149" s="4">
        <f>$D149/L149</f>
        <v>0.8</v>
      </c>
      <c r="N149" s="4">
        <f>_xlfn.LET(_xlpm.freq,B149,_xlpm.size,H149+1,_xlpm.F,O149,LOG(1+_xlpm.freq)*LOG(1+_xlpm.size)*_xlpm.F)</f>
        <v>0.35531568506290484</v>
      </c>
      <c r="O149" s="4">
        <f>_xlfn.LET(_xlpm.a,M149,_xlpm.b,K149,2*_xlpm.a*_xlpm.b/(_xlpm.a+_xlpm.b))</f>
        <v>0.72727272727272718</v>
      </c>
      <c r="P149" s="4">
        <f>_xlfn.LET(_xlpm.p,K149,_xlpm.q,M149,LOG(_xlpm.p/_xlpm.q))</f>
        <v>-7.9181246047624873E-2</v>
      </c>
      <c r="Q149" s="4"/>
    </row>
    <row r="150" spans="1:17">
      <c r="A150" s="3" t="str">
        <f>_xlfn.LET(_xlpm.sep," : ",CONCATENATE(E150,_xlpm.sep,F150))</f>
        <v>~tr~ : [tʁ]</v>
      </c>
      <c r="B150" s="1">
        <v>5</v>
      </c>
      <c r="C150" s="3" t="s">
        <v>357</v>
      </c>
      <c r="D150" s="4">
        <f>B150/freq.sum.r1a</f>
        <v>2.34192037470726E-3</v>
      </c>
      <c r="E150" s="3" t="str">
        <f>_xlfn.LET(_xlpm.sep,":",_xlpm.w,$C150,_xlfn.CONCAT("~",RIGHT(_xlpm.w,LEN(_xlpm.w)-FIND(_xlpm.sep,_xlpm.w)),"~"))</f>
        <v>~tr~</v>
      </c>
      <c r="F150" s="3" t="str">
        <f>_xlfn.LET(_xlpm.sep,":",_xlpm.w,$C150,_xlfn.CONCAT("[",LEFT(_xlpm.w,FIND(_xlpm.sep,_xlpm.w)-1),"]"))</f>
        <v>[tʁ]</v>
      </c>
      <c r="G150" s="5">
        <f>_xlfn.LET(_xlpm.w,E150,LEN(_xlpm.w)-2)</f>
        <v>2</v>
      </c>
      <c r="H150" s="5">
        <f>_xlfn.LET(_xlpm.w,F150,LEN(_xlpm.w)-2)</f>
        <v>2</v>
      </c>
      <c r="I150" s="5">
        <f>_xlfn.LET(_xlpm.a,H150,_xlpm.b,G150,MAX(_xlpm.a,_xlpm.b))</f>
        <v>2</v>
      </c>
      <c r="J150" s="4" cm="1">
        <f t="array" ref="J150">SUM(_xlfn._xlws.FILTER($D$2:$D$673,_xlfn.MAP($E$2:$E$673,_xlfn.LAMBDA(_xlpm.x,_xlpm.x=$E150))))</f>
        <v>2.8103044496487119E-3</v>
      </c>
      <c r="K150" s="4">
        <f>$D150/J150</f>
        <v>0.83333333333333337</v>
      </c>
      <c r="L150" s="4" cm="1">
        <f t="array" ref="L150">SUM(_xlfn._xlws.FILTER($D$2:$D$673,_xlfn.MAP($F$2:$F$673,_xlfn.LAMBDA(_xlpm.x,_xlpm.x=$F150))))</f>
        <v>2.34192037470726E-3</v>
      </c>
      <c r="M150" s="4">
        <f>$D150/L150</f>
        <v>1</v>
      </c>
      <c r="N150" s="4">
        <f>_xlfn.LET(_xlpm.freq,B150,_xlpm.size,H150+1,_xlpm.F,O150,LOG(1+_xlpm.freq)*LOG(1+_xlpm.size)*_xlpm.F)</f>
        <v>0.42590339550710871</v>
      </c>
      <c r="O150" s="4">
        <f>_xlfn.LET(_xlpm.a,M150,_xlpm.b,K150,2*_xlpm.a*_xlpm.b/(_xlpm.a+_xlpm.b))</f>
        <v>0.90909090909090906</v>
      </c>
      <c r="P150" s="4">
        <f>_xlfn.LET(_xlpm.p,K150,_xlpm.q,M150,LOG(_xlpm.p/_xlpm.q))</f>
        <v>-7.9181246047624804E-2</v>
      </c>
      <c r="Q150" s="4"/>
    </row>
    <row r="151" spans="1:17">
      <c r="A151" s="3" t="str">
        <f>_xlfn.LET(_xlpm.sep," : ",CONCATENATE(E151,_xlpm.sep,F151))</f>
        <v>~ut~ : [uːt]</v>
      </c>
      <c r="B151" s="1">
        <v>5</v>
      </c>
      <c r="C151" s="3" t="s">
        <v>372</v>
      </c>
      <c r="D151" s="4">
        <f>B151/freq.sum.r1a</f>
        <v>2.34192037470726E-3</v>
      </c>
      <c r="E151" s="3" t="str">
        <f>_xlfn.LET(_xlpm.sep,":",_xlpm.w,$C151,_xlfn.CONCAT("~",RIGHT(_xlpm.w,LEN(_xlpm.w)-FIND(_xlpm.sep,_xlpm.w)),"~"))</f>
        <v>~ut~</v>
      </c>
      <c r="F151" s="3" t="str">
        <f>_xlfn.LET(_xlpm.sep,":",_xlpm.w,$C151,_xlfn.CONCAT("[",LEFT(_xlpm.w,FIND(_xlpm.sep,_xlpm.w)-1),"]"))</f>
        <v>[uːt]</v>
      </c>
      <c r="G151" s="5">
        <f>_xlfn.LET(_xlpm.w,E151,LEN(_xlpm.w)-2)</f>
        <v>2</v>
      </c>
      <c r="H151" s="5">
        <f>_xlfn.LET(_xlpm.w,F151,LEN(_xlpm.w)-2)</f>
        <v>3</v>
      </c>
      <c r="I151" s="5">
        <f>_xlfn.LET(_xlpm.a,H151,_xlpm.b,G151,MAX(_xlpm.a,_xlpm.b))</f>
        <v>3</v>
      </c>
      <c r="J151" s="4" cm="1">
        <f t="array" ref="J151">SUM(_xlfn._xlws.FILTER($D$2:$D$673,_xlfn.MAP($E$2:$E$673,_xlfn.LAMBDA(_xlpm.x,_xlpm.x=$E151))))</f>
        <v>2.8103044496487119E-3</v>
      </c>
      <c r="K151" s="4">
        <f>$D151/J151</f>
        <v>0.83333333333333337</v>
      </c>
      <c r="L151" s="4" cm="1">
        <f t="array" ref="L151">SUM(_xlfn._xlws.FILTER($D$2:$D$673,_xlfn.MAP($F$2:$F$673,_xlfn.LAMBDA(_xlpm.x,_xlpm.x=$F151))))</f>
        <v>2.34192037470726E-3</v>
      </c>
      <c r="M151" s="4">
        <f>$D151/L151</f>
        <v>1</v>
      </c>
      <c r="N151" s="4">
        <f>_xlfn.LET(_xlpm.freq,B151,_xlpm.size,H151+1,_xlpm.F,O151,LOG(1+_xlpm.freq)*LOG(1+_xlpm.size)*_xlpm.F)</f>
        <v>0.49445852986793987</v>
      </c>
      <c r="O151" s="4">
        <f>_xlfn.LET(_xlpm.a,M151,_xlpm.b,K151,2*_xlpm.a*_xlpm.b/(_xlpm.a+_xlpm.b))</f>
        <v>0.90909090909090906</v>
      </c>
      <c r="P151" s="4">
        <f>_xlfn.LET(_xlpm.p,K151,_xlpm.q,M151,LOG(_xlpm.p/_xlpm.q))</f>
        <v>-7.9181246047624804E-2</v>
      </c>
      <c r="Q151" s="4"/>
    </row>
    <row r="152" spans="1:17">
      <c r="A152" s="3" t="str">
        <f>_xlfn.LET(_xlpm.sep," : ",CONCATENATE(E152,_xlpm.sep,F152))</f>
        <v>~on~ : [oːn]</v>
      </c>
      <c r="B152" s="1">
        <v>9</v>
      </c>
      <c r="C152" s="3" t="s">
        <v>329</v>
      </c>
      <c r="D152" s="4">
        <f>B152/freq.sum.r1a</f>
        <v>4.2154566744730679E-3</v>
      </c>
      <c r="E152" s="4" t="str">
        <f>_xlfn.LET(_xlpm.sep,":",_xlpm.w,$C152,_xlfn.CONCAT("~",RIGHT(_xlpm.w,LEN(_xlpm.w)-FIND(_xlpm.sep,_xlpm.w)),"~"))</f>
        <v>~on~</v>
      </c>
      <c r="F152" s="4" t="str">
        <f>_xlfn.LET(_xlpm.sep,":",_xlpm.w,$C152,_xlfn.CONCAT("[",LEFT(_xlpm.w,FIND(_xlpm.sep,_xlpm.w)-1),"]"))</f>
        <v>[oːn]</v>
      </c>
      <c r="G152" s="5">
        <f>_xlfn.LET(_xlpm.w,E152,LEN(_xlpm.w)-2)</f>
        <v>2</v>
      </c>
      <c r="H152" s="5">
        <f>_xlfn.LET(_xlpm.w,F152,LEN(_xlpm.w)-2)</f>
        <v>3</v>
      </c>
      <c r="I152" s="5">
        <f>_xlfn.LET(_xlpm.a,H152,_xlpm.b,G152,MAX(_xlpm.a,_xlpm.b))</f>
        <v>3</v>
      </c>
      <c r="J152" s="4" cm="1">
        <f t="array" ref="J152">SUM(_xlfn._xlws.FILTER($D$2:$D$673,_xlfn.MAP($E$2:$E$673,_xlfn.LAMBDA(_xlpm.x,_xlpm.x=$E152))))</f>
        <v>6.0889929742388759E-3</v>
      </c>
      <c r="K152" s="4">
        <f>$D152/J152</f>
        <v>0.69230769230769229</v>
      </c>
      <c r="L152" s="4" cm="1">
        <f t="array" ref="L152">SUM(_xlfn._xlws.FILTER($D$2:$D$673,_xlfn.MAP($F$2:$F$673,_xlfn.LAMBDA(_xlpm.x,_xlpm.x=$F152))))</f>
        <v>5.1522248243559719E-3</v>
      </c>
      <c r="M152" s="4">
        <f>$D152/L152</f>
        <v>0.81818181818181823</v>
      </c>
      <c r="N152" s="4">
        <f>_xlfn.LET(_xlpm.freq,B152,_xlpm.size,H152+1,_xlpm.F,O152,LOG(1+_xlpm.freq)*LOG(1+_xlpm.size)*_xlpm.F)</f>
        <v>0.52422750325201417</v>
      </c>
      <c r="O152" s="4">
        <f>_xlfn.LET(_xlpm.a,M152,_xlpm.b,K152,2*_xlpm.a*_xlpm.b/(_xlpm.a+_xlpm.b))</f>
        <v>0.75000000000000011</v>
      </c>
      <c r="P152" s="4">
        <f>_xlfn.LET(_xlpm.p,K152,_xlpm.q,M152,LOG(_xlpm.p/_xlpm.q))</f>
        <v>-7.2550667148611789E-2</v>
      </c>
      <c r="Q152" s="4"/>
    </row>
    <row r="153" spans="1:17">
      <c r="A153" s="3" t="str">
        <f>_xlfn.LET(_xlpm.sep," : ",CONCATENATE(E153,_xlpm.sep,F153))</f>
        <v>~um~ : [ʊm]</v>
      </c>
      <c r="B153" s="1">
        <v>6</v>
      </c>
      <c r="C153" s="3" t="s">
        <v>473</v>
      </c>
      <c r="D153" s="4">
        <f>B153/freq.sum.r1a</f>
        <v>2.8103044496487119E-3</v>
      </c>
      <c r="E153" s="4" t="str">
        <f>_xlfn.LET(_xlpm.sep,":",_xlpm.w,$C153,_xlfn.CONCAT("~",RIGHT(_xlpm.w,LEN(_xlpm.w)-FIND(_xlpm.sep,_xlpm.w)),"~"))</f>
        <v>~um~</v>
      </c>
      <c r="F153" s="4" t="str">
        <f>_xlfn.LET(_xlpm.sep,":",_xlpm.w,$C153,_xlfn.CONCAT("[",LEFT(_xlpm.w,FIND(_xlpm.sep,_xlpm.w)-1),"]"))</f>
        <v>[ʊm]</v>
      </c>
      <c r="G153" s="5">
        <f>_xlfn.LET(_xlpm.w,E153,LEN(_xlpm.w)-2)</f>
        <v>2</v>
      </c>
      <c r="H153" s="5">
        <f>_xlfn.LET(_xlpm.w,F153,LEN(_xlpm.w)-2)</f>
        <v>2</v>
      </c>
      <c r="I153" s="5">
        <f>_xlfn.LET(_xlpm.a,H153,_xlpm.b,G153,MAX(_xlpm.a,_xlpm.b))</f>
        <v>2</v>
      </c>
      <c r="J153" s="4" cm="1">
        <f t="array" ref="J153">SUM(_xlfn._xlws.FILTER($D$2:$D$673,_xlfn.MAP($E$2:$E$673,_xlfn.LAMBDA(_xlpm.x,_xlpm.x=$E153))))</f>
        <v>3.2786885245901639E-3</v>
      </c>
      <c r="K153" s="4">
        <f>$D153/J153</f>
        <v>0.8571428571428571</v>
      </c>
      <c r="L153" s="4" cm="1">
        <f t="array" ref="L153">SUM(_xlfn._xlws.FILTER($D$2:$D$673,_xlfn.MAP($F$2:$F$673,_xlfn.LAMBDA(_xlpm.x,_xlpm.x=$F153))))</f>
        <v>2.8103044496487119E-3</v>
      </c>
      <c r="M153" s="4">
        <f>$D153/L153</f>
        <v>1</v>
      </c>
      <c r="N153" s="4">
        <f>_xlfn.LET(_xlpm.freq,B153,_xlpm.size,H153+1,_xlpm.F,O153,LOG(1+_xlpm.freq)*LOG(1+_xlpm.size)*_xlpm.F)</f>
        <v>0.46966127874670288</v>
      </c>
      <c r="O153" s="4">
        <f>_xlfn.LET(_xlpm.a,M153,_xlpm.b,K153,2*_xlpm.a*_xlpm.b/(_xlpm.a+_xlpm.b))</f>
        <v>0.92307692307692302</v>
      </c>
      <c r="P153" s="4">
        <f>_xlfn.LET(_xlpm.p,K153,_xlpm.q,M153,LOG(_xlpm.p/_xlpm.q))</f>
        <v>-6.6946789630613221E-2</v>
      </c>
      <c r="Q153" s="4"/>
    </row>
    <row r="154" spans="1:17">
      <c r="A154" s="3" t="str">
        <f>_xlfn.LET(_xlpm.sep," : ",CONCATENATE(E154,_xlpm.sep,F154))</f>
        <v>~ot~ : [oːt]</v>
      </c>
      <c r="B154" s="1">
        <v>5</v>
      </c>
      <c r="C154" s="3" t="s">
        <v>336</v>
      </c>
      <c r="D154" s="4">
        <f>B154/freq.sum.r1a</f>
        <v>2.34192037470726E-3</v>
      </c>
      <c r="E154" s="3" t="str">
        <f>_xlfn.LET(_xlpm.sep,":",_xlpm.w,$C154,_xlfn.CONCAT("~",RIGHT(_xlpm.w,LEN(_xlpm.w)-FIND(_xlpm.sep,_xlpm.w)),"~"))</f>
        <v>~ot~</v>
      </c>
      <c r="F154" s="3" t="str">
        <f>_xlfn.LET(_xlpm.sep,":",_xlpm.w,$C154,_xlfn.CONCAT("[",LEFT(_xlpm.w,FIND(_xlpm.sep,_xlpm.w)-1),"]"))</f>
        <v>[oːt]</v>
      </c>
      <c r="G154" s="5">
        <f>_xlfn.LET(_xlpm.w,E154,LEN(_xlpm.w)-2)</f>
        <v>2</v>
      </c>
      <c r="H154" s="5">
        <f>_xlfn.LET(_xlpm.w,F154,LEN(_xlpm.w)-2)</f>
        <v>3</v>
      </c>
      <c r="I154" s="5">
        <f>_xlfn.LET(_xlpm.a,H154,_xlpm.b,G154,MAX(_xlpm.a,_xlpm.b))</f>
        <v>3</v>
      </c>
      <c r="J154" s="4" cm="1">
        <f t="array" ref="J154">SUM(_xlfn._xlws.FILTER($D$2:$D$673,_xlfn.MAP($E$2:$E$673,_xlfn.LAMBDA(_xlpm.x,_xlpm.x=$E154))))</f>
        <v>3.7470725995316159E-3</v>
      </c>
      <c r="K154" s="4">
        <f>$D154/J154</f>
        <v>0.625</v>
      </c>
      <c r="L154" s="4" cm="1">
        <f t="array" ref="L154">SUM(_xlfn._xlws.FILTER($D$2:$D$673,_xlfn.MAP($F$2:$F$673,_xlfn.LAMBDA(_xlpm.x,_xlpm.x=$F154))))</f>
        <v>3.2786885245901639E-3</v>
      </c>
      <c r="M154" s="4">
        <f>$D154/L154</f>
        <v>0.7142857142857143</v>
      </c>
      <c r="N154" s="4">
        <f>_xlfn.LET(_xlpm.freq,B154,_xlpm.size,H154+1,_xlpm.F,O154,LOG(1+_xlpm.freq)*LOG(1+_xlpm.size)*_xlpm.F)</f>
        <v>0.36260292190315591</v>
      </c>
      <c r="O154" s="4">
        <f>_xlfn.LET(_xlpm.a,M154,_xlpm.b,K154,2*_xlpm.a*_xlpm.b/(_xlpm.a+_xlpm.b))</f>
        <v>0.66666666666666663</v>
      </c>
      <c r="P154" s="4">
        <f>_xlfn.LET(_xlpm.p,K154,_xlpm.q,M154,LOG(_xlpm.p/_xlpm.q))</f>
        <v>-5.7991946977686754E-2</v>
      </c>
      <c r="Q154" s="4"/>
    </row>
    <row r="155" spans="1:17">
      <c r="A155" s="3" t="str">
        <f>_xlfn.LET(_xlpm.sep," : ",CONCATENATE(E155,_xlpm.sep,F155))</f>
        <v>~fl~ : [fl]</v>
      </c>
      <c r="B155" s="1">
        <v>7</v>
      </c>
      <c r="C155" s="3" t="s">
        <v>250</v>
      </c>
      <c r="D155" s="4">
        <f>B155/freq.sum.r1a</f>
        <v>3.2786885245901639E-3</v>
      </c>
      <c r="E155" s="3" t="str">
        <f>_xlfn.LET(_xlpm.sep,":",_xlpm.w,$C155,_xlfn.CONCAT("~",RIGHT(_xlpm.w,LEN(_xlpm.w)-FIND(_xlpm.sep,_xlpm.w)),"~"))</f>
        <v>~fl~</v>
      </c>
      <c r="F155" s="3" t="str">
        <f>_xlfn.LET(_xlpm.sep,":",_xlpm.w,$C155,_xlfn.CONCAT("[",LEFT(_xlpm.w,FIND(_xlpm.sep,_xlpm.w)-1),"]"))</f>
        <v>[fl]</v>
      </c>
      <c r="G155" s="5">
        <f>_xlfn.LET(_xlpm.w,E155,LEN(_xlpm.w)-2)</f>
        <v>2</v>
      </c>
      <c r="H155" s="5">
        <f>_xlfn.LET(_xlpm.w,F155,LEN(_xlpm.w)-2)</f>
        <v>2</v>
      </c>
      <c r="I155" s="5">
        <f>_xlfn.LET(_xlpm.a,H155,_xlpm.b,G155,MAX(_xlpm.a,_xlpm.b))</f>
        <v>2</v>
      </c>
      <c r="J155" s="4" cm="1">
        <f t="array" ref="J155">SUM(_xlfn._xlws.FILTER($D$2:$D$673,_xlfn.MAP($E$2:$E$673,_xlfn.LAMBDA(_xlpm.x,_xlpm.x=$E155))))</f>
        <v>3.7470725995316159E-3</v>
      </c>
      <c r="K155" s="4">
        <f>$D155/J155</f>
        <v>0.875</v>
      </c>
      <c r="L155" s="4" cm="1">
        <f t="array" ref="L155">SUM(_xlfn._xlws.FILTER($D$2:$D$673,_xlfn.MAP($F$2:$F$673,_xlfn.LAMBDA(_xlpm.x,_xlpm.x=$F155))))</f>
        <v>3.2786885245901639E-3</v>
      </c>
      <c r="M155" s="4">
        <f>$D155/L155</f>
        <v>1</v>
      </c>
      <c r="N155" s="4">
        <f>_xlfn.LET(_xlpm.freq,B155,_xlpm.size,H155+1,_xlpm.F,O155,LOG(1+_xlpm.freq)*LOG(1+_xlpm.size)*_xlpm.F)</f>
        <v>0.50746672642095658</v>
      </c>
      <c r="O155" s="4">
        <f>_xlfn.LET(_xlpm.a,M155,_xlpm.b,K155,2*_xlpm.a*_xlpm.b/(_xlpm.a+_xlpm.b))</f>
        <v>0.93333333333333335</v>
      </c>
      <c r="P155" s="4">
        <f>_xlfn.LET(_xlpm.p,K155,_xlpm.q,M155,LOG(_xlpm.p/_xlpm.q))</f>
        <v>-5.7991946977686754E-2</v>
      </c>
      <c r="Q155" s="4"/>
    </row>
    <row r="156" spans="1:17">
      <c r="A156" s="3" t="str">
        <f>_xlfn.LET(_xlpm.sep," : ",CONCATENATE(E156,_xlpm.sep,F156))</f>
        <v>~pr~ : [pʁ]</v>
      </c>
      <c r="B156" s="1">
        <v>7</v>
      </c>
      <c r="C156" s="3" t="s">
        <v>345</v>
      </c>
      <c r="D156" s="4">
        <f>B156/freq.sum.r1a</f>
        <v>3.2786885245901639E-3</v>
      </c>
      <c r="E156" s="4" t="str">
        <f>_xlfn.LET(_xlpm.sep,":",_xlpm.w,$C156,_xlfn.CONCAT("~",RIGHT(_xlpm.w,LEN(_xlpm.w)-FIND(_xlpm.sep,_xlpm.w)),"~"))</f>
        <v>~pr~</v>
      </c>
      <c r="F156" s="4" t="str">
        <f>_xlfn.LET(_xlpm.sep,":",_xlpm.w,$C156,_xlfn.CONCAT("[",LEFT(_xlpm.w,FIND(_xlpm.sep,_xlpm.w)-1),"]"))</f>
        <v>[pʁ]</v>
      </c>
      <c r="G156" s="5">
        <f>_xlfn.LET(_xlpm.w,E156,LEN(_xlpm.w)-2)</f>
        <v>2</v>
      </c>
      <c r="H156" s="5">
        <f>_xlfn.LET(_xlpm.w,F156,LEN(_xlpm.w)-2)</f>
        <v>2</v>
      </c>
      <c r="I156" s="5">
        <f>_xlfn.LET(_xlpm.a,H156,_xlpm.b,G156,MAX(_xlpm.a,_xlpm.b))</f>
        <v>2</v>
      </c>
      <c r="J156" s="4" cm="1">
        <f t="array" ref="J156">SUM(_xlfn._xlws.FILTER($D$2:$D$673,_xlfn.MAP($E$2:$E$673,_xlfn.LAMBDA(_xlpm.x,_xlpm.x=$E156))))</f>
        <v>3.7470725995316159E-3</v>
      </c>
      <c r="K156" s="4">
        <f>$D156/J156</f>
        <v>0.875</v>
      </c>
      <c r="L156" s="4" cm="1">
        <f t="array" ref="L156">SUM(_xlfn._xlws.FILTER($D$2:$D$673,_xlfn.MAP($F$2:$F$673,_xlfn.LAMBDA(_xlpm.x,_xlpm.x=$F156))))</f>
        <v>3.2786885245901639E-3</v>
      </c>
      <c r="M156" s="4">
        <f>$D156/L156</f>
        <v>1</v>
      </c>
      <c r="N156" s="4">
        <f>_xlfn.LET(_xlpm.freq,B156,_xlpm.size,H156+1,_xlpm.F,O156,LOG(1+_xlpm.freq)*LOG(1+_xlpm.size)*_xlpm.F)</f>
        <v>0.50746672642095658</v>
      </c>
      <c r="O156" s="4">
        <f>_xlfn.LET(_xlpm.a,M156,_xlpm.b,K156,2*_xlpm.a*_xlpm.b/(_xlpm.a+_xlpm.b))</f>
        <v>0.93333333333333335</v>
      </c>
      <c r="P156" s="4">
        <f>_xlfn.LET(_xlpm.p,K156,_xlpm.q,M156,LOG(_xlpm.p/_xlpm.q))</f>
        <v>-5.7991946977686754E-2</v>
      </c>
      <c r="Q156" s="4"/>
    </row>
    <row r="157" spans="1:17">
      <c r="A157" s="3" t="str">
        <f>_xlfn.LET(_xlpm.sep," : ",CONCATENATE(E157,_xlpm.sep,F157))</f>
        <v>~am~ : [aːm]</v>
      </c>
      <c r="B157" s="1">
        <v>8</v>
      </c>
      <c r="C157" s="3" t="s">
        <v>141</v>
      </c>
      <c r="D157" s="4">
        <f>B157/freq.sum.r1a</f>
        <v>3.7470725995316159E-3</v>
      </c>
      <c r="E157" s="3" t="str">
        <f>_xlfn.LET(_xlpm.sep,":",_xlpm.w,$C157,_xlfn.CONCAT("~",RIGHT(_xlpm.w,LEN(_xlpm.w)-FIND(_xlpm.sep,_xlpm.w)),"~"))</f>
        <v>~am~</v>
      </c>
      <c r="F157" s="3" t="str">
        <f>_xlfn.LET(_xlpm.sep,":",_xlpm.w,$C157,_xlfn.CONCAT("[",LEFT(_xlpm.w,FIND(_xlpm.sep,_xlpm.w)-1),"]"))</f>
        <v>[aːm]</v>
      </c>
      <c r="G157" s="5">
        <f>_xlfn.LET(_xlpm.w,E157,LEN(_xlpm.w)-2)</f>
        <v>2</v>
      </c>
      <c r="H157" s="5">
        <f>_xlfn.LET(_xlpm.w,F157,LEN(_xlpm.w)-2)</f>
        <v>3</v>
      </c>
      <c r="I157" s="5">
        <f>_xlfn.LET(_xlpm.a,H157,_xlpm.b,G157,MAX(_xlpm.a,_xlpm.b))</f>
        <v>3</v>
      </c>
      <c r="J157" s="4" cm="1">
        <f t="array" ref="J157">SUM(_xlfn._xlws.FILTER($D$2:$D$673,_xlfn.MAP($E$2:$E$673,_xlfn.LAMBDA(_xlpm.x,_xlpm.x=$E157))))</f>
        <v>4.6838407494145199E-3</v>
      </c>
      <c r="K157" s="4">
        <f>$D157/J157</f>
        <v>0.8</v>
      </c>
      <c r="L157" s="4" cm="1">
        <f t="array" ref="L157">SUM(_xlfn._xlws.FILTER($D$2:$D$673,_xlfn.MAP($F$2:$F$673,_xlfn.LAMBDA(_xlpm.x,_xlpm.x=$F157))))</f>
        <v>4.2154566744730679E-3</v>
      </c>
      <c r="M157" s="4">
        <f>$D157/L157</f>
        <v>0.88888888888888884</v>
      </c>
      <c r="N157" s="4">
        <f>_xlfn.LET(_xlpm.freq,B157,_xlpm.size,H157+1,_xlpm.F,O157,LOG(1+_xlpm.freq)*LOG(1+_xlpm.size)*_xlpm.F)</f>
        <v>0.56167317133508921</v>
      </c>
      <c r="O157" s="4">
        <f>_xlfn.LET(_xlpm.a,M157,_xlpm.b,K157,2*_xlpm.a*_xlpm.b/(_xlpm.a+_xlpm.b))</f>
        <v>0.8421052631578948</v>
      </c>
      <c r="P157" s="4">
        <f>_xlfn.LET(_xlpm.p,K157,_xlpm.q,M157,LOG(_xlpm.p/_xlpm.q))</f>
        <v>-4.575749056067506E-2</v>
      </c>
      <c r="Q157" s="4"/>
    </row>
    <row r="158" spans="1:17">
      <c r="A158" s="3" t="str">
        <f>_xlfn.LET(_xlpm.sep," : ",CONCATENATE(E158,_xlpm.sep,F158))</f>
        <v>~en~ : [en]</v>
      </c>
      <c r="B158" s="1">
        <v>53</v>
      </c>
      <c r="C158" s="3" t="s">
        <v>218</v>
      </c>
      <c r="D158" s="4">
        <f>B158/freq.sum.r1a</f>
        <v>2.4824355971896955E-2</v>
      </c>
      <c r="E158" s="4" t="str">
        <f>_xlfn.LET(_xlpm.sep,":",_xlpm.w,$C158,_xlfn.CONCAT("~",RIGHT(_xlpm.w,LEN(_xlpm.w)-FIND(_xlpm.sep,_xlpm.w)),"~"))</f>
        <v>~en~</v>
      </c>
      <c r="F158" s="4" t="str">
        <f>_xlfn.LET(_xlpm.sep,":",_xlpm.w,$C158,_xlfn.CONCAT("[",LEFT(_xlpm.w,FIND(_xlpm.sep,_xlpm.w)-1),"]"))</f>
        <v>[en]</v>
      </c>
      <c r="G158" s="5">
        <f>_xlfn.LET(_xlpm.w,E158,LEN(_xlpm.w)-2)</f>
        <v>2</v>
      </c>
      <c r="H158" s="5">
        <f>_xlfn.LET(_xlpm.w,F158,LEN(_xlpm.w)-2)</f>
        <v>2</v>
      </c>
      <c r="I158" s="5">
        <f>_xlfn.LET(_xlpm.a,H158,_xlpm.b,G158,MAX(_xlpm.a,_xlpm.b))</f>
        <v>2</v>
      </c>
      <c r="J158" s="4" cm="1">
        <f t="array" ref="J158">SUM(_xlfn._xlws.FILTER($D$2:$D$673,_xlfn.MAP($E$2:$E$673,_xlfn.LAMBDA(_xlpm.x,_xlpm.x=$E158))))</f>
        <v>2.7166276346604214E-2</v>
      </c>
      <c r="K158" s="4">
        <f>$D158/J158</f>
        <v>0.91379310344827591</v>
      </c>
      <c r="L158" s="4" cm="1">
        <f t="array" ref="L158">SUM(_xlfn._xlws.FILTER($D$2:$D$673,_xlfn.MAP($F$2:$F$673,_xlfn.LAMBDA(_xlpm.x,_xlpm.x=$F158))))</f>
        <v>2.4824355971896955E-2</v>
      </c>
      <c r="M158" s="4">
        <f>$D158/L158</f>
        <v>1</v>
      </c>
      <c r="N158" s="4">
        <f>_xlfn.LET(_xlpm.freq,B158,_xlpm.size,H158+1,_xlpm.F,O158,LOG(1+_xlpm.freq)*LOG(1+_xlpm.size)*_xlpm.F)</f>
        <v>0.99602276606898266</v>
      </c>
      <c r="O158" s="4">
        <f>_xlfn.LET(_xlpm.a,M158,_xlpm.b,K158,2*_xlpm.a*_xlpm.b/(_xlpm.a+_xlpm.b))</f>
        <v>0.95495495495495508</v>
      </c>
      <c r="P158" s="4">
        <f>_xlfn.LET(_xlpm.p,K158,_xlpm.q,M158,LOG(_xlpm.p/_xlpm.q))</f>
        <v>-3.9152123962148212E-2</v>
      </c>
      <c r="Q158" s="4"/>
    </row>
    <row r="159" spans="1:17">
      <c r="A159" s="3" t="str">
        <f>_xlfn.LET(_xlpm.sep," : ",CONCATENATE(E159,_xlpm.sep,F159))</f>
        <v>~st~ : [ʃt]</v>
      </c>
      <c r="B159" s="1">
        <v>26</v>
      </c>
      <c r="C159" s="3" t="s">
        <v>566</v>
      </c>
      <c r="D159" s="4">
        <f>B159/freq.sum.r1a</f>
        <v>1.2177985948477752E-2</v>
      </c>
      <c r="E159" s="3" t="str">
        <f>_xlfn.LET(_xlpm.sep,":",_xlpm.w,$C159,_xlfn.CONCAT("~",RIGHT(_xlpm.w,LEN(_xlpm.w)-FIND(_xlpm.sep,_xlpm.w)),"~"))</f>
        <v>~st~</v>
      </c>
      <c r="F159" s="3" t="str">
        <f>_xlfn.LET(_xlpm.sep,":",_xlpm.w,$C159,_xlfn.CONCAT("[",LEFT(_xlpm.w,FIND(_xlpm.sep,_xlpm.w)-1),"]"))</f>
        <v>[ʃt]</v>
      </c>
      <c r="G159" s="5">
        <f>_xlfn.LET(_xlpm.w,E159,LEN(_xlpm.w)-2)</f>
        <v>2</v>
      </c>
      <c r="H159" s="5">
        <f>_xlfn.LET(_xlpm.w,F159,LEN(_xlpm.w)-2)</f>
        <v>2</v>
      </c>
      <c r="I159" s="5">
        <f>_xlfn.LET(_xlpm.a,H159,_xlpm.b,G159,MAX(_xlpm.a,_xlpm.b))</f>
        <v>2</v>
      </c>
      <c r="J159" s="4" cm="1">
        <f t="array" ref="J159">SUM(_xlfn._xlws.FILTER($D$2:$D$673,_xlfn.MAP($E$2:$E$673,_xlfn.LAMBDA(_xlpm.x,_xlpm.x=$E159))))</f>
        <v>1.3114754098360656E-2</v>
      </c>
      <c r="K159" s="4">
        <f>$D159/J159</f>
        <v>0.9285714285714286</v>
      </c>
      <c r="L159" s="4" cm="1">
        <f t="array" ref="L159">SUM(_xlfn._xlws.FILTER($D$2:$D$673,_xlfn.MAP($F$2:$F$673,_xlfn.LAMBDA(_xlpm.x,_xlpm.x=$F159))))</f>
        <v>1.2177985948477752E-2</v>
      </c>
      <c r="M159" s="4">
        <f>$D159/L159</f>
        <v>1</v>
      </c>
      <c r="N159" s="4">
        <f>_xlfn.LET(_xlpm.freq,B159,_xlpm.size,H159+1,_xlpm.F,O159,LOG(1+_xlpm.freq)*LOG(1+_xlpm.size)*_xlpm.F)</f>
        <v>0.82984956449461877</v>
      </c>
      <c r="O159" s="4">
        <f>_xlfn.LET(_xlpm.a,M159,_xlpm.b,K159,2*_xlpm.a*_xlpm.b/(_xlpm.a+_xlpm.b))</f>
        <v>0.96296296296296302</v>
      </c>
      <c r="P159" s="4">
        <f>_xlfn.LET(_xlpm.p,K159,_xlpm.q,M159,LOG(_xlpm.p/_xlpm.q))</f>
        <v>-3.2184683371401242E-2</v>
      </c>
      <c r="Q159" s="4"/>
    </row>
    <row r="160" spans="1:17">
      <c r="A160" s="3" t="str">
        <f>_xlfn.LET(_xlpm.sep," : ",CONCATENATE(E160,_xlpm.sep,F160))</f>
        <v>~as~ : [aːs]</v>
      </c>
      <c r="B160" s="1">
        <v>2</v>
      </c>
      <c r="C160" s="3" t="s">
        <v>161</v>
      </c>
      <c r="D160" s="4">
        <f>B160/freq.sum.r1a</f>
        <v>9.3676814988290398E-4</v>
      </c>
      <c r="E160" s="4" t="str">
        <f>_xlfn.LET(_xlpm.sep,":",_xlpm.w,$C160,_xlfn.CONCAT("~",RIGHT(_xlpm.w,LEN(_xlpm.w)-FIND(_xlpm.sep,_xlpm.w)),"~"))</f>
        <v>~as~</v>
      </c>
      <c r="F160" s="4" t="str">
        <f>_xlfn.LET(_xlpm.sep,":",_xlpm.w,$C160,_xlfn.CONCAT("[",LEFT(_xlpm.w,FIND(_xlpm.sep,_xlpm.w)-1),"]"))</f>
        <v>[aːs]</v>
      </c>
      <c r="G160" s="5">
        <f>_xlfn.LET(_xlpm.w,E160,LEN(_xlpm.w)-2)</f>
        <v>2</v>
      </c>
      <c r="H160" s="5">
        <f>_xlfn.LET(_xlpm.w,F160,LEN(_xlpm.w)-2)</f>
        <v>3</v>
      </c>
      <c r="I160" s="5">
        <f>_xlfn.LET(_xlpm.a,H160,_xlpm.b,G160,MAX(_xlpm.a,_xlpm.b))</f>
        <v>3</v>
      </c>
      <c r="J160" s="4" cm="1">
        <f t="array" ref="J160">SUM(_xlfn._xlws.FILTER($D$2:$D$673,_xlfn.MAP($E$2:$E$673,_xlfn.LAMBDA(_xlpm.x,_xlpm.x=$E160))))</f>
        <v>2.34192037470726E-3</v>
      </c>
      <c r="K160" s="4">
        <f>$D160/J160</f>
        <v>0.4</v>
      </c>
      <c r="L160" s="4" cm="1">
        <f t="array" ref="L160">SUM(_xlfn._xlws.FILTER($D$2:$D$673,_xlfn.MAP($F$2:$F$673,_xlfn.LAMBDA(_xlpm.x,_xlpm.x=$F160))))</f>
        <v>2.34192037470726E-3</v>
      </c>
      <c r="M160" s="4">
        <f>$D160/L160</f>
        <v>0.4</v>
      </c>
      <c r="N160" s="4">
        <f>_xlfn.LET(_xlpm.freq,B160,_xlpm.size,H160+1,_xlpm.F,O160,LOG(1+_xlpm.freq)*LOG(1+_xlpm.size)*_xlpm.F)</f>
        <v>0.13339737819208372</v>
      </c>
      <c r="O160" s="4">
        <f>_xlfn.LET(_xlpm.a,M160,_xlpm.b,K160,2*_xlpm.a*_xlpm.b/(_xlpm.a+_xlpm.b))</f>
        <v>0.40000000000000008</v>
      </c>
      <c r="P160" s="4">
        <f>_xlfn.LET(_xlpm.p,K160,_xlpm.q,M160,LOG(_xlpm.p/_xlpm.q))</f>
        <v>0</v>
      </c>
      <c r="Q160" s="4"/>
    </row>
    <row r="161" spans="1:17">
      <c r="A161" s="3" t="str">
        <f>_xlfn.LET(_xlpm.sep," : ",CONCATENATE(E161,_xlpm.sep,F161))</f>
        <v>~üß~ : [ːs]</v>
      </c>
      <c r="B161" s="1">
        <v>1</v>
      </c>
      <c r="C161" s="3" t="s">
        <v>541</v>
      </c>
      <c r="D161" s="4">
        <f>B161/freq.sum.r1a</f>
        <v>4.6838407494145199E-4</v>
      </c>
      <c r="E161" s="3" t="str">
        <f>_xlfn.LET(_xlpm.sep,":",_xlpm.w,$C161,_xlfn.CONCAT("~",RIGHT(_xlpm.w,LEN(_xlpm.w)-FIND(_xlpm.sep,_xlpm.w)),"~"))</f>
        <v>~üß~</v>
      </c>
      <c r="F161" s="3" t="str">
        <f>_xlfn.LET(_xlpm.sep,":",_xlpm.w,$C161,_xlfn.CONCAT("[",LEFT(_xlpm.w,FIND(_xlpm.sep,_xlpm.w)-1),"]"))</f>
        <v>[ːs]</v>
      </c>
      <c r="G161" s="5">
        <f>_xlfn.LET(_xlpm.w,E161,LEN(_xlpm.w)-2)</f>
        <v>2</v>
      </c>
      <c r="H161" s="5">
        <f>_xlfn.LET(_xlpm.w,F161,LEN(_xlpm.w)-2)</f>
        <v>2</v>
      </c>
      <c r="I161" s="5">
        <f>_xlfn.LET(_xlpm.a,H161,_xlpm.b,G161,MAX(_xlpm.a,_xlpm.b))</f>
        <v>2</v>
      </c>
      <c r="J161" s="4" cm="1">
        <f t="array" ref="J161">SUM(_xlfn._xlws.FILTER($D$2:$D$673,_xlfn.MAP($E$2:$E$673,_xlfn.LAMBDA(_xlpm.x,_xlpm.x=$E161))))</f>
        <v>9.3676814988290398E-4</v>
      </c>
      <c r="K161" s="4">
        <f>$D161/J161</f>
        <v>0.5</v>
      </c>
      <c r="L161" s="4" cm="1">
        <f t="array" ref="L161">SUM(_xlfn._xlws.FILTER($D$2:$D$673,_xlfn.MAP($F$2:$F$673,_xlfn.LAMBDA(_xlpm.x,_xlpm.x=$F161))))</f>
        <v>9.3676814988290398E-4</v>
      </c>
      <c r="M161" s="4">
        <f>$D161/L161</f>
        <v>0.5</v>
      </c>
      <c r="N161" s="4">
        <f>_xlfn.LET(_xlpm.freq,B161,_xlpm.size,H161+1,_xlpm.F,O161,LOG(1+_xlpm.freq)*LOG(1+_xlpm.size)*_xlpm.F)</f>
        <v>9.0619058289456544E-2</v>
      </c>
      <c r="O161" s="4">
        <f>_xlfn.LET(_xlpm.a,M161,_xlpm.b,K161,2*_xlpm.a*_xlpm.b/(_xlpm.a+_xlpm.b))</f>
        <v>0.5</v>
      </c>
      <c r="P161" s="4">
        <f>_xlfn.LET(_xlpm.p,K161,_xlpm.q,M161,LOG(_xlpm.p/_xlpm.q))</f>
        <v>0</v>
      </c>
      <c r="Q161" s="4"/>
    </row>
    <row r="162" spans="1:17">
      <c r="A162" s="3" t="str">
        <f>_xlfn.LET(_xlpm.sep," : ",CONCATENATE(E162,_xlpm.sep,F162))</f>
        <v>~oz~ : [ots]</v>
      </c>
      <c r="B162" s="1">
        <v>1</v>
      </c>
      <c r="C162" s="3" t="s">
        <v>319</v>
      </c>
      <c r="D162" s="4">
        <f>B162/freq.sum.r1a</f>
        <v>4.6838407494145199E-4</v>
      </c>
      <c r="E162" s="4" t="str">
        <f>_xlfn.LET(_xlpm.sep,":",_xlpm.w,$C162,_xlfn.CONCAT("~",RIGHT(_xlpm.w,LEN(_xlpm.w)-FIND(_xlpm.sep,_xlpm.w)),"~"))</f>
        <v>~oz~</v>
      </c>
      <c r="F162" s="4" t="str">
        <f>_xlfn.LET(_xlpm.sep,":",_xlpm.w,$C162,_xlfn.CONCAT("[",LEFT(_xlpm.w,FIND(_xlpm.sep,_xlpm.w)-1),"]"))</f>
        <v>[ots]</v>
      </c>
      <c r="G162" s="5">
        <f>_xlfn.LET(_xlpm.w,E162,LEN(_xlpm.w)-2)</f>
        <v>2</v>
      </c>
      <c r="H162" s="5">
        <f>_xlfn.LET(_xlpm.w,F162,LEN(_xlpm.w)-2)</f>
        <v>3</v>
      </c>
      <c r="I162" s="5">
        <f>_xlfn.LET(_xlpm.a,H162,_xlpm.b,G162,MAX(_xlpm.a,_xlpm.b))</f>
        <v>3</v>
      </c>
      <c r="J162" s="4" cm="1">
        <f t="array" ref="J162">SUM(_xlfn._xlws.FILTER($D$2:$D$673,_xlfn.MAP($E$2:$E$673,_xlfn.LAMBDA(_xlpm.x,_xlpm.x=$E162))))</f>
        <v>9.3676814988290398E-4</v>
      </c>
      <c r="K162" s="4">
        <f>$D162/J162</f>
        <v>0.5</v>
      </c>
      <c r="L162" s="4" cm="1">
        <f t="array" ref="L162">SUM(_xlfn._xlws.FILTER($D$2:$D$673,_xlfn.MAP($F$2:$F$673,_xlfn.LAMBDA(_xlpm.x,_xlpm.x=$F162))))</f>
        <v>9.3676814988290398E-4</v>
      </c>
      <c r="M162" s="4">
        <f>$D162/L162</f>
        <v>0.5</v>
      </c>
      <c r="N162" s="4">
        <f>_xlfn.LET(_xlpm.freq,B162,_xlpm.size,H162+1,_xlpm.F,O162,LOG(1+_xlpm.freq)*LOG(1+_xlpm.size)*_xlpm.F)</f>
        <v>0.10520546868726234</v>
      </c>
      <c r="O162" s="4">
        <f>_xlfn.LET(_xlpm.a,M162,_xlpm.b,K162,2*_xlpm.a*_xlpm.b/(_xlpm.a+_xlpm.b))</f>
        <v>0.5</v>
      </c>
      <c r="P162" s="4">
        <f>_xlfn.LET(_xlpm.p,K162,_xlpm.q,M162,LOG(_xlpm.p/_xlpm.q))</f>
        <v>0</v>
      </c>
      <c r="Q162" s="4"/>
    </row>
    <row r="163" spans="1:17">
      <c r="A163" s="3" t="str">
        <f>_xlfn.LET(_xlpm.sep," : ",CONCATENATE(E163,_xlpm.sep,F163))</f>
        <v>~oß~ : [oːs]</v>
      </c>
      <c r="B163" s="1">
        <v>1</v>
      </c>
      <c r="C163" s="3" t="s">
        <v>333</v>
      </c>
      <c r="D163" s="4">
        <f>B163/freq.sum.r1a</f>
        <v>4.6838407494145199E-4</v>
      </c>
      <c r="E163" s="3" t="str">
        <f>_xlfn.LET(_xlpm.sep,":",_xlpm.w,$C163,_xlfn.CONCAT("~",RIGHT(_xlpm.w,LEN(_xlpm.w)-FIND(_xlpm.sep,_xlpm.w)),"~"))</f>
        <v>~oß~</v>
      </c>
      <c r="F163" s="3" t="str">
        <f>_xlfn.LET(_xlpm.sep,":",_xlpm.w,$C163,_xlfn.CONCAT("[",LEFT(_xlpm.w,FIND(_xlpm.sep,_xlpm.w)-1),"]"))</f>
        <v>[oːs]</v>
      </c>
      <c r="G163" s="5">
        <f>_xlfn.LET(_xlpm.w,E163,LEN(_xlpm.w)-2)</f>
        <v>2</v>
      </c>
      <c r="H163" s="5">
        <f>_xlfn.LET(_xlpm.w,F163,LEN(_xlpm.w)-2)</f>
        <v>3</v>
      </c>
      <c r="I163" s="5">
        <f>_xlfn.LET(_xlpm.a,H163,_xlpm.b,G163,MAX(_xlpm.a,_xlpm.b))</f>
        <v>3</v>
      </c>
      <c r="J163" s="4" cm="1">
        <f t="array" ref="J163">SUM(_xlfn._xlws.FILTER($D$2:$D$673,_xlfn.MAP($E$2:$E$673,_xlfn.LAMBDA(_xlpm.x,_xlpm.x=$E163))))</f>
        <v>9.3676814988290398E-4</v>
      </c>
      <c r="K163" s="4">
        <f>$D163/J163</f>
        <v>0.5</v>
      </c>
      <c r="L163" s="4" cm="1">
        <f t="array" ref="L163">SUM(_xlfn._xlws.FILTER($D$2:$D$673,_xlfn.MAP($F$2:$F$673,_xlfn.LAMBDA(_xlpm.x,_xlpm.x=$F163))))</f>
        <v>9.3676814988290398E-4</v>
      </c>
      <c r="M163" s="4">
        <f>$D163/L163</f>
        <v>0.5</v>
      </c>
      <c r="N163" s="4">
        <f>_xlfn.LET(_xlpm.freq,B163,_xlpm.size,H163+1,_xlpm.F,O163,LOG(1+_xlpm.freq)*LOG(1+_xlpm.size)*_xlpm.F)</f>
        <v>0.10520546868726234</v>
      </c>
      <c r="O163" s="4">
        <f>_xlfn.LET(_xlpm.a,M163,_xlpm.b,K163,2*_xlpm.a*_xlpm.b/(_xlpm.a+_xlpm.b))</f>
        <v>0.5</v>
      </c>
      <c r="P163" s="4">
        <f>_xlfn.LET(_xlpm.p,K163,_xlpm.q,M163,LOG(_xlpm.p/_xlpm.q))</f>
        <v>0</v>
      </c>
      <c r="Q163" s="4"/>
    </row>
    <row r="164" spans="1:17">
      <c r="A164" s="3" t="str">
        <f>_xlfn.LET(_xlpm.sep," : ",CONCATENATE(E164,_xlpm.sep,F164))</f>
        <v>~ul~ : [uːl]</v>
      </c>
      <c r="B164" s="1">
        <v>1</v>
      </c>
      <c r="C164" s="3" t="s">
        <v>369</v>
      </c>
      <c r="D164" s="4">
        <f>B164/freq.sum.r1a</f>
        <v>4.6838407494145199E-4</v>
      </c>
      <c r="E164" s="3" t="str">
        <f>_xlfn.LET(_xlpm.sep,":",_xlpm.w,$C164,_xlfn.CONCAT("~",RIGHT(_xlpm.w,LEN(_xlpm.w)-FIND(_xlpm.sep,_xlpm.w)),"~"))</f>
        <v>~ul~</v>
      </c>
      <c r="F164" s="3" t="str">
        <f>_xlfn.LET(_xlpm.sep,":",_xlpm.w,$C164,_xlfn.CONCAT("[",LEFT(_xlpm.w,FIND(_xlpm.sep,_xlpm.w)-1),"]"))</f>
        <v>[uːl]</v>
      </c>
      <c r="G164" s="5">
        <f>_xlfn.LET(_xlpm.w,E164,LEN(_xlpm.w)-2)</f>
        <v>2</v>
      </c>
      <c r="H164" s="5">
        <f>_xlfn.LET(_xlpm.w,F164,LEN(_xlpm.w)-2)</f>
        <v>3</v>
      </c>
      <c r="I164" s="5">
        <f>_xlfn.LET(_xlpm.a,H164,_xlpm.b,G164,MAX(_xlpm.a,_xlpm.b))</f>
        <v>3</v>
      </c>
      <c r="J164" s="4" cm="1">
        <f t="array" ref="J164">SUM(_xlfn._xlws.FILTER($D$2:$D$673,_xlfn.MAP($E$2:$E$673,_xlfn.LAMBDA(_xlpm.x,_xlpm.x=$E164))))</f>
        <v>9.3676814988290398E-4</v>
      </c>
      <c r="K164" s="4">
        <f>$D164/J164</f>
        <v>0.5</v>
      </c>
      <c r="L164" s="4" cm="1">
        <f t="array" ref="L164">SUM(_xlfn._xlws.FILTER($D$2:$D$673,_xlfn.MAP($F$2:$F$673,_xlfn.LAMBDA(_xlpm.x,_xlpm.x=$F164))))</f>
        <v>9.3676814988290398E-4</v>
      </c>
      <c r="M164" s="4">
        <f>$D164/L164</f>
        <v>0.5</v>
      </c>
      <c r="N164" s="4">
        <f>_xlfn.LET(_xlpm.freq,B164,_xlpm.size,H164+1,_xlpm.F,O164,LOG(1+_xlpm.freq)*LOG(1+_xlpm.size)*_xlpm.F)</f>
        <v>0.10520546868726234</v>
      </c>
      <c r="O164" s="4">
        <f>_xlfn.LET(_xlpm.a,M164,_xlpm.b,K164,2*_xlpm.a*_xlpm.b/(_xlpm.a+_xlpm.b))</f>
        <v>0.5</v>
      </c>
      <c r="P164" s="4">
        <f>_xlfn.LET(_xlpm.p,K164,_xlpm.q,M164,LOG(_xlpm.p/_xlpm.q))</f>
        <v>0</v>
      </c>
      <c r="Q164" s="4"/>
    </row>
    <row r="165" spans="1:17">
      <c r="A165" s="3" t="str">
        <f>_xlfn.LET(_xlpm.sep," : ",CONCATENATE(E165,_xlpm.sep,F165))</f>
        <v>~at~ : [at]</v>
      </c>
      <c r="B165" s="1">
        <v>7</v>
      </c>
      <c r="C165" s="3" t="s">
        <v>94</v>
      </c>
      <c r="D165" s="4">
        <f>B165/freq.sum.r1a</f>
        <v>3.2786885245901639E-3</v>
      </c>
      <c r="E165" s="4" t="str">
        <f>_xlfn.LET(_xlpm.sep,":",_xlpm.w,$C165,_xlfn.CONCAT("~",RIGHT(_xlpm.w,LEN(_xlpm.w)-FIND(_xlpm.sep,_xlpm.w)),"~"))</f>
        <v>~at~</v>
      </c>
      <c r="F165" s="4" t="str">
        <f>_xlfn.LET(_xlpm.sep,":",_xlpm.w,$C165,_xlfn.CONCAT("[",LEFT(_xlpm.w,FIND(_xlpm.sep,_xlpm.w)-1),"]"))</f>
        <v>[at]</v>
      </c>
      <c r="G165" s="5">
        <f>_xlfn.LET(_xlpm.w,E165,LEN(_xlpm.w)-2)</f>
        <v>2</v>
      </c>
      <c r="H165" s="5">
        <f>_xlfn.LET(_xlpm.w,F165,LEN(_xlpm.w)-2)</f>
        <v>2</v>
      </c>
      <c r="I165" s="5">
        <f>_xlfn.LET(_xlpm.a,H165,_xlpm.b,G165,MAX(_xlpm.a,_xlpm.b))</f>
        <v>2</v>
      </c>
      <c r="J165" s="4" cm="1">
        <f t="array" ref="J165">SUM(_xlfn._xlws.FILTER($D$2:$D$673,_xlfn.MAP($E$2:$E$673,_xlfn.LAMBDA(_xlpm.x,_xlpm.x=$E165))))</f>
        <v>6.0889929742388759E-3</v>
      </c>
      <c r="K165" s="4">
        <f>$D165/J165</f>
        <v>0.53846153846153844</v>
      </c>
      <c r="L165" s="4" cm="1">
        <f t="array" ref="L165">SUM(_xlfn._xlws.FILTER($D$2:$D$673,_xlfn.MAP($F$2:$F$673,_xlfn.LAMBDA(_xlpm.x,_xlpm.x=$F165))))</f>
        <v>6.0889929742388759E-3</v>
      </c>
      <c r="M165" s="4">
        <f>$D165/L165</f>
        <v>0.53846153846153844</v>
      </c>
      <c r="N165" s="4">
        <f>_xlfn.LET(_xlpm.freq,B165,_xlpm.size,H165+1,_xlpm.F,O165,LOG(1+_xlpm.freq)*LOG(1+_xlpm.size)*_xlpm.F)</f>
        <v>0.29276926524285951</v>
      </c>
      <c r="O165" s="4">
        <f>_xlfn.LET(_xlpm.a,M165,_xlpm.b,K165,2*_xlpm.a*_xlpm.b/(_xlpm.a+_xlpm.b))</f>
        <v>0.53846153846153844</v>
      </c>
      <c r="P165" s="4">
        <f>_xlfn.LET(_xlpm.p,K165,_xlpm.q,M165,LOG(_xlpm.p/_xlpm.q))</f>
        <v>0</v>
      </c>
      <c r="Q165" s="4"/>
    </row>
    <row r="166" spans="1:17">
      <c r="A166" s="3" t="str">
        <f>_xlfn.LET(_xlpm.sep," : ",CONCATENATE(E166,_xlpm.sep,F166))</f>
        <v>~is~ : [ɪs]</v>
      </c>
      <c r="B166" s="1">
        <v>4</v>
      </c>
      <c r="C166" s="3" t="s">
        <v>536</v>
      </c>
      <c r="D166" s="4">
        <f>B166/freq.sum.r1a</f>
        <v>1.873536299765808E-3</v>
      </c>
      <c r="E166" s="3" t="str">
        <f>_xlfn.LET(_xlpm.sep,":",_xlpm.w,$C166,_xlfn.CONCAT("~",RIGHT(_xlpm.w,LEN(_xlpm.w)-FIND(_xlpm.sep,_xlpm.w)),"~"))</f>
        <v>~is~</v>
      </c>
      <c r="F166" s="3" t="str">
        <f>_xlfn.LET(_xlpm.sep,":",_xlpm.w,$C166,_xlfn.CONCAT("[",LEFT(_xlpm.w,FIND(_xlpm.sep,_xlpm.w)-1),"]"))</f>
        <v>[ɪs]</v>
      </c>
      <c r="G166" s="5">
        <f>_xlfn.LET(_xlpm.w,E166,LEN(_xlpm.w)-2)</f>
        <v>2</v>
      </c>
      <c r="H166" s="5">
        <f>_xlfn.LET(_xlpm.w,F166,LEN(_xlpm.w)-2)</f>
        <v>2</v>
      </c>
      <c r="I166" s="5">
        <f>_xlfn.LET(_xlpm.a,H166,_xlpm.b,G166,MAX(_xlpm.a,_xlpm.b))</f>
        <v>2</v>
      </c>
      <c r="J166" s="4" cm="1">
        <f t="array" ref="J166">SUM(_xlfn._xlws.FILTER($D$2:$D$673,_xlfn.MAP($E$2:$E$673,_xlfn.LAMBDA(_xlpm.x,_xlpm.x=$E166))))</f>
        <v>2.34192037470726E-3</v>
      </c>
      <c r="K166" s="4">
        <f>$D166/J166</f>
        <v>0.8</v>
      </c>
      <c r="L166" s="4" cm="1">
        <f t="array" ref="L166">SUM(_xlfn._xlws.FILTER($D$2:$D$673,_xlfn.MAP($F$2:$F$673,_xlfn.LAMBDA(_xlpm.x,_xlpm.x=$F166))))</f>
        <v>2.34192037470726E-3</v>
      </c>
      <c r="M166" s="4">
        <f>$D166/L166</f>
        <v>0.8</v>
      </c>
      <c r="N166" s="4">
        <f>_xlfn.LET(_xlpm.freq,B166,_xlpm.size,H166+1,_xlpm.F,O166,LOG(1+_xlpm.freq)*LOG(1+_xlpm.size)*_xlpm.F)</f>
        <v>0.33665749979923953</v>
      </c>
      <c r="O166" s="4">
        <f>_xlfn.LET(_xlpm.a,M166,_xlpm.b,K166,2*_xlpm.a*_xlpm.b/(_xlpm.a+_xlpm.b))</f>
        <v>0.80000000000000016</v>
      </c>
      <c r="P166" s="4">
        <f>_xlfn.LET(_xlpm.p,K166,_xlpm.q,M166,LOG(_xlpm.p/_xlpm.q))</f>
        <v>0</v>
      </c>
      <c r="Q166" s="4"/>
    </row>
    <row r="167" spans="1:17">
      <c r="A167" s="3" t="str">
        <f>_xlfn.LET(_xlpm.sep," : ",CONCATENATE(E167,_xlpm.sep,F167))</f>
        <v>~ah~ : [ah]</v>
      </c>
      <c r="B167" s="1">
        <v>1</v>
      </c>
      <c r="C167" s="3" t="s">
        <v>53</v>
      </c>
      <c r="D167" s="4">
        <f>B167/freq.sum.r1a</f>
        <v>4.6838407494145199E-4</v>
      </c>
      <c r="E167" s="3" t="str">
        <f>_xlfn.LET(_xlpm.sep,":",_xlpm.w,$C167,_xlfn.CONCAT("~",RIGHT(_xlpm.w,LEN(_xlpm.w)-FIND(_xlpm.sep,_xlpm.w)),"~"))</f>
        <v>~ah~</v>
      </c>
      <c r="F167" s="3" t="str">
        <f>_xlfn.LET(_xlpm.sep,":",_xlpm.w,$C167,_xlfn.CONCAT("[",LEFT(_xlpm.w,FIND(_xlpm.sep,_xlpm.w)-1),"]"))</f>
        <v>[ah]</v>
      </c>
      <c r="G167" s="5">
        <f>_xlfn.LET(_xlpm.w,E167,LEN(_xlpm.w)-2)</f>
        <v>2</v>
      </c>
      <c r="H167" s="5">
        <f>_xlfn.LET(_xlpm.w,F167,LEN(_xlpm.w)-2)</f>
        <v>2</v>
      </c>
      <c r="I167" s="5">
        <f>_xlfn.LET(_xlpm.a,H167,_xlpm.b,G167,MAX(_xlpm.a,_xlpm.b))</f>
        <v>2</v>
      </c>
      <c r="J167" s="4" cm="1">
        <f t="array" ref="J167">SUM(_xlfn._xlws.FILTER($D$2:$D$673,_xlfn.MAP($E$2:$E$673,_xlfn.LAMBDA(_xlpm.x,_xlpm.x=$E167))))</f>
        <v>4.6838407494145199E-4</v>
      </c>
      <c r="K167" s="4">
        <f>$D167/J167</f>
        <v>1</v>
      </c>
      <c r="L167" s="4" cm="1">
        <f t="array" ref="L167">SUM(_xlfn._xlws.FILTER($D$2:$D$673,_xlfn.MAP($F$2:$F$673,_xlfn.LAMBDA(_xlpm.x,_xlpm.x=$F167))))</f>
        <v>4.6838407494145199E-4</v>
      </c>
      <c r="M167" s="4">
        <f>$D167/L167</f>
        <v>1</v>
      </c>
      <c r="N167" s="4">
        <f>_xlfn.LET(_xlpm.freq,B167,_xlpm.size,H167+1,_xlpm.F,O167,LOG(1+_xlpm.freq)*LOG(1+_xlpm.size)*_xlpm.F)</f>
        <v>0.18123811657891309</v>
      </c>
      <c r="O167" s="4">
        <f>_xlfn.LET(_xlpm.a,M167,_xlpm.b,K167,2*_xlpm.a*_xlpm.b/(_xlpm.a+_xlpm.b))</f>
        <v>1</v>
      </c>
      <c r="P167" s="4">
        <f>_xlfn.LET(_xlpm.p,K167,_xlpm.q,M167,LOG(_xlpm.p/_xlpm.q))</f>
        <v>0</v>
      </c>
      <c r="Q167" s="4"/>
    </row>
    <row r="168" spans="1:17">
      <c r="A168" s="3" t="str">
        <f>_xlfn.LET(_xlpm.sep," : ",CONCATENATE(E168,_xlpm.sep,F168))</f>
        <v>~aw~ : [av]</v>
      </c>
      <c r="B168" s="1">
        <v>1</v>
      </c>
      <c r="C168" s="3" t="s">
        <v>98</v>
      </c>
      <c r="D168" s="4">
        <f>B168/freq.sum.r1a</f>
        <v>4.6838407494145199E-4</v>
      </c>
      <c r="E168" s="3" t="str">
        <f>_xlfn.LET(_xlpm.sep,":",_xlpm.w,$C168,_xlfn.CONCAT("~",RIGHT(_xlpm.w,LEN(_xlpm.w)-FIND(_xlpm.sep,_xlpm.w)),"~"))</f>
        <v>~aw~</v>
      </c>
      <c r="F168" s="3" t="str">
        <f>_xlfn.LET(_xlpm.sep,":",_xlpm.w,$C168,_xlfn.CONCAT("[",LEFT(_xlpm.w,FIND(_xlpm.sep,_xlpm.w)-1),"]"))</f>
        <v>[av]</v>
      </c>
      <c r="G168" s="5">
        <f>_xlfn.LET(_xlpm.w,E168,LEN(_xlpm.w)-2)</f>
        <v>2</v>
      </c>
      <c r="H168" s="5">
        <f>_xlfn.LET(_xlpm.w,F168,LEN(_xlpm.w)-2)</f>
        <v>2</v>
      </c>
      <c r="I168" s="5">
        <f>_xlfn.LET(_xlpm.a,H168,_xlpm.b,G168,MAX(_xlpm.a,_xlpm.b))</f>
        <v>2</v>
      </c>
      <c r="J168" s="4" cm="1">
        <f t="array" ref="J168">SUM(_xlfn._xlws.FILTER($D$2:$D$673,_xlfn.MAP($E$2:$E$673,_xlfn.LAMBDA(_xlpm.x,_xlpm.x=$E168))))</f>
        <v>4.6838407494145199E-4</v>
      </c>
      <c r="K168" s="4">
        <f>$D168/J168</f>
        <v>1</v>
      </c>
      <c r="L168" s="4" cm="1">
        <f t="array" ref="L168">SUM(_xlfn._xlws.FILTER($D$2:$D$673,_xlfn.MAP($F$2:$F$673,_xlfn.LAMBDA(_xlpm.x,_xlpm.x=$F168))))</f>
        <v>4.6838407494145199E-4</v>
      </c>
      <c r="M168" s="4">
        <f>$D168/L168</f>
        <v>1</v>
      </c>
      <c r="N168" s="4">
        <f>_xlfn.LET(_xlpm.freq,B168,_xlpm.size,H168+1,_xlpm.F,O168,LOG(1+_xlpm.freq)*LOG(1+_xlpm.size)*_xlpm.F)</f>
        <v>0.18123811657891309</v>
      </c>
      <c r="O168" s="4">
        <f>_xlfn.LET(_xlpm.a,M168,_xlpm.b,K168,2*_xlpm.a*_xlpm.b/(_xlpm.a+_xlpm.b))</f>
        <v>1</v>
      </c>
      <c r="P168" s="4">
        <f>_xlfn.LET(_xlpm.p,K168,_xlpm.q,M168,LOG(_xlpm.p/_xlpm.q))</f>
        <v>0</v>
      </c>
      <c r="Q168" s="4"/>
    </row>
    <row r="169" spans="1:17">
      <c r="A169" s="3" t="str">
        <f>_xlfn.LET(_xlpm.sep," : ",CONCATENATE(E169,_xlpm.sep,F169))</f>
        <v>~id~ : [id]</v>
      </c>
      <c r="B169" s="1">
        <v>1</v>
      </c>
      <c r="C169" s="3" t="s">
        <v>256</v>
      </c>
      <c r="D169" s="4">
        <f>B169/freq.sum.r1a</f>
        <v>4.6838407494145199E-4</v>
      </c>
      <c r="E169" s="4" t="str">
        <f>_xlfn.LET(_xlpm.sep,":",_xlpm.w,$C169,_xlfn.CONCAT("~",RIGHT(_xlpm.w,LEN(_xlpm.w)-FIND(_xlpm.sep,_xlpm.w)),"~"))</f>
        <v>~id~</v>
      </c>
      <c r="F169" s="4" t="str">
        <f>_xlfn.LET(_xlpm.sep,":",_xlpm.w,$C169,_xlfn.CONCAT("[",LEFT(_xlpm.w,FIND(_xlpm.sep,_xlpm.w)-1),"]"))</f>
        <v>[id]</v>
      </c>
      <c r="G169" s="5">
        <f>_xlfn.LET(_xlpm.w,E169,LEN(_xlpm.w)-2)</f>
        <v>2</v>
      </c>
      <c r="H169" s="5">
        <f>_xlfn.LET(_xlpm.w,F169,LEN(_xlpm.w)-2)</f>
        <v>2</v>
      </c>
      <c r="I169" s="5">
        <f>_xlfn.LET(_xlpm.a,H169,_xlpm.b,G169,MAX(_xlpm.a,_xlpm.b))</f>
        <v>2</v>
      </c>
      <c r="J169" s="4" cm="1">
        <f t="array" ref="J169">SUM(_xlfn._xlws.FILTER($D$2:$D$673,_xlfn.MAP($E$2:$E$673,_xlfn.LAMBDA(_xlpm.x,_xlpm.x=$E169))))</f>
        <v>4.6838407494145199E-4</v>
      </c>
      <c r="K169" s="4">
        <f>$D169/J169</f>
        <v>1</v>
      </c>
      <c r="L169" s="4" cm="1">
        <f t="array" ref="L169">SUM(_xlfn._xlws.FILTER($D$2:$D$673,_xlfn.MAP($F$2:$F$673,_xlfn.LAMBDA(_xlpm.x,_xlpm.x=$F169))))</f>
        <v>4.6838407494145199E-4</v>
      </c>
      <c r="M169" s="4">
        <f>$D169/L169</f>
        <v>1</v>
      </c>
      <c r="N169" s="4">
        <f>_xlfn.LET(_xlpm.freq,B169,_xlpm.size,H169+1,_xlpm.F,O169,LOG(1+_xlpm.freq)*LOG(1+_xlpm.size)*_xlpm.F)</f>
        <v>0.18123811657891309</v>
      </c>
      <c r="O169" s="4">
        <f>_xlfn.LET(_xlpm.a,M169,_xlpm.b,K169,2*_xlpm.a*_xlpm.b/(_xlpm.a+_xlpm.b))</f>
        <v>1</v>
      </c>
      <c r="P169" s="4">
        <f>_xlfn.LET(_xlpm.p,K169,_xlpm.q,M169,LOG(_xlpm.p/_xlpm.q))</f>
        <v>0</v>
      </c>
      <c r="Q169" s="4"/>
    </row>
    <row r="170" spans="1:17">
      <c r="A170" s="3" t="str">
        <f>_xlfn.LET(_xlpm.sep," : ",CONCATENATE(E170,_xlpm.sep,F170))</f>
        <v>~kn~ : [kn]</v>
      </c>
      <c r="B170" s="1">
        <v>1</v>
      </c>
      <c r="C170" s="3" t="s">
        <v>296</v>
      </c>
      <c r="D170" s="4">
        <f>B170/freq.sum.r1a</f>
        <v>4.6838407494145199E-4</v>
      </c>
      <c r="E170" s="3" t="str">
        <f>_xlfn.LET(_xlpm.sep,":",_xlpm.w,$C170,_xlfn.CONCAT("~",RIGHT(_xlpm.w,LEN(_xlpm.w)-FIND(_xlpm.sep,_xlpm.w)),"~"))</f>
        <v>~kn~</v>
      </c>
      <c r="F170" s="3" t="str">
        <f>_xlfn.LET(_xlpm.sep,":",_xlpm.w,$C170,_xlfn.CONCAT("[",LEFT(_xlpm.w,FIND(_xlpm.sep,_xlpm.w)-1),"]"))</f>
        <v>[kn]</v>
      </c>
      <c r="G170" s="5">
        <f>_xlfn.LET(_xlpm.w,E170,LEN(_xlpm.w)-2)</f>
        <v>2</v>
      </c>
      <c r="H170" s="5">
        <f>_xlfn.LET(_xlpm.w,F170,LEN(_xlpm.w)-2)</f>
        <v>2</v>
      </c>
      <c r="I170" s="5">
        <f>_xlfn.LET(_xlpm.a,H170,_xlpm.b,G170,MAX(_xlpm.a,_xlpm.b))</f>
        <v>2</v>
      </c>
      <c r="J170" s="4" cm="1">
        <f t="array" ref="J170">SUM(_xlfn._xlws.FILTER($D$2:$D$673,_xlfn.MAP($E$2:$E$673,_xlfn.LAMBDA(_xlpm.x,_xlpm.x=$E170))))</f>
        <v>4.6838407494145199E-4</v>
      </c>
      <c r="K170" s="4">
        <f>$D170/J170</f>
        <v>1</v>
      </c>
      <c r="L170" s="4" cm="1">
        <f t="array" ref="L170">SUM(_xlfn._xlws.FILTER($D$2:$D$673,_xlfn.MAP($F$2:$F$673,_xlfn.LAMBDA(_xlpm.x,_xlpm.x=$F170))))</f>
        <v>4.6838407494145199E-4</v>
      </c>
      <c r="M170" s="4">
        <f>$D170/L170</f>
        <v>1</v>
      </c>
      <c r="N170" s="4">
        <f>_xlfn.LET(_xlpm.freq,B170,_xlpm.size,H170+1,_xlpm.F,O170,LOG(1+_xlpm.freq)*LOG(1+_xlpm.size)*_xlpm.F)</f>
        <v>0.18123811657891309</v>
      </c>
      <c r="O170" s="4">
        <f>_xlfn.LET(_xlpm.a,M170,_xlpm.b,K170,2*_xlpm.a*_xlpm.b/(_xlpm.a+_xlpm.b))</f>
        <v>1</v>
      </c>
      <c r="P170" s="4">
        <f>_xlfn.LET(_xlpm.p,K170,_xlpm.q,M170,LOG(_xlpm.p/_xlpm.q))</f>
        <v>0</v>
      </c>
      <c r="Q170" s="4"/>
    </row>
    <row r="171" spans="1:17">
      <c r="A171" s="3" t="str">
        <f>_xlfn.LET(_xlpm.sep," : ",CONCATENATE(E171,_xlpm.sep,F171))</f>
        <v>~op~ : [op]</v>
      </c>
      <c r="B171" s="1">
        <v>1</v>
      </c>
      <c r="C171" s="3" t="s">
        <v>316</v>
      </c>
      <c r="D171" s="4">
        <f>B171/freq.sum.r1a</f>
        <v>4.6838407494145199E-4</v>
      </c>
      <c r="E171" s="4" t="str">
        <f>_xlfn.LET(_xlpm.sep,":",_xlpm.w,$C171,_xlfn.CONCAT("~",RIGHT(_xlpm.w,LEN(_xlpm.w)-FIND(_xlpm.sep,_xlpm.w)),"~"))</f>
        <v>~op~</v>
      </c>
      <c r="F171" s="4" t="str">
        <f>_xlfn.LET(_xlpm.sep,":",_xlpm.w,$C171,_xlfn.CONCAT("[",LEFT(_xlpm.w,FIND(_xlpm.sep,_xlpm.w)-1),"]"))</f>
        <v>[op]</v>
      </c>
      <c r="G171" s="5">
        <f>_xlfn.LET(_xlpm.w,E171,LEN(_xlpm.w)-2)</f>
        <v>2</v>
      </c>
      <c r="H171" s="5">
        <f>_xlfn.LET(_xlpm.w,F171,LEN(_xlpm.w)-2)</f>
        <v>2</v>
      </c>
      <c r="I171" s="5">
        <f>_xlfn.LET(_xlpm.a,H171,_xlpm.b,G171,MAX(_xlpm.a,_xlpm.b))</f>
        <v>2</v>
      </c>
      <c r="J171" s="4" cm="1">
        <f t="array" ref="J171">SUM(_xlfn._xlws.FILTER($D$2:$D$673,_xlfn.MAP($E$2:$E$673,_xlfn.LAMBDA(_xlpm.x,_xlpm.x=$E171))))</f>
        <v>4.6838407494145199E-4</v>
      </c>
      <c r="K171" s="4">
        <f>$D171/J171</f>
        <v>1</v>
      </c>
      <c r="L171" s="4" cm="1">
        <f t="array" ref="L171">SUM(_xlfn._xlws.FILTER($D$2:$D$673,_xlfn.MAP($F$2:$F$673,_xlfn.LAMBDA(_xlpm.x,_xlpm.x=$F171))))</f>
        <v>4.6838407494145199E-4</v>
      </c>
      <c r="M171" s="4">
        <f>$D171/L171</f>
        <v>1</v>
      </c>
      <c r="N171" s="4">
        <f>_xlfn.LET(_xlpm.freq,B171,_xlpm.size,H171+1,_xlpm.F,O171,LOG(1+_xlpm.freq)*LOG(1+_xlpm.size)*_xlpm.F)</f>
        <v>0.18123811657891309</v>
      </c>
      <c r="O171" s="4">
        <f>_xlfn.LET(_xlpm.a,M171,_xlpm.b,K171,2*_xlpm.a*_xlpm.b/(_xlpm.a+_xlpm.b))</f>
        <v>1</v>
      </c>
      <c r="P171" s="4">
        <f>_xlfn.LET(_xlpm.p,K171,_xlpm.q,M171,LOG(_xlpm.p/_xlpm.q))</f>
        <v>0</v>
      </c>
      <c r="Q171" s="4"/>
    </row>
    <row r="172" spans="1:17">
      <c r="A172" s="3" t="str">
        <f>_xlfn.LET(_xlpm.sep," : ",CONCATENATE(E172,_xlpm.sep,F172))</f>
        <v>~üf~ : [ːf]</v>
      </c>
      <c r="B172" s="1">
        <v>1</v>
      </c>
      <c r="C172" s="3" t="s">
        <v>410</v>
      </c>
      <c r="D172" s="4">
        <f>B172/freq.sum.r1a</f>
        <v>4.6838407494145199E-4</v>
      </c>
      <c r="E172" s="4" t="str">
        <f>_xlfn.LET(_xlpm.sep,":",_xlpm.w,$C172,_xlfn.CONCAT("~",RIGHT(_xlpm.w,LEN(_xlpm.w)-FIND(_xlpm.sep,_xlpm.w)),"~"))</f>
        <v>~üf~</v>
      </c>
      <c r="F172" s="4" t="str">
        <f>_xlfn.LET(_xlpm.sep,":",_xlpm.w,$C172,_xlfn.CONCAT("[",LEFT(_xlpm.w,FIND(_xlpm.sep,_xlpm.w)-1),"]"))</f>
        <v>[ːf]</v>
      </c>
      <c r="G172" s="5">
        <f>_xlfn.LET(_xlpm.w,E172,LEN(_xlpm.w)-2)</f>
        <v>2</v>
      </c>
      <c r="H172" s="5">
        <f>_xlfn.LET(_xlpm.w,F172,LEN(_xlpm.w)-2)</f>
        <v>2</v>
      </c>
      <c r="I172" s="5">
        <f>_xlfn.LET(_xlpm.a,H172,_xlpm.b,G172,MAX(_xlpm.a,_xlpm.b))</f>
        <v>2</v>
      </c>
      <c r="J172" s="4" cm="1">
        <f t="array" ref="J172">SUM(_xlfn._xlws.FILTER($D$2:$D$673,_xlfn.MAP($E$2:$E$673,_xlfn.LAMBDA(_xlpm.x,_xlpm.x=$E172))))</f>
        <v>4.6838407494145199E-4</v>
      </c>
      <c r="K172" s="4">
        <f>$D172/J172</f>
        <v>1</v>
      </c>
      <c r="L172" s="4" cm="1">
        <f t="array" ref="L172">SUM(_xlfn._xlws.FILTER($D$2:$D$673,_xlfn.MAP($F$2:$F$673,_xlfn.LAMBDA(_xlpm.x,_xlpm.x=$F172))))</f>
        <v>4.6838407494145199E-4</v>
      </c>
      <c r="M172" s="4">
        <f>$D172/L172</f>
        <v>1</v>
      </c>
      <c r="N172" s="4">
        <f>_xlfn.LET(_xlpm.freq,B172,_xlpm.size,H172+1,_xlpm.F,O172,LOG(1+_xlpm.freq)*LOG(1+_xlpm.size)*_xlpm.F)</f>
        <v>0.18123811657891309</v>
      </c>
      <c r="O172" s="4">
        <f>_xlfn.LET(_xlpm.a,M172,_xlpm.b,K172,2*_xlpm.a*_xlpm.b/(_xlpm.a+_xlpm.b))</f>
        <v>1</v>
      </c>
      <c r="P172" s="4">
        <f>_xlfn.LET(_xlpm.p,K172,_xlpm.q,M172,LOG(_xlpm.p/_xlpm.q))</f>
        <v>0</v>
      </c>
      <c r="Q172" s="4"/>
    </row>
    <row r="173" spans="1:17">
      <c r="A173" s="3" t="str">
        <f>_xlfn.LET(_xlpm.sep," : ",CONCATENATE(E173,_xlpm.sep,F173))</f>
        <v>~ög~ : [ːk]</v>
      </c>
      <c r="B173" s="1">
        <v>1</v>
      </c>
      <c r="C173" s="3" t="s">
        <v>425</v>
      </c>
      <c r="D173" s="4">
        <f>B173/freq.sum.r1a</f>
        <v>4.6838407494145199E-4</v>
      </c>
      <c r="E173" s="4" t="str">
        <f>_xlfn.LET(_xlpm.sep,":",_xlpm.w,$C173,_xlfn.CONCAT("~",RIGHT(_xlpm.w,LEN(_xlpm.w)-FIND(_xlpm.sep,_xlpm.w)),"~"))</f>
        <v>~ög~</v>
      </c>
      <c r="F173" s="4" t="str">
        <f>_xlfn.LET(_xlpm.sep,":",_xlpm.w,$C173,_xlfn.CONCAT("[",LEFT(_xlpm.w,FIND(_xlpm.sep,_xlpm.w)-1),"]"))</f>
        <v>[ːk]</v>
      </c>
      <c r="G173" s="5">
        <f>_xlfn.LET(_xlpm.w,E173,LEN(_xlpm.w)-2)</f>
        <v>2</v>
      </c>
      <c r="H173" s="5">
        <f>_xlfn.LET(_xlpm.w,F173,LEN(_xlpm.w)-2)</f>
        <v>2</v>
      </c>
      <c r="I173" s="5">
        <f>_xlfn.LET(_xlpm.a,H173,_xlpm.b,G173,MAX(_xlpm.a,_xlpm.b))</f>
        <v>2</v>
      </c>
      <c r="J173" s="4" cm="1">
        <f t="array" ref="J173">SUM(_xlfn._xlws.FILTER($D$2:$D$673,_xlfn.MAP($E$2:$E$673,_xlfn.LAMBDA(_xlpm.x,_xlpm.x=$E173))))</f>
        <v>4.6838407494145199E-4</v>
      </c>
      <c r="K173" s="4">
        <f>$D173/J173</f>
        <v>1</v>
      </c>
      <c r="L173" s="4" cm="1">
        <f t="array" ref="L173">SUM(_xlfn._xlws.FILTER($D$2:$D$673,_xlfn.MAP($F$2:$F$673,_xlfn.LAMBDA(_xlpm.x,_xlpm.x=$F173))))</f>
        <v>4.6838407494145199E-4</v>
      </c>
      <c r="M173" s="4">
        <f>$D173/L173</f>
        <v>1</v>
      </c>
      <c r="N173" s="4">
        <f>_xlfn.LET(_xlpm.freq,B173,_xlpm.size,H173+1,_xlpm.F,O173,LOG(1+_xlpm.freq)*LOG(1+_xlpm.size)*_xlpm.F)</f>
        <v>0.18123811657891309</v>
      </c>
      <c r="O173" s="4">
        <f>_xlfn.LET(_xlpm.a,M173,_xlpm.b,K173,2*_xlpm.a*_xlpm.b/(_xlpm.a+_xlpm.b))</f>
        <v>1</v>
      </c>
      <c r="P173" s="4">
        <f>_xlfn.LET(_xlpm.p,K173,_xlpm.q,M173,LOG(_xlpm.p/_xlpm.q))</f>
        <v>0</v>
      </c>
      <c r="Q173" s="4"/>
    </row>
    <row r="174" spans="1:17">
      <c r="A174" s="3" t="str">
        <f>_xlfn.LET(_xlpm.sep," : ",CONCATENATE(E174,_xlpm.sep,F174))</f>
        <v>~yp~ : [ːp]</v>
      </c>
      <c r="B174" s="1">
        <v>1</v>
      </c>
      <c r="C174" s="3" t="s">
        <v>529</v>
      </c>
      <c r="D174" s="4">
        <f>B174/freq.sum.r1a</f>
        <v>4.6838407494145199E-4</v>
      </c>
      <c r="E174" s="3" t="str">
        <f>_xlfn.LET(_xlpm.sep,":",_xlpm.w,$C174,_xlfn.CONCAT("~",RIGHT(_xlpm.w,LEN(_xlpm.w)-FIND(_xlpm.sep,_xlpm.w)),"~"))</f>
        <v>~yp~</v>
      </c>
      <c r="F174" s="3" t="str">
        <f>_xlfn.LET(_xlpm.sep,":",_xlpm.w,$C174,_xlfn.CONCAT("[",LEFT(_xlpm.w,FIND(_xlpm.sep,_xlpm.w)-1),"]"))</f>
        <v>[ːp]</v>
      </c>
      <c r="G174" s="5">
        <f>_xlfn.LET(_xlpm.w,E174,LEN(_xlpm.w)-2)</f>
        <v>2</v>
      </c>
      <c r="H174" s="5">
        <f>_xlfn.LET(_xlpm.w,F174,LEN(_xlpm.w)-2)</f>
        <v>2</v>
      </c>
      <c r="I174" s="5">
        <f>_xlfn.LET(_xlpm.a,H174,_xlpm.b,G174,MAX(_xlpm.a,_xlpm.b))</f>
        <v>2</v>
      </c>
      <c r="J174" s="4" cm="1">
        <f t="array" ref="J174">SUM(_xlfn._xlws.FILTER($D$2:$D$673,_xlfn.MAP($E$2:$E$673,_xlfn.LAMBDA(_xlpm.x,_xlpm.x=$E174))))</f>
        <v>4.6838407494145199E-4</v>
      </c>
      <c r="K174" s="4">
        <f>$D174/J174</f>
        <v>1</v>
      </c>
      <c r="L174" s="4" cm="1">
        <f t="array" ref="L174">SUM(_xlfn._xlws.FILTER($D$2:$D$673,_xlfn.MAP($F$2:$F$673,_xlfn.LAMBDA(_xlpm.x,_xlpm.x=$F174))))</f>
        <v>4.6838407494145199E-4</v>
      </c>
      <c r="M174" s="4">
        <f>$D174/L174</f>
        <v>1</v>
      </c>
      <c r="N174" s="4">
        <f>_xlfn.LET(_xlpm.freq,B174,_xlpm.size,H174+1,_xlpm.F,O174,LOG(1+_xlpm.freq)*LOG(1+_xlpm.size)*_xlpm.F)</f>
        <v>0.18123811657891309</v>
      </c>
      <c r="O174" s="4">
        <f>_xlfn.LET(_xlpm.a,M174,_xlpm.b,K174,2*_xlpm.a*_xlpm.b/(_xlpm.a+_xlpm.b))</f>
        <v>1</v>
      </c>
      <c r="P174" s="4">
        <f>_xlfn.LET(_xlpm.p,K174,_xlpm.q,M174,LOG(_xlpm.p/_xlpm.q))</f>
        <v>0</v>
      </c>
      <c r="Q174" s="4"/>
    </row>
    <row r="175" spans="1:17">
      <c r="A175" s="3" t="str">
        <f>_xlfn.LET(_xlpm.sep," : ",CONCATENATE(E175,_xlpm.sep,F175))</f>
        <v>~ös~ : [ːz]</v>
      </c>
      <c r="B175" s="1">
        <v>1</v>
      </c>
      <c r="C175" s="3" t="s">
        <v>593</v>
      </c>
      <c r="D175" s="4">
        <f>B175/freq.sum.r1a</f>
        <v>4.6838407494145199E-4</v>
      </c>
      <c r="E175" s="3" t="str">
        <f>_xlfn.LET(_xlpm.sep,":",_xlpm.w,$C175,_xlfn.CONCAT("~",RIGHT(_xlpm.w,LEN(_xlpm.w)-FIND(_xlpm.sep,_xlpm.w)),"~"))</f>
        <v>~ös~</v>
      </c>
      <c r="F175" s="3" t="str">
        <f>_xlfn.LET(_xlpm.sep,":",_xlpm.w,$C175,_xlfn.CONCAT("[",LEFT(_xlpm.w,FIND(_xlpm.sep,_xlpm.w)-1),"]"))</f>
        <v>[ːz]</v>
      </c>
      <c r="G175" s="5">
        <f>_xlfn.LET(_xlpm.w,E175,LEN(_xlpm.w)-2)</f>
        <v>2</v>
      </c>
      <c r="H175" s="5">
        <f>_xlfn.LET(_xlpm.w,F175,LEN(_xlpm.w)-2)</f>
        <v>2</v>
      </c>
      <c r="I175" s="5">
        <f>_xlfn.LET(_xlpm.a,H175,_xlpm.b,G175,MAX(_xlpm.a,_xlpm.b))</f>
        <v>2</v>
      </c>
      <c r="J175" s="4" cm="1">
        <f t="array" ref="J175">SUM(_xlfn._xlws.FILTER($D$2:$D$673,_xlfn.MAP($E$2:$E$673,_xlfn.LAMBDA(_xlpm.x,_xlpm.x=$E175))))</f>
        <v>4.6838407494145199E-4</v>
      </c>
      <c r="K175" s="4">
        <f>$D175/J175</f>
        <v>1</v>
      </c>
      <c r="L175" s="4" cm="1">
        <f t="array" ref="L175">SUM(_xlfn._xlws.FILTER($D$2:$D$673,_xlfn.MAP($F$2:$F$673,_xlfn.LAMBDA(_xlpm.x,_xlpm.x=$F175))))</f>
        <v>4.6838407494145199E-4</v>
      </c>
      <c r="M175" s="4">
        <f>$D175/L175</f>
        <v>1</v>
      </c>
      <c r="N175" s="4">
        <f>_xlfn.LET(_xlpm.freq,B175,_xlpm.size,H175+1,_xlpm.F,O175,LOG(1+_xlpm.freq)*LOG(1+_xlpm.size)*_xlpm.F)</f>
        <v>0.18123811657891309</v>
      </c>
      <c r="O175" s="4">
        <f>_xlfn.LET(_xlpm.a,M175,_xlpm.b,K175,2*_xlpm.a*_xlpm.b/(_xlpm.a+_xlpm.b))</f>
        <v>1</v>
      </c>
      <c r="P175" s="4">
        <f>_xlfn.LET(_xlpm.p,K175,_xlpm.q,M175,LOG(_xlpm.p/_xlpm.q))</f>
        <v>0</v>
      </c>
      <c r="Q175" s="4"/>
    </row>
    <row r="176" spans="1:17">
      <c r="A176" s="3" t="str">
        <f>_xlfn.LET(_xlpm.sep," : ",CONCATENATE(E176,_xlpm.sep,F176))</f>
        <v>~üg~ : [ːɡ]</v>
      </c>
      <c r="B176" s="1">
        <v>1</v>
      </c>
      <c r="C176" s="3" t="s">
        <v>616</v>
      </c>
      <c r="D176" s="4">
        <f>B176/freq.sum.r1a</f>
        <v>4.6838407494145199E-4</v>
      </c>
      <c r="E176" s="3" t="str">
        <f>_xlfn.LET(_xlpm.sep,":",_xlpm.w,$C176,_xlfn.CONCAT("~",RIGHT(_xlpm.w,LEN(_xlpm.w)-FIND(_xlpm.sep,_xlpm.w)),"~"))</f>
        <v>~üg~</v>
      </c>
      <c r="F176" s="3" t="str">
        <f>_xlfn.LET(_xlpm.sep,":",_xlpm.w,$C176,_xlfn.CONCAT("[",LEFT(_xlpm.w,FIND(_xlpm.sep,_xlpm.w)-1),"]"))</f>
        <v>[ːɡ]</v>
      </c>
      <c r="G176" s="5">
        <f>_xlfn.LET(_xlpm.w,E176,LEN(_xlpm.w)-2)</f>
        <v>2</v>
      </c>
      <c r="H176" s="5">
        <f>_xlfn.LET(_xlpm.w,F176,LEN(_xlpm.w)-2)</f>
        <v>2</v>
      </c>
      <c r="I176" s="5">
        <f>_xlfn.LET(_xlpm.a,H176,_xlpm.b,G176,MAX(_xlpm.a,_xlpm.b))</f>
        <v>2</v>
      </c>
      <c r="J176" s="4" cm="1">
        <f t="array" ref="J176">SUM(_xlfn._xlws.FILTER($D$2:$D$673,_xlfn.MAP($E$2:$E$673,_xlfn.LAMBDA(_xlpm.x,_xlpm.x=$E176))))</f>
        <v>4.6838407494145199E-4</v>
      </c>
      <c r="K176" s="4">
        <f>$D176/J176</f>
        <v>1</v>
      </c>
      <c r="L176" s="4" cm="1">
        <f t="array" ref="L176">SUM(_xlfn._xlws.FILTER($D$2:$D$673,_xlfn.MAP($F$2:$F$673,_xlfn.LAMBDA(_xlpm.x,_xlpm.x=$F176))))</f>
        <v>4.6838407494145199E-4</v>
      </c>
      <c r="M176" s="4">
        <f>$D176/L176</f>
        <v>1</v>
      </c>
      <c r="N176" s="4">
        <f>_xlfn.LET(_xlpm.freq,B176,_xlpm.size,H176+1,_xlpm.F,O176,LOG(1+_xlpm.freq)*LOG(1+_xlpm.size)*_xlpm.F)</f>
        <v>0.18123811657891309</v>
      </c>
      <c r="O176" s="4">
        <f>_xlfn.LET(_xlpm.a,M176,_xlpm.b,K176,2*_xlpm.a*_xlpm.b/(_xlpm.a+_xlpm.b))</f>
        <v>1</v>
      </c>
      <c r="P176" s="4">
        <f>_xlfn.LET(_xlpm.p,K176,_xlpm.q,M176,LOG(_xlpm.p/_xlpm.q))</f>
        <v>0</v>
      </c>
      <c r="Q176" s="4"/>
    </row>
    <row r="177" spans="1:17">
      <c r="A177" s="3" t="str">
        <f>_xlfn.LET(_xlpm.sep," : ",CONCATENATE(E177,_xlpm.sep,F177))</f>
        <v>~ax~ : [aks]</v>
      </c>
      <c r="B177" s="1">
        <v>1</v>
      </c>
      <c r="C177" s="3" t="s">
        <v>55</v>
      </c>
      <c r="D177" s="4">
        <f>B177/freq.sum.r1a</f>
        <v>4.6838407494145199E-4</v>
      </c>
      <c r="E177" s="3" t="str">
        <f>_xlfn.LET(_xlpm.sep,":",_xlpm.w,$C177,_xlfn.CONCAT("~",RIGHT(_xlpm.w,LEN(_xlpm.w)-FIND(_xlpm.sep,_xlpm.w)),"~"))</f>
        <v>~ax~</v>
      </c>
      <c r="F177" s="3" t="str">
        <f>_xlfn.LET(_xlpm.sep,":",_xlpm.w,$C177,_xlfn.CONCAT("[",LEFT(_xlpm.w,FIND(_xlpm.sep,_xlpm.w)-1),"]"))</f>
        <v>[aks]</v>
      </c>
      <c r="G177" s="5">
        <f>_xlfn.LET(_xlpm.w,E177,LEN(_xlpm.w)-2)</f>
        <v>2</v>
      </c>
      <c r="H177" s="5">
        <f>_xlfn.LET(_xlpm.w,F177,LEN(_xlpm.w)-2)</f>
        <v>3</v>
      </c>
      <c r="I177" s="5">
        <f>_xlfn.LET(_xlpm.a,H177,_xlpm.b,G177,MAX(_xlpm.a,_xlpm.b))</f>
        <v>3</v>
      </c>
      <c r="J177" s="4" cm="1">
        <f t="array" ref="J177">SUM(_xlfn._xlws.FILTER($D$2:$D$673,_xlfn.MAP($E$2:$E$673,_xlfn.LAMBDA(_xlpm.x,_xlpm.x=$E177))))</f>
        <v>4.6838407494145199E-4</v>
      </c>
      <c r="K177" s="4">
        <f>$D177/J177</f>
        <v>1</v>
      </c>
      <c r="L177" s="4" cm="1">
        <f t="array" ref="L177">SUM(_xlfn._xlws.FILTER($D$2:$D$673,_xlfn.MAP($F$2:$F$673,_xlfn.LAMBDA(_xlpm.x,_xlpm.x=$F177))))</f>
        <v>4.6838407494145199E-4</v>
      </c>
      <c r="M177" s="4">
        <f>$D177/L177</f>
        <v>1</v>
      </c>
      <c r="N177" s="4">
        <f>_xlfn.LET(_xlpm.freq,B177,_xlpm.size,H177+1,_xlpm.F,O177,LOG(1+_xlpm.freq)*LOG(1+_xlpm.size)*_xlpm.F)</f>
        <v>0.21041093737452468</v>
      </c>
      <c r="O177" s="4">
        <f>_xlfn.LET(_xlpm.a,M177,_xlpm.b,K177,2*_xlpm.a*_xlpm.b/(_xlpm.a+_xlpm.b))</f>
        <v>1</v>
      </c>
      <c r="P177" s="4">
        <f>_xlfn.LET(_xlpm.p,K177,_xlpm.q,M177,LOG(_xlpm.p/_xlpm.q))</f>
        <v>0</v>
      </c>
      <c r="Q177" s="4"/>
    </row>
    <row r="178" spans="1:17">
      <c r="A178" s="3" t="str">
        <f>_xlfn.LET(_xlpm.sep," : ",CONCATENATE(E178,_xlpm.sep,F178))</f>
        <v>~af~ : [aːf]</v>
      </c>
      <c r="B178" s="1">
        <v>1</v>
      </c>
      <c r="C178" s="3" t="s">
        <v>121</v>
      </c>
      <c r="D178" s="4">
        <f>B178/freq.sum.r1a</f>
        <v>4.6838407494145199E-4</v>
      </c>
      <c r="E178" s="4" t="str">
        <f>_xlfn.LET(_xlpm.sep,":",_xlpm.w,$C178,_xlfn.CONCAT("~",RIGHT(_xlpm.w,LEN(_xlpm.w)-FIND(_xlpm.sep,_xlpm.w)),"~"))</f>
        <v>~af~</v>
      </c>
      <c r="F178" s="4" t="str">
        <f>_xlfn.LET(_xlpm.sep,":",_xlpm.w,$C178,_xlfn.CONCAT("[",LEFT(_xlpm.w,FIND(_xlpm.sep,_xlpm.w)-1),"]"))</f>
        <v>[aːf]</v>
      </c>
      <c r="G178" s="5">
        <f>_xlfn.LET(_xlpm.w,E178,LEN(_xlpm.w)-2)</f>
        <v>2</v>
      </c>
      <c r="H178" s="5">
        <f>_xlfn.LET(_xlpm.w,F178,LEN(_xlpm.w)-2)</f>
        <v>3</v>
      </c>
      <c r="I178" s="5">
        <f>_xlfn.LET(_xlpm.a,H178,_xlpm.b,G178,MAX(_xlpm.a,_xlpm.b))</f>
        <v>3</v>
      </c>
      <c r="J178" s="4" cm="1">
        <f t="array" ref="J178">SUM(_xlfn._xlws.FILTER($D$2:$D$673,_xlfn.MAP($E$2:$E$673,_xlfn.LAMBDA(_xlpm.x,_xlpm.x=$E178))))</f>
        <v>4.6838407494145199E-4</v>
      </c>
      <c r="K178" s="4">
        <f>$D178/J178</f>
        <v>1</v>
      </c>
      <c r="L178" s="4" cm="1">
        <f t="array" ref="L178">SUM(_xlfn._xlws.FILTER($D$2:$D$673,_xlfn.MAP($F$2:$F$673,_xlfn.LAMBDA(_xlpm.x,_xlpm.x=$F178))))</f>
        <v>4.6838407494145199E-4</v>
      </c>
      <c r="M178" s="4">
        <f>$D178/L178</f>
        <v>1</v>
      </c>
      <c r="N178" s="4">
        <f>_xlfn.LET(_xlpm.freq,B178,_xlpm.size,H178+1,_xlpm.F,O178,LOG(1+_xlpm.freq)*LOG(1+_xlpm.size)*_xlpm.F)</f>
        <v>0.21041093737452468</v>
      </c>
      <c r="O178" s="4">
        <f>_xlfn.LET(_xlpm.a,M178,_xlpm.b,K178,2*_xlpm.a*_xlpm.b/(_xlpm.a+_xlpm.b))</f>
        <v>1</v>
      </c>
      <c r="P178" s="4">
        <f>_xlfn.LET(_xlpm.p,K178,_xlpm.q,M178,LOG(_xlpm.p/_xlpm.q))</f>
        <v>0</v>
      </c>
      <c r="Q178" s="4"/>
    </row>
    <row r="179" spans="1:17">
      <c r="A179" s="3" t="str">
        <f>_xlfn.LET(_xlpm.sep," : ",CONCATENATE(E179,_xlpm.sep,F179))</f>
        <v>~av~ : [aːv]</v>
      </c>
      <c r="B179" s="1">
        <v>1</v>
      </c>
      <c r="C179" s="3" t="s">
        <v>182</v>
      </c>
      <c r="D179" s="4">
        <f>B179/freq.sum.r1a</f>
        <v>4.6838407494145199E-4</v>
      </c>
      <c r="E179" s="3" t="str">
        <f>_xlfn.LET(_xlpm.sep,":",_xlpm.w,$C179,_xlfn.CONCAT("~",RIGHT(_xlpm.w,LEN(_xlpm.w)-FIND(_xlpm.sep,_xlpm.w)),"~"))</f>
        <v>~av~</v>
      </c>
      <c r="F179" s="3" t="str">
        <f>_xlfn.LET(_xlpm.sep,":",_xlpm.w,$C179,_xlfn.CONCAT("[",LEFT(_xlpm.w,FIND(_xlpm.sep,_xlpm.w)-1),"]"))</f>
        <v>[aːv]</v>
      </c>
      <c r="G179" s="5">
        <f>_xlfn.LET(_xlpm.w,E179,LEN(_xlpm.w)-2)</f>
        <v>2</v>
      </c>
      <c r="H179" s="5">
        <f>_xlfn.LET(_xlpm.w,F179,LEN(_xlpm.w)-2)</f>
        <v>3</v>
      </c>
      <c r="I179" s="5">
        <f>_xlfn.LET(_xlpm.a,H179,_xlpm.b,G179,MAX(_xlpm.a,_xlpm.b))</f>
        <v>3</v>
      </c>
      <c r="J179" s="4" cm="1">
        <f t="array" ref="J179">SUM(_xlfn._xlws.FILTER($D$2:$D$673,_xlfn.MAP($E$2:$E$673,_xlfn.LAMBDA(_xlpm.x,_xlpm.x=$E179))))</f>
        <v>4.6838407494145199E-4</v>
      </c>
      <c r="K179" s="4">
        <f>$D179/J179</f>
        <v>1</v>
      </c>
      <c r="L179" s="4" cm="1">
        <f t="array" ref="L179">SUM(_xlfn._xlws.FILTER($D$2:$D$673,_xlfn.MAP($F$2:$F$673,_xlfn.LAMBDA(_xlpm.x,_xlpm.x=$F179))))</f>
        <v>4.6838407494145199E-4</v>
      </c>
      <c r="M179" s="4">
        <f>$D179/L179</f>
        <v>1</v>
      </c>
      <c r="N179" s="4">
        <f>_xlfn.LET(_xlpm.freq,B179,_xlpm.size,H179+1,_xlpm.F,O179,LOG(1+_xlpm.freq)*LOG(1+_xlpm.size)*_xlpm.F)</f>
        <v>0.21041093737452468</v>
      </c>
      <c r="O179" s="4">
        <f>_xlfn.LET(_xlpm.a,M179,_xlpm.b,K179,2*_xlpm.a*_xlpm.b/(_xlpm.a+_xlpm.b))</f>
        <v>1</v>
      </c>
      <c r="P179" s="4">
        <f>_xlfn.LET(_xlpm.p,K179,_xlpm.q,M179,LOG(_xlpm.p/_xlpm.q))</f>
        <v>0</v>
      </c>
      <c r="Q179" s="4"/>
    </row>
    <row r="180" spans="1:17">
      <c r="A180" s="3" t="str">
        <f>_xlfn.LET(_xlpm.sep," : ",CONCATENATE(E180,_xlpm.sep,F180))</f>
        <v>~ez~ : [ets]</v>
      </c>
      <c r="B180" s="1">
        <v>1</v>
      </c>
      <c r="C180" s="3" t="s">
        <v>221</v>
      </c>
      <c r="D180" s="4">
        <f>B180/freq.sum.r1a</f>
        <v>4.6838407494145199E-4</v>
      </c>
      <c r="E180" s="3" t="str">
        <f>_xlfn.LET(_xlpm.sep,":",_xlpm.w,$C180,_xlfn.CONCAT("~",RIGHT(_xlpm.w,LEN(_xlpm.w)-FIND(_xlpm.sep,_xlpm.w)),"~"))</f>
        <v>~ez~</v>
      </c>
      <c r="F180" s="3" t="str">
        <f>_xlfn.LET(_xlpm.sep,":",_xlpm.w,$C180,_xlfn.CONCAT("[",LEFT(_xlpm.w,FIND(_xlpm.sep,_xlpm.w)-1),"]"))</f>
        <v>[ets]</v>
      </c>
      <c r="G180" s="5">
        <f>_xlfn.LET(_xlpm.w,E180,LEN(_xlpm.w)-2)</f>
        <v>2</v>
      </c>
      <c r="H180" s="5">
        <f>_xlfn.LET(_xlpm.w,F180,LEN(_xlpm.w)-2)</f>
        <v>3</v>
      </c>
      <c r="I180" s="5">
        <f>_xlfn.LET(_xlpm.a,H180,_xlpm.b,G180,MAX(_xlpm.a,_xlpm.b))</f>
        <v>3</v>
      </c>
      <c r="J180" s="4" cm="1">
        <f t="array" ref="J180">SUM(_xlfn._xlws.FILTER($D$2:$D$673,_xlfn.MAP($E$2:$E$673,_xlfn.LAMBDA(_xlpm.x,_xlpm.x=$E180))))</f>
        <v>4.6838407494145199E-4</v>
      </c>
      <c r="K180" s="4">
        <f>$D180/J180</f>
        <v>1</v>
      </c>
      <c r="L180" s="4" cm="1">
        <f t="array" ref="L180">SUM(_xlfn._xlws.FILTER($D$2:$D$673,_xlfn.MAP($F$2:$F$673,_xlfn.LAMBDA(_xlpm.x,_xlpm.x=$F180))))</f>
        <v>4.6838407494145199E-4</v>
      </c>
      <c r="M180" s="4">
        <f>$D180/L180</f>
        <v>1</v>
      </c>
      <c r="N180" s="4">
        <f>_xlfn.LET(_xlpm.freq,B180,_xlpm.size,H180+1,_xlpm.F,O180,LOG(1+_xlpm.freq)*LOG(1+_xlpm.size)*_xlpm.F)</f>
        <v>0.21041093737452468</v>
      </c>
      <c r="O180" s="4">
        <f>_xlfn.LET(_xlpm.a,M180,_xlpm.b,K180,2*_xlpm.a*_xlpm.b/(_xlpm.a+_xlpm.b))</f>
        <v>1</v>
      </c>
      <c r="P180" s="4">
        <f>_xlfn.LET(_xlpm.p,K180,_xlpm.q,M180,LOG(_xlpm.p/_xlpm.q))</f>
        <v>0</v>
      </c>
      <c r="Q180" s="4"/>
    </row>
    <row r="181" spans="1:17">
      <c r="A181" s="3" t="str">
        <f>_xlfn.LET(_xlpm.sep," : ",CONCATENATE(E181,_xlpm.sep,F181))</f>
        <v>~of~ : [oːf]</v>
      </c>
      <c r="B181" s="1">
        <v>1</v>
      </c>
      <c r="C181" s="3" t="s">
        <v>324</v>
      </c>
      <c r="D181" s="4">
        <f>B181/freq.sum.r1a</f>
        <v>4.6838407494145199E-4</v>
      </c>
      <c r="E181" s="4" t="str">
        <f>_xlfn.LET(_xlpm.sep,":",_xlpm.w,$C181,_xlfn.CONCAT("~",RIGHT(_xlpm.w,LEN(_xlpm.w)-FIND(_xlpm.sep,_xlpm.w)),"~"))</f>
        <v>~of~</v>
      </c>
      <c r="F181" s="4" t="str">
        <f>_xlfn.LET(_xlpm.sep,":",_xlpm.w,$C181,_xlfn.CONCAT("[",LEFT(_xlpm.w,FIND(_xlpm.sep,_xlpm.w)-1),"]"))</f>
        <v>[oːf]</v>
      </c>
      <c r="G181" s="5">
        <f>_xlfn.LET(_xlpm.w,E181,LEN(_xlpm.w)-2)</f>
        <v>2</v>
      </c>
      <c r="H181" s="5">
        <f>_xlfn.LET(_xlpm.w,F181,LEN(_xlpm.w)-2)</f>
        <v>3</v>
      </c>
      <c r="I181" s="5">
        <f>_xlfn.LET(_xlpm.a,H181,_xlpm.b,G181,MAX(_xlpm.a,_xlpm.b))</f>
        <v>3</v>
      </c>
      <c r="J181" s="4" cm="1">
        <f t="array" ref="J181">SUM(_xlfn._xlws.FILTER($D$2:$D$673,_xlfn.MAP($E$2:$E$673,_xlfn.LAMBDA(_xlpm.x,_xlpm.x=$E181))))</f>
        <v>4.6838407494145199E-4</v>
      </c>
      <c r="K181" s="4">
        <f>$D181/J181</f>
        <v>1</v>
      </c>
      <c r="L181" s="4" cm="1">
        <f t="array" ref="L181">SUM(_xlfn._xlws.FILTER($D$2:$D$673,_xlfn.MAP($F$2:$F$673,_xlfn.LAMBDA(_xlpm.x,_xlpm.x=$F181))))</f>
        <v>4.6838407494145199E-4</v>
      </c>
      <c r="M181" s="4">
        <f>$D181/L181</f>
        <v>1</v>
      </c>
      <c r="N181" s="4">
        <f>_xlfn.LET(_xlpm.freq,B181,_xlpm.size,H181+1,_xlpm.F,O181,LOG(1+_xlpm.freq)*LOG(1+_xlpm.size)*_xlpm.F)</f>
        <v>0.21041093737452468</v>
      </c>
      <c r="O181" s="4">
        <f>_xlfn.LET(_xlpm.a,M181,_xlpm.b,K181,2*_xlpm.a*_xlpm.b/(_xlpm.a+_xlpm.b))</f>
        <v>1</v>
      </c>
      <c r="P181" s="4">
        <f>_xlfn.LET(_xlpm.p,K181,_xlpm.q,M181,LOG(_xlpm.p/_xlpm.q))</f>
        <v>0</v>
      </c>
      <c r="Q181" s="4"/>
    </row>
    <row r="182" spans="1:17">
      <c r="A182" s="3" t="str">
        <f>_xlfn.LET(_xlpm.sep," : ",CONCATENATE(E182,_xlpm.sep,F182))</f>
        <v>~uz~ : [uts]</v>
      </c>
      <c r="B182" s="1">
        <v>1</v>
      </c>
      <c r="C182" s="3" t="s">
        <v>362</v>
      </c>
      <c r="D182" s="4">
        <f>B182/freq.sum.r1a</f>
        <v>4.6838407494145199E-4</v>
      </c>
      <c r="E182" s="3" t="str">
        <f>_xlfn.LET(_xlpm.sep,":",_xlpm.w,$C182,_xlfn.CONCAT("~",RIGHT(_xlpm.w,LEN(_xlpm.w)-FIND(_xlpm.sep,_xlpm.w)),"~"))</f>
        <v>~uz~</v>
      </c>
      <c r="F182" s="3" t="str">
        <f>_xlfn.LET(_xlpm.sep,":",_xlpm.w,$C182,_xlfn.CONCAT("[",LEFT(_xlpm.w,FIND(_xlpm.sep,_xlpm.w)-1),"]"))</f>
        <v>[uts]</v>
      </c>
      <c r="G182" s="5">
        <f>_xlfn.LET(_xlpm.w,E182,LEN(_xlpm.w)-2)</f>
        <v>2</v>
      </c>
      <c r="H182" s="5">
        <f>_xlfn.LET(_xlpm.w,F182,LEN(_xlpm.w)-2)</f>
        <v>3</v>
      </c>
      <c r="I182" s="5">
        <f>_xlfn.LET(_xlpm.a,H182,_xlpm.b,G182,MAX(_xlpm.a,_xlpm.b))</f>
        <v>3</v>
      </c>
      <c r="J182" s="4" cm="1">
        <f t="array" ref="J182">SUM(_xlfn._xlws.FILTER($D$2:$D$673,_xlfn.MAP($E$2:$E$673,_xlfn.LAMBDA(_xlpm.x,_xlpm.x=$E182))))</f>
        <v>4.6838407494145199E-4</v>
      </c>
      <c r="K182" s="4">
        <f>$D182/J182</f>
        <v>1</v>
      </c>
      <c r="L182" s="4" cm="1">
        <f t="array" ref="L182">SUM(_xlfn._xlws.FILTER($D$2:$D$673,_xlfn.MAP($F$2:$F$673,_xlfn.LAMBDA(_xlpm.x,_xlpm.x=$F182))))</f>
        <v>4.6838407494145199E-4</v>
      </c>
      <c r="M182" s="4">
        <f>$D182/L182</f>
        <v>1</v>
      </c>
      <c r="N182" s="4">
        <f>_xlfn.LET(_xlpm.freq,B182,_xlpm.size,H182+1,_xlpm.F,O182,LOG(1+_xlpm.freq)*LOG(1+_xlpm.size)*_xlpm.F)</f>
        <v>0.21041093737452468</v>
      </c>
      <c r="O182" s="4">
        <f>_xlfn.LET(_xlpm.a,M182,_xlpm.b,K182,2*_xlpm.a*_xlpm.b/(_xlpm.a+_xlpm.b))</f>
        <v>1</v>
      </c>
      <c r="P182" s="4">
        <f>_xlfn.LET(_xlpm.p,K182,_xlpm.q,M182,LOG(_xlpm.p/_xlpm.q))</f>
        <v>0</v>
      </c>
      <c r="Q182" s="4"/>
    </row>
    <row r="183" spans="1:17">
      <c r="A183" s="3" t="str">
        <f>_xlfn.LET(_xlpm.sep," : ",CONCATENATE(E183,_xlpm.sep,F183))</f>
        <v>~un~ : [uːn]</v>
      </c>
      <c r="B183" s="1">
        <v>1</v>
      </c>
      <c r="C183" s="3" t="s">
        <v>370</v>
      </c>
      <c r="D183" s="4">
        <f>B183/freq.sum.r1a</f>
        <v>4.6838407494145199E-4</v>
      </c>
      <c r="E183" s="3" t="str">
        <f>_xlfn.LET(_xlpm.sep,":",_xlpm.w,$C183,_xlfn.CONCAT("~",RIGHT(_xlpm.w,LEN(_xlpm.w)-FIND(_xlpm.sep,_xlpm.w)),"~"))</f>
        <v>~un~</v>
      </c>
      <c r="F183" s="3" t="str">
        <f>_xlfn.LET(_xlpm.sep,":",_xlpm.w,$C183,_xlfn.CONCAT("[",LEFT(_xlpm.w,FIND(_xlpm.sep,_xlpm.w)-1),"]"))</f>
        <v>[uːn]</v>
      </c>
      <c r="G183" s="5">
        <f>_xlfn.LET(_xlpm.w,E183,LEN(_xlpm.w)-2)</f>
        <v>2</v>
      </c>
      <c r="H183" s="5">
        <f>_xlfn.LET(_xlpm.w,F183,LEN(_xlpm.w)-2)</f>
        <v>3</v>
      </c>
      <c r="I183" s="5">
        <f>_xlfn.LET(_xlpm.a,H183,_xlpm.b,G183,MAX(_xlpm.a,_xlpm.b))</f>
        <v>3</v>
      </c>
      <c r="J183" s="4" cm="1">
        <f t="array" ref="J183">SUM(_xlfn._xlws.FILTER($D$2:$D$673,_xlfn.MAP($E$2:$E$673,_xlfn.LAMBDA(_xlpm.x,_xlpm.x=$E183))))</f>
        <v>4.6838407494145199E-4</v>
      </c>
      <c r="K183" s="4">
        <f>$D183/J183</f>
        <v>1</v>
      </c>
      <c r="L183" s="4" cm="1">
        <f t="array" ref="L183">SUM(_xlfn._xlws.FILTER($D$2:$D$673,_xlfn.MAP($F$2:$F$673,_xlfn.LAMBDA(_xlpm.x,_xlpm.x=$F183))))</f>
        <v>4.6838407494145199E-4</v>
      </c>
      <c r="M183" s="4">
        <f>$D183/L183</f>
        <v>1</v>
      </c>
      <c r="N183" s="4">
        <f>_xlfn.LET(_xlpm.freq,B183,_xlpm.size,H183+1,_xlpm.F,O183,LOG(1+_xlpm.freq)*LOG(1+_xlpm.size)*_xlpm.F)</f>
        <v>0.21041093737452468</v>
      </c>
      <c r="O183" s="4">
        <f>_xlfn.LET(_xlpm.a,M183,_xlpm.b,K183,2*_xlpm.a*_xlpm.b/(_xlpm.a+_xlpm.b))</f>
        <v>1</v>
      </c>
      <c r="P183" s="4">
        <f>_xlfn.LET(_xlpm.p,K183,_xlpm.q,M183,LOG(_xlpm.p/_xlpm.q))</f>
        <v>0</v>
      </c>
      <c r="Q183" s="4"/>
    </row>
    <row r="184" spans="1:17">
      <c r="A184" s="3" t="str">
        <f>_xlfn.LET(_xlpm.sep," : ",CONCATENATE(E184,_xlpm.sep,F184))</f>
        <v>~ur~ : [uːʁ]</v>
      </c>
      <c r="B184" s="1">
        <v>1</v>
      </c>
      <c r="C184" s="3" t="s">
        <v>376</v>
      </c>
      <c r="D184" s="4">
        <f>B184/freq.sum.r1a</f>
        <v>4.6838407494145199E-4</v>
      </c>
      <c r="E184" s="4" t="str">
        <f>_xlfn.LET(_xlpm.sep,":",_xlpm.w,$C184,_xlfn.CONCAT("~",RIGHT(_xlpm.w,LEN(_xlpm.w)-FIND(_xlpm.sep,_xlpm.w)),"~"))</f>
        <v>~ur~</v>
      </c>
      <c r="F184" s="4" t="str">
        <f>_xlfn.LET(_xlpm.sep,":",_xlpm.w,$C184,_xlfn.CONCAT("[",LEFT(_xlpm.w,FIND(_xlpm.sep,_xlpm.w)-1),"]"))</f>
        <v>[uːʁ]</v>
      </c>
      <c r="G184" s="5">
        <f>_xlfn.LET(_xlpm.w,E184,LEN(_xlpm.w)-2)</f>
        <v>2</v>
      </c>
      <c r="H184" s="5">
        <f>_xlfn.LET(_xlpm.w,F184,LEN(_xlpm.w)-2)</f>
        <v>3</v>
      </c>
      <c r="I184" s="5">
        <f>_xlfn.LET(_xlpm.a,H184,_xlpm.b,G184,MAX(_xlpm.a,_xlpm.b))</f>
        <v>3</v>
      </c>
      <c r="J184" s="4" cm="1">
        <f t="array" ref="J184">SUM(_xlfn._xlws.FILTER($D$2:$D$673,_xlfn.MAP($E$2:$E$673,_xlfn.LAMBDA(_xlpm.x,_xlpm.x=$E184))))</f>
        <v>4.6838407494145199E-4</v>
      </c>
      <c r="K184" s="4">
        <f>$D184/J184</f>
        <v>1</v>
      </c>
      <c r="L184" s="4" cm="1">
        <f t="array" ref="L184">SUM(_xlfn._xlws.FILTER($D$2:$D$673,_xlfn.MAP($F$2:$F$673,_xlfn.LAMBDA(_xlpm.x,_xlpm.x=$F184))))</f>
        <v>4.6838407494145199E-4</v>
      </c>
      <c r="M184" s="4">
        <f>$D184/L184</f>
        <v>1</v>
      </c>
      <c r="N184" s="4">
        <f>_xlfn.LET(_xlpm.freq,B184,_xlpm.size,H184+1,_xlpm.F,O184,LOG(1+_xlpm.freq)*LOG(1+_xlpm.size)*_xlpm.F)</f>
        <v>0.21041093737452468</v>
      </c>
      <c r="O184" s="4">
        <f>_xlfn.LET(_xlpm.a,M184,_xlpm.b,K184,2*_xlpm.a*_xlpm.b/(_xlpm.a+_xlpm.b))</f>
        <v>1</v>
      </c>
      <c r="P184" s="4">
        <f>_xlfn.LET(_xlpm.p,K184,_xlpm.q,M184,LOG(_xlpm.p/_xlpm.q))</f>
        <v>0</v>
      </c>
      <c r="Q184" s="4"/>
    </row>
    <row r="185" spans="1:17">
      <c r="A185" s="3" t="str">
        <f>_xlfn.LET(_xlpm.sep," : ",CONCATENATE(E185,_xlpm.sep,F185))</f>
        <v>~än~ : [ɛːn]</v>
      </c>
      <c r="B185" s="1">
        <v>1</v>
      </c>
      <c r="C185" s="3" t="s">
        <v>645</v>
      </c>
      <c r="D185" s="4">
        <f>B185/freq.sum.r1a</f>
        <v>4.6838407494145199E-4</v>
      </c>
      <c r="E185" s="3" t="str">
        <f>_xlfn.LET(_xlpm.sep,":",_xlpm.w,$C185,_xlfn.CONCAT("~",RIGHT(_xlpm.w,LEN(_xlpm.w)-FIND(_xlpm.sep,_xlpm.w)),"~"))</f>
        <v>~än~</v>
      </c>
      <c r="F185" s="3" t="str">
        <f>_xlfn.LET(_xlpm.sep,":",_xlpm.w,$C185,_xlfn.CONCAT("[",LEFT(_xlpm.w,FIND(_xlpm.sep,_xlpm.w)-1),"]"))</f>
        <v>[ɛːn]</v>
      </c>
      <c r="G185" s="5">
        <f>_xlfn.LET(_xlpm.w,E185,LEN(_xlpm.w)-2)</f>
        <v>2</v>
      </c>
      <c r="H185" s="5">
        <f>_xlfn.LET(_xlpm.w,F185,LEN(_xlpm.w)-2)</f>
        <v>3</v>
      </c>
      <c r="I185" s="5">
        <f>_xlfn.LET(_xlpm.a,H185,_xlpm.b,G185,MAX(_xlpm.a,_xlpm.b))</f>
        <v>3</v>
      </c>
      <c r="J185" s="4" cm="1">
        <f t="array" ref="J185">SUM(_xlfn._xlws.FILTER($D$2:$D$673,_xlfn.MAP($E$2:$E$673,_xlfn.LAMBDA(_xlpm.x,_xlpm.x=$E185))))</f>
        <v>4.6838407494145199E-4</v>
      </c>
      <c r="K185" s="4">
        <f>$D185/J185</f>
        <v>1</v>
      </c>
      <c r="L185" s="4" cm="1">
        <f t="array" ref="L185">SUM(_xlfn._xlws.FILTER($D$2:$D$673,_xlfn.MAP($F$2:$F$673,_xlfn.LAMBDA(_xlpm.x,_xlpm.x=$F185))))</f>
        <v>4.6838407494145199E-4</v>
      </c>
      <c r="M185" s="4">
        <f>$D185/L185</f>
        <v>1</v>
      </c>
      <c r="N185" s="4">
        <f>_xlfn.LET(_xlpm.freq,B185,_xlpm.size,H185+1,_xlpm.F,O185,LOG(1+_xlpm.freq)*LOG(1+_xlpm.size)*_xlpm.F)</f>
        <v>0.21041093737452468</v>
      </c>
      <c r="O185" s="4">
        <f>_xlfn.LET(_xlpm.a,M185,_xlpm.b,K185,2*_xlpm.a*_xlpm.b/(_xlpm.a+_xlpm.b))</f>
        <v>1</v>
      </c>
      <c r="P185" s="4">
        <f>_xlfn.LET(_xlpm.p,K185,_xlpm.q,M185,LOG(_xlpm.p/_xlpm.q))</f>
        <v>0</v>
      </c>
      <c r="Q185" s="4"/>
    </row>
    <row r="186" spans="1:17">
      <c r="A186" s="3" t="str">
        <f>_xlfn.LET(_xlpm.sep," : ",CONCATENATE(E186,_xlpm.sep,F186))</f>
        <v>~ät~ : [ɛːt]</v>
      </c>
      <c r="B186" s="1">
        <v>1</v>
      </c>
      <c r="C186" s="3" t="s">
        <v>652</v>
      </c>
      <c r="D186" s="4">
        <f>B186/freq.sum.r1a</f>
        <v>4.6838407494145199E-4</v>
      </c>
      <c r="E186" s="3" t="str">
        <f>_xlfn.LET(_xlpm.sep,":",_xlpm.w,$C186,_xlfn.CONCAT("~",RIGHT(_xlpm.w,LEN(_xlpm.w)-FIND(_xlpm.sep,_xlpm.w)),"~"))</f>
        <v>~ät~</v>
      </c>
      <c r="F186" s="3" t="str">
        <f>_xlfn.LET(_xlpm.sep,":",_xlpm.w,$C186,_xlfn.CONCAT("[",LEFT(_xlpm.w,FIND(_xlpm.sep,_xlpm.w)-1),"]"))</f>
        <v>[ɛːt]</v>
      </c>
      <c r="G186" s="5">
        <f>_xlfn.LET(_xlpm.w,E186,LEN(_xlpm.w)-2)</f>
        <v>2</v>
      </c>
      <c r="H186" s="5">
        <f>_xlfn.LET(_xlpm.w,F186,LEN(_xlpm.w)-2)</f>
        <v>3</v>
      </c>
      <c r="I186" s="5">
        <f>_xlfn.LET(_xlpm.a,H186,_xlpm.b,G186,MAX(_xlpm.a,_xlpm.b))</f>
        <v>3</v>
      </c>
      <c r="J186" s="4" cm="1">
        <f t="array" ref="J186">SUM(_xlfn._xlws.FILTER($D$2:$D$673,_xlfn.MAP($E$2:$E$673,_xlfn.LAMBDA(_xlpm.x,_xlpm.x=$E186))))</f>
        <v>4.6838407494145199E-4</v>
      </c>
      <c r="K186" s="4">
        <f>$D186/J186</f>
        <v>1</v>
      </c>
      <c r="L186" s="4" cm="1">
        <f t="array" ref="L186">SUM(_xlfn._xlws.FILTER($D$2:$D$673,_xlfn.MAP($F$2:$F$673,_xlfn.LAMBDA(_xlpm.x,_xlpm.x=$F186))))</f>
        <v>4.6838407494145199E-4</v>
      </c>
      <c r="M186" s="4">
        <f>$D186/L186</f>
        <v>1</v>
      </c>
      <c r="N186" s="4">
        <f>_xlfn.LET(_xlpm.freq,B186,_xlpm.size,H186+1,_xlpm.F,O186,LOG(1+_xlpm.freq)*LOG(1+_xlpm.size)*_xlpm.F)</f>
        <v>0.21041093737452468</v>
      </c>
      <c r="O186" s="4">
        <f>_xlfn.LET(_xlpm.a,M186,_xlpm.b,K186,2*_xlpm.a*_xlpm.b/(_xlpm.a+_xlpm.b))</f>
        <v>1</v>
      </c>
      <c r="P186" s="4">
        <f>_xlfn.LET(_xlpm.p,K186,_xlpm.q,M186,LOG(_xlpm.p/_xlpm.q))</f>
        <v>0</v>
      </c>
      <c r="Q186" s="4"/>
    </row>
    <row r="187" spans="1:17">
      <c r="A187" s="3" t="str">
        <f>_xlfn.LET(_xlpm.sep," : ",CONCATENATE(E187,_xlpm.sep,F187))</f>
        <v>~äg~ : [ɛːɡ]</v>
      </c>
      <c r="B187" s="1">
        <v>1</v>
      </c>
      <c r="C187" s="3" t="s">
        <v>668</v>
      </c>
      <c r="D187" s="4">
        <f>B187/freq.sum.r1a</f>
        <v>4.6838407494145199E-4</v>
      </c>
      <c r="E187" s="3" t="str">
        <f>_xlfn.LET(_xlpm.sep,":",_xlpm.w,$C187,_xlfn.CONCAT("~",RIGHT(_xlpm.w,LEN(_xlpm.w)-FIND(_xlpm.sep,_xlpm.w)),"~"))</f>
        <v>~äg~</v>
      </c>
      <c r="F187" s="3" t="str">
        <f>_xlfn.LET(_xlpm.sep,":",_xlpm.w,$C187,_xlfn.CONCAT("[",LEFT(_xlpm.w,FIND(_xlpm.sep,_xlpm.w)-1),"]"))</f>
        <v>[ɛːɡ]</v>
      </c>
      <c r="G187" s="5">
        <f>_xlfn.LET(_xlpm.w,E187,LEN(_xlpm.w)-2)</f>
        <v>2</v>
      </c>
      <c r="H187" s="5">
        <f>_xlfn.LET(_xlpm.w,F187,LEN(_xlpm.w)-2)</f>
        <v>3</v>
      </c>
      <c r="I187" s="5">
        <f>_xlfn.LET(_xlpm.a,H187,_xlpm.b,G187,MAX(_xlpm.a,_xlpm.b))</f>
        <v>3</v>
      </c>
      <c r="J187" s="4" cm="1">
        <f t="array" ref="J187">SUM(_xlfn._xlws.FILTER($D$2:$D$673,_xlfn.MAP($E$2:$E$673,_xlfn.LAMBDA(_xlpm.x,_xlpm.x=$E187))))</f>
        <v>4.6838407494145199E-4</v>
      </c>
      <c r="K187" s="4">
        <f>$D187/J187</f>
        <v>1</v>
      </c>
      <c r="L187" s="4" cm="1">
        <f t="array" ref="L187">SUM(_xlfn._xlws.FILTER($D$2:$D$673,_xlfn.MAP($F$2:$F$673,_xlfn.LAMBDA(_xlpm.x,_xlpm.x=$F187))))</f>
        <v>4.6838407494145199E-4</v>
      </c>
      <c r="M187" s="4">
        <f>$D187/L187</f>
        <v>1</v>
      </c>
      <c r="N187" s="4">
        <f>_xlfn.LET(_xlpm.freq,B187,_xlpm.size,H187+1,_xlpm.F,O187,LOG(1+_xlpm.freq)*LOG(1+_xlpm.size)*_xlpm.F)</f>
        <v>0.21041093737452468</v>
      </c>
      <c r="O187" s="4">
        <f>_xlfn.LET(_xlpm.a,M187,_xlpm.b,K187,2*_xlpm.a*_xlpm.b/(_xlpm.a+_xlpm.b))</f>
        <v>1</v>
      </c>
      <c r="P187" s="4">
        <f>_xlfn.LET(_xlpm.p,K187,_xlpm.q,M187,LOG(_xlpm.p/_xlpm.q))</f>
        <v>0</v>
      </c>
      <c r="Q187" s="4"/>
    </row>
    <row r="188" spans="1:17">
      <c r="A188" s="3" t="str">
        <f>_xlfn.LET(_xlpm.sep," : ",CONCATENATE(E188,_xlpm.sep,F188))</f>
        <v>~el~ : [el]</v>
      </c>
      <c r="B188" s="1">
        <v>2</v>
      </c>
      <c r="C188" s="3" t="s">
        <v>216</v>
      </c>
      <c r="D188" s="4">
        <f>B188/freq.sum.r1a</f>
        <v>9.3676814988290398E-4</v>
      </c>
      <c r="E188" s="3" t="str">
        <f>_xlfn.LET(_xlpm.sep,":",_xlpm.w,$C188,_xlfn.CONCAT("~",RIGHT(_xlpm.w,LEN(_xlpm.w)-FIND(_xlpm.sep,_xlpm.w)),"~"))</f>
        <v>~el~</v>
      </c>
      <c r="F188" s="3" t="str">
        <f>_xlfn.LET(_xlpm.sep,":",_xlpm.w,$C188,_xlfn.CONCAT("[",LEFT(_xlpm.w,FIND(_xlpm.sep,_xlpm.w)-1),"]"))</f>
        <v>[el]</v>
      </c>
      <c r="G188" s="5">
        <f>_xlfn.LET(_xlpm.w,E188,LEN(_xlpm.w)-2)</f>
        <v>2</v>
      </c>
      <c r="H188" s="5">
        <f>_xlfn.LET(_xlpm.w,F188,LEN(_xlpm.w)-2)</f>
        <v>2</v>
      </c>
      <c r="I188" s="5">
        <f>_xlfn.LET(_xlpm.a,H188,_xlpm.b,G188,MAX(_xlpm.a,_xlpm.b))</f>
        <v>2</v>
      </c>
      <c r="J188" s="4" cm="1">
        <f t="array" ref="J188">SUM(_xlfn._xlws.FILTER($D$2:$D$673,_xlfn.MAP($E$2:$E$673,_xlfn.LAMBDA(_xlpm.x,_xlpm.x=$E188))))</f>
        <v>9.3676814988290398E-4</v>
      </c>
      <c r="K188" s="4">
        <f>$D188/J188</f>
        <v>1</v>
      </c>
      <c r="L188" s="4" cm="1">
        <f t="array" ref="L188">SUM(_xlfn._xlws.FILTER($D$2:$D$673,_xlfn.MAP($F$2:$F$673,_xlfn.LAMBDA(_xlpm.x,_xlpm.x=$F188))))</f>
        <v>9.3676814988290398E-4</v>
      </c>
      <c r="M188" s="4">
        <f>$D188/L188</f>
        <v>1</v>
      </c>
      <c r="N188" s="4">
        <f>_xlfn.LET(_xlpm.freq,B188,_xlpm.size,H188+1,_xlpm.F,O188,LOG(1+_xlpm.freq)*LOG(1+_xlpm.size)*_xlpm.F)</f>
        <v>0.28725561847890652</v>
      </c>
      <c r="O188" s="4">
        <f>_xlfn.LET(_xlpm.a,M188,_xlpm.b,K188,2*_xlpm.a*_xlpm.b/(_xlpm.a+_xlpm.b))</f>
        <v>1</v>
      </c>
      <c r="P188" s="4">
        <f>_xlfn.LET(_xlpm.p,K188,_xlpm.q,M188,LOG(_xlpm.p/_xlpm.q))</f>
        <v>0</v>
      </c>
      <c r="Q188" s="4"/>
    </row>
    <row r="189" spans="1:17">
      <c r="A189" s="3" t="str">
        <f>_xlfn.LET(_xlpm.sep," : ",CONCATENATE(E189,_xlpm.sep,F189))</f>
        <v>~äh~ : [ɛː]</v>
      </c>
      <c r="B189" s="1">
        <v>2</v>
      </c>
      <c r="C189" s="3" t="s">
        <v>596</v>
      </c>
      <c r="D189" s="4">
        <f>B189/freq.sum.r1a</f>
        <v>9.3676814988290398E-4</v>
      </c>
      <c r="E189" s="3" t="str">
        <f>_xlfn.LET(_xlpm.sep,":",_xlpm.w,$C189,_xlfn.CONCAT("~",RIGHT(_xlpm.w,LEN(_xlpm.w)-FIND(_xlpm.sep,_xlpm.w)),"~"))</f>
        <v>~äh~</v>
      </c>
      <c r="F189" s="3" t="str">
        <f>_xlfn.LET(_xlpm.sep,":",_xlpm.w,$C189,_xlfn.CONCAT("[",LEFT(_xlpm.w,FIND(_xlpm.sep,_xlpm.w)-1),"]"))</f>
        <v>[ɛː]</v>
      </c>
      <c r="G189" s="5">
        <f>_xlfn.LET(_xlpm.w,E189,LEN(_xlpm.w)-2)</f>
        <v>2</v>
      </c>
      <c r="H189" s="5">
        <f>_xlfn.LET(_xlpm.w,F189,LEN(_xlpm.w)-2)</f>
        <v>2</v>
      </c>
      <c r="I189" s="5">
        <f>_xlfn.LET(_xlpm.a,H189,_xlpm.b,G189,MAX(_xlpm.a,_xlpm.b))</f>
        <v>2</v>
      </c>
      <c r="J189" s="4" cm="1">
        <f t="array" ref="J189">SUM(_xlfn._xlws.FILTER($D$2:$D$673,_xlfn.MAP($E$2:$E$673,_xlfn.LAMBDA(_xlpm.x,_xlpm.x=$E189))))</f>
        <v>9.3676814988290398E-4</v>
      </c>
      <c r="K189" s="4">
        <f>$D189/J189</f>
        <v>1</v>
      </c>
      <c r="L189" s="4" cm="1">
        <f t="array" ref="L189">SUM(_xlfn._xlws.FILTER($D$2:$D$673,_xlfn.MAP($F$2:$F$673,_xlfn.LAMBDA(_xlpm.x,_xlpm.x=$F189))))</f>
        <v>9.3676814988290398E-4</v>
      </c>
      <c r="M189" s="4">
        <f>$D189/L189</f>
        <v>1</v>
      </c>
      <c r="N189" s="4">
        <f>_xlfn.LET(_xlpm.freq,B189,_xlpm.size,H189+1,_xlpm.F,O189,LOG(1+_xlpm.freq)*LOG(1+_xlpm.size)*_xlpm.F)</f>
        <v>0.28725561847890652</v>
      </c>
      <c r="O189" s="4">
        <f>_xlfn.LET(_xlpm.a,M189,_xlpm.b,K189,2*_xlpm.a*_xlpm.b/(_xlpm.a+_xlpm.b))</f>
        <v>1</v>
      </c>
      <c r="P189" s="4">
        <f>_xlfn.LET(_xlpm.p,K189,_xlpm.q,M189,LOG(_xlpm.p/_xlpm.q))</f>
        <v>0</v>
      </c>
      <c r="Q189" s="4"/>
    </row>
    <row r="190" spans="1:17">
      <c r="A190" s="3" t="str">
        <f>_xlfn.LET(_xlpm.sep," : ",CONCATENATE(E190,_xlpm.sep,F190))</f>
        <v>~or~ : [oːʁ]</v>
      </c>
      <c r="B190" s="1">
        <v>2</v>
      </c>
      <c r="C190" s="3" t="s">
        <v>340</v>
      </c>
      <c r="D190" s="4">
        <f>B190/freq.sum.r1a</f>
        <v>9.3676814988290398E-4</v>
      </c>
      <c r="E190" s="3" t="str">
        <f>_xlfn.LET(_xlpm.sep,":",_xlpm.w,$C190,_xlfn.CONCAT("~",RIGHT(_xlpm.w,LEN(_xlpm.w)-FIND(_xlpm.sep,_xlpm.w)),"~"))</f>
        <v>~or~</v>
      </c>
      <c r="F190" s="3" t="str">
        <f>_xlfn.LET(_xlpm.sep,":",_xlpm.w,$C190,_xlfn.CONCAT("[",LEFT(_xlpm.w,FIND(_xlpm.sep,_xlpm.w)-1),"]"))</f>
        <v>[oːʁ]</v>
      </c>
      <c r="G190" s="5">
        <f>_xlfn.LET(_xlpm.w,E190,LEN(_xlpm.w)-2)</f>
        <v>2</v>
      </c>
      <c r="H190" s="5">
        <f>_xlfn.LET(_xlpm.w,F190,LEN(_xlpm.w)-2)</f>
        <v>3</v>
      </c>
      <c r="I190" s="5">
        <f>_xlfn.LET(_xlpm.a,H190,_xlpm.b,G190,MAX(_xlpm.a,_xlpm.b))</f>
        <v>3</v>
      </c>
      <c r="J190" s="4" cm="1">
        <f t="array" ref="J190">SUM(_xlfn._xlws.FILTER($D$2:$D$673,_xlfn.MAP($E$2:$E$673,_xlfn.LAMBDA(_xlpm.x,_xlpm.x=$E190))))</f>
        <v>9.3676814988290398E-4</v>
      </c>
      <c r="K190" s="4">
        <f>$D190/J190</f>
        <v>1</v>
      </c>
      <c r="L190" s="4" cm="1">
        <f t="array" ref="L190">SUM(_xlfn._xlws.FILTER($D$2:$D$673,_xlfn.MAP($F$2:$F$673,_xlfn.LAMBDA(_xlpm.x,_xlpm.x=$F190))))</f>
        <v>9.3676814988290398E-4</v>
      </c>
      <c r="M190" s="4">
        <f>$D190/L190</f>
        <v>1</v>
      </c>
      <c r="N190" s="4">
        <f>_xlfn.LET(_xlpm.freq,B190,_xlpm.size,H190+1,_xlpm.F,O190,LOG(1+_xlpm.freq)*LOG(1+_xlpm.size)*_xlpm.F)</f>
        <v>0.33349344548020921</v>
      </c>
      <c r="O190" s="4">
        <f>_xlfn.LET(_xlpm.a,M190,_xlpm.b,K190,2*_xlpm.a*_xlpm.b/(_xlpm.a+_xlpm.b))</f>
        <v>1</v>
      </c>
      <c r="P190" s="4">
        <f>_xlfn.LET(_xlpm.p,K190,_xlpm.q,M190,LOG(_xlpm.p/_xlpm.q))</f>
        <v>0</v>
      </c>
      <c r="Q190" s="4"/>
    </row>
    <row r="191" spans="1:17">
      <c r="A191" s="3" t="str">
        <f>_xlfn.LET(_xlpm.sep," : ",CONCATENATE(E191,_xlpm.sep,F191))</f>
        <v>~ud~ : [uːd]</v>
      </c>
      <c r="B191" s="1">
        <v>2</v>
      </c>
      <c r="C191" s="3" t="s">
        <v>364</v>
      </c>
      <c r="D191" s="4">
        <f>B191/freq.sum.r1a</f>
        <v>9.3676814988290398E-4</v>
      </c>
      <c r="E191" s="3" t="str">
        <f>_xlfn.LET(_xlpm.sep,":",_xlpm.w,$C191,_xlfn.CONCAT("~",RIGHT(_xlpm.w,LEN(_xlpm.w)-FIND(_xlpm.sep,_xlpm.w)),"~"))</f>
        <v>~ud~</v>
      </c>
      <c r="F191" s="3" t="str">
        <f>_xlfn.LET(_xlpm.sep,":",_xlpm.w,$C191,_xlfn.CONCAT("[",LEFT(_xlpm.w,FIND(_xlpm.sep,_xlpm.w)-1),"]"))</f>
        <v>[uːd]</v>
      </c>
      <c r="G191" s="5">
        <f>_xlfn.LET(_xlpm.w,E191,LEN(_xlpm.w)-2)</f>
        <v>2</v>
      </c>
      <c r="H191" s="5">
        <f>_xlfn.LET(_xlpm.w,F191,LEN(_xlpm.w)-2)</f>
        <v>3</v>
      </c>
      <c r="I191" s="5">
        <f>_xlfn.LET(_xlpm.a,H191,_xlpm.b,G191,MAX(_xlpm.a,_xlpm.b))</f>
        <v>3</v>
      </c>
      <c r="J191" s="4" cm="1">
        <f t="array" ref="J191">SUM(_xlfn._xlws.FILTER($D$2:$D$673,_xlfn.MAP($E$2:$E$673,_xlfn.LAMBDA(_xlpm.x,_xlpm.x=$E191))))</f>
        <v>9.3676814988290398E-4</v>
      </c>
      <c r="K191" s="4">
        <f>$D191/J191</f>
        <v>1</v>
      </c>
      <c r="L191" s="4" cm="1">
        <f t="array" ref="L191">SUM(_xlfn._xlws.FILTER($D$2:$D$673,_xlfn.MAP($F$2:$F$673,_xlfn.LAMBDA(_xlpm.x,_xlpm.x=$F191))))</f>
        <v>9.3676814988290398E-4</v>
      </c>
      <c r="M191" s="4">
        <f>$D191/L191</f>
        <v>1</v>
      </c>
      <c r="N191" s="4">
        <f>_xlfn.LET(_xlpm.freq,B191,_xlpm.size,H191+1,_xlpm.F,O191,LOG(1+_xlpm.freq)*LOG(1+_xlpm.size)*_xlpm.F)</f>
        <v>0.33349344548020921</v>
      </c>
      <c r="O191" s="4">
        <f>_xlfn.LET(_xlpm.a,M191,_xlpm.b,K191,2*_xlpm.a*_xlpm.b/(_xlpm.a+_xlpm.b))</f>
        <v>1</v>
      </c>
      <c r="P191" s="4">
        <f>_xlfn.LET(_xlpm.p,K191,_xlpm.q,M191,LOG(_xlpm.p/_xlpm.q))</f>
        <v>0</v>
      </c>
      <c r="Q191" s="4"/>
    </row>
    <row r="192" spans="1:17">
      <c r="A192" s="3" t="str">
        <f>_xlfn.LET(_xlpm.sep," : ",CONCATENATE(E192,_xlpm.sep,F192))</f>
        <v>~uf~ : [uːf]</v>
      </c>
      <c r="B192" s="1">
        <v>2</v>
      </c>
      <c r="C192" s="3" t="s">
        <v>365</v>
      </c>
      <c r="D192" s="4">
        <f>B192/freq.sum.r1a</f>
        <v>9.3676814988290398E-4</v>
      </c>
      <c r="E192" s="3" t="str">
        <f>_xlfn.LET(_xlpm.sep,":",_xlpm.w,$C192,_xlfn.CONCAT("~",RIGHT(_xlpm.w,LEN(_xlpm.w)-FIND(_xlpm.sep,_xlpm.w)),"~"))</f>
        <v>~uf~</v>
      </c>
      <c r="F192" s="3" t="str">
        <f>_xlfn.LET(_xlpm.sep,":",_xlpm.w,$C192,_xlfn.CONCAT("[",LEFT(_xlpm.w,FIND(_xlpm.sep,_xlpm.w)-1),"]"))</f>
        <v>[uːf]</v>
      </c>
      <c r="G192" s="5">
        <f>_xlfn.LET(_xlpm.w,E192,LEN(_xlpm.w)-2)</f>
        <v>2</v>
      </c>
      <c r="H192" s="5">
        <f>_xlfn.LET(_xlpm.w,F192,LEN(_xlpm.w)-2)</f>
        <v>3</v>
      </c>
      <c r="I192" s="5">
        <f>_xlfn.LET(_xlpm.a,H192,_xlpm.b,G192,MAX(_xlpm.a,_xlpm.b))</f>
        <v>3</v>
      </c>
      <c r="J192" s="4" cm="1">
        <f t="array" ref="J192">SUM(_xlfn._xlws.FILTER($D$2:$D$673,_xlfn.MAP($E$2:$E$673,_xlfn.LAMBDA(_xlpm.x,_xlpm.x=$E192))))</f>
        <v>9.3676814988290398E-4</v>
      </c>
      <c r="K192" s="4">
        <f>$D192/J192</f>
        <v>1</v>
      </c>
      <c r="L192" s="4" cm="1">
        <f t="array" ref="L192">SUM(_xlfn._xlws.FILTER($D$2:$D$673,_xlfn.MAP($F$2:$F$673,_xlfn.LAMBDA(_xlpm.x,_xlpm.x=$F192))))</f>
        <v>9.3676814988290398E-4</v>
      </c>
      <c r="M192" s="4">
        <f>$D192/L192</f>
        <v>1</v>
      </c>
      <c r="N192" s="4">
        <f>_xlfn.LET(_xlpm.freq,B192,_xlpm.size,H192+1,_xlpm.F,O192,LOG(1+_xlpm.freq)*LOG(1+_xlpm.size)*_xlpm.F)</f>
        <v>0.33349344548020921</v>
      </c>
      <c r="O192" s="4">
        <f>_xlfn.LET(_xlpm.a,M192,_xlpm.b,K192,2*_xlpm.a*_xlpm.b/(_xlpm.a+_xlpm.b))</f>
        <v>1</v>
      </c>
      <c r="P192" s="4">
        <f>_xlfn.LET(_xlpm.p,K192,_xlpm.q,M192,LOG(_xlpm.p/_xlpm.q))</f>
        <v>0</v>
      </c>
      <c r="Q192" s="4"/>
    </row>
    <row r="193" spans="1:17">
      <c r="A193" s="3" t="str">
        <f>_xlfn.LET(_xlpm.sep," : ",CONCATENATE(E193,_xlpm.sep,F193))</f>
        <v>~ix~ : [ɪks]</v>
      </c>
      <c r="B193" s="1">
        <v>2</v>
      </c>
      <c r="C193" s="3" t="s">
        <v>431</v>
      </c>
      <c r="D193" s="4">
        <f>B193/freq.sum.r1a</f>
        <v>9.3676814988290398E-4</v>
      </c>
      <c r="E193" s="4" t="str">
        <f>_xlfn.LET(_xlpm.sep,":",_xlpm.w,$C193,_xlfn.CONCAT("~",RIGHT(_xlpm.w,LEN(_xlpm.w)-FIND(_xlpm.sep,_xlpm.w)),"~"))</f>
        <v>~ix~</v>
      </c>
      <c r="F193" s="4" t="str">
        <f>_xlfn.LET(_xlpm.sep,":",_xlpm.w,$C193,_xlfn.CONCAT("[",LEFT(_xlpm.w,FIND(_xlpm.sep,_xlpm.w)-1),"]"))</f>
        <v>[ɪks]</v>
      </c>
      <c r="G193" s="5">
        <f>_xlfn.LET(_xlpm.w,E193,LEN(_xlpm.w)-2)</f>
        <v>2</v>
      </c>
      <c r="H193" s="5">
        <f>_xlfn.LET(_xlpm.w,F193,LEN(_xlpm.w)-2)</f>
        <v>3</v>
      </c>
      <c r="I193" s="5">
        <f>_xlfn.LET(_xlpm.a,H193,_xlpm.b,G193,MAX(_xlpm.a,_xlpm.b))</f>
        <v>3</v>
      </c>
      <c r="J193" s="4" cm="1">
        <f t="array" ref="J193">SUM(_xlfn._xlws.FILTER($D$2:$D$673,_xlfn.MAP($E$2:$E$673,_xlfn.LAMBDA(_xlpm.x,_xlpm.x=$E193))))</f>
        <v>9.3676814988290398E-4</v>
      </c>
      <c r="K193" s="4">
        <f>$D193/J193</f>
        <v>1</v>
      </c>
      <c r="L193" s="4" cm="1">
        <f t="array" ref="L193">SUM(_xlfn._xlws.FILTER($D$2:$D$673,_xlfn.MAP($F$2:$F$673,_xlfn.LAMBDA(_xlpm.x,_xlpm.x=$F193))))</f>
        <v>9.3676814988290398E-4</v>
      </c>
      <c r="M193" s="4">
        <f>$D193/L193</f>
        <v>1</v>
      </c>
      <c r="N193" s="4">
        <f>_xlfn.LET(_xlpm.freq,B193,_xlpm.size,H193+1,_xlpm.F,O193,LOG(1+_xlpm.freq)*LOG(1+_xlpm.size)*_xlpm.F)</f>
        <v>0.33349344548020921</v>
      </c>
      <c r="O193" s="4">
        <f>_xlfn.LET(_xlpm.a,M193,_xlpm.b,K193,2*_xlpm.a*_xlpm.b/(_xlpm.a+_xlpm.b))</f>
        <v>1</v>
      </c>
      <c r="P193" s="4">
        <f>_xlfn.LET(_xlpm.p,K193,_xlpm.q,M193,LOG(_xlpm.p/_xlpm.q))</f>
        <v>0</v>
      </c>
      <c r="Q193" s="4"/>
    </row>
    <row r="194" spans="1:17">
      <c r="A194" s="3" t="str">
        <f>_xlfn.LET(_xlpm.sep," : ",CONCATENATE(E194,_xlpm.sep,F194))</f>
        <v>~ok~ : [ok]</v>
      </c>
      <c r="B194" s="1">
        <v>3</v>
      </c>
      <c r="C194" s="3" t="s">
        <v>312</v>
      </c>
      <c r="D194" s="4">
        <f>B194/freq.sum.r1a</f>
        <v>1.405152224824356E-3</v>
      </c>
      <c r="E194" s="3" t="str">
        <f>_xlfn.LET(_xlpm.sep,":",_xlpm.w,$C194,_xlfn.CONCAT("~",RIGHT(_xlpm.w,LEN(_xlpm.w)-FIND(_xlpm.sep,_xlpm.w)),"~"))</f>
        <v>~ok~</v>
      </c>
      <c r="F194" s="3" t="str">
        <f>_xlfn.LET(_xlpm.sep,":",_xlpm.w,$C194,_xlfn.CONCAT("[",LEFT(_xlpm.w,FIND(_xlpm.sep,_xlpm.w)-1),"]"))</f>
        <v>[ok]</v>
      </c>
      <c r="G194" s="5">
        <f>_xlfn.LET(_xlpm.w,E194,LEN(_xlpm.w)-2)</f>
        <v>2</v>
      </c>
      <c r="H194" s="5">
        <f>_xlfn.LET(_xlpm.w,F194,LEN(_xlpm.w)-2)</f>
        <v>2</v>
      </c>
      <c r="I194" s="5">
        <f>_xlfn.LET(_xlpm.a,H194,_xlpm.b,G194,MAX(_xlpm.a,_xlpm.b))</f>
        <v>2</v>
      </c>
      <c r="J194" s="4" cm="1">
        <f t="array" ref="J194">SUM(_xlfn._xlws.FILTER($D$2:$D$673,_xlfn.MAP($E$2:$E$673,_xlfn.LAMBDA(_xlpm.x,_xlpm.x=$E194))))</f>
        <v>1.405152224824356E-3</v>
      </c>
      <c r="K194" s="4">
        <f>$D194/J194</f>
        <v>1</v>
      </c>
      <c r="L194" s="4" cm="1">
        <f t="array" ref="L194">SUM(_xlfn._xlws.FILTER($D$2:$D$673,_xlfn.MAP($F$2:$F$673,_xlfn.LAMBDA(_xlpm.x,_xlpm.x=$F194))))</f>
        <v>1.405152224824356E-3</v>
      </c>
      <c r="M194" s="4">
        <f>$D194/L194</f>
        <v>1</v>
      </c>
      <c r="N194" s="4">
        <f>_xlfn.LET(_xlpm.freq,B194,_xlpm.size,H194+1,_xlpm.F,O194,LOG(1+_xlpm.freq)*LOG(1+_xlpm.size)*_xlpm.F)</f>
        <v>0.36247623315782618</v>
      </c>
      <c r="O194" s="4">
        <f>_xlfn.LET(_xlpm.a,M194,_xlpm.b,K194,2*_xlpm.a*_xlpm.b/(_xlpm.a+_xlpm.b))</f>
        <v>1</v>
      </c>
      <c r="P194" s="4">
        <f>_xlfn.LET(_xlpm.p,K194,_xlpm.q,M194,LOG(_xlpm.p/_xlpm.q))</f>
        <v>0</v>
      </c>
      <c r="Q194" s="4"/>
    </row>
    <row r="195" spans="1:17">
      <c r="A195" s="3" t="str">
        <f>_xlfn.LET(_xlpm.sep," : ",CONCATENATE(E195,_xlpm.sep,F195))</f>
        <v>~pf~ : [pf]</v>
      </c>
      <c r="B195" s="1">
        <v>3</v>
      </c>
      <c r="C195" s="3" t="s">
        <v>32</v>
      </c>
      <c r="D195" s="4">
        <f>B195/freq.sum.r1a</f>
        <v>1.405152224824356E-3</v>
      </c>
      <c r="E195" s="3" t="str">
        <f>_xlfn.LET(_xlpm.sep,":",_xlpm.w,$C195,_xlfn.CONCAT("~",RIGHT(_xlpm.w,LEN(_xlpm.w)-FIND(_xlpm.sep,_xlpm.w)),"~"))</f>
        <v>~pf~</v>
      </c>
      <c r="F195" s="3" t="str">
        <f>_xlfn.LET(_xlpm.sep,":",_xlpm.w,$C195,_xlfn.CONCAT("[",LEFT(_xlpm.w,FIND(_xlpm.sep,_xlpm.w)-1),"]"))</f>
        <v>[pf]</v>
      </c>
      <c r="G195" s="5">
        <f>_xlfn.LET(_xlpm.w,E195,LEN(_xlpm.w)-2)</f>
        <v>2</v>
      </c>
      <c r="H195" s="5">
        <f>_xlfn.LET(_xlpm.w,F195,LEN(_xlpm.w)-2)</f>
        <v>2</v>
      </c>
      <c r="I195" s="5">
        <f>_xlfn.LET(_xlpm.a,H195,_xlpm.b,G195,MAX(_xlpm.a,_xlpm.b))</f>
        <v>2</v>
      </c>
      <c r="J195" s="4" cm="1">
        <f t="array" ref="J195">SUM(_xlfn._xlws.FILTER($D$2:$D$673,_xlfn.MAP($E$2:$E$673,_xlfn.LAMBDA(_xlpm.x,_xlpm.x=$E195))))</f>
        <v>1.405152224824356E-3</v>
      </c>
      <c r="K195" s="4">
        <f>$D195/J195</f>
        <v>1</v>
      </c>
      <c r="L195" s="4" cm="1">
        <f t="array" ref="L195">SUM(_xlfn._xlws.FILTER($D$2:$D$673,_xlfn.MAP($F$2:$F$673,_xlfn.LAMBDA(_xlpm.x,_xlpm.x=$F195))))</f>
        <v>1.405152224824356E-3</v>
      </c>
      <c r="M195" s="4">
        <f>$D195/L195</f>
        <v>1</v>
      </c>
      <c r="N195" s="4">
        <f>_xlfn.LET(_xlpm.freq,B195,_xlpm.size,H195+1,_xlpm.F,O195,LOG(1+_xlpm.freq)*LOG(1+_xlpm.size)*_xlpm.F)</f>
        <v>0.36247623315782618</v>
      </c>
      <c r="O195" s="4">
        <f>_xlfn.LET(_xlpm.a,M195,_xlpm.b,K195,2*_xlpm.a*_xlpm.b/(_xlpm.a+_xlpm.b))</f>
        <v>1</v>
      </c>
      <c r="P195" s="4">
        <f>_xlfn.LET(_xlpm.p,K195,_xlpm.q,M195,LOG(_xlpm.p/_xlpm.q))</f>
        <v>0</v>
      </c>
      <c r="Q195" s="4"/>
    </row>
    <row r="196" spans="1:17">
      <c r="A196" s="3" t="str">
        <f>_xlfn.LET(_xlpm.sep," : ",CONCATENATE(E196,_xlpm.sep,F196))</f>
        <v>~kr~ : [kʁ]</v>
      </c>
      <c r="B196" s="1">
        <v>4</v>
      </c>
      <c r="C196" s="3" t="s">
        <v>301</v>
      </c>
      <c r="D196" s="4">
        <f>B196/freq.sum.r1a</f>
        <v>1.873536299765808E-3</v>
      </c>
      <c r="E196" s="3" t="str">
        <f>_xlfn.LET(_xlpm.sep,":",_xlpm.w,$C196,_xlfn.CONCAT("~",RIGHT(_xlpm.w,LEN(_xlpm.w)-FIND(_xlpm.sep,_xlpm.w)),"~"))</f>
        <v>~kr~</v>
      </c>
      <c r="F196" s="3" t="str">
        <f>_xlfn.LET(_xlpm.sep,":",_xlpm.w,$C196,_xlfn.CONCAT("[",LEFT(_xlpm.w,FIND(_xlpm.sep,_xlpm.w)-1),"]"))</f>
        <v>[kʁ]</v>
      </c>
      <c r="G196" s="5">
        <f>_xlfn.LET(_xlpm.w,E196,LEN(_xlpm.w)-2)</f>
        <v>2</v>
      </c>
      <c r="H196" s="5">
        <f>_xlfn.LET(_xlpm.w,F196,LEN(_xlpm.w)-2)</f>
        <v>2</v>
      </c>
      <c r="I196" s="5">
        <f>_xlfn.LET(_xlpm.a,H196,_xlpm.b,G196,MAX(_xlpm.a,_xlpm.b))</f>
        <v>2</v>
      </c>
      <c r="J196" s="4" cm="1">
        <f t="array" ref="J196">SUM(_xlfn._xlws.FILTER($D$2:$D$673,_xlfn.MAP($E$2:$E$673,_xlfn.LAMBDA(_xlpm.x,_xlpm.x=$E196))))</f>
        <v>1.873536299765808E-3</v>
      </c>
      <c r="K196" s="4">
        <f>$D196/J196</f>
        <v>1</v>
      </c>
      <c r="L196" s="4" cm="1">
        <f t="array" ref="L196">SUM(_xlfn._xlws.FILTER($D$2:$D$673,_xlfn.MAP($F$2:$F$673,_xlfn.LAMBDA(_xlpm.x,_xlpm.x=$F196))))</f>
        <v>1.873536299765808E-3</v>
      </c>
      <c r="M196" s="4">
        <f>$D196/L196</f>
        <v>1</v>
      </c>
      <c r="N196" s="4">
        <f>_xlfn.LET(_xlpm.freq,B196,_xlpm.size,H196+1,_xlpm.F,O196,LOG(1+_xlpm.freq)*LOG(1+_xlpm.size)*_xlpm.F)</f>
        <v>0.42082187474904936</v>
      </c>
      <c r="O196" s="4">
        <f>_xlfn.LET(_xlpm.a,M196,_xlpm.b,K196,2*_xlpm.a*_xlpm.b/(_xlpm.a+_xlpm.b))</f>
        <v>1</v>
      </c>
      <c r="P196" s="4">
        <f>_xlfn.LET(_xlpm.p,K196,_xlpm.q,M196,LOG(_xlpm.p/_xlpm.q))</f>
        <v>0</v>
      </c>
      <c r="Q196" s="4"/>
    </row>
    <row r="197" spans="1:17">
      <c r="A197" s="3" t="str">
        <f>_xlfn.LET(_xlpm.sep," : ",CONCATENATE(E197,_xlpm.sep,F197))</f>
        <v>~br~ : [bʁ]</v>
      </c>
      <c r="B197" s="1">
        <v>6</v>
      </c>
      <c r="C197" s="3" t="s">
        <v>208</v>
      </c>
      <c r="D197" s="4">
        <f>B197/freq.sum.r1a</f>
        <v>2.8103044496487119E-3</v>
      </c>
      <c r="E197" s="3" t="str">
        <f>_xlfn.LET(_xlpm.sep,":",_xlpm.w,$C197,_xlfn.CONCAT("~",RIGHT(_xlpm.w,LEN(_xlpm.w)-FIND(_xlpm.sep,_xlpm.w)),"~"))</f>
        <v>~br~</v>
      </c>
      <c r="F197" s="3" t="str">
        <f>_xlfn.LET(_xlpm.sep,":",_xlpm.w,$C197,_xlfn.CONCAT("[",LEFT(_xlpm.w,FIND(_xlpm.sep,_xlpm.w)-1),"]"))</f>
        <v>[bʁ]</v>
      </c>
      <c r="G197" s="5">
        <f>_xlfn.LET(_xlpm.w,E197,LEN(_xlpm.w)-2)</f>
        <v>2</v>
      </c>
      <c r="H197" s="5">
        <f>_xlfn.LET(_xlpm.w,F197,LEN(_xlpm.w)-2)</f>
        <v>2</v>
      </c>
      <c r="I197" s="5">
        <f>_xlfn.LET(_xlpm.a,H197,_xlpm.b,G197,MAX(_xlpm.a,_xlpm.b))</f>
        <v>2</v>
      </c>
      <c r="J197" s="4" cm="1">
        <f t="array" ref="J197">SUM(_xlfn._xlws.FILTER($D$2:$D$673,_xlfn.MAP($E$2:$E$673,_xlfn.LAMBDA(_xlpm.x,_xlpm.x=$E197))))</f>
        <v>2.8103044496487119E-3</v>
      </c>
      <c r="K197" s="4">
        <f>$D197/J197</f>
        <v>1</v>
      </c>
      <c r="L197" s="4" cm="1">
        <f t="array" ref="L197">SUM(_xlfn._xlws.FILTER($D$2:$D$673,_xlfn.MAP($F$2:$F$673,_xlfn.LAMBDA(_xlpm.x,_xlpm.x=$F197))))</f>
        <v>2.8103044496487119E-3</v>
      </c>
      <c r="M197" s="4">
        <f>$D197/L197</f>
        <v>1</v>
      </c>
      <c r="N197" s="4">
        <f>_xlfn.LET(_xlpm.freq,B197,_xlpm.size,H197+1,_xlpm.F,O197,LOG(1+_xlpm.freq)*LOG(1+_xlpm.size)*_xlpm.F)</f>
        <v>0.50879971864226148</v>
      </c>
      <c r="O197" s="4">
        <f>_xlfn.LET(_xlpm.a,M197,_xlpm.b,K197,2*_xlpm.a*_xlpm.b/(_xlpm.a+_xlpm.b))</f>
        <v>1</v>
      </c>
      <c r="P197" s="4">
        <f>_xlfn.LET(_xlpm.p,K197,_xlpm.q,M197,LOG(_xlpm.p/_xlpm.q))</f>
        <v>0</v>
      </c>
      <c r="Q197" s="4"/>
    </row>
    <row r="198" spans="1:17">
      <c r="A198" s="3" t="str">
        <f>_xlfn.LET(_xlpm.sep," : ",CONCATENATE(E198,_xlpm.sep,F198))</f>
        <v>~au~ : [aɔ]</v>
      </c>
      <c r="B198" s="1">
        <v>7</v>
      </c>
      <c r="C198" s="3" t="s">
        <v>34</v>
      </c>
      <c r="D198" s="4">
        <f>B198/freq.sum.r1a</f>
        <v>3.2786885245901639E-3</v>
      </c>
      <c r="E198" s="3" t="str">
        <f>_xlfn.LET(_xlpm.sep,":",_xlpm.w,$C198,_xlfn.CONCAT("~",RIGHT(_xlpm.w,LEN(_xlpm.w)-FIND(_xlpm.sep,_xlpm.w)),"~"))</f>
        <v>~au~</v>
      </c>
      <c r="F198" s="3" t="str">
        <f>_xlfn.LET(_xlpm.sep,":",_xlpm.w,$C198,_xlfn.CONCAT("[",LEFT(_xlpm.w,FIND(_xlpm.sep,_xlpm.w)-1),"]"))</f>
        <v>[aɔ]</v>
      </c>
      <c r="G198" s="5">
        <f>_xlfn.LET(_xlpm.w,E198,LEN(_xlpm.w)-2)</f>
        <v>2</v>
      </c>
      <c r="H198" s="5">
        <f>_xlfn.LET(_xlpm.w,F198,LEN(_xlpm.w)-2)</f>
        <v>2</v>
      </c>
      <c r="I198" s="5">
        <f>_xlfn.LET(_xlpm.a,H198,_xlpm.b,G198,MAX(_xlpm.a,_xlpm.b))</f>
        <v>2</v>
      </c>
      <c r="J198" s="4" cm="1">
        <f t="array" ref="J198">SUM(_xlfn._xlws.FILTER($D$2:$D$673,_xlfn.MAP($E$2:$E$673,_xlfn.LAMBDA(_xlpm.x,_xlpm.x=$E198))))</f>
        <v>3.2786885245901639E-3</v>
      </c>
      <c r="K198" s="4">
        <f>$D198/J198</f>
        <v>1</v>
      </c>
      <c r="L198" s="4" cm="1">
        <f t="array" ref="L198">SUM(_xlfn._xlws.FILTER($D$2:$D$673,_xlfn.MAP($F$2:$F$673,_xlfn.LAMBDA(_xlpm.x,_xlpm.x=$F198))))</f>
        <v>3.2786885245901639E-3</v>
      </c>
      <c r="M198" s="4">
        <f>$D198/L198</f>
        <v>1</v>
      </c>
      <c r="N198" s="4">
        <f>_xlfn.LET(_xlpm.freq,B198,_xlpm.size,H198+1,_xlpm.F,O198,LOG(1+_xlpm.freq)*LOG(1+_xlpm.size)*_xlpm.F)</f>
        <v>0.54371434973673916</v>
      </c>
      <c r="O198" s="4">
        <f>_xlfn.LET(_xlpm.a,M198,_xlpm.b,K198,2*_xlpm.a*_xlpm.b/(_xlpm.a+_xlpm.b))</f>
        <v>1</v>
      </c>
      <c r="P198" s="4">
        <f>_xlfn.LET(_xlpm.p,K198,_xlpm.q,M198,LOG(_xlpm.p/_xlpm.q))</f>
        <v>0</v>
      </c>
      <c r="Q198" s="4"/>
    </row>
    <row r="199" spans="1:17">
      <c r="A199" s="3" t="str">
        <f>_xlfn.LET(_xlpm.sep," : ",CONCATENATE(E199,_xlpm.sep,F199))</f>
        <v>~dr~ : [dʁ]</v>
      </c>
      <c r="B199" s="1">
        <v>7</v>
      </c>
      <c r="C199" s="3" t="s">
        <v>211</v>
      </c>
      <c r="D199" s="4">
        <f>B199/freq.sum.r1a</f>
        <v>3.2786885245901639E-3</v>
      </c>
      <c r="E199" s="4" t="str">
        <f>_xlfn.LET(_xlpm.sep,":",_xlpm.w,$C199,_xlfn.CONCAT("~",RIGHT(_xlpm.w,LEN(_xlpm.w)-FIND(_xlpm.sep,_xlpm.w)),"~"))</f>
        <v>~dr~</v>
      </c>
      <c r="F199" s="4" t="str">
        <f>_xlfn.LET(_xlpm.sep,":",_xlpm.w,$C199,_xlfn.CONCAT("[",LEFT(_xlpm.w,FIND(_xlpm.sep,_xlpm.w)-1),"]"))</f>
        <v>[dʁ]</v>
      </c>
      <c r="G199" s="5">
        <f>_xlfn.LET(_xlpm.w,E199,LEN(_xlpm.w)-2)</f>
        <v>2</v>
      </c>
      <c r="H199" s="5">
        <f>_xlfn.LET(_xlpm.w,F199,LEN(_xlpm.w)-2)</f>
        <v>2</v>
      </c>
      <c r="I199" s="5">
        <f>_xlfn.LET(_xlpm.a,H199,_xlpm.b,G199,MAX(_xlpm.a,_xlpm.b))</f>
        <v>2</v>
      </c>
      <c r="J199" s="4" cm="1">
        <f t="array" ref="J199">SUM(_xlfn._xlws.FILTER($D$2:$D$673,_xlfn.MAP($E$2:$E$673,_xlfn.LAMBDA(_xlpm.x,_xlpm.x=$E199))))</f>
        <v>3.2786885245901639E-3</v>
      </c>
      <c r="K199" s="4">
        <f>$D199/J199</f>
        <v>1</v>
      </c>
      <c r="L199" s="4" cm="1">
        <f t="array" ref="L199">SUM(_xlfn._xlws.FILTER($D$2:$D$673,_xlfn.MAP($F$2:$F$673,_xlfn.LAMBDA(_xlpm.x,_xlpm.x=$F199))))</f>
        <v>3.2786885245901639E-3</v>
      </c>
      <c r="M199" s="4">
        <f>$D199/L199</f>
        <v>1</v>
      </c>
      <c r="N199" s="4">
        <f>_xlfn.LET(_xlpm.freq,B199,_xlpm.size,H199+1,_xlpm.F,O199,LOG(1+_xlpm.freq)*LOG(1+_xlpm.size)*_xlpm.F)</f>
        <v>0.54371434973673916</v>
      </c>
      <c r="O199" s="4">
        <f>_xlfn.LET(_xlpm.a,M199,_xlpm.b,K199,2*_xlpm.a*_xlpm.b/(_xlpm.a+_xlpm.b))</f>
        <v>1</v>
      </c>
      <c r="P199" s="4">
        <f>_xlfn.LET(_xlpm.p,K199,_xlpm.q,M199,LOG(_xlpm.p/_xlpm.q))</f>
        <v>0</v>
      </c>
      <c r="Q199" s="4"/>
    </row>
    <row r="200" spans="1:17">
      <c r="A200" s="3" t="str">
        <f>_xlfn.LET(_xlpm.sep," : ",CONCATENATE(E200,_xlpm.sep,F200))</f>
        <v>~kl~ : [kl]</v>
      </c>
      <c r="B200" s="1">
        <v>7</v>
      </c>
      <c r="C200" s="3" t="s">
        <v>295</v>
      </c>
      <c r="D200" s="4">
        <f>B200/freq.sum.r1a</f>
        <v>3.2786885245901639E-3</v>
      </c>
      <c r="E200" s="3" t="str">
        <f>_xlfn.LET(_xlpm.sep,":",_xlpm.w,$C200,_xlfn.CONCAT("~",RIGHT(_xlpm.w,LEN(_xlpm.w)-FIND(_xlpm.sep,_xlpm.w)),"~"))</f>
        <v>~kl~</v>
      </c>
      <c r="F200" s="3" t="str">
        <f>_xlfn.LET(_xlpm.sep,":",_xlpm.w,$C200,_xlfn.CONCAT("[",LEFT(_xlpm.w,FIND(_xlpm.sep,_xlpm.w)-1),"]"))</f>
        <v>[kl]</v>
      </c>
      <c r="G200" s="5">
        <f>_xlfn.LET(_xlpm.w,E200,LEN(_xlpm.w)-2)</f>
        <v>2</v>
      </c>
      <c r="H200" s="5">
        <f>_xlfn.LET(_xlpm.w,F200,LEN(_xlpm.w)-2)</f>
        <v>2</v>
      </c>
      <c r="I200" s="5">
        <f>_xlfn.LET(_xlpm.a,H200,_xlpm.b,G200,MAX(_xlpm.a,_xlpm.b))</f>
        <v>2</v>
      </c>
      <c r="J200" s="4" cm="1">
        <f t="array" ref="J200">SUM(_xlfn._xlws.FILTER($D$2:$D$673,_xlfn.MAP($E$2:$E$673,_xlfn.LAMBDA(_xlpm.x,_xlpm.x=$E200))))</f>
        <v>3.2786885245901639E-3</v>
      </c>
      <c r="K200" s="4">
        <f>$D200/J200</f>
        <v>1</v>
      </c>
      <c r="L200" s="4" cm="1">
        <f t="array" ref="L200">SUM(_xlfn._xlws.FILTER($D$2:$D$673,_xlfn.MAP($F$2:$F$673,_xlfn.LAMBDA(_xlpm.x,_xlpm.x=$F200))))</f>
        <v>3.2786885245901639E-3</v>
      </c>
      <c r="M200" s="4">
        <f>$D200/L200</f>
        <v>1</v>
      </c>
      <c r="N200" s="4">
        <f>_xlfn.LET(_xlpm.freq,B200,_xlpm.size,H200+1,_xlpm.F,O200,LOG(1+_xlpm.freq)*LOG(1+_xlpm.size)*_xlpm.F)</f>
        <v>0.54371434973673916</v>
      </c>
      <c r="O200" s="4">
        <f>_xlfn.LET(_xlpm.a,M200,_xlpm.b,K200,2*_xlpm.a*_xlpm.b/(_xlpm.a+_xlpm.b))</f>
        <v>1</v>
      </c>
      <c r="P200" s="4">
        <f>_xlfn.LET(_xlpm.p,K200,_xlpm.q,M200,LOG(_xlpm.p/_xlpm.q))</f>
        <v>0</v>
      </c>
      <c r="Q200" s="4"/>
    </row>
    <row r="201" spans="1:17">
      <c r="A201" s="3" t="str">
        <f>_xlfn.LET(_xlpm.sep," : ",CONCATENATE(E201,_xlpm.sep,F201))</f>
        <v>~gl~ : [ɡl]</v>
      </c>
      <c r="B201" s="1">
        <v>7</v>
      </c>
      <c r="C201" s="3" t="s">
        <v>439</v>
      </c>
      <c r="D201" s="4">
        <f>B201/freq.sum.r1a</f>
        <v>3.2786885245901639E-3</v>
      </c>
      <c r="E201" s="3" t="str">
        <f>_xlfn.LET(_xlpm.sep,":",_xlpm.w,$C201,_xlfn.CONCAT("~",RIGHT(_xlpm.w,LEN(_xlpm.w)-FIND(_xlpm.sep,_xlpm.w)),"~"))</f>
        <v>~gl~</v>
      </c>
      <c r="F201" s="3" t="str">
        <f>_xlfn.LET(_xlpm.sep,":",_xlpm.w,$C201,_xlfn.CONCAT("[",LEFT(_xlpm.w,FIND(_xlpm.sep,_xlpm.w)-1),"]"))</f>
        <v>[ɡl]</v>
      </c>
      <c r="G201" s="5">
        <f>_xlfn.LET(_xlpm.w,E201,LEN(_xlpm.w)-2)</f>
        <v>2</v>
      </c>
      <c r="H201" s="5">
        <f>_xlfn.LET(_xlpm.w,F201,LEN(_xlpm.w)-2)</f>
        <v>2</v>
      </c>
      <c r="I201" s="5">
        <f>_xlfn.LET(_xlpm.a,H201,_xlpm.b,G201,MAX(_xlpm.a,_xlpm.b))</f>
        <v>2</v>
      </c>
      <c r="J201" s="4" cm="1">
        <f t="array" ref="J201">SUM(_xlfn._xlws.FILTER($D$2:$D$673,_xlfn.MAP($E$2:$E$673,_xlfn.LAMBDA(_xlpm.x,_xlpm.x=$E201))))</f>
        <v>3.2786885245901639E-3</v>
      </c>
      <c r="K201" s="4">
        <f>$D201/J201</f>
        <v>1</v>
      </c>
      <c r="L201" s="4" cm="1">
        <f t="array" ref="L201">SUM(_xlfn._xlws.FILTER($D$2:$D$673,_xlfn.MAP($F$2:$F$673,_xlfn.LAMBDA(_xlpm.x,_xlpm.x=$F201))))</f>
        <v>3.2786885245901639E-3</v>
      </c>
      <c r="M201" s="4">
        <f>$D201/L201</f>
        <v>1</v>
      </c>
      <c r="N201" s="4">
        <f>_xlfn.LET(_xlpm.freq,B201,_xlpm.size,H201+1,_xlpm.F,O201,LOG(1+_xlpm.freq)*LOG(1+_xlpm.size)*_xlpm.F)</f>
        <v>0.54371434973673916</v>
      </c>
      <c r="O201" s="4">
        <f>_xlfn.LET(_xlpm.a,M201,_xlpm.b,K201,2*_xlpm.a*_xlpm.b/(_xlpm.a+_xlpm.b))</f>
        <v>1</v>
      </c>
      <c r="P201" s="4">
        <f>_xlfn.LET(_xlpm.p,K201,_xlpm.q,M201,LOG(_xlpm.p/_xlpm.q))</f>
        <v>0</v>
      </c>
      <c r="Q201" s="4"/>
    </row>
    <row r="202" spans="1:17">
      <c r="A202" s="3" t="str">
        <f>_xlfn.LET(_xlpm.sep," : ",CONCATENATE(E202,_xlpm.sep,F202))</f>
        <v>~zw~ : [tsv]</v>
      </c>
      <c r="B202" s="1">
        <v>5</v>
      </c>
      <c r="C202" s="3" t="s">
        <v>355</v>
      </c>
      <c r="D202" s="4">
        <f>B202/freq.sum.r1a</f>
        <v>2.34192037470726E-3</v>
      </c>
      <c r="E202" s="3" t="str">
        <f>_xlfn.LET(_xlpm.sep,":",_xlpm.w,$C202,_xlfn.CONCAT("~",RIGHT(_xlpm.w,LEN(_xlpm.w)-FIND(_xlpm.sep,_xlpm.w)),"~"))</f>
        <v>~zw~</v>
      </c>
      <c r="F202" s="3" t="str">
        <f>_xlfn.LET(_xlpm.sep,":",_xlpm.w,$C202,_xlfn.CONCAT("[",LEFT(_xlpm.w,FIND(_xlpm.sep,_xlpm.w)-1),"]"))</f>
        <v>[tsv]</v>
      </c>
      <c r="G202" s="5">
        <f>_xlfn.LET(_xlpm.w,E202,LEN(_xlpm.w)-2)</f>
        <v>2</v>
      </c>
      <c r="H202" s="5">
        <f>_xlfn.LET(_xlpm.w,F202,LEN(_xlpm.w)-2)</f>
        <v>3</v>
      </c>
      <c r="I202" s="5">
        <f>_xlfn.LET(_xlpm.a,H202,_xlpm.b,G202,MAX(_xlpm.a,_xlpm.b))</f>
        <v>3</v>
      </c>
      <c r="J202" s="4" cm="1">
        <f t="array" ref="J202">SUM(_xlfn._xlws.FILTER($D$2:$D$673,_xlfn.MAP($E$2:$E$673,_xlfn.LAMBDA(_xlpm.x,_xlpm.x=$E202))))</f>
        <v>2.34192037470726E-3</v>
      </c>
      <c r="K202" s="4">
        <f>$D202/J202</f>
        <v>1</v>
      </c>
      <c r="L202" s="4" cm="1">
        <f t="array" ref="L202">SUM(_xlfn._xlws.FILTER($D$2:$D$673,_xlfn.MAP($F$2:$F$673,_xlfn.LAMBDA(_xlpm.x,_xlpm.x=$F202))))</f>
        <v>2.34192037470726E-3</v>
      </c>
      <c r="M202" s="4">
        <f>$D202/L202</f>
        <v>1</v>
      </c>
      <c r="N202" s="4">
        <f>_xlfn.LET(_xlpm.freq,B202,_xlpm.size,H202+1,_xlpm.F,O202,LOG(1+_xlpm.freq)*LOG(1+_xlpm.size)*_xlpm.F)</f>
        <v>0.54390438285473386</v>
      </c>
      <c r="O202" s="4">
        <f>_xlfn.LET(_xlpm.a,M202,_xlpm.b,K202,2*_xlpm.a*_xlpm.b/(_xlpm.a+_xlpm.b))</f>
        <v>1</v>
      </c>
      <c r="P202" s="4">
        <f>_xlfn.LET(_xlpm.p,K202,_xlpm.q,M202,LOG(_xlpm.p/_xlpm.q))</f>
        <v>0</v>
      </c>
      <c r="Q202" s="4"/>
    </row>
    <row r="203" spans="1:17">
      <c r="A203" s="3" t="str">
        <f>_xlfn.LET(_xlpm.sep," : ",CONCATENATE(E203,_xlpm.sep,F203))</f>
        <v>~bl~ : [bl]</v>
      </c>
      <c r="B203" s="1">
        <v>8</v>
      </c>
      <c r="C203" s="3" t="s">
        <v>207</v>
      </c>
      <c r="D203" s="4">
        <f>B203/freq.sum.r1a</f>
        <v>3.7470725995316159E-3</v>
      </c>
      <c r="E203" s="3" t="str">
        <f>_xlfn.LET(_xlpm.sep,":",_xlpm.w,$C203,_xlfn.CONCAT("~",RIGHT(_xlpm.w,LEN(_xlpm.w)-FIND(_xlpm.sep,_xlpm.w)),"~"))</f>
        <v>~bl~</v>
      </c>
      <c r="F203" s="3" t="str">
        <f>_xlfn.LET(_xlpm.sep,":",_xlpm.w,$C203,_xlfn.CONCAT("[",LEFT(_xlpm.w,FIND(_xlpm.sep,_xlpm.w)-1),"]"))</f>
        <v>[bl]</v>
      </c>
      <c r="G203" s="5">
        <f>_xlfn.LET(_xlpm.w,E203,LEN(_xlpm.w)-2)</f>
        <v>2</v>
      </c>
      <c r="H203" s="5">
        <f>_xlfn.LET(_xlpm.w,F203,LEN(_xlpm.w)-2)</f>
        <v>2</v>
      </c>
      <c r="I203" s="5">
        <f>_xlfn.LET(_xlpm.a,H203,_xlpm.b,G203,MAX(_xlpm.a,_xlpm.b))</f>
        <v>2</v>
      </c>
      <c r="J203" s="4" cm="1">
        <f t="array" ref="J203">SUM(_xlfn._xlws.FILTER($D$2:$D$673,_xlfn.MAP($E$2:$E$673,_xlfn.LAMBDA(_xlpm.x,_xlpm.x=$E203))))</f>
        <v>3.7470725995316159E-3</v>
      </c>
      <c r="K203" s="4">
        <f>$D203/J203</f>
        <v>1</v>
      </c>
      <c r="L203" s="4" cm="1">
        <f t="array" ref="L203">SUM(_xlfn._xlws.FILTER($D$2:$D$673,_xlfn.MAP($F$2:$F$673,_xlfn.LAMBDA(_xlpm.x,_xlpm.x=$F203))))</f>
        <v>3.7470725995316159E-3</v>
      </c>
      <c r="M203" s="4">
        <f>$D203/L203</f>
        <v>1</v>
      </c>
      <c r="N203" s="4">
        <f>_xlfn.LET(_xlpm.freq,B203,_xlpm.size,H203+1,_xlpm.F,O203,LOG(1+_xlpm.freq)*LOG(1+_xlpm.size)*_xlpm.F)</f>
        <v>0.57451123695781303</v>
      </c>
      <c r="O203" s="4">
        <f>_xlfn.LET(_xlpm.a,M203,_xlpm.b,K203,2*_xlpm.a*_xlpm.b/(_xlpm.a+_xlpm.b))</f>
        <v>1</v>
      </c>
      <c r="P203" s="4">
        <f>_xlfn.LET(_xlpm.p,K203,_xlpm.q,M203,LOG(_xlpm.p/_xlpm.q))</f>
        <v>0</v>
      </c>
      <c r="Q203" s="4"/>
    </row>
    <row r="204" spans="1:17">
      <c r="A204" s="3" t="str">
        <f>_xlfn.LET(_xlpm.sep," : ",CONCATENATE(E204,_xlpm.sep,F204))</f>
        <v>~ug~ : [uːk]</v>
      </c>
      <c r="B204" s="1">
        <v>6</v>
      </c>
      <c r="C204" s="3" t="s">
        <v>367</v>
      </c>
      <c r="D204" s="4">
        <f>B204/freq.sum.r1a</f>
        <v>2.8103044496487119E-3</v>
      </c>
      <c r="E204" s="3" t="str">
        <f>_xlfn.LET(_xlpm.sep,":",_xlpm.w,$C204,_xlfn.CONCAT("~",RIGHT(_xlpm.w,LEN(_xlpm.w)-FIND(_xlpm.sep,_xlpm.w)),"~"))</f>
        <v>~ug~</v>
      </c>
      <c r="F204" s="3" t="str">
        <f>_xlfn.LET(_xlpm.sep,":",_xlpm.w,$C204,_xlfn.CONCAT("[",LEFT(_xlpm.w,FIND(_xlpm.sep,_xlpm.w)-1),"]"))</f>
        <v>[uːk]</v>
      </c>
      <c r="G204" s="5">
        <f>_xlfn.LET(_xlpm.w,E204,LEN(_xlpm.w)-2)</f>
        <v>2</v>
      </c>
      <c r="H204" s="5">
        <f>_xlfn.LET(_xlpm.w,F204,LEN(_xlpm.w)-2)</f>
        <v>3</v>
      </c>
      <c r="I204" s="5">
        <f>_xlfn.LET(_xlpm.a,H204,_xlpm.b,G204,MAX(_xlpm.a,_xlpm.b))</f>
        <v>3</v>
      </c>
      <c r="J204" s="4" cm="1">
        <f t="array" ref="J204">SUM(_xlfn._xlws.FILTER($D$2:$D$673,_xlfn.MAP($E$2:$E$673,_xlfn.LAMBDA(_xlpm.x,_xlpm.x=$E204))))</f>
        <v>2.8103044496487119E-3</v>
      </c>
      <c r="K204" s="4">
        <f>$D204/J204</f>
        <v>1</v>
      </c>
      <c r="L204" s="4" cm="1">
        <f t="array" ref="L204">SUM(_xlfn._xlws.FILTER($D$2:$D$673,_xlfn.MAP($F$2:$F$673,_xlfn.LAMBDA(_xlpm.x,_xlpm.x=$F204))))</f>
        <v>2.8103044496487119E-3</v>
      </c>
      <c r="M204" s="4">
        <f>$D204/L204</f>
        <v>1</v>
      </c>
      <c r="N204" s="4">
        <f>_xlfn.LET(_xlpm.freq,B204,_xlpm.size,H204+1,_xlpm.F,O204,LOG(1+_xlpm.freq)*LOG(1+_xlpm.size)*_xlpm.F)</f>
        <v>0.59069818069312607</v>
      </c>
      <c r="O204" s="4">
        <f>_xlfn.LET(_xlpm.a,M204,_xlpm.b,K204,2*_xlpm.a*_xlpm.b/(_xlpm.a+_xlpm.b))</f>
        <v>1</v>
      </c>
      <c r="P204" s="4">
        <f>_xlfn.LET(_xlpm.p,K204,_xlpm.q,M204,LOG(_xlpm.p/_xlpm.q))</f>
        <v>0</v>
      </c>
      <c r="Q204" s="4"/>
    </row>
    <row r="205" spans="1:17">
      <c r="A205" s="3" t="str">
        <f>_xlfn.LET(_xlpm.sep," : ",CONCATENATE(E205,_xlpm.sep,F205))</f>
        <v>~sp~ : [ʃp]</v>
      </c>
      <c r="B205" s="1">
        <v>9</v>
      </c>
      <c r="C205" s="3" t="s">
        <v>526</v>
      </c>
      <c r="D205" s="4">
        <f>B205/freq.sum.r1a</f>
        <v>4.2154566744730679E-3</v>
      </c>
      <c r="E205" s="3" t="str">
        <f>_xlfn.LET(_xlpm.sep,":",_xlpm.w,$C205,_xlfn.CONCAT("~",RIGHT(_xlpm.w,LEN(_xlpm.w)-FIND(_xlpm.sep,_xlpm.w)),"~"))</f>
        <v>~sp~</v>
      </c>
      <c r="F205" s="3" t="str">
        <f>_xlfn.LET(_xlpm.sep,":",_xlpm.w,$C205,_xlfn.CONCAT("[",LEFT(_xlpm.w,FIND(_xlpm.sep,_xlpm.w)-1),"]"))</f>
        <v>[ʃp]</v>
      </c>
      <c r="G205" s="5">
        <f>_xlfn.LET(_xlpm.w,E205,LEN(_xlpm.w)-2)</f>
        <v>2</v>
      </c>
      <c r="H205" s="5">
        <f>_xlfn.LET(_xlpm.w,F205,LEN(_xlpm.w)-2)</f>
        <v>2</v>
      </c>
      <c r="I205" s="5">
        <f>_xlfn.LET(_xlpm.a,H205,_xlpm.b,G205,MAX(_xlpm.a,_xlpm.b))</f>
        <v>2</v>
      </c>
      <c r="J205" s="4" cm="1">
        <f t="array" ref="J205">SUM(_xlfn._xlws.FILTER($D$2:$D$673,_xlfn.MAP($E$2:$E$673,_xlfn.LAMBDA(_xlpm.x,_xlpm.x=$E205))))</f>
        <v>4.2154566744730679E-3</v>
      </c>
      <c r="K205" s="4">
        <f>$D205/J205</f>
        <v>1</v>
      </c>
      <c r="L205" s="4" cm="1">
        <f t="array" ref="L205">SUM(_xlfn._xlws.FILTER($D$2:$D$673,_xlfn.MAP($F$2:$F$673,_xlfn.LAMBDA(_xlpm.x,_xlpm.x=$F205))))</f>
        <v>4.2154566744730679E-3</v>
      </c>
      <c r="M205" s="4">
        <f>$D205/L205</f>
        <v>1</v>
      </c>
      <c r="N205" s="4">
        <f>_xlfn.LET(_xlpm.freq,B205,_xlpm.size,H205+1,_xlpm.F,O205,LOG(1+_xlpm.freq)*LOG(1+_xlpm.size)*_xlpm.F)</f>
        <v>0.6020599913279624</v>
      </c>
      <c r="O205" s="4">
        <f>_xlfn.LET(_xlpm.a,M205,_xlpm.b,K205,2*_xlpm.a*_xlpm.b/(_xlpm.a+_xlpm.b))</f>
        <v>1</v>
      </c>
      <c r="P205" s="4">
        <f>_xlfn.LET(_xlpm.p,K205,_xlpm.q,M205,LOG(_xlpm.p/_xlpm.q))</f>
        <v>0</v>
      </c>
      <c r="Q205" s="4"/>
    </row>
    <row r="206" spans="1:17">
      <c r="A206" s="3" t="str">
        <f>_xlfn.LET(_xlpm.sep," : ",CONCATENATE(E206,_xlpm.sep,F206))</f>
        <v>~er~ : [ɐ]</v>
      </c>
      <c r="B206" s="1">
        <v>39</v>
      </c>
      <c r="C206" s="3" t="s">
        <v>38</v>
      </c>
      <c r="D206" s="4">
        <f>B206/freq.sum.r1a</f>
        <v>1.8266978922716628E-2</v>
      </c>
      <c r="E206" s="3" t="str">
        <f>_xlfn.LET(_xlpm.sep,":",_xlpm.w,$C206,_xlfn.CONCAT("~",RIGHT(_xlpm.w,LEN(_xlpm.w)-FIND(_xlpm.sep,_xlpm.w)),"~"))</f>
        <v>~er~</v>
      </c>
      <c r="F206" s="3" t="str">
        <f>_xlfn.LET(_xlpm.sep,":",_xlpm.w,$C206,_xlfn.CONCAT("[",LEFT(_xlpm.w,FIND(_xlpm.sep,_xlpm.w)-1),"]"))</f>
        <v>[ɐ]</v>
      </c>
      <c r="G206" s="5">
        <f>_xlfn.LET(_xlpm.w,E206,LEN(_xlpm.w)-2)</f>
        <v>2</v>
      </c>
      <c r="H206" s="5">
        <f>_xlfn.LET(_xlpm.w,F206,LEN(_xlpm.w)-2)</f>
        <v>1</v>
      </c>
      <c r="I206" s="5">
        <f>_xlfn.LET(_xlpm.a,H206,_xlpm.b,G206,MAX(_xlpm.a,_xlpm.b))</f>
        <v>2</v>
      </c>
      <c r="J206" s="4" cm="1">
        <f t="array" ref="J206">SUM(_xlfn._xlws.FILTER($D$2:$D$673,_xlfn.MAP($E$2:$E$673,_xlfn.LAMBDA(_xlpm.x,_xlpm.x=$E206))))</f>
        <v>2.7634660421545668E-2</v>
      </c>
      <c r="K206" s="4">
        <f>$D206/J206</f>
        <v>0.66101694915254239</v>
      </c>
      <c r="L206" s="4" cm="1">
        <f t="array" ref="L206">SUM(_xlfn._xlws.FILTER($D$2:$D$673,_xlfn.MAP($F$2:$F$673,_xlfn.LAMBDA(_xlpm.x,_xlpm.x=$F206))))</f>
        <v>2.9508196721311476E-2</v>
      </c>
      <c r="M206" s="4">
        <f>$D206/L206</f>
        <v>0.61904761904761907</v>
      </c>
      <c r="N206" s="4">
        <f>_xlfn.LET(_xlpm.freq,B206,_xlpm.size,H206+1,_xlpm.F,O206,LOG(1+_xlpm.freq)*LOG(1+_xlpm.size)*_xlpm.F)</f>
        <v>0.48869996811056038</v>
      </c>
      <c r="O206" s="4">
        <f>_xlfn.LET(_xlpm.a,M206,_xlpm.b,K206,2*_xlpm.a*_xlpm.b/(_xlpm.a+_xlpm.b))</f>
        <v>0.6393442622950819</v>
      </c>
      <c r="P206" s="4">
        <f>_xlfn.LET(_xlpm.p,K206,_xlpm.q,M206,LOG(_xlpm.p/_xlpm.q))</f>
        <v>2.8488537811437533E-2</v>
      </c>
      <c r="Q206" s="4"/>
    </row>
    <row r="207" spans="1:17">
      <c r="A207" s="3" t="str">
        <f>_xlfn.LET(_xlpm.sep," : ",CONCATENATE(E207,_xlpm.sep,F207))</f>
        <v>~an~ : [an]</v>
      </c>
      <c r="B207" s="1">
        <v>8</v>
      </c>
      <c r="C207" s="3" t="s">
        <v>74</v>
      </c>
      <c r="D207" s="4">
        <f>B207/freq.sum.r1a</f>
        <v>3.7470725995316159E-3</v>
      </c>
      <c r="E207" s="4" t="str">
        <f>_xlfn.LET(_xlpm.sep,":",_xlpm.w,$C207,_xlfn.CONCAT("~",RIGHT(_xlpm.w,LEN(_xlpm.w)-FIND(_xlpm.sep,_xlpm.w)),"~"))</f>
        <v>~an~</v>
      </c>
      <c r="F207" s="4" t="str">
        <f>_xlfn.LET(_xlpm.sep,":",_xlpm.w,$C207,_xlfn.CONCAT("[",LEFT(_xlpm.w,FIND(_xlpm.sep,_xlpm.w)-1),"]"))</f>
        <v>[an]</v>
      </c>
      <c r="G207" s="5">
        <f>_xlfn.LET(_xlpm.w,E207,LEN(_xlpm.w)-2)</f>
        <v>2</v>
      </c>
      <c r="H207" s="5">
        <f>_xlfn.LET(_xlpm.w,F207,LEN(_xlpm.w)-2)</f>
        <v>2</v>
      </c>
      <c r="I207" s="5">
        <f>_xlfn.LET(_xlpm.a,H207,_xlpm.b,G207,MAX(_xlpm.a,_xlpm.b))</f>
        <v>2</v>
      </c>
      <c r="J207" s="4" cm="1">
        <f t="array" ref="J207">SUM(_xlfn._xlws.FILTER($D$2:$D$673,_xlfn.MAP($E$2:$E$673,_xlfn.LAMBDA(_xlpm.x,_xlpm.x=$E207))))</f>
        <v>5.1522248243559719E-3</v>
      </c>
      <c r="K207" s="4">
        <f>$D207/J207</f>
        <v>0.72727272727272729</v>
      </c>
      <c r="L207" s="4" cm="1">
        <f t="array" ref="L207">SUM(_xlfn._xlws.FILTER($D$2:$D$673,_xlfn.MAP($F$2:$F$673,_xlfn.LAMBDA(_xlpm.x,_xlpm.x=$F207))))</f>
        <v>5.6206088992974239E-3</v>
      </c>
      <c r="M207" s="4">
        <f>$D207/L207</f>
        <v>0.66666666666666663</v>
      </c>
      <c r="N207" s="4">
        <f>_xlfn.LET(_xlpm.freq,B207,_xlpm.size,H207+1,_xlpm.F,O207,LOG(1+_xlpm.freq)*LOG(1+_xlpm.size)*_xlpm.F)</f>
        <v>0.39965999092717425</v>
      </c>
      <c r="O207" s="4">
        <f>_xlfn.LET(_xlpm.a,M207,_xlpm.b,K207,2*_xlpm.a*_xlpm.b/(_xlpm.a+_xlpm.b))</f>
        <v>0.69565217391304346</v>
      </c>
      <c r="P207" s="4">
        <f>_xlfn.LET(_xlpm.p,K207,_xlpm.q,M207,LOG(_xlpm.p/_xlpm.q))</f>
        <v>3.7788560889399844E-2</v>
      </c>
      <c r="Q207" s="4"/>
    </row>
    <row r="208" spans="1:17">
      <c r="A208" s="3" t="str">
        <f>_xlfn.LET(_xlpm.sep," : ",CONCATENATE(E208,_xlpm.sep,F208))</f>
        <v>~al~ : [aːl]</v>
      </c>
      <c r="B208" s="1">
        <v>7</v>
      </c>
      <c r="C208" s="3" t="s">
        <v>136</v>
      </c>
      <c r="D208" s="4">
        <f>B208/freq.sum.r1a</f>
        <v>3.2786885245901639E-3</v>
      </c>
      <c r="E208" s="3" t="str">
        <f>_xlfn.LET(_xlpm.sep,":",_xlpm.w,$C208,_xlfn.CONCAT("~",RIGHT(_xlpm.w,LEN(_xlpm.w)-FIND(_xlpm.sep,_xlpm.w)),"~"))</f>
        <v>~al~</v>
      </c>
      <c r="F208" s="3" t="str">
        <f>_xlfn.LET(_xlpm.sep,":",_xlpm.w,$C208,_xlfn.CONCAT("[",LEFT(_xlpm.w,FIND(_xlpm.sep,_xlpm.w)-1),"]"))</f>
        <v>[aːl]</v>
      </c>
      <c r="G208" s="5">
        <f>_xlfn.LET(_xlpm.w,E208,LEN(_xlpm.w)-2)</f>
        <v>2</v>
      </c>
      <c r="H208" s="5">
        <f>_xlfn.LET(_xlpm.w,F208,LEN(_xlpm.w)-2)</f>
        <v>3</v>
      </c>
      <c r="I208" s="5">
        <f>_xlfn.LET(_xlpm.a,H208,_xlpm.b,G208,MAX(_xlpm.a,_xlpm.b))</f>
        <v>3</v>
      </c>
      <c r="J208" s="4" cm="1">
        <f t="array" ref="J208">SUM(_xlfn._xlws.FILTER($D$2:$D$673,_xlfn.MAP($E$2:$E$673,_xlfn.LAMBDA(_xlpm.x,_xlpm.x=$E208))))</f>
        <v>3.7470725995316159E-3</v>
      </c>
      <c r="K208" s="4">
        <f>$D208/J208</f>
        <v>0.875</v>
      </c>
      <c r="L208" s="4" cm="1">
        <f t="array" ref="L208">SUM(_xlfn._xlws.FILTER($D$2:$D$673,_xlfn.MAP($F$2:$F$673,_xlfn.LAMBDA(_xlpm.x,_xlpm.x=$F208))))</f>
        <v>4.2154566744730679E-3</v>
      </c>
      <c r="M208" s="4">
        <f>$D208/L208</f>
        <v>0.77777777777777779</v>
      </c>
      <c r="N208" s="4">
        <f>_xlfn.LET(_xlpm.freq,B208,_xlpm.size,H208+1,_xlpm.F,O208,LOG(1+_xlpm.freq)*LOG(1+_xlpm.size)*_xlpm.F)</f>
        <v>0.51983878645470805</v>
      </c>
      <c r="O208" s="4">
        <f>_xlfn.LET(_xlpm.a,M208,_xlpm.b,K208,2*_xlpm.a*_xlpm.b/(_xlpm.a+_xlpm.b))</f>
        <v>0.82352941176470595</v>
      </c>
      <c r="P208" s="4">
        <f>_xlfn.LET(_xlpm.p,K208,_xlpm.q,M208,LOG(_xlpm.p/_xlpm.q))</f>
        <v>5.1152522447381291E-2</v>
      </c>
      <c r="Q208" s="4"/>
    </row>
    <row r="209" spans="1:17">
      <c r="A209" s="3" t="str">
        <f>_xlfn.LET(_xlpm.sep," : ",CONCATENATE(E209,_xlpm.sep,F209))</f>
        <v>~ei~ : [aɛ]</v>
      </c>
      <c r="B209" s="1">
        <v>7</v>
      </c>
      <c r="C209" s="3" t="s">
        <v>35</v>
      </c>
      <c r="D209" s="4">
        <f>B209/freq.sum.r1a</f>
        <v>3.2786885245901639E-3</v>
      </c>
      <c r="E209" s="3" t="str">
        <f>_xlfn.LET(_xlpm.sep,":",_xlpm.w,$C209,_xlfn.CONCAT("~",RIGHT(_xlpm.w,LEN(_xlpm.w)-FIND(_xlpm.sep,_xlpm.w)),"~"))</f>
        <v>~ei~</v>
      </c>
      <c r="F209" s="3" t="str">
        <f>_xlfn.LET(_xlpm.sep,":",_xlpm.w,$C209,_xlfn.CONCAT("[",LEFT(_xlpm.w,FIND(_xlpm.sep,_xlpm.w)-1),"]"))</f>
        <v>[aɛ]</v>
      </c>
      <c r="G209" s="5">
        <f>_xlfn.LET(_xlpm.w,E209,LEN(_xlpm.w)-2)</f>
        <v>2</v>
      </c>
      <c r="H209" s="5">
        <f>_xlfn.LET(_xlpm.w,F209,LEN(_xlpm.w)-2)</f>
        <v>2</v>
      </c>
      <c r="I209" s="5">
        <f>_xlfn.LET(_xlpm.a,H209,_xlpm.b,G209,MAX(_xlpm.a,_xlpm.b))</f>
        <v>2</v>
      </c>
      <c r="J209" s="4" cm="1">
        <f t="array" ref="J209">SUM(_xlfn._xlws.FILTER($D$2:$D$673,_xlfn.MAP($E$2:$E$673,_xlfn.LAMBDA(_xlpm.x,_xlpm.x=$E209))))</f>
        <v>3.2786885245901639E-3</v>
      </c>
      <c r="K209" s="4">
        <f>$D209/J209</f>
        <v>1</v>
      </c>
      <c r="L209" s="4" cm="1">
        <f t="array" ref="L209">SUM(_xlfn._xlws.FILTER($D$2:$D$673,_xlfn.MAP($F$2:$F$673,_xlfn.LAMBDA(_xlpm.x,_xlpm.x=$F209))))</f>
        <v>3.7470725995316159E-3</v>
      </c>
      <c r="M209" s="4">
        <f>$D209/L209</f>
        <v>0.875</v>
      </c>
      <c r="N209" s="4">
        <f>_xlfn.LET(_xlpm.freq,B209,_xlpm.size,H209+1,_xlpm.F,O209,LOG(1+_xlpm.freq)*LOG(1+_xlpm.size)*_xlpm.F)</f>
        <v>0.50746672642095658</v>
      </c>
      <c r="O209" s="4">
        <f>_xlfn.LET(_xlpm.a,M209,_xlpm.b,K209,2*_xlpm.a*_xlpm.b/(_xlpm.a+_xlpm.b))</f>
        <v>0.93333333333333335</v>
      </c>
      <c r="P209" s="4">
        <f>_xlfn.LET(_xlpm.p,K209,_xlpm.q,M209,LOG(_xlpm.p/_xlpm.q))</f>
        <v>5.7991946977686733E-2</v>
      </c>
      <c r="Q209" s="4"/>
    </row>
    <row r="210" spans="1:17">
      <c r="A210" s="3" t="str">
        <f>_xlfn.LET(_xlpm.sep," : ",CONCATENATE(E210,_xlpm.sep,F210))</f>
        <v>~as~ : [as]</v>
      </c>
      <c r="B210" s="1">
        <v>1</v>
      </c>
      <c r="C210" s="3" t="s">
        <v>88</v>
      </c>
      <c r="D210" s="4">
        <f>B210/freq.sum.r1a</f>
        <v>4.6838407494145199E-4</v>
      </c>
      <c r="E210" s="4" t="str">
        <f>_xlfn.LET(_xlpm.sep,":",_xlpm.w,$C210,_xlfn.CONCAT("~",RIGHT(_xlpm.w,LEN(_xlpm.w)-FIND(_xlpm.sep,_xlpm.w)),"~"))</f>
        <v>~as~</v>
      </c>
      <c r="F210" s="4" t="str">
        <f>_xlfn.LET(_xlpm.sep,":",_xlpm.w,$C210,_xlfn.CONCAT("[",LEFT(_xlpm.w,FIND(_xlpm.sep,_xlpm.w)-1),"]"))</f>
        <v>[as]</v>
      </c>
      <c r="G210" s="5">
        <f>_xlfn.LET(_xlpm.w,E210,LEN(_xlpm.w)-2)</f>
        <v>2</v>
      </c>
      <c r="H210" s="5">
        <f>_xlfn.LET(_xlpm.w,F210,LEN(_xlpm.w)-2)</f>
        <v>2</v>
      </c>
      <c r="I210" s="5">
        <f>_xlfn.LET(_xlpm.a,H210,_xlpm.b,G210,MAX(_xlpm.a,_xlpm.b))</f>
        <v>2</v>
      </c>
      <c r="J210" s="4" cm="1">
        <f t="array" ref="J210">SUM(_xlfn._xlws.FILTER($D$2:$D$673,_xlfn.MAP($E$2:$E$673,_xlfn.LAMBDA(_xlpm.x,_xlpm.x=$E210))))</f>
        <v>2.34192037470726E-3</v>
      </c>
      <c r="K210" s="4">
        <f>$D210/J210</f>
        <v>0.2</v>
      </c>
      <c r="L210" s="4" cm="1">
        <f t="array" ref="L210">SUM(_xlfn._xlws.FILTER($D$2:$D$673,_xlfn.MAP($F$2:$F$673,_xlfn.LAMBDA(_xlpm.x,_xlpm.x=$F210))))</f>
        <v>2.8103044496487119E-3</v>
      </c>
      <c r="M210" s="4">
        <f>$D210/L210</f>
        <v>0.16666666666666666</v>
      </c>
      <c r="N210" s="4">
        <f>_xlfn.LET(_xlpm.freq,B210,_xlpm.size,H210+1,_xlpm.F,O210,LOG(1+_xlpm.freq)*LOG(1+_xlpm.size)*_xlpm.F)</f>
        <v>3.2952384832529651E-2</v>
      </c>
      <c r="O210" s="4">
        <f>_xlfn.LET(_xlpm.a,M210,_xlpm.b,K210,2*_xlpm.a*_xlpm.b/(_xlpm.a+_xlpm.b))</f>
        <v>0.1818181818181818</v>
      </c>
      <c r="P210" s="4">
        <f>_xlfn.LET(_xlpm.p,K210,_xlpm.q,M210,LOG(_xlpm.p/_xlpm.q))</f>
        <v>7.9181246047624887E-2</v>
      </c>
      <c r="Q210" s="4"/>
    </row>
    <row r="211" spans="1:17">
      <c r="A211" s="3" t="str">
        <f>_xlfn.LET(_xlpm.sep," : ",CONCATENATE(E211,_xlpm.sep,F211))</f>
        <v>~ie~ : [iː]</v>
      </c>
      <c r="B211" s="1">
        <v>12</v>
      </c>
      <c r="C211" s="3" t="s">
        <v>36</v>
      </c>
      <c r="D211" s="4">
        <f>B211/freq.sum.r1a</f>
        <v>5.6206088992974239E-3</v>
      </c>
      <c r="E211" s="3" t="str">
        <f>_xlfn.LET(_xlpm.sep,":",_xlpm.w,$C211,_xlfn.CONCAT("~",RIGHT(_xlpm.w,LEN(_xlpm.w)-FIND(_xlpm.sep,_xlpm.w)),"~"))</f>
        <v>~ie~</v>
      </c>
      <c r="F211" s="3" t="str">
        <f>_xlfn.LET(_xlpm.sep,":",_xlpm.w,$C211,_xlfn.CONCAT("[",LEFT(_xlpm.w,FIND(_xlpm.sep,_xlpm.w)-1),"]"))</f>
        <v>[iː]</v>
      </c>
      <c r="G211" s="5">
        <f>_xlfn.LET(_xlpm.w,E211,LEN(_xlpm.w)-2)</f>
        <v>2</v>
      </c>
      <c r="H211" s="5">
        <f>_xlfn.LET(_xlpm.w,F211,LEN(_xlpm.w)-2)</f>
        <v>2</v>
      </c>
      <c r="I211" s="5">
        <f>_xlfn.LET(_xlpm.a,H211,_xlpm.b,G211,MAX(_xlpm.a,_xlpm.b))</f>
        <v>2</v>
      </c>
      <c r="J211" s="4" cm="1">
        <f t="array" ref="J211">SUM(_xlfn._xlws.FILTER($D$2:$D$673,_xlfn.MAP($E$2:$E$673,_xlfn.LAMBDA(_xlpm.x,_xlpm.x=$E211))))</f>
        <v>5.6206088992974239E-3</v>
      </c>
      <c r="K211" s="4">
        <f>$D211/J211</f>
        <v>1</v>
      </c>
      <c r="L211" s="4" cm="1">
        <f t="array" ref="L211">SUM(_xlfn._xlws.FILTER($D$2:$D$673,_xlfn.MAP($F$2:$F$673,_xlfn.LAMBDA(_xlpm.x,_xlpm.x=$F211))))</f>
        <v>7.0257611241217799E-3</v>
      </c>
      <c r="M211" s="4">
        <f>$D211/L211</f>
        <v>0.8</v>
      </c>
      <c r="N211" s="4">
        <f>_xlfn.LET(_xlpm.freq,B211,_xlpm.size,H211+1,_xlpm.F,O211,LOG(1+_xlpm.freq)*LOG(1+_xlpm.size)*_xlpm.F)</f>
        <v>0.5961428666930626</v>
      </c>
      <c r="O211" s="4">
        <f>_xlfn.LET(_xlpm.a,M211,_xlpm.b,K211,2*_xlpm.a*_xlpm.b/(_xlpm.a+_xlpm.b))</f>
        <v>0.88888888888888895</v>
      </c>
      <c r="P211" s="4">
        <f>_xlfn.LET(_xlpm.p,K211,_xlpm.q,M211,LOG(_xlpm.p/_xlpm.q))</f>
        <v>9.691001300805642E-2</v>
      </c>
      <c r="Q211" s="4"/>
    </row>
    <row r="212" spans="1:17">
      <c r="A212" s="3" t="str">
        <f>_xlfn.LET(_xlpm.sep," : ",CONCATENATE(E212,_xlpm.sep,F212))</f>
        <v>~ar~ : [aːʁ]</v>
      </c>
      <c r="B212" s="1">
        <v>8</v>
      </c>
      <c r="C212" s="3" t="s">
        <v>194</v>
      </c>
      <c r="D212" s="4">
        <f>B212/freq.sum.r1a</f>
        <v>3.7470725995316159E-3</v>
      </c>
      <c r="E212" s="4" t="str">
        <f>_xlfn.LET(_xlpm.sep,":",_xlpm.w,$C212,_xlfn.CONCAT("~",RIGHT(_xlpm.w,LEN(_xlpm.w)-FIND(_xlpm.sep,_xlpm.w)),"~"))</f>
        <v>~ar~</v>
      </c>
      <c r="F212" s="4" t="str">
        <f>_xlfn.LET(_xlpm.sep,":",_xlpm.w,$C212,_xlfn.CONCAT("[",LEFT(_xlpm.w,FIND(_xlpm.sep,_xlpm.w)-1),"]"))</f>
        <v>[aːʁ]</v>
      </c>
      <c r="G212" s="5">
        <f>_xlfn.LET(_xlpm.w,E212,LEN(_xlpm.w)-2)</f>
        <v>2</v>
      </c>
      <c r="H212" s="5">
        <f>_xlfn.LET(_xlpm.w,F212,LEN(_xlpm.w)-2)</f>
        <v>3</v>
      </c>
      <c r="I212" s="5">
        <f>_xlfn.LET(_xlpm.a,H212,_xlpm.b,G212,MAX(_xlpm.a,_xlpm.b))</f>
        <v>3</v>
      </c>
      <c r="J212" s="4" cm="1">
        <f t="array" ref="J212">SUM(_xlfn._xlws.FILTER($D$2:$D$673,_xlfn.MAP($E$2:$E$673,_xlfn.LAMBDA(_xlpm.x,_xlpm.x=$E212))))</f>
        <v>5.1522248243559719E-3</v>
      </c>
      <c r="K212" s="4">
        <f>$D212/J212</f>
        <v>0.72727272727272729</v>
      </c>
      <c r="L212" s="4" cm="1">
        <f t="array" ref="L212">SUM(_xlfn._xlws.FILTER($D$2:$D$673,_xlfn.MAP($F$2:$F$673,_xlfn.LAMBDA(_xlpm.x,_xlpm.x=$F212))))</f>
        <v>7.0257611241217799E-3</v>
      </c>
      <c r="M212" s="4">
        <f>$D212/L212</f>
        <v>0.53333333333333333</v>
      </c>
      <c r="N212" s="4">
        <f>_xlfn.LET(_xlpm.freq,B212,_xlpm.size,H212+1,_xlpm.F,O212,LOG(1+_xlpm.freq)*LOG(1+_xlpm.size)*_xlpm.F)</f>
        <v>0.41045347136025745</v>
      </c>
      <c r="O212" s="4">
        <f>_xlfn.LET(_xlpm.a,M212,_xlpm.b,K212,2*_xlpm.a*_xlpm.b/(_xlpm.a+_xlpm.b))</f>
        <v>0.61538461538461531</v>
      </c>
      <c r="P212" s="4">
        <f>_xlfn.LET(_xlpm.p,K212,_xlpm.q,M212,LOG(_xlpm.p/_xlpm.q))</f>
        <v>0.13469857389745624</v>
      </c>
      <c r="Q212" s="4"/>
    </row>
    <row r="213" spans="1:17">
      <c r="A213" s="3" t="str">
        <f>_xlfn.LET(_xlpm.sep," : ",CONCATENATE(E213,_xlpm.sep,F213))</f>
        <v>~it~ : [ɪt]</v>
      </c>
      <c r="B213" s="1">
        <v>2</v>
      </c>
      <c r="C213" s="3" t="s">
        <v>562</v>
      </c>
      <c r="D213" s="4">
        <f>B213/freq.sum.r1a</f>
        <v>9.3676814988290398E-4</v>
      </c>
      <c r="E213" s="3" t="str">
        <f>_xlfn.LET(_xlpm.sep,":",_xlpm.w,$C213,_xlfn.CONCAT("~",RIGHT(_xlpm.w,LEN(_xlpm.w)-FIND(_xlpm.sep,_xlpm.w)),"~"))</f>
        <v>~it~</v>
      </c>
      <c r="F213" s="3" t="str">
        <f>_xlfn.LET(_xlpm.sep,":",_xlpm.w,$C213,_xlfn.CONCAT("[",LEFT(_xlpm.w,FIND(_xlpm.sep,_xlpm.w)-1),"]"))</f>
        <v>[ɪt]</v>
      </c>
      <c r="G213" s="5">
        <f>_xlfn.LET(_xlpm.w,E213,LEN(_xlpm.w)-2)</f>
        <v>2</v>
      </c>
      <c r="H213" s="5">
        <f>_xlfn.LET(_xlpm.w,F213,LEN(_xlpm.w)-2)</f>
        <v>2</v>
      </c>
      <c r="I213" s="5">
        <f>_xlfn.LET(_xlpm.a,H213,_xlpm.b,G213,MAX(_xlpm.a,_xlpm.b))</f>
        <v>2</v>
      </c>
      <c r="J213" s="4" cm="1">
        <f t="array" ref="J213">SUM(_xlfn._xlws.FILTER($D$2:$D$673,_xlfn.MAP($E$2:$E$673,_xlfn.LAMBDA(_xlpm.x,_xlpm.x=$E213))))</f>
        <v>2.34192037470726E-3</v>
      </c>
      <c r="K213" s="4">
        <f>$D213/J213</f>
        <v>0.4</v>
      </c>
      <c r="L213" s="4" cm="1">
        <f t="array" ref="L213">SUM(_xlfn._xlws.FILTER($D$2:$D$673,_xlfn.MAP($F$2:$F$673,_xlfn.LAMBDA(_xlpm.x,_xlpm.x=$F213))))</f>
        <v>3.2786885245901639E-3</v>
      </c>
      <c r="M213" s="4">
        <f>$D213/L213</f>
        <v>0.2857142857142857</v>
      </c>
      <c r="N213" s="4">
        <f>_xlfn.LET(_xlpm.freq,B213,_xlpm.size,H213+1,_xlpm.F,O213,LOG(1+_xlpm.freq)*LOG(1+_xlpm.size)*_xlpm.F)</f>
        <v>9.5751872826302167E-2</v>
      </c>
      <c r="O213" s="4">
        <f>_xlfn.LET(_xlpm.a,M213,_xlpm.b,K213,2*_xlpm.a*_xlpm.b/(_xlpm.a+_xlpm.b))</f>
        <v>0.33333333333333331</v>
      </c>
      <c r="P213" s="4">
        <f>_xlfn.LET(_xlpm.p,K213,_xlpm.q,M213,LOG(_xlpm.p/_xlpm.q))</f>
        <v>0.14612803567823807</v>
      </c>
      <c r="Q213" s="4"/>
    </row>
    <row r="214" spans="1:17">
      <c r="A214" s="3" t="str">
        <f>_xlfn.LET(_xlpm.sep," : ",CONCATENATE(E214,_xlpm.sep,F214))</f>
        <v>~ül~ : [ːl]</v>
      </c>
      <c r="B214" s="1">
        <v>2</v>
      </c>
      <c r="C214" s="3" t="s">
        <v>445</v>
      </c>
      <c r="D214" s="4">
        <f>B214/freq.sum.r1a</f>
        <v>9.3676814988290398E-4</v>
      </c>
      <c r="E214" s="3" t="str">
        <f>_xlfn.LET(_xlpm.sep,":",_xlpm.w,$C214,_xlfn.CONCAT("~",RIGHT(_xlpm.w,LEN(_xlpm.w)-FIND(_xlpm.sep,_xlpm.w)),"~"))</f>
        <v>~ül~</v>
      </c>
      <c r="F214" s="3" t="str">
        <f>_xlfn.LET(_xlpm.sep,":",_xlpm.w,$C214,_xlfn.CONCAT("[",LEFT(_xlpm.w,FIND(_xlpm.sep,_xlpm.w)-1),"]"))</f>
        <v>[ːl]</v>
      </c>
      <c r="G214" s="5">
        <f>_xlfn.LET(_xlpm.w,E214,LEN(_xlpm.w)-2)</f>
        <v>2</v>
      </c>
      <c r="H214" s="5">
        <f>_xlfn.LET(_xlpm.w,F214,LEN(_xlpm.w)-2)</f>
        <v>2</v>
      </c>
      <c r="I214" s="5">
        <f>_xlfn.LET(_xlpm.a,H214,_xlpm.b,G214,MAX(_xlpm.a,_xlpm.b))</f>
        <v>2</v>
      </c>
      <c r="J214" s="4" cm="1">
        <f t="array" ref="J214">SUM(_xlfn._xlws.FILTER($D$2:$D$673,_xlfn.MAP($E$2:$E$673,_xlfn.LAMBDA(_xlpm.x,_xlpm.x=$E214))))</f>
        <v>9.3676814988290398E-4</v>
      </c>
      <c r="K214" s="4">
        <f>$D214/J214</f>
        <v>1</v>
      </c>
      <c r="L214" s="4" cm="1">
        <f t="array" ref="L214">SUM(_xlfn._xlws.FILTER($D$2:$D$673,_xlfn.MAP($F$2:$F$673,_xlfn.LAMBDA(_xlpm.x,_xlpm.x=$F214))))</f>
        <v>1.405152224824356E-3</v>
      </c>
      <c r="M214" s="4">
        <f>$D214/L214</f>
        <v>0.66666666666666663</v>
      </c>
      <c r="N214" s="4">
        <f>_xlfn.LET(_xlpm.freq,B214,_xlpm.size,H214+1,_xlpm.F,O214,LOG(1+_xlpm.freq)*LOG(1+_xlpm.size)*_xlpm.F)</f>
        <v>0.22980449478312523</v>
      </c>
      <c r="O214" s="4">
        <f>_xlfn.LET(_xlpm.a,M214,_xlpm.b,K214,2*_xlpm.a*_xlpm.b/(_xlpm.a+_xlpm.b))</f>
        <v>0.8</v>
      </c>
      <c r="P214" s="4">
        <f>_xlfn.LET(_xlpm.p,K214,_xlpm.q,M214,LOG(_xlpm.p/_xlpm.q))</f>
        <v>0.17609125905568124</v>
      </c>
      <c r="Q214" s="4"/>
    </row>
    <row r="215" spans="1:17">
      <c r="A215" s="3" t="str">
        <f>_xlfn.LET(_xlpm.sep," : ",CONCATENATE(E215,_xlpm.sep,F215))</f>
        <v>~ön~ : [ːn]</v>
      </c>
      <c r="B215" s="1">
        <v>2</v>
      </c>
      <c r="C215" s="3" t="s">
        <v>485</v>
      </c>
      <c r="D215" s="4">
        <f>B215/freq.sum.r1a</f>
        <v>9.3676814988290398E-4</v>
      </c>
      <c r="E215" s="4" t="str">
        <f>_xlfn.LET(_xlpm.sep,":",_xlpm.w,$C215,_xlfn.CONCAT("~",RIGHT(_xlpm.w,LEN(_xlpm.w)-FIND(_xlpm.sep,_xlpm.w)),"~"))</f>
        <v>~ön~</v>
      </c>
      <c r="F215" s="4" t="str">
        <f>_xlfn.LET(_xlpm.sep,":",_xlpm.w,$C215,_xlfn.CONCAT("[",LEFT(_xlpm.w,FIND(_xlpm.sep,_xlpm.w)-1),"]"))</f>
        <v>[ːn]</v>
      </c>
      <c r="G215" s="5">
        <f>_xlfn.LET(_xlpm.w,E215,LEN(_xlpm.w)-2)</f>
        <v>2</v>
      </c>
      <c r="H215" s="5">
        <f>_xlfn.LET(_xlpm.w,F215,LEN(_xlpm.w)-2)</f>
        <v>2</v>
      </c>
      <c r="I215" s="5">
        <f>_xlfn.LET(_xlpm.a,H215,_xlpm.b,G215,MAX(_xlpm.a,_xlpm.b))</f>
        <v>2</v>
      </c>
      <c r="J215" s="4" cm="1">
        <f t="array" ref="J215">SUM(_xlfn._xlws.FILTER($D$2:$D$673,_xlfn.MAP($E$2:$E$673,_xlfn.LAMBDA(_xlpm.x,_xlpm.x=$E215))))</f>
        <v>9.3676814988290398E-4</v>
      </c>
      <c r="K215" s="4">
        <f>$D215/J215</f>
        <v>1</v>
      </c>
      <c r="L215" s="4" cm="1">
        <f t="array" ref="L215">SUM(_xlfn._xlws.FILTER($D$2:$D$673,_xlfn.MAP($F$2:$F$673,_xlfn.LAMBDA(_xlpm.x,_xlpm.x=$F215))))</f>
        <v>1.405152224824356E-3</v>
      </c>
      <c r="M215" s="4">
        <f>$D215/L215</f>
        <v>0.66666666666666663</v>
      </c>
      <c r="N215" s="4">
        <f>_xlfn.LET(_xlpm.freq,B215,_xlpm.size,H215+1,_xlpm.F,O215,LOG(1+_xlpm.freq)*LOG(1+_xlpm.size)*_xlpm.F)</f>
        <v>0.22980449478312523</v>
      </c>
      <c r="O215" s="4">
        <f>_xlfn.LET(_xlpm.a,M215,_xlpm.b,K215,2*_xlpm.a*_xlpm.b/(_xlpm.a+_xlpm.b))</f>
        <v>0.8</v>
      </c>
      <c r="P215" s="4">
        <f>_xlfn.LET(_xlpm.p,K215,_xlpm.q,M215,LOG(_xlpm.p/_xlpm.q))</f>
        <v>0.17609125905568124</v>
      </c>
      <c r="Q215" s="4"/>
    </row>
    <row r="216" spans="1:17">
      <c r="A216" s="3" t="str">
        <f>_xlfn.LET(_xlpm.sep," : ",CONCATENATE(E216,_xlpm.sep,F216))</f>
        <v>~ig~ : [ɪç]</v>
      </c>
      <c r="B216" s="1">
        <v>13</v>
      </c>
      <c r="C216" s="3" t="s">
        <v>396</v>
      </c>
      <c r="D216" s="4">
        <f>B216/freq.sum.r1a</f>
        <v>6.0889929742388759E-3</v>
      </c>
      <c r="E216" s="4" t="str">
        <f>_xlfn.LET(_xlpm.sep,":",_xlpm.w,$C216,_xlfn.CONCAT("~",RIGHT(_xlpm.w,LEN(_xlpm.w)-FIND(_xlpm.sep,_xlpm.w)),"~"))</f>
        <v>~ig~</v>
      </c>
      <c r="F216" s="4" t="str">
        <f>_xlfn.LET(_xlpm.sep,":",_xlpm.w,$C216,_xlfn.CONCAT("[",LEFT(_xlpm.w,FIND(_xlpm.sep,_xlpm.w)-1),"]"))</f>
        <v>[ɪç]</v>
      </c>
      <c r="G216" s="5">
        <f>_xlfn.LET(_xlpm.w,E216,LEN(_xlpm.w)-2)</f>
        <v>2</v>
      </c>
      <c r="H216" s="5">
        <f>_xlfn.LET(_xlpm.w,F216,LEN(_xlpm.w)-2)</f>
        <v>2</v>
      </c>
      <c r="I216" s="5">
        <f>_xlfn.LET(_xlpm.a,H216,_xlpm.b,G216,MAX(_xlpm.a,_xlpm.b))</f>
        <v>2</v>
      </c>
      <c r="J216" s="4" cm="1">
        <f t="array" ref="J216">SUM(_xlfn._xlws.FILTER($D$2:$D$673,_xlfn.MAP($E$2:$E$673,_xlfn.LAMBDA(_xlpm.x,_xlpm.x=$E216))))</f>
        <v>7.0257611241217799E-3</v>
      </c>
      <c r="K216" s="4">
        <f>$D216/J216</f>
        <v>0.8666666666666667</v>
      </c>
      <c r="L216" s="4" cm="1">
        <f t="array" ref="L216">SUM(_xlfn._xlws.FILTER($D$2:$D$673,_xlfn.MAP($F$2:$F$673,_xlfn.LAMBDA(_xlpm.x,_xlpm.x=$F216))))</f>
        <v>1.0772833723653397E-2</v>
      </c>
      <c r="M216" s="4">
        <f>$D216/L216</f>
        <v>0.56521739130434778</v>
      </c>
      <c r="N216" s="4">
        <f>_xlfn.LET(_xlpm.freq,B216,_xlpm.size,H216+1,_xlpm.F,O216,LOG(1+_xlpm.freq)*LOG(1+_xlpm.size)*_xlpm.F)</f>
        <v>0.47213115041448789</v>
      </c>
      <c r="O216" s="4">
        <f>_xlfn.LET(_xlpm.a,M216,_xlpm.b,K216,2*_xlpm.a*_xlpm.b/(_xlpm.a+_xlpm.b))</f>
        <v>0.68421052631578949</v>
      </c>
      <c r="P216" s="4">
        <f>_xlfn.LET(_xlpm.p,K216,_xlpm.q,M216,LOG(_xlpm.p/_xlpm.q))</f>
        <v>0.18563657696191166</v>
      </c>
      <c r="Q216" s="4"/>
    </row>
    <row r="217" spans="1:17">
      <c r="A217" s="3" t="str">
        <f>_xlfn.LET(_xlpm.sep," : ",CONCATENATE(E217,_xlpm.sep,F217))</f>
        <v>~od~ : [oːt]</v>
      </c>
      <c r="B217" s="1">
        <v>1</v>
      </c>
      <c r="C217" s="3" t="s">
        <v>334</v>
      </c>
      <c r="D217" s="4">
        <f>B217/freq.sum.r1a</f>
        <v>4.6838407494145199E-4</v>
      </c>
      <c r="E217" s="3" t="str">
        <f>_xlfn.LET(_xlpm.sep,":",_xlpm.w,$C217,_xlfn.CONCAT("~",RIGHT(_xlpm.w,LEN(_xlpm.w)-FIND(_xlpm.sep,_xlpm.w)),"~"))</f>
        <v>~od~</v>
      </c>
      <c r="F217" s="3" t="str">
        <f>_xlfn.LET(_xlpm.sep,":",_xlpm.w,$C217,_xlfn.CONCAT("[",LEFT(_xlpm.w,FIND(_xlpm.sep,_xlpm.w)-1),"]"))</f>
        <v>[oːt]</v>
      </c>
      <c r="G217" s="5">
        <f>_xlfn.LET(_xlpm.w,E217,LEN(_xlpm.w)-2)</f>
        <v>2</v>
      </c>
      <c r="H217" s="5">
        <f>_xlfn.LET(_xlpm.w,F217,LEN(_xlpm.w)-2)</f>
        <v>3</v>
      </c>
      <c r="I217" s="5">
        <f>_xlfn.LET(_xlpm.a,H217,_xlpm.b,G217,MAX(_xlpm.a,_xlpm.b))</f>
        <v>3</v>
      </c>
      <c r="J217" s="4" cm="1">
        <f t="array" ref="J217">SUM(_xlfn._xlws.FILTER($D$2:$D$673,_xlfn.MAP($E$2:$E$673,_xlfn.LAMBDA(_xlpm.x,_xlpm.x=$E217))))</f>
        <v>1.873536299765808E-3</v>
      </c>
      <c r="K217" s="4">
        <f>$D217/J217</f>
        <v>0.25</v>
      </c>
      <c r="L217" s="4" cm="1">
        <f t="array" ref="L217">SUM(_xlfn._xlws.FILTER($D$2:$D$673,_xlfn.MAP($F$2:$F$673,_xlfn.LAMBDA(_xlpm.x,_xlpm.x=$F217))))</f>
        <v>3.2786885245901639E-3</v>
      </c>
      <c r="M217" s="4">
        <f>$D217/L217</f>
        <v>0.14285714285714285</v>
      </c>
      <c r="N217" s="4">
        <f>_xlfn.LET(_xlpm.freq,B217,_xlpm.size,H217+1,_xlpm.F,O217,LOG(1+_xlpm.freq)*LOG(1+_xlpm.size)*_xlpm.F)</f>
        <v>3.8256534068095399E-2</v>
      </c>
      <c r="O217" s="4">
        <f>_xlfn.LET(_xlpm.a,M217,_xlpm.b,K217,2*_xlpm.a*_xlpm.b/(_xlpm.a+_xlpm.b))</f>
        <v>0.18181818181818182</v>
      </c>
      <c r="P217" s="4">
        <f>_xlfn.LET(_xlpm.p,K217,_xlpm.q,M217,LOG(_xlpm.p/_xlpm.q))</f>
        <v>0.24303804868629444</v>
      </c>
      <c r="Q217" s="4"/>
    </row>
    <row r="218" spans="1:17">
      <c r="A218" s="3" t="str">
        <f>_xlfn.LET(_xlpm.sep," : ",CONCATENATE(E218,_xlpm.sep,F218))</f>
        <v>~eu~ : []</v>
      </c>
      <c r="B218" s="1">
        <v>2</v>
      </c>
      <c r="C218" s="3" t="s">
        <v>48</v>
      </c>
      <c r="D218" s="4">
        <f>B218/freq.sum.r1a</f>
        <v>9.3676814988290398E-4</v>
      </c>
      <c r="E218" s="3" t="str">
        <f>_xlfn.LET(_xlpm.sep,":",_xlpm.w,$C218,_xlfn.CONCAT("~",RIGHT(_xlpm.w,LEN(_xlpm.w)-FIND(_xlpm.sep,_xlpm.w)),"~"))</f>
        <v>~eu~</v>
      </c>
      <c r="F218" s="3" t="str">
        <f>_xlfn.LET(_xlpm.sep,":",_xlpm.w,$C218,_xlfn.CONCAT("[",LEFT(_xlpm.w,FIND(_xlpm.sep,_xlpm.w)-1),"]"))</f>
        <v>[]</v>
      </c>
      <c r="G218" s="5">
        <f>_xlfn.LET(_xlpm.w,E218,LEN(_xlpm.w)-2)</f>
        <v>2</v>
      </c>
      <c r="H218" s="5">
        <f>_xlfn.LET(_xlpm.w,F218,LEN(_xlpm.w)-2)</f>
        <v>0</v>
      </c>
      <c r="I218" s="5">
        <f>_xlfn.LET(_xlpm.a,H218,_xlpm.b,G218,MAX(_xlpm.a,_xlpm.b))</f>
        <v>2</v>
      </c>
      <c r="J218" s="4" cm="1">
        <f t="array" ref="J218">SUM(_xlfn._xlws.FILTER($D$2:$D$673,_xlfn.MAP($E$2:$E$673,_xlfn.LAMBDA(_xlpm.x,_xlpm.x=$E218))))</f>
        <v>9.3676814988290398E-4</v>
      </c>
      <c r="K218" s="4">
        <f>$D218/J218</f>
        <v>1</v>
      </c>
      <c r="L218" s="4" cm="1">
        <f t="array" ref="L218">SUM(_xlfn._xlws.FILTER($D$2:$D$673,_xlfn.MAP($F$2:$F$673,_xlfn.LAMBDA(_xlpm.x,_xlpm.x=$F218))))</f>
        <v>1.873536299765808E-3</v>
      </c>
      <c r="M218" s="4">
        <f>$D218/L218</f>
        <v>0.5</v>
      </c>
      <c r="N218" s="4">
        <f>_xlfn.LET(_xlpm.freq,B218,_xlpm.size,H218+1,_xlpm.F,O218,LOG(1+_xlpm.freq)*LOG(1+_xlpm.size)*_xlpm.F)</f>
        <v>9.5751872826302167E-2</v>
      </c>
      <c r="O218" s="4">
        <f>_xlfn.LET(_xlpm.a,M218,_xlpm.b,K218,2*_xlpm.a*_xlpm.b/(_xlpm.a+_xlpm.b))</f>
        <v>0.66666666666666663</v>
      </c>
      <c r="P218" s="4">
        <f>_xlfn.LET(_xlpm.p,K218,_xlpm.q,M218,LOG(_xlpm.p/_xlpm.q))</f>
        <v>0.3010299956639812</v>
      </c>
      <c r="Q218" s="4"/>
    </row>
    <row r="219" spans="1:17">
      <c r="A219" s="3" t="str">
        <f>_xlfn.LET(_xlpm.sep," : ",CONCATENATE(E219,_xlpm.sep,F219))</f>
        <v>~qu~ : [kv]</v>
      </c>
      <c r="B219" s="1">
        <v>1</v>
      </c>
      <c r="C219" s="3" t="s">
        <v>299</v>
      </c>
      <c r="D219" s="4">
        <f>B219/freq.sum.r1a</f>
        <v>4.6838407494145199E-4</v>
      </c>
      <c r="E219" s="4" t="str">
        <f>_xlfn.LET(_xlpm.sep,":",_xlpm.w,$C219,_xlfn.CONCAT("~",RIGHT(_xlpm.w,LEN(_xlpm.w)-FIND(_xlpm.sep,_xlpm.w)),"~"))</f>
        <v>~qu~</v>
      </c>
      <c r="F219" s="4" t="str">
        <f>_xlfn.LET(_xlpm.sep,":",_xlpm.w,$C219,_xlfn.CONCAT("[",LEFT(_xlpm.w,FIND(_xlpm.sep,_xlpm.w)-1),"]"))</f>
        <v>[kv]</v>
      </c>
      <c r="G219" s="5">
        <f>_xlfn.LET(_xlpm.w,E219,LEN(_xlpm.w)-2)</f>
        <v>2</v>
      </c>
      <c r="H219" s="5">
        <f>_xlfn.LET(_xlpm.w,F219,LEN(_xlpm.w)-2)</f>
        <v>2</v>
      </c>
      <c r="I219" s="5">
        <f>_xlfn.LET(_xlpm.a,H219,_xlpm.b,G219,MAX(_xlpm.a,_xlpm.b))</f>
        <v>2</v>
      </c>
      <c r="J219" s="4" cm="1">
        <f t="array" ref="J219">SUM(_xlfn._xlws.FILTER($D$2:$D$673,_xlfn.MAP($E$2:$E$673,_xlfn.LAMBDA(_xlpm.x,_xlpm.x=$E219))))</f>
        <v>4.6838407494145199E-4</v>
      </c>
      <c r="K219" s="4">
        <f>$D219/J219</f>
        <v>1</v>
      </c>
      <c r="L219" s="4" cm="1">
        <f t="array" ref="L219">SUM(_xlfn._xlws.FILTER($D$2:$D$673,_xlfn.MAP($F$2:$F$673,_xlfn.LAMBDA(_xlpm.x,_xlpm.x=$F219))))</f>
        <v>9.3676814988290398E-4</v>
      </c>
      <c r="M219" s="4">
        <f>$D219/L219</f>
        <v>0.5</v>
      </c>
      <c r="N219" s="4">
        <f>_xlfn.LET(_xlpm.freq,B219,_xlpm.size,H219+1,_xlpm.F,O219,LOG(1+_xlpm.freq)*LOG(1+_xlpm.size)*_xlpm.F)</f>
        <v>0.12082541105260872</v>
      </c>
      <c r="O219" s="4">
        <f>_xlfn.LET(_xlpm.a,M219,_xlpm.b,K219,2*_xlpm.a*_xlpm.b/(_xlpm.a+_xlpm.b))</f>
        <v>0.66666666666666663</v>
      </c>
      <c r="P219" s="4">
        <f>_xlfn.LET(_xlpm.p,K219,_xlpm.q,M219,LOG(_xlpm.p/_xlpm.q))</f>
        <v>0.3010299956639812</v>
      </c>
      <c r="Q219" s="4"/>
    </row>
    <row r="220" spans="1:17">
      <c r="A220" s="3" t="str">
        <f>_xlfn.LET(_xlpm.sep," : ",CONCATENATE(E220,_xlpm.sep,F220))</f>
        <v>~rh~ : [ɐh]</v>
      </c>
      <c r="B220" s="1">
        <v>1</v>
      </c>
      <c r="C220" s="3" t="s">
        <v>419</v>
      </c>
      <c r="D220" s="4">
        <f>B220/freq.sum.r1a</f>
        <v>4.6838407494145199E-4</v>
      </c>
      <c r="E220" s="3" t="str">
        <f>_xlfn.LET(_xlpm.sep,":",_xlpm.w,$C220,_xlfn.CONCAT("~",RIGHT(_xlpm.w,LEN(_xlpm.w)-FIND(_xlpm.sep,_xlpm.w)),"~"))</f>
        <v>~rh~</v>
      </c>
      <c r="F220" s="3" t="str">
        <f>_xlfn.LET(_xlpm.sep,":",_xlpm.w,$C220,_xlfn.CONCAT("[",LEFT(_xlpm.w,FIND(_xlpm.sep,_xlpm.w)-1),"]"))</f>
        <v>[ɐh]</v>
      </c>
      <c r="G220" s="5">
        <f>_xlfn.LET(_xlpm.w,E220,LEN(_xlpm.w)-2)</f>
        <v>2</v>
      </c>
      <c r="H220" s="5">
        <f>_xlfn.LET(_xlpm.w,F220,LEN(_xlpm.w)-2)</f>
        <v>2</v>
      </c>
      <c r="I220" s="5">
        <f>_xlfn.LET(_xlpm.a,H220,_xlpm.b,G220,MAX(_xlpm.a,_xlpm.b))</f>
        <v>2</v>
      </c>
      <c r="J220" s="4" cm="1">
        <f t="array" ref="J220">SUM(_xlfn._xlws.FILTER($D$2:$D$673,_xlfn.MAP($E$2:$E$673,_xlfn.LAMBDA(_xlpm.x,_xlpm.x=$E220))))</f>
        <v>4.6838407494145199E-4</v>
      </c>
      <c r="K220" s="4">
        <f>$D220/J220</f>
        <v>1</v>
      </c>
      <c r="L220" s="4" cm="1">
        <f t="array" ref="L220">SUM(_xlfn._xlws.FILTER($D$2:$D$673,_xlfn.MAP($F$2:$F$673,_xlfn.LAMBDA(_xlpm.x,_xlpm.x=$F220))))</f>
        <v>9.3676814988290398E-4</v>
      </c>
      <c r="M220" s="4">
        <f>$D220/L220</f>
        <v>0.5</v>
      </c>
      <c r="N220" s="4">
        <f>_xlfn.LET(_xlpm.freq,B220,_xlpm.size,H220+1,_xlpm.F,O220,LOG(1+_xlpm.freq)*LOG(1+_xlpm.size)*_xlpm.F)</f>
        <v>0.12082541105260872</v>
      </c>
      <c r="O220" s="4">
        <f>_xlfn.LET(_xlpm.a,M220,_xlpm.b,K220,2*_xlpm.a*_xlpm.b/(_xlpm.a+_xlpm.b))</f>
        <v>0.66666666666666663</v>
      </c>
      <c r="P220" s="4">
        <f>_xlfn.LET(_xlpm.p,K220,_xlpm.q,M220,LOG(_xlpm.p/_xlpm.q))</f>
        <v>0.3010299956639812</v>
      </c>
      <c r="Q220" s="4"/>
    </row>
    <row r="221" spans="1:17">
      <c r="A221" s="3" t="str">
        <f>_xlfn.LET(_xlpm.sep," : ",CONCATENATE(E221,_xlpm.sep,F221))</f>
        <v>~ub~ : [ʊp]</v>
      </c>
      <c r="B221" s="1">
        <v>1</v>
      </c>
      <c r="C221" s="3" t="s">
        <v>527</v>
      </c>
      <c r="D221" s="4">
        <f>B221/freq.sum.r1a</f>
        <v>4.6838407494145199E-4</v>
      </c>
      <c r="E221" s="3" t="str">
        <f>_xlfn.LET(_xlpm.sep,":",_xlpm.w,$C221,_xlfn.CONCAT("~",RIGHT(_xlpm.w,LEN(_xlpm.w)-FIND(_xlpm.sep,_xlpm.w)),"~"))</f>
        <v>~ub~</v>
      </c>
      <c r="F221" s="3" t="str">
        <f>_xlfn.LET(_xlpm.sep,":",_xlpm.w,$C221,_xlfn.CONCAT("[",LEFT(_xlpm.w,FIND(_xlpm.sep,_xlpm.w)-1),"]"))</f>
        <v>[ʊp]</v>
      </c>
      <c r="G221" s="5">
        <f>_xlfn.LET(_xlpm.w,E221,LEN(_xlpm.w)-2)</f>
        <v>2</v>
      </c>
      <c r="H221" s="5">
        <f>_xlfn.LET(_xlpm.w,F221,LEN(_xlpm.w)-2)</f>
        <v>2</v>
      </c>
      <c r="I221" s="5">
        <f>_xlfn.LET(_xlpm.a,H221,_xlpm.b,G221,MAX(_xlpm.a,_xlpm.b))</f>
        <v>2</v>
      </c>
      <c r="J221" s="4" cm="1">
        <f t="array" ref="J221">SUM(_xlfn._xlws.FILTER($D$2:$D$673,_xlfn.MAP($E$2:$E$673,_xlfn.LAMBDA(_xlpm.x,_xlpm.x=$E221))))</f>
        <v>4.6838407494145199E-4</v>
      </c>
      <c r="K221" s="4">
        <f>$D221/J221</f>
        <v>1</v>
      </c>
      <c r="L221" s="4" cm="1">
        <f t="array" ref="L221">SUM(_xlfn._xlws.FILTER($D$2:$D$673,_xlfn.MAP($F$2:$F$673,_xlfn.LAMBDA(_xlpm.x,_xlpm.x=$F221))))</f>
        <v>9.3676814988290398E-4</v>
      </c>
      <c r="M221" s="4">
        <f>$D221/L221</f>
        <v>0.5</v>
      </c>
      <c r="N221" s="4">
        <f>_xlfn.LET(_xlpm.freq,B221,_xlpm.size,H221+1,_xlpm.F,O221,LOG(1+_xlpm.freq)*LOG(1+_xlpm.size)*_xlpm.F)</f>
        <v>0.12082541105260872</v>
      </c>
      <c r="O221" s="4">
        <f>_xlfn.LET(_xlpm.a,M221,_xlpm.b,K221,2*_xlpm.a*_xlpm.b/(_xlpm.a+_xlpm.b))</f>
        <v>0.66666666666666663</v>
      </c>
      <c r="P221" s="4">
        <f>_xlfn.LET(_xlpm.p,K221,_xlpm.q,M221,LOG(_xlpm.p/_xlpm.q))</f>
        <v>0.3010299956639812</v>
      </c>
      <c r="Q221" s="4"/>
    </row>
    <row r="222" spans="1:17">
      <c r="A222" s="3" t="str">
        <f>_xlfn.LET(_xlpm.sep," : ",CONCATENATE(E222,_xlpm.sep,F222))</f>
        <v>~öß~ : [ːs]</v>
      </c>
      <c r="B222" s="1">
        <v>1</v>
      </c>
      <c r="C222" s="3" t="s">
        <v>538</v>
      </c>
      <c r="D222" s="4">
        <f>B222/freq.sum.r1a</f>
        <v>4.6838407494145199E-4</v>
      </c>
      <c r="E222" s="4" t="str">
        <f>_xlfn.LET(_xlpm.sep,":",_xlpm.w,$C222,_xlfn.CONCAT("~",RIGHT(_xlpm.w,LEN(_xlpm.w)-FIND(_xlpm.sep,_xlpm.w)),"~"))</f>
        <v>~öß~</v>
      </c>
      <c r="F222" s="4" t="str">
        <f>_xlfn.LET(_xlpm.sep,":",_xlpm.w,$C222,_xlfn.CONCAT("[",LEFT(_xlpm.w,FIND(_xlpm.sep,_xlpm.w)-1),"]"))</f>
        <v>[ːs]</v>
      </c>
      <c r="G222" s="5">
        <f>_xlfn.LET(_xlpm.w,E222,LEN(_xlpm.w)-2)</f>
        <v>2</v>
      </c>
      <c r="H222" s="5">
        <f>_xlfn.LET(_xlpm.w,F222,LEN(_xlpm.w)-2)</f>
        <v>2</v>
      </c>
      <c r="I222" s="5">
        <f>_xlfn.LET(_xlpm.a,H222,_xlpm.b,G222,MAX(_xlpm.a,_xlpm.b))</f>
        <v>2</v>
      </c>
      <c r="J222" s="4" cm="1">
        <f t="array" ref="J222">SUM(_xlfn._xlws.FILTER($D$2:$D$673,_xlfn.MAP($E$2:$E$673,_xlfn.LAMBDA(_xlpm.x,_xlpm.x=$E222))))</f>
        <v>4.6838407494145199E-4</v>
      </c>
      <c r="K222" s="4">
        <f>$D222/J222</f>
        <v>1</v>
      </c>
      <c r="L222" s="4" cm="1">
        <f t="array" ref="L222">SUM(_xlfn._xlws.FILTER($D$2:$D$673,_xlfn.MAP($F$2:$F$673,_xlfn.LAMBDA(_xlpm.x,_xlpm.x=$F222))))</f>
        <v>9.3676814988290398E-4</v>
      </c>
      <c r="M222" s="4">
        <f>$D222/L222</f>
        <v>0.5</v>
      </c>
      <c r="N222" s="4">
        <f>_xlfn.LET(_xlpm.freq,B222,_xlpm.size,H222+1,_xlpm.F,O222,LOG(1+_xlpm.freq)*LOG(1+_xlpm.size)*_xlpm.F)</f>
        <v>0.12082541105260872</v>
      </c>
      <c r="O222" s="4">
        <f>_xlfn.LET(_xlpm.a,M222,_xlpm.b,K222,2*_xlpm.a*_xlpm.b/(_xlpm.a+_xlpm.b))</f>
        <v>0.66666666666666663</v>
      </c>
      <c r="P222" s="4">
        <f>_xlfn.LET(_xlpm.p,K222,_xlpm.q,M222,LOG(_xlpm.p/_xlpm.q))</f>
        <v>0.3010299956639812</v>
      </c>
      <c r="Q222" s="4"/>
    </row>
    <row r="223" spans="1:17">
      <c r="A223" s="3" t="str">
        <f>_xlfn.LET(_xlpm.sep," : ",CONCATENATE(E223,_xlpm.sep,F223))</f>
        <v>~rw~ : [ɐv]</v>
      </c>
      <c r="B223" s="1">
        <v>1</v>
      </c>
      <c r="C223" s="3" t="s">
        <v>585</v>
      </c>
      <c r="D223" s="4">
        <f>B223/freq.sum.r1a</f>
        <v>4.6838407494145199E-4</v>
      </c>
      <c r="E223" s="3" t="str">
        <f>_xlfn.LET(_xlpm.sep,":",_xlpm.w,$C223,_xlfn.CONCAT("~",RIGHT(_xlpm.w,LEN(_xlpm.w)-FIND(_xlpm.sep,_xlpm.w)),"~"))</f>
        <v>~rw~</v>
      </c>
      <c r="F223" s="3" t="str">
        <f>_xlfn.LET(_xlpm.sep,":",_xlpm.w,$C223,_xlfn.CONCAT("[",LEFT(_xlpm.w,FIND(_xlpm.sep,_xlpm.w)-1),"]"))</f>
        <v>[ɐv]</v>
      </c>
      <c r="G223" s="5">
        <f>_xlfn.LET(_xlpm.w,E223,LEN(_xlpm.w)-2)</f>
        <v>2</v>
      </c>
      <c r="H223" s="5">
        <f>_xlfn.LET(_xlpm.w,F223,LEN(_xlpm.w)-2)</f>
        <v>2</v>
      </c>
      <c r="I223" s="5">
        <f>_xlfn.LET(_xlpm.a,H223,_xlpm.b,G223,MAX(_xlpm.a,_xlpm.b))</f>
        <v>2</v>
      </c>
      <c r="J223" s="4" cm="1">
        <f t="array" ref="J223">SUM(_xlfn._xlws.FILTER($D$2:$D$673,_xlfn.MAP($E$2:$E$673,_xlfn.LAMBDA(_xlpm.x,_xlpm.x=$E223))))</f>
        <v>4.6838407494145199E-4</v>
      </c>
      <c r="K223" s="4">
        <f>$D223/J223</f>
        <v>1</v>
      </c>
      <c r="L223" s="4" cm="1">
        <f t="array" ref="L223">SUM(_xlfn._xlws.FILTER($D$2:$D$673,_xlfn.MAP($F$2:$F$673,_xlfn.LAMBDA(_xlpm.x,_xlpm.x=$F223))))</f>
        <v>9.3676814988290398E-4</v>
      </c>
      <c r="M223" s="4">
        <f>$D223/L223</f>
        <v>0.5</v>
      </c>
      <c r="N223" s="4">
        <f>_xlfn.LET(_xlpm.freq,B223,_xlpm.size,H223+1,_xlpm.F,O223,LOG(1+_xlpm.freq)*LOG(1+_xlpm.size)*_xlpm.F)</f>
        <v>0.12082541105260872</v>
      </c>
      <c r="O223" s="4">
        <f>_xlfn.LET(_xlpm.a,M223,_xlpm.b,K223,2*_xlpm.a*_xlpm.b/(_xlpm.a+_xlpm.b))</f>
        <v>0.66666666666666663</v>
      </c>
      <c r="P223" s="4">
        <f>_xlfn.LET(_xlpm.p,K223,_xlpm.q,M223,LOG(_xlpm.p/_xlpm.q))</f>
        <v>0.3010299956639812</v>
      </c>
      <c r="Q223" s="4"/>
    </row>
    <row r="224" spans="1:17">
      <c r="A224" s="3" t="str">
        <f>_xlfn.LET(_xlpm.sep," : ",CONCATENATE(E224,_xlpm.sep,F224))</f>
        <v>~rs~ : [ɐz]</v>
      </c>
      <c r="B224" s="1">
        <v>1</v>
      </c>
      <c r="C224" s="3" t="s">
        <v>594</v>
      </c>
      <c r="D224" s="4">
        <f>B224/freq.sum.r1a</f>
        <v>4.6838407494145199E-4</v>
      </c>
      <c r="E224" s="4" t="str">
        <f>_xlfn.LET(_xlpm.sep,":",_xlpm.w,$C224,_xlfn.CONCAT("~",RIGHT(_xlpm.w,LEN(_xlpm.w)-FIND(_xlpm.sep,_xlpm.w)),"~"))</f>
        <v>~rs~</v>
      </c>
      <c r="F224" s="4" t="str">
        <f>_xlfn.LET(_xlpm.sep,":",_xlpm.w,$C224,_xlfn.CONCAT("[",LEFT(_xlpm.w,FIND(_xlpm.sep,_xlpm.w)-1),"]"))</f>
        <v>[ɐz]</v>
      </c>
      <c r="G224" s="5">
        <f>_xlfn.LET(_xlpm.w,E224,LEN(_xlpm.w)-2)</f>
        <v>2</v>
      </c>
      <c r="H224" s="5">
        <f>_xlfn.LET(_xlpm.w,F224,LEN(_xlpm.w)-2)</f>
        <v>2</v>
      </c>
      <c r="I224" s="5">
        <f>_xlfn.LET(_xlpm.a,H224,_xlpm.b,G224,MAX(_xlpm.a,_xlpm.b))</f>
        <v>2</v>
      </c>
      <c r="J224" s="4" cm="1">
        <f t="array" ref="J224">SUM(_xlfn._xlws.FILTER($D$2:$D$673,_xlfn.MAP($E$2:$E$673,_xlfn.LAMBDA(_xlpm.x,_xlpm.x=$E224))))</f>
        <v>4.6838407494145199E-4</v>
      </c>
      <c r="K224" s="4">
        <f>$D224/J224</f>
        <v>1</v>
      </c>
      <c r="L224" s="4" cm="1">
        <f t="array" ref="L224">SUM(_xlfn._xlws.FILTER($D$2:$D$673,_xlfn.MAP($F$2:$F$673,_xlfn.LAMBDA(_xlpm.x,_xlpm.x=$F224))))</f>
        <v>9.3676814988290398E-4</v>
      </c>
      <c r="M224" s="4">
        <f>$D224/L224</f>
        <v>0.5</v>
      </c>
      <c r="N224" s="4">
        <f>_xlfn.LET(_xlpm.freq,B224,_xlpm.size,H224+1,_xlpm.F,O224,LOG(1+_xlpm.freq)*LOG(1+_xlpm.size)*_xlpm.F)</f>
        <v>0.12082541105260872</v>
      </c>
      <c r="O224" s="4">
        <f>_xlfn.LET(_xlpm.a,M224,_xlpm.b,K224,2*_xlpm.a*_xlpm.b/(_xlpm.a+_xlpm.b))</f>
        <v>0.66666666666666663</v>
      </c>
      <c r="P224" s="4">
        <f>_xlfn.LET(_xlpm.p,K224,_xlpm.q,M224,LOG(_xlpm.p/_xlpm.q))</f>
        <v>0.3010299956639812</v>
      </c>
      <c r="Q224" s="4"/>
    </row>
    <row r="225" spans="1:17">
      <c r="A225" s="3" t="str">
        <f>_xlfn.LET(_xlpm.sep," : ",CONCATENATE(E225,_xlpm.sep,F225))</f>
        <v>~iz~ : [its]</v>
      </c>
      <c r="B225" s="1">
        <v>1</v>
      </c>
      <c r="C225" s="3" t="s">
        <v>264</v>
      </c>
      <c r="D225" s="4">
        <f>B225/freq.sum.r1a</f>
        <v>4.6838407494145199E-4</v>
      </c>
      <c r="E225" s="4" t="str">
        <f>_xlfn.LET(_xlpm.sep,":",_xlpm.w,$C225,_xlfn.CONCAT("~",RIGHT(_xlpm.w,LEN(_xlpm.w)-FIND(_xlpm.sep,_xlpm.w)),"~"))</f>
        <v>~iz~</v>
      </c>
      <c r="F225" s="4" t="str">
        <f>_xlfn.LET(_xlpm.sep,":",_xlpm.w,$C225,_xlfn.CONCAT("[",LEFT(_xlpm.w,FIND(_xlpm.sep,_xlpm.w)-1),"]"))</f>
        <v>[its]</v>
      </c>
      <c r="G225" s="5">
        <f>_xlfn.LET(_xlpm.w,E225,LEN(_xlpm.w)-2)</f>
        <v>2</v>
      </c>
      <c r="H225" s="5">
        <f>_xlfn.LET(_xlpm.w,F225,LEN(_xlpm.w)-2)</f>
        <v>3</v>
      </c>
      <c r="I225" s="5">
        <f>_xlfn.LET(_xlpm.a,H225,_xlpm.b,G225,MAX(_xlpm.a,_xlpm.b))</f>
        <v>3</v>
      </c>
      <c r="J225" s="4" cm="1">
        <f t="array" ref="J225">SUM(_xlfn._xlws.FILTER($D$2:$D$673,_xlfn.MAP($E$2:$E$673,_xlfn.LAMBDA(_xlpm.x,_xlpm.x=$E225))))</f>
        <v>4.6838407494145199E-4</v>
      </c>
      <c r="K225" s="4">
        <f>$D225/J225</f>
        <v>1</v>
      </c>
      <c r="L225" s="4" cm="1">
        <f t="array" ref="L225">SUM(_xlfn._xlws.FILTER($D$2:$D$673,_xlfn.MAP($F$2:$F$673,_xlfn.LAMBDA(_xlpm.x,_xlpm.x=$F225))))</f>
        <v>9.3676814988290398E-4</v>
      </c>
      <c r="M225" s="4">
        <f>$D225/L225</f>
        <v>0.5</v>
      </c>
      <c r="N225" s="4">
        <f>_xlfn.LET(_xlpm.freq,B225,_xlpm.size,H225+1,_xlpm.F,O225,LOG(1+_xlpm.freq)*LOG(1+_xlpm.size)*_xlpm.F)</f>
        <v>0.14027395824968311</v>
      </c>
      <c r="O225" s="4">
        <f>_xlfn.LET(_xlpm.a,M225,_xlpm.b,K225,2*_xlpm.a*_xlpm.b/(_xlpm.a+_xlpm.b))</f>
        <v>0.66666666666666663</v>
      </c>
      <c r="P225" s="4">
        <f>_xlfn.LET(_xlpm.p,K225,_xlpm.q,M225,LOG(_xlpm.p/_xlpm.q))</f>
        <v>0.3010299956639812</v>
      </c>
      <c r="Q225" s="4"/>
    </row>
    <row r="226" spans="1:17">
      <c r="A226" s="3" t="str">
        <f>_xlfn.LET(_xlpm.sep," : ",CONCATENATE(E226,_xlpm.sep,F226))</f>
        <v>~im~ : [ɪm]</v>
      </c>
      <c r="B226" s="1">
        <v>1</v>
      </c>
      <c r="C226" s="3" t="s">
        <v>470</v>
      </c>
      <c r="D226" s="4">
        <f>B226/freq.sum.r1a</f>
        <v>4.6838407494145199E-4</v>
      </c>
      <c r="E226" s="3" t="str">
        <f>_xlfn.LET(_xlpm.sep,":",_xlpm.w,$C226,_xlfn.CONCAT("~",RIGHT(_xlpm.w,LEN(_xlpm.w)-FIND(_xlpm.sep,_xlpm.w)),"~"))</f>
        <v>~im~</v>
      </c>
      <c r="F226" s="3" t="str">
        <f>_xlfn.LET(_xlpm.sep,":",_xlpm.w,$C226,_xlfn.CONCAT("[",LEFT(_xlpm.w,FIND(_xlpm.sep,_xlpm.w)-1),"]"))</f>
        <v>[ɪm]</v>
      </c>
      <c r="G226" s="5">
        <f>_xlfn.LET(_xlpm.w,E226,LEN(_xlpm.w)-2)</f>
        <v>2</v>
      </c>
      <c r="H226" s="5">
        <f>_xlfn.LET(_xlpm.w,F226,LEN(_xlpm.w)-2)</f>
        <v>2</v>
      </c>
      <c r="I226" s="5">
        <f>_xlfn.LET(_xlpm.a,H226,_xlpm.b,G226,MAX(_xlpm.a,_xlpm.b))</f>
        <v>2</v>
      </c>
      <c r="J226" s="4" cm="1">
        <f t="array" ref="J226">SUM(_xlfn._xlws.FILTER($D$2:$D$673,_xlfn.MAP($E$2:$E$673,_xlfn.LAMBDA(_xlpm.x,_xlpm.x=$E226))))</f>
        <v>9.3676814988290398E-4</v>
      </c>
      <c r="K226" s="4">
        <f>$D226/J226</f>
        <v>0.5</v>
      </c>
      <c r="L226" s="4" cm="1">
        <f t="array" ref="L226">SUM(_xlfn._xlws.FILTER($D$2:$D$673,_xlfn.MAP($F$2:$F$673,_xlfn.LAMBDA(_xlpm.x,_xlpm.x=$F226))))</f>
        <v>2.34192037470726E-3</v>
      </c>
      <c r="M226" s="4">
        <f>$D226/L226</f>
        <v>0.2</v>
      </c>
      <c r="N226" s="4">
        <f>_xlfn.LET(_xlpm.freq,B226,_xlpm.size,H226+1,_xlpm.F,O226,LOG(1+_xlpm.freq)*LOG(1+_xlpm.size)*_xlpm.F)</f>
        <v>5.1782319022546604E-2</v>
      </c>
      <c r="O226" s="4">
        <f>_xlfn.LET(_xlpm.a,M226,_xlpm.b,K226,2*_xlpm.a*_xlpm.b/(_xlpm.a+_xlpm.b))</f>
        <v>0.28571428571428575</v>
      </c>
      <c r="P226" s="4">
        <f>_xlfn.LET(_xlpm.p,K226,_xlpm.q,M226,LOG(_xlpm.p/_xlpm.q))</f>
        <v>0.3979400086720376</v>
      </c>
      <c r="Q226" s="4"/>
    </row>
    <row r="227" spans="1:17">
      <c r="A227" s="3" t="str">
        <f>_xlfn.LET(_xlpm.sep," : ",CONCATENATE(E227,_xlpm.sep,F227))</f>
        <v>~ad~ : [aːt]</v>
      </c>
      <c r="B227" s="1">
        <v>1</v>
      </c>
      <c r="C227" s="3" t="s">
        <v>169</v>
      </c>
      <c r="D227" s="4">
        <f>B227/freq.sum.r1a</f>
        <v>4.6838407494145199E-4</v>
      </c>
      <c r="E227" s="3" t="str">
        <f>_xlfn.LET(_xlpm.sep,":",_xlpm.w,$C227,_xlfn.CONCAT("~",RIGHT(_xlpm.w,LEN(_xlpm.w)-FIND(_xlpm.sep,_xlpm.w)),"~"))</f>
        <v>~ad~</v>
      </c>
      <c r="F227" s="3" t="str">
        <f>_xlfn.LET(_xlpm.sep,":",_xlpm.w,$C227,_xlfn.CONCAT("[",LEFT(_xlpm.w,FIND(_xlpm.sep,_xlpm.w)-1),"]"))</f>
        <v>[aːt]</v>
      </c>
      <c r="G227" s="5">
        <f>_xlfn.LET(_xlpm.w,E227,LEN(_xlpm.w)-2)</f>
        <v>2</v>
      </c>
      <c r="H227" s="5">
        <f>_xlfn.LET(_xlpm.w,F227,LEN(_xlpm.w)-2)</f>
        <v>3</v>
      </c>
      <c r="I227" s="5">
        <f>_xlfn.LET(_xlpm.a,H227,_xlpm.b,G227,MAX(_xlpm.a,_xlpm.b))</f>
        <v>3</v>
      </c>
      <c r="J227" s="4" cm="1">
        <f t="array" ref="J227">SUM(_xlfn._xlws.FILTER($D$2:$D$673,_xlfn.MAP($E$2:$E$673,_xlfn.LAMBDA(_xlpm.x,_xlpm.x=$E227))))</f>
        <v>9.3676814988290398E-4</v>
      </c>
      <c r="K227" s="4">
        <f>$D227/J227</f>
        <v>0.5</v>
      </c>
      <c r="L227" s="4" cm="1">
        <f t="array" ref="L227">SUM(_xlfn._xlws.FILTER($D$2:$D$673,_xlfn.MAP($F$2:$F$673,_xlfn.LAMBDA(_xlpm.x,_xlpm.x=$F227))))</f>
        <v>2.34192037470726E-3</v>
      </c>
      <c r="M227" s="4">
        <f>$D227/L227</f>
        <v>0.2</v>
      </c>
      <c r="N227" s="4">
        <f>_xlfn.LET(_xlpm.freq,B227,_xlpm.size,H227+1,_xlpm.F,O227,LOG(1+_xlpm.freq)*LOG(1+_xlpm.size)*_xlpm.F)</f>
        <v>6.011741067843563E-2</v>
      </c>
      <c r="O227" s="4">
        <f>_xlfn.LET(_xlpm.a,M227,_xlpm.b,K227,2*_xlpm.a*_xlpm.b/(_xlpm.a+_xlpm.b))</f>
        <v>0.28571428571428575</v>
      </c>
      <c r="P227" s="4">
        <f>_xlfn.LET(_xlpm.p,K227,_xlpm.q,M227,LOG(_xlpm.p/_xlpm.q))</f>
        <v>0.3979400086720376</v>
      </c>
      <c r="Q227" s="4"/>
    </row>
    <row r="228" spans="1:17">
      <c r="A228" s="3" t="str">
        <f>_xlfn.LET(_xlpm.sep," : ",CONCATENATE(E228,_xlpm.sep,F228))</f>
        <v>~uh~ : [uː]</v>
      </c>
      <c r="B228" s="1">
        <v>4</v>
      </c>
      <c r="C228" s="3" t="s">
        <v>37</v>
      </c>
      <c r="D228" s="4">
        <f>B228/freq.sum.r1a</f>
        <v>1.873536299765808E-3</v>
      </c>
      <c r="E228" s="3" t="str">
        <f>_xlfn.LET(_xlpm.sep,":",_xlpm.w,$C228,_xlfn.CONCAT("~",RIGHT(_xlpm.w,LEN(_xlpm.w)-FIND(_xlpm.sep,_xlpm.w)),"~"))</f>
        <v>~uh~</v>
      </c>
      <c r="F228" s="3" t="str">
        <f>_xlfn.LET(_xlpm.sep,":",_xlpm.w,$C228,_xlfn.CONCAT("[",LEFT(_xlpm.w,FIND(_xlpm.sep,_xlpm.w)-1),"]"))</f>
        <v>[uː]</v>
      </c>
      <c r="G228" s="5">
        <f>_xlfn.LET(_xlpm.w,E228,LEN(_xlpm.w)-2)</f>
        <v>2</v>
      </c>
      <c r="H228" s="5">
        <f>_xlfn.LET(_xlpm.w,F228,LEN(_xlpm.w)-2)</f>
        <v>2</v>
      </c>
      <c r="I228" s="5">
        <f>_xlfn.LET(_xlpm.a,H228,_xlpm.b,G228,MAX(_xlpm.a,_xlpm.b))</f>
        <v>2</v>
      </c>
      <c r="J228" s="4" cm="1">
        <f t="array" ref="J228">SUM(_xlfn._xlws.FILTER($D$2:$D$673,_xlfn.MAP($E$2:$E$673,_xlfn.LAMBDA(_xlpm.x,_xlpm.x=$E228))))</f>
        <v>2.34192037470726E-3</v>
      </c>
      <c r="K228" s="4">
        <f>$D228/J228</f>
        <v>0.8</v>
      </c>
      <c r="L228" s="4" cm="1">
        <f t="array" ref="L228">SUM(_xlfn._xlws.FILTER($D$2:$D$673,_xlfn.MAP($F$2:$F$673,_xlfn.LAMBDA(_xlpm.x,_xlpm.x=$F228))))</f>
        <v>6.0889929742388759E-3</v>
      </c>
      <c r="M228" s="4">
        <f>$D228/L228</f>
        <v>0.30769230769230771</v>
      </c>
      <c r="N228" s="4">
        <f>_xlfn.LET(_xlpm.freq,B228,_xlpm.size,H228+1,_xlpm.F,O228,LOG(1+_xlpm.freq)*LOG(1+_xlpm.size)*_xlpm.F)</f>
        <v>0.18703194433291082</v>
      </c>
      <c r="O228" s="4">
        <f>_xlfn.LET(_xlpm.a,M228,_xlpm.b,K228,2*_xlpm.a*_xlpm.b/(_xlpm.a+_xlpm.b))</f>
        <v>0.44444444444444442</v>
      </c>
      <c r="P228" s="4">
        <f>_xlfn.LET(_xlpm.p,K228,_xlpm.q,M228,LOG(_xlpm.p/_xlpm.q))</f>
        <v>0.41497334797081797</v>
      </c>
      <c r="Q228" s="4"/>
    </row>
    <row r="229" spans="1:17">
      <c r="A229" s="3" t="str">
        <f>_xlfn.LET(_xlpm.sep," : ",CONCATENATE(E229,_xlpm.sep,F229))</f>
        <v>~ch~ : [ʃ]</v>
      </c>
      <c r="B229" s="1">
        <v>5</v>
      </c>
      <c r="C229" s="3" t="s">
        <v>384</v>
      </c>
      <c r="D229" s="4">
        <f>B229/freq.sum.r1a</f>
        <v>2.34192037470726E-3</v>
      </c>
      <c r="E229" s="3" t="str">
        <f>_xlfn.LET(_xlpm.sep,":",_xlpm.w,$C229,_xlfn.CONCAT("~",RIGHT(_xlpm.w,LEN(_xlpm.w)-FIND(_xlpm.sep,_xlpm.w)),"~"))</f>
        <v>~ch~</v>
      </c>
      <c r="F229" s="3" t="str">
        <f>_xlfn.LET(_xlpm.sep,":",_xlpm.w,$C229,_xlfn.CONCAT("[",LEFT(_xlpm.w,FIND(_xlpm.sep,_xlpm.w)-1),"]"))</f>
        <v>[ʃ]</v>
      </c>
      <c r="G229" s="5">
        <f>_xlfn.LET(_xlpm.w,E229,LEN(_xlpm.w)-2)</f>
        <v>2</v>
      </c>
      <c r="H229" s="5">
        <f>_xlfn.LET(_xlpm.w,F229,LEN(_xlpm.w)-2)</f>
        <v>1</v>
      </c>
      <c r="I229" s="5">
        <f>_xlfn.LET(_xlpm.a,H229,_xlpm.b,G229,MAX(_xlpm.a,_xlpm.b))</f>
        <v>2</v>
      </c>
      <c r="J229" s="4" cm="1">
        <f t="array" ref="J229">SUM(_xlfn._xlws.FILTER($D$2:$D$673,_xlfn.MAP($E$2:$E$673,_xlfn.LAMBDA(_xlpm.x,_xlpm.x=$E229))))</f>
        <v>2.8103044496487119E-3</v>
      </c>
      <c r="K229" s="4">
        <f>$D229/J229</f>
        <v>0.83333333333333337</v>
      </c>
      <c r="L229" s="4" cm="1">
        <f t="array" ref="L229">SUM(_xlfn._xlws.FILTER($D$2:$D$673,_xlfn.MAP($F$2:$F$673,_xlfn.LAMBDA(_xlpm.x,_xlpm.x=$F229))))</f>
        <v>8.4309133489461358E-3</v>
      </c>
      <c r="M229" s="4">
        <f>$D229/L229</f>
        <v>0.27777777777777779</v>
      </c>
      <c r="N229" s="4">
        <f>_xlfn.LET(_xlpm.freq,B229,_xlpm.size,H229+1,_xlpm.F,O229,LOG(1+_xlpm.freq)*LOG(1+_xlpm.size)*_xlpm.F)</f>
        <v>0.15469687539363261</v>
      </c>
      <c r="O229" s="4">
        <f>_xlfn.LET(_xlpm.a,M229,_xlpm.b,K229,2*_xlpm.a*_xlpm.b/(_xlpm.a+_xlpm.b))</f>
        <v>0.41666666666666669</v>
      </c>
      <c r="P229" s="4">
        <f>_xlfn.LET(_xlpm.p,K229,_xlpm.q,M229,LOG(_xlpm.p/_xlpm.q))</f>
        <v>0.47712125471966244</v>
      </c>
      <c r="Q229" s="4"/>
    </row>
    <row r="230" spans="1:17">
      <c r="A230" s="3" t="str">
        <f>_xlfn.LET(_xlpm.sep," : ",CONCATENATE(E230,_xlpm.sep,F230))</f>
        <v>~ün~ : [ːn]</v>
      </c>
      <c r="B230" s="1">
        <v>1</v>
      </c>
      <c r="C230" s="3" t="s">
        <v>488</v>
      </c>
      <c r="D230" s="4">
        <f>B230/freq.sum.r1a</f>
        <v>4.6838407494145199E-4</v>
      </c>
      <c r="E230" s="4" t="str">
        <f>_xlfn.LET(_xlpm.sep,":",_xlpm.w,$C230,_xlfn.CONCAT("~",RIGHT(_xlpm.w,LEN(_xlpm.w)-FIND(_xlpm.sep,_xlpm.w)),"~"))</f>
        <v>~ün~</v>
      </c>
      <c r="F230" s="4" t="str">
        <f>_xlfn.LET(_xlpm.sep,":",_xlpm.w,$C230,_xlfn.CONCAT("[",LEFT(_xlpm.w,FIND(_xlpm.sep,_xlpm.w)-1),"]"))</f>
        <v>[ːn]</v>
      </c>
      <c r="G230" s="5">
        <f>_xlfn.LET(_xlpm.w,E230,LEN(_xlpm.w)-2)</f>
        <v>2</v>
      </c>
      <c r="H230" s="5">
        <f>_xlfn.LET(_xlpm.w,F230,LEN(_xlpm.w)-2)</f>
        <v>2</v>
      </c>
      <c r="I230" s="5">
        <f>_xlfn.LET(_xlpm.a,H230,_xlpm.b,G230,MAX(_xlpm.a,_xlpm.b))</f>
        <v>2</v>
      </c>
      <c r="J230" s="4" cm="1">
        <f t="array" ref="J230">SUM(_xlfn._xlws.FILTER($D$2:$D$673,_xlfn.MAP($E$2:$E$673,_xlfn.LAMBDA(_xlpm.x,_xlpm.x=$E230))))</f>
        <v>4.6838407494145199E-4</v>
      </c>
      <c r="K230" s="4">
        <f>$D230/J230</f>
        <v>1</v>
      </c>
      <c r="L230" s="4" cm="1">
        <f t="array" ref="L230">SUM(_xlfn._xlws.FILTER($D$2:$D$673,_xlfn.MAP($F$2:$F$673,_xlfn.LAMBDA(_xlpm.x,_xlpm.x=$F230))))</f>
        <v>1.405152224824356E-3</v>
      </c>
      <c r="M230" s="4">
        <f>$D230/L230</f>
        <v>0.33333333333333331</v>
      </c>
      <c r="N230" s="4">
        <f>_xlfn.LET(_xlpm.freq,B230,_xlpm.size,H230+1,_xlpm.F,O230,LOG(1+_xlpm.freq)*LOG(1+_xlpm.size)*_xlpm.F)</f>
        <v>9.0619058289456544E-2</v>
      </c>
      <c r="O230" s="4">
        <f>_xlfn.LET(_xlpm.a,M230,_xlpm.b,K230,2*_xlpm.a*_xlpm.b/(_xlpm.a+_xlpm.b))</f>
        <v>0.5</v>
      </c>
      <c r="P230" s="4">
        <f>_xlfn.LET(_xlpm.p,K230,_xlpm.q,M230,LOG(_xlpm.p/_xlpm.q))</f>
        <v>0.47712125471966244</v>
      </c>
      <c r="Q230" s="4"/>
    </row>
    <row r="231" spans="1:17">
      <c r="A231" s="3" t="str">
        <f>_xlfn.LET(_xlpm.sep," : ",CONCATENATE(E231,_xlpm.sep,F231))</f>
        <v>~ör~ : [ːʁ]</v>
      </c>
      <c r="B231" s="1">
        <v>1</v>
      </c>
      <c r="C231" s="3" t="s">
        <v>613</v>
      </c>
      <c r="D231" s="4">
        <f>B231/freq.sum.r1a</f>
        <v>4.6838407494145199E-4</v>
      </c>
      <c r="E231" s="3" t="str">
        <f>_xlfn.LET(_xlpm.sep,":",_xlpm.w,$C231,_xlfn.CONCAT("~",RIGHT(_xlpm.w,LEN(_xlpm.w)-FIND(_xlpm.sep,_xlpm.w)),"~"))</f>
        <v>~ör~</v>
      </c>
      <c r="F231" s="3" t="str">
        <f>_xlfn.LET(_xlpm.sep,":",_xlpm.w,$C231,_xlfn.CONCAT("[",LEFT(_xlpm.w,FIND(_xlpm.sep,_xlpm.w)-1),"]"))</f>
        <v>[ːʁ]</v>
      </c>
      <c r="G231" s="5">
        <f>_xlfn.LET(_xlpm.w,E231,LEN(_xlpm.w)-2)</f>
        <v>2</v>
      </c>
      <c r="H231" s="5">
        <f>_xlfn.LET(_xlpm.w,F231,LEN(_xlpm.w)-2)</f>
        <v>2</v>
      </c>
      <c r="I231" s="5">
        <f>_xlfn.LET(_xlpm.a,H231,_xlpm.b,G231,MAX(_xlpm.a,_xlpm.b))</f>
        <v>2</v>
      </c>
      <c r="J231" s="4" cm="1">
        <f t="array" ref="J231">SUM(_xlfn._xlws.FILTER($D$2:$D$673,_xlfn.MAP($E$2:$E$673,_xlfn.LAMBDA(_xlpm.x,_xlpm.x=$E231))))</f>
        <v>4.6838407494145199E-4</v>
      </c>
      <c r="K231" s="4">
        <f>$D231/J231</f>
        <v>1</v>
      </c>
      <c r="L231" s="4" cm="1">
        <f t="array" ref="L231">SUM(_xlfn._xlws.FILTER($D$2:$D$673,_xlfn.MAP($F$2:$F$673,_xlfn.LAMBDA(_xlpm.x,_xlpm.x=$F231))))</f>
        <v>1.405152224824356E-3</v>
      </c>
      <c r="M231" s="4">
        <f>$D231/L231</f>
        <v>0.33333333333333331</v>
      </c>
      <c r="N231" s="4">
        <f>_xlfn.LET(_xlpm.freq,B231,_xlpm.size,H231+1,_xlpm.F,O231,LOG(1+_xlpm.freq)*LOG(1+_xlpm.size)*_xlpm.F)</f>
        <v>9.0619058289456544E-2</v>
      </c>
      <c r="O231" s="4">
        <f>_xlfn.LET(_xlpm.a,M231,_xlpm.b,K231,2*_xlpm.a*_xlpm.b/(_xlpm.a+_xlpm.b))</f>
        <v>0.5</v>
      </c>
      <c r="P231" s="4">
        <f>_xlfn.LET(_xlpm.p,K231,_xlpm.q,M231,LOG(_xlpm.p/_xlpm.q))</f>
        <v>0.47712125471966244</v>
      </c>
      <c r="Q231" s="4"/>
    </row>
    <row r="232" spans="1:17">
      <c r="A232" s="3" t="str">
        <f>_xlfn.LET(_xlpm.sep," : ",CONCATENATE(E232,_xlpm.sep,F232))</f>
        <v>~ik~ : [iːk]</v>
      </c>
      <c r="B232" s="1">
        <v>1</v>
      </c>
      <c r="C232" s="3" t="s">
        <v>276</v>
      </c>
      <c r="D232" s="4">
        <f>B232/freq.sum.r1a</f>
        <v>4.6838407494145199E-4</v>
      </c>
      <c r="E232" s="3" t="str">
        <f>_xlfn.LET(_xlpm.sep,":",_xlpm.w,$C232,_xlfn.CONCAT("~",RIGHT(_xlpm.w,LEN(_xlpm.w)-FIND(_xlpm.sep,_xlpm.w)),"~"))</f>
        <v>~ik~</v>
      </c>
      <c r="F232" s="3" t="str">
        <f>_xlfn.LET(_xlpm.sep,":",_xlpm.w,$C232,_xlfn.CONCAT("[",LEFT(_xlpm.w,FIND(_xlpm.sep,_xlpm.w)-1),"]"))</f>
        <v>[iːk]</v>
      </c>
      <c r="G232" s="5">
        <f>_xlfn.LET(_xlpm.w,E232,LEN(_xlpm.w)-2)</f>
        <v>2</v>
      </c>
      <c r="H232" s="5">
        <f>_xlfn.LET(_xlpm.w,F232,LEN(_xlpm.w)-2)</f>
        <v>3</v>
      </c>
      <c r="I232" s="5">
        <f>_xlfn.LET(_xlpm.a,H232,_xlpm.b,G232,MAX(_xlpm.a,_xlpm.b))</f>
        <v>3</v>
      </c>
      <c r="J232" s="4" cm="1">
        <f t="array" ref="J232">SUM(_xlfn._xlws.FILTER($D$2:$D$673,_xlfn.MAP($E$2:$E$673,_xlfn.LAMBDA(_xlpm.x,_xlpm.x=$E232))))</f>
        <v>4.6838407494145199E-4</v>
      </c>
      <c r="K232" s="4">
        <f>$D232/J232</f>
        <v>1</v>
      </c>
      <c r="L232" s="4" cm="1">
        <f t="array" ref="L232">SUM(_xlfn._xlws.FILTER($D$2:$D$673,_xlfn.MAP($F$2:$F$673,_xlfn.LAMBDA(_xlpm.x,_xlpm.x=$F232))))</f>
        <v>1.405152224824356E-3</v>
      </c>
      <c r="M232" s="4">
        <f>$D232/L232</f>
        <v>0.33333333333333331</v>
      </c>
      <c r="N232" s="4">
        <f>_xlfn.LET(_xlpm.freq,B232,_xlpm.size,H232+1,_xlpm.F,O232,LOG(1+_xlpm.freq)*LOG(1+_xlpm.size)*_xlpm.F)</f>
        <v>0.10520546868726234</v>
      </c>
      <c r="O232" s="4">
        <f>_xlfn.LET(_xlpm.a,M232,_xlpm.b,K232,2*_xlpm.a*_xlpm.b/(_xlpm.a+_xlpm.b))</f>
        <v>0.5</v>
      </c>
      <c r="P232" s="4">
        <f>_xlfn.LET(_xlpm.p,K232,_xlpm.q,M232,LOG(_xlpm.p/_xlpm.q))</f>
        <v>0.47712125471966244</v>
      </c>
      <c r="Q232" s="4"/>
    </row>
    <row r="233" spans="1:17">
      <c r="A233" s="3" t="str">
        <f>_xlfn.LET(_xlpm.sep," : ",CONCATENATE(E233,_xlpm.sep,F233))</f>
        <v>~öh~ : [ː]</v>
      </c>
      <c r="B233" s="1">
        <v>2</v>
      </c>
      <c r="C233" s="3" t="s">
        <v>387</v>
      </c>
      <c r="D233" s="4">
        <f>B233/freq.sum.r1a</f>
        <v>9.3676814988290398E-4</v>
      </c>
      <c r="E233" s="3" t="str">
        <f>_xlfn.LET(_xlpm.sep,":",_xlpm.w,$C233,_xlfn.CONCAT("~",RIGHT(_xlpm.w,LEN(_xlpm.w)-FIND(_xlpm.sep,_xlpm.w)),"~"))</f>
        <v>~öh~</v>
      </c>
      <c r="F233" s="3" t="str">
        <f>_xlfn.LET(_xlpm.sep,":",_xlpm.w,$C233,_xlfn.CONCAT("[",LEFT(_xlpm.w,FIND(_xlpm.sep,_xlpm.w)-1),"]"))</f>
        <v>[ː]</v>
      </c>
      <c r="G233" s="5">
        <f>_xlfn.LET(_xlpm.w,E233,LEN(_xlpm.w)-2)</f>
        <v>2</v>
      </c>
      <c r="H233" s="5">
        <f>_xlfn.LET(_xlpm.w,F233,LEN(_xlpm.w)-2)</f>
        <v>1</v>
      </c>
      <c r="I233" s="5">
        <f>_xlfn.LET(_xlpm.a,H233,_xlpm.b,G233,MAX(_xlpm.a,_xlpm.b))</f>
        <v>2</v>
      </c>
      <c r="J233" s="4" cm="1">
        <f t="array" ref="J233">SUM(_xlfn._xlws.FILTER($D$2:$D$673,_xlfn.MAP($E$2:$E$673,_xlfn.LAMBDA(_xlpm.x,_xlpm.x=$E233))))</f>
        <v>9.3676814988290398E-4</v>
      </c>
      <c r="K233" s="4">
        <f>$D233/J233</f>
        <v>1</v>
      </c>
      <c r="L233" s="4" cm="1">
        <f t="array" ref="L233">SUM(_xlfn._xlws.FILTER($D$2:$D$673,_xlfn.MAP($F$2:$F$673,_xlfn.LAMBDA(_xlpm.x,_xlpm.x=$F233))))</f>
        <v>2.8103044496487119E-3</v>
      </c>
      <c r="M233" s="4">
        <f>$D233/L233</f>
        <v>0.33333333333333331</v>
      </c>
      <c r="N233" s="4">
        <f>_xlfn.LET(_xlpm.freq,B233,_xlpm.size,H233+1,_xlpm.F,O233,LOG(1+_xlpm.freq)*LOG(1+_xlpm.size)*_xlpm.F)</f>
        <v>0.1138223458526325</v>
      </c>
      <c r="O233" s="4">
        <f>_xlfn.LET(_xlpm.a,M233,_xlpm.b,K233,2*_xlpm.a*_xlpm.b/(_xlpm.a+_xlpm.b))</f>
        <v>0.5</v>
      </c>
      <c r="P233" s="4">
        <f>_xlfn.LET(_xlpm.p,K233,_xlpm.q,M233,LOG(_xlpm.p/_xlpm.q))</f>
        <v>0.47712125471966244</v>
      </c>
      <c r="Q233" s="4"/>
    </row>
    <row r="234" spans="1:17">
      <c r="A234" s="3" t="str">
        <f>_xlfn.LET(_xlpm.sep," : ",CONCATENATE(E234,_xlpm.sep,F234))</f>
        <v>~ap~ : [ap]</v>
      </c>
      <c r="B234" s="1">
        <v>2</v>
      </c>
      <c r="C234" s="3" t="s">
        <v>86</v>
      </c>
      <c r="D234" s="4">
        <f>B234/freq.sum.r1a</f>
        <v>9.3676814988290398E-4</v>
      </c>
      <c r="E234" s="3" t="str">
        <f>_xlfn.LET(_xlpm.sep,":",_xlpm.w,$C234,_xlfn.CONCAT("~",RIGHT(_xlpm.w,LEN(_xlpm.w)-FIND(_xlpm.sep,_xlpm.w)),"~"))</f>
        <v>~ap~</v>
      </c>
      <c r="F234" s="3" t="str">
        <f>_xlfn.LET(_xlpm.sep,":",_xlpm.w,$C234,_xlfn.CONCAT("[",LEFT(_xlpm.w,FIND(_xlpm.sep,_xlpm.w)-1),"]"))</f>
        <v>[ap]</v>
      </c>
      <c r="G234" s="5">
        <f>_xlfn.LET(_xlpm.w,E234,LEN(_xlpm.w)-2)</f>
        <v>2</v>
      </c>
      <c r="H234" s="5">
        <f>_xlfn.LET(_xlpm.w,F234,LEN(_xlpm.w)-2)</f>
        <v>2</v>
      </c>
      <c r="I234" s="5">
        <f>_xlfn.LET(_xlpm.a,H234,_xlpm.b,G234,MAX(_xlpm.a,_xlpm.b))</f>
        <v>2</v>
      </c>
      <c r="J234" s="4" cm="1">
        <f t="array" ref="J234">SUM(_xlfn._xlws.FILTER($D$2:$D$673,_xlfn.MAP($E$2:$E$673,_xlfn.LAMBDA(_xlpm.x,_xlpm.x=$E234))))</f>
        <v>9.3676814988290398E-4</v>
      </c>
      <c r="K234" s="4">
        <f>$D234/J234</f>
        <v>1</v>
      </c>
      <c r="L234" s="4" cm="1">
        <f t="array" ref="L234">SUM(_xlfn._xlws.FILTER($D$2:$D$673,_xlfn.MAP($F$2:$F$673,_xlfn.LAMBDA(_xlpm.x,_xlpm.x=$F234))))</f>
        <v>2.8103044496487119E-3</v>
      </c>
      <c r="M234" s="4">
        <f>$D234/L234</f>
        <v>0.33333333333333331</v>
      </c>
      <c r="N234" s="4">
        <f>_xlfn.LET(_xlpm.freq,B234,_xlpm.size,H234+1,_xlpm.F,O234,LOG(1+_xlpm.freq)*LOG(1+_xlpm.size)*_xlpm.F)</f>
        <v>0.14362780923945326</v>
      </c>
      <c r="O234" s="4">
        <f>_xlfn.LET(_xlpm.a,M234,_xlpm.b,K234,2*_xlpm.a*_xlpm.b/(_xlpm.a+_xlpm.b))</f>
        <v>0.5</v>
      </c>
      <c r="P234" s="4">
        <f>_xlfn.LET(_xlpm.p,K234,_xlpm.q,M234,LOG(_xlpm.p/_xlpm.q))</f>
        <v>0.47712125471966244</v>
      </c>
      <c r="Q234" s="4"/>
    </row>
    <row r="235" spans="1:17">
      <c r="A235" s="3" t="str">
        <f>_xlfn.LET(_xlpm.sep," : ",CONCATENATE(E235,_xlpm.sep,F235))</f>
        <v>~eh~ : [eː]</v>
      </c>
      <c r="B235" s="1">
        <v>5</v>
      </c>
      <c r="C235" s="3" t="s">
        <v>39</v>
      </c>
      <c r="D235" s="4">
        <f>B235/freq.sum.r1a</f>
        <v>2.34192037470726E-3</v>
      </c>
      <c r="E235" s="3" t="str">
        <f>_xlfn.LET(_xlpm.sep,":",_xlpm.w,$C235,_xlfn.CONCAT("~",RIGHT(_xlpm.w,LEN(_xlpm.w)-FIND(_xlpm.sep,_xlpm.w)),"~"))</f>
        <v>~eh~</v>
      </c>
      <c r="F235" s="3" t="str">
        <f>_xlfn.LET(_xlpm.sep,":",_xlpm.w,$C235,_xlfn.CONCAT("[",LEFT(_xlpm.w,FIND(_xlpm.sep,_xlpm.w)-1),"]"))</f>
        <v>[eː]</v>
      </c>
      <c r="G235" s="5">
        <f>_xlfn.LET(_xlpm.w,E235,LEN(_xlpm.w)-2)</f>
        <v>2</v>
      </c>
      <c r="H235" s="5">
        <f>_xlfn.LET(_xlpm.w,F235,LEN(_xlpm.w)-2)</f>
        <v>2</v>
      </c>
      <c r="I235" s="5">
        <f>_xlfn.LET(_xlpm.a,H235,_xlpm.b,G235,MAX(_xlpm.a,_xlpm.b))</f>
        <v>2</v>
      </c>
      <c r="J235" s="4" cm="1">
        <f t="array" ref="J235">SUM(_xlfn._xlws.FILTER($D$2:$D$673,_xlfn.MAP($E$2:$E$673,_xlfn.LAMBDA(_xlpm.x,_xlpm.x=$E235))))</f>
        <v>2.34192037470726E-3</v>
      </c>
      <c r="K235" s="4">
        <f>$D235/J235</f>
        <v>1</v>
      </c>
      <c r="L235" s="4" cm="1">
        <f t="array" ref="L235">SUM(_xlfn._xlws.FILTER($D$2:$D$673,_xlfn.MAP($F$2:$F$673,_xlfn.LAMBDA(_xlpm.x,_xlpm.x=$F235))))</f>
        <v>8.4309133489461358E-3</v>
      </c>
      <c r="M235" s="4">
        <f>$D235/L235</f>
        <v>0.27777777777777779</v>
      </c>
      <c r="N235" s="4">
        <f>_xlfn.LET(_xlpm.freq,B235,_xlpm.size,H235+1,_xlpm.F,O235,LOG(1+_xlpm.freq)*LOG(1+_xlpm.size)*_xlpm.F)</f>
        <v>0.20369292828600855</v>
      </c>
      <c r="O235" s="4">
        <f>_xlfn.LET(_xlpm.a,M235,_xlpm.b,K235,2*_xlpm.a*_xlpm.b/(_xlpm.a+_xlpm.b))</f>
        <v>0.43478260869565222</v>
      </c>
      <c r="P235" s="4">
        <f>_xlfn.LET(_xlpm.p,K235,_xlpm.q,M235,LOG(_xlpm.p/_xlpm.q))</f>
        <v>0.55630250076728727</v>
      </c>
      <c r="Q235" s="4"/>
    </row>
    <row r="236" spans="1:17">
      <c r="A236" s="3" t="str">
        <f>_xlfn.LET(_xlpm.sep," : ",CONCATENATE(E236,_xlpm.sep,F236))</f>
        <v>~ih~ : []</v>
      </c>
      <c r="B236" s="1">
        <v>1</v>
      </c>
      <c r="C236" s="3" t="s">
        <v>49</v>
      </c>
      <c r="D236" s="4">
        <f>B236/freq.sum.r1a</f>
        <v>4.6838407494145199E-4</v>
      </c>
      <c r="E236" s="3" t="str">
        <f>_xlfn.LET(_xlpm.sep,":",_xlpm.w,$C236,_xlfn.CONCAT("~",RIGHT(_xlpm.w,LEN(_xlpm.w)-FIND(_xlpm.sep,_xlpm.w)),"~"))</f>
        <v>~ih~</v>
      </c>
      <c r="F236" s="3" t="str">
        <f>_xlfn.LET(_xlpm.sep,":",_xlpm.w,$C236,_xlfn.CONCAT("[",LEFT(_xlpm.w,FIND(_xlpm.sep,_xlpm.w)-1),"]"))</f>
        <v>[]</v>
      </c>
      <c r="G236" s="5">
        <f>_xlfn.LET(_xlpm.w,E236,LEN(_xlpm.w)-2)</f>
        <v>2</v>
      </c>
      <c r="H236" s="5">
        <f>_xlfn.LET(_xlpm.w,F236,LEN(_xlpm.w)-2)</f>
        <v>0</v>
      </c>
      <c r="I236" s="5">
        <f>_xlfn.LET(_xlpm.a,H236,_xlpm.b,G236,MAX(_xlpm.a,_xlpm.b))</f>
        <v>2</v>
      </c>
      <c r="J236" s="4" cm="1">
        <f t="array" ref="J236">SUM(_xlfn._xlws.FILTER($D$2:$D$673,_xlfn.MAP($E$2:$E$673,_xlfn.LAMBDA(_xlpm.x,_xlpm.x=$E236))))</f>
        <v>4.6838407494145199E-4</v>
      </c>
      <c r="K236" s="4">
        <f>$D236/J236</f>
        <v>1</v>
      </c>
      <c r="L236" s="4" cm="1">
        <f t="array" ref="L236">SUM(_xlfn._xlws.FILTER($D$2:$D$673,_xlfn.MAP($F$2:$F$673,_xlfn.LAMBDA(_xlpm.x,_xlpm.x=$F236))))</f>
        <v>1.873536299765808E-3</v>
      </c>
      <c r="M236" s="4">
        <f>$D236/L236</f>
        <v>0.25</v>
      </c>
      <c r="N236" s="4">
        <f>_xlfn.LET(_xlpm.freq,B236,_xlpm.size,H236+1,_xlpm.F,O236,LOG(1+_xlpm.freq)*LOG(1+_xlpm.size)*_xlpm.F)</f>
        <v>3.6247623315782622E-2</v>
      </c>
      <c r="O236" s="4">
        <f>_xlfn.LET(_xlpm.a,M236,_xlpm.b,K236,2*_xlpm.a*_xlpm.b/(_xlpm.a+_xlpm.b))</f>
        <v>0.4</v>
      </c>
      <c r="P236" s="4">
        <f>_xlfn.LET(_xlpm.p,K236,_xlpm.q,M236,LOG(_xlpm.p/_xlpm.q))</f>
        <v>0.6020599913279624</v>
      </c>
      <c r="Q236" s="4"/>
    </row>
    <row r="237" spans="1:17">
      <c r="A237" s="3" t="str">
        <f>_xlfn.LET(_xlpm.sep," : ",CONCATENATE(E237,_xlpm.sep,F237))</f>
        <v>~oh~ : [oː]</v>
      </c>
      <c r="B237" s="1">
        <v>4</v>
      </c>
      <c r="C237" s="3" t="s">
        <v>40</v>
      </c>
      <c r="D237" s="4">
        <f>B237/freq.sum.r1a</f>
        <v>1.873536299765808E-3</v>
      </c>
      <c r="E237" s="3" t="str">
        <f>_xlfn.LET(_xlpm.sep,":",_xlpm.w,$C237,_xlfn.CONCAT("~",RIGHT(_xlpm.w,LEN(_xlpm.w)-FIND(_xlpm.sep,_xlpm.w)),"~"))</f>
        <v>~oh~</v>
      </c>
      <c r="F237" s="3" t="str">
        <f>_xlfn.LET(_xlpm.sep,":",_xlpm.w,$C237,_xlfn.CONCAT("[",LEFT(_xlpm.w,FIND(_xlpm.sep,_xlpm.w)-1),"]"))</f>
        <v>[oː]</v>
      </c>
      <c r="G237" s="5">
        <f>_xlfn.LET(_xlpm.w,E237,LEN(_xlpm.w)-2)</f>
        <v>2</v>
      </c>
      <c r="H237" s="5">
        <f>_xlfn.LET(_xlpm.w,F237,LEN(_xlpm.w)-2)</f>
        <v>2</v>
      </c>
      <c r="I237" s="5">
        <f>_xlfn.LET(_xlpm.a,H237,_xlpm.b,G237,MAX(_xlpm.a,_xlpm.b))</f>
        <v>2</v>
      </c>
      <c r="J237" s="4" cm="1">
        <f t="array" ref="J237">SUM(_xlfn._xlws.FILTER($D$2:$D$673,_xlfn.MAP($E$2:$E$673,_xlfn.LAMBDA(_xlpm.x,_xlpm.x=$E237))))</f>
        <v>1.873536299765808E-3</v>
      </c>
      <c r="K237" s="4">
        <f>$D237/J237</f>
        <v>1</v>
      </c>
      <c r="L237" s="4" cm="1">
        <f t="array" ref="L237">SUM(_xlfn._xlws.FILTER($D$2:$D$673,_xlfn.MAP($F$2:$F$673,_xlfn.LAMBDA(_xlpm.x,_xlpm.x=$F237))))</f>
        <v>7.4941451990632318E-3</v>
      </c>
      <c r="M237" s="4">
        <f>$D237/L237</f>
        <v>0.25</v>
      </c>
      <c r="N237" s="4">
        <f>_xlfn.LET(_xlpm.freq,B237,_xlpm.size,H237+1,_xlpm.F,O237,LOG(1+_xlpm.freq)*LOG(1+_xlpm.size)*_xlpm.F)</f>
        <v>0.16832874989961977</v>
      </c>
      <c r="O237" s="4">
        <f>_xlfn.LET(_xlpm.a,M237,_xlpm.b,K237,2*_xlpm.a*_xlpm.b/(_xlpm.a+_xlpm.b))</f>
        <v>0.4</v>
      </c>
      <c r="P237" s="4">
        <f>_xlfn.LET(_xlpm.p,K237,_xlpm.q,M237,LOG(_xlpm.p/_xlpm.q))</f>
        <v>0.6020599913279624</v>
      </c>
      <c r="Q237" s="4"/>
    </row>
    <row r="238" spans="1:17">
      <c r="A238" s="3" t="str">
        <f>_xlfn.LET(_xlpm.sep," : ",CONCATENATE(E238,_xlpm.sep,F238))</f>
        <v>~ee~ : [eː]</v>
      </c>
      <c r="B238" s="1">
        <v>4</v>
      </c>
      <c r="C238" s="3" t="s">
        <v>225</v>
      </c>
      <c r="D238" s="4">
        <f>B238/freq.sum.r1a</f>
        <v>1.873536299765808E-3</v>
      </c>
      <c r="E238" s="3" t="str">
        <f>_xlfn.LET(_xlpm.sep,":",_xlpm.w,$C238,_xlfn.CONCAT("~",RIGHT(_xlpm.w,LEN(_xlpm.w)-FIND(_xlpm.sep,_xlpm.w)),"~"))</f>
        <v>~ee~</v>
      </c>
      <c r="F238" s="3" t="str">
        <f>_xlfn.LET(_xlpm.sep,":",_xlpm.w,$C238,_xlfn.CONCAT("[",LEFT(_xlpm.w,FIND(_xlpm.sep,_xlpm.w)-1),"]"))</f>
        <v>[eː]</v>
      </c>
      <c r="G238" s="5">
        <f>_xlfn.LET(_xlpm.w,E238,LEN(_xlpm.w)-2)</f>
        <v>2</v>
      </c>
      <c r="H238" s="5">
        <f>_xlfn.LET(_xlpm.w,F238,LEN(_xlpm.w)-2)</f>
        <v>2</v>
      </c>
      <c r="I238" s="5">
        <f>_xlfn.LET(_xlpm.a,H238,_xlpm.b,G238,MAX(_xlpm.a,_xlpm.b))</f>
        <v>2</v>
      </c>
      <c r="J238" s="4" cm="1">
        <f t="array" ref="J238">SUM(_xlfn._xlws.FILTER($D$2:$D$673,_xlfn.MAP($E$2:$E$673,_xlfn.LAMBDA(_xlpm.x,_xlpm.x=$E238))))</f>
        <v>1.873536299765808E-3</v>
      </c>
      <c r="K238" s="4">
        <f>$D238/J238</f>
        <v>1</v>
      </c>
      <c r="L238" s="4" cm="1">
        <f t="array" ref="L238">SUM(_xlfn._xlws.FILTER($D$2:$D$673,_xlfn.MAP($F$2:$F$673,_xlfn.LAMBDA(_xlpm.x,_xlpm.x=$F238))))</f>
        <v>8.4309133489461358E-3</v>
      </c>
      <c r="M238" s="4">
        <f>$D238/L238</f>
        <v>0.22222222222222221</v>
      </c>
      <c r="N238" s="4">
        <f>_xlfn.LET(_xlpm.freq,B238,_xlpm.size,H238+1,_xlpm.F,O238,LOG(1+_xlpm.freq)*LOG(1+_xlpm.size)*_xlpm.F)</f>
        <v>0.15302613627238157</v>
      </c>
      <c r="O238" s="4">
        <f>_xlfn.LET(_xlpm.a,M238,_xlpm.b,K238,2*_xlpm.a*_xlpm.b/(_xlpm.a+_xlpm.b))</f>
        <v>0.36363636363636359</v>
      </c>
      <c r="P238" s="4">
        <f>_xlfn.LET(_xlpm.p,K238,_xlpm.q,M238,LOG(_xlpm.p/_xlpm.q))</f>
        <v>0.65321251377534373</v>
      </c>
      <c r="Q238" s="4"/>
    </row>
    <row r="239" spans="1:17">
      <c r="A239" s="3" t="str">
        <f>_xlfn.LET(_xlpm.sep," : ",CONCATENATE(E239,_xlpm.sep,F239))</f>
        <v>~rd~ : [ɐt]</v>
      </c>
      <c r="B239" s="1">
        <v>1</v>
      </c>
      <c r="C239" s="3" t="s">
        <v>565</v>
      </c>
      <c r="D239" s="4">
        <f>B239/freq.sum.r1a</f>
        <v>4.6838407494145199E-4</v>
      </c>
      <c r="E239" s="4" t="str">
        <f>_xlfn.LET(_xlpm.sep,":",_xlpm.w,$C239,_xlfn.CONCAT("~",RIGHT(_xlpm.w,LEN(_xlpm.w)-FIND(_xlpm.sep,_xlpm.w)),"~"))</f>
        <v>~rd~</v>
      </c>
      <c r="F239" s="4" t="str">
        <f>_xlfn.LET(_xlpm.sep,":",_xlpm.w,$C239,_xlfn.CONCAT("[",LEFT(_xlpm.w,FIND(_xlpm.sep,_xlpm.w)-1),"]"))</f>
        <v>[ɐt]</v>
      </c>
      <c r="G239" s="5">
        <f>_xlfn.LET(_xlpm.w,E239,LEN(_xlpm.w)-2)</f>
        <v>2</v>
      </c>
      <c r="H239" s="5">
        <f>_xlfn.LET(_xlpm.w,F239,LEN(_xlpm.w)-2)</f>
        <v>2</v>
      </c>
      <c r="I239" s="5">
        <f>_xlfn.LET(_xlpm.a,H239,_xlpm.b,G239,MAX(_xlpm.a,_xlpm.b))</f>
        <v>2</v>
      </c>
      <c r="J239" s="4" cm="1">
        <f t="array" ref="J239">SUM(_xlfn._xlws.FILTER($D$2:$D$673,_xlfn.MAP($E$2:$E$673,_xlfn.LAMBDA(_xlpm.x,_xlpm.x=$E239))))</f>
        <v>4.6838407494145199E-4</v>
      </c>
      <c r="K239" s="4">
        <f>$D239/J239</f>
        <v>1</v>
      </c>
      <c r="L239" s="4" cm="1">
        <f t="array" ref="L239">SUM(_xlfn._xlws.FILTER($D$2:$D$673,_xlfn.MAP($F$2:$F$673,_xlfn.LAMBDA(_xlpm.x,_xlpm.x=$F239))))</f>
        <v>2.34192037470726E-3</v>
      </c>
      <c r="M239" s="4">
        <f>$D239/L239</f>
        <v>0.2</v>
      </c>
      <c r="N239" s="4">
        <f>_xlfn.LET(_xlpm.freq,B239,_xlpm.size,H239+1,_xlpm.F,O239,LOG(1+_xlpm.freq)*LOG(1+_xlpm.size)*_xlpm.F)</f>
        <v>6.0412705526304372E-2</v>
      </c>
      <c r="O239" s="4">
        <f>_xlfn.LET(_xlpm.a,M239,_xlpm.b,K239,2*_xlpm.a*_xlpm.b/(_xlpm.a+_xlpm.b))</f>
        <v>0.33333333333333337</v>
      </c>
      <c r="P239" s="4">
        <f>_xlfn.LET(_xlpm.p,K239,_xlpm.q,M239,LOG(_xlpm.p/_xlpm.q))</f>
        <v>0.69897000433601886</v>
      </c>
      <c r="Q239" s="4"/>
    </row>
    <row r="240" spans="1:17">
      <c r="A240" s="3" t="str">
        <f>_xlfn.LET(_xlpm.sep," : ",CONCATENATE(E240,_xlpm.sep,F240))</f>
        <v>~il~ : [iːl]</v>
      </c>
      <c r="B240" s="1">
        <v>1</v>
      </c>
      <c r="C240" s="3" t="s">
        <v>278</v>
      </c>
      <c r="D240" s="4">
        <f>B240/freq.sum.r1a</f>
        <v>4.6838407494145199E-4</v>
      </c>
      <c r="E240" s="3" t="str">
        <f>_xlfn.LET(_xlpm.sep,":",_xlpm.w,$C240,_xlfn.CONCAT("~",RIGHT(_xlpm.w,LEN(_xlpm.w)-FIND(_xlpm.sep,_xlpm.w)),"~"))</f>
        <v>~il~</v>
      </c>
      <c r="F240" s="3" t="str">
        <f>_xlfn.LET(_xlpm.sep,":",_xlpm.w,$C240,_xlfn.CONCAT("[",LEFT(_xlpm.w,FIND(_xlpm.sep,_xlpm.w)-1),"]"))</f>
        <v>[iːl]</v>
      </c>
      <c r="G240" s="5">
        <f>_xlfn.LET(_xlpm.w,E240,LEN(_xlpm.w)-2)</f>
        <v>2</v>
      </c>
      <c r="H240" s="5">
        <f>_xlfn.LET(_xlpm.w,F240,LEN(_xlpm.w)-2)</f>
        <v>3</v>
      </c>
      <c r="I240" s="5">
        <f>_xlfn.LET(_xlpm.a,H240,_xlpm.b,G240,MAX(_xlpm.a,_xlpm.b))</f>
        <v>3</v>
      </c>
      <c r="J240" s="4" cm="1">
        <f t="array" ref="J240">SUM(_xlfn._xlws.FILTER($D$2:$D$673,_xlfn.MAP($E$2:$E$673,_xlfn.LAMBDA(_xlpm.x,_xlpm.x=$E240))))</f>
        <v>4.6838407494145199E-4</v>
      </c>
      <c r="K240" s="4">
        <f>$D240/J240</f>
        <v>1</v>
      </c>
      <c r="L240" s="4" cm="1">
        <f t="array" ref="L240">SUM(_xlfn._xlws.FILTER($D$2:$D$673,_xlfn.MAP($F$2:$F$673,_xlfn.LAMBDA(_xlpm.x,_xlpm.x=$F240))))</f>
        <v>2.34192037470726E-3</v>
      </c>
      <c r="M240" s="4">
        <f>$D240/L240</f>
        <v>0.2</v>
      </c>
      <c r="N240" s="4">
        <f>_xlfn.LET(_xlpm.freq,B240,_xlpm.size,H240+1,_xlpm.F,O240,LOG(1+_xlpm.freq)*LOG(1+_xlpm.size)*_xlpm.F)</f>
        <v>7.013697912484157E-2</v>
      </c>
      <c r="O240" s="4">
        <f>_xlfn.LET(_xlpm.a,M240,_xlpm.b,K240,2*_xlpm.a*_xlpm.b/(_xlpm.a+_xlpm.b))</f>
        <v>0.33333333333333337</v>
      </c>
      <c r="P240" s="4">
        <f>_xlfn.LET(_xlpm.p,K240,_xlpm.q,M240,LOG(_xlpm.p/_xlpm.q))</f>
        <v>0.69897000433601886</v>
      </c>
      <c r="Q240" s="4"/>
    </row>
    <row r="241" spans="1:17">
      <c r="A241" s="3" t="str">
        <f>_xlfn.LET(_xlpm.sep," : ",CONCATENATE(E241,_xlpm.sep,F241))</f>
        <v>~ch~ : [k]</v>
      </c>
      <c r="B241" s="1">
        <v>1</v>
      </c>
      <c r="C241" s="3" t="s">
        <v>293</v>
      </c>
      <c r="D241" s="4">
        <f>B241/freq.sum.r1a</f>
        <v>4.6838407494145199E-4</v>
      </c>
      <c r="E241" s="3" t="str">
        <f>_xlfn.LET(_xlpm.sep,":",_xlpm.w,$C241,_xlfn.CONCAT("~",RIGHT(_xlpm.w,LEN(_xlpm.w)-FIND(_xlpm.sep,_xlpm.w)),"~"))</f>
        <v>~ch~</v>
      </c>
      <c r="F241" s="3" t="str">
        <f>_xlfn.LET(_xlpm.sep,":",_xlpm.w,$C241,_xlfn.CONCAT("[",LEFT(_xlpm.w,FIND(_xlpm.sep,_xlpm.w)-1),"]"))</f>
        <v>[k]</v>
      </c>
      <c r="G241" s="5">
        <f>_xlfn.LET(_xlpm.w,E241,LEN(_xlpm.w)-2)</f>
        <v>2</v>
      </c>
      <c r="H241" s="5">
        <f>_xlfn.LET(_xlpm.w,F241,LEN(_xlpm.w)-2)</f>
        <v>1</v>
      </c>
      <c r="I241" s="5">
        <f>_xlfn.LET(_xlpm.a,H241,_xlpm.b,G241,MAX(_xlpm.a,_xlpm.b))</f>
        <v>2</v>
      </c>
      <c r="J241" s="4" cm="1">
        <f t="array" ref="J241">SUM(_xlfn._xlws.FILTER($D$2:$D$673,_xlfn.MAP($E$2:$E$673,_xlfn.LAMBDA(_xlpm.x,_xlpm.x=$E241))))</f>
        <v>2.8103044496487119E-3</v>
      </c>
      <c r="K241" s="4">
        <f>$D241/J241</f>
        <v>0.16666666666666666</v>
      </c>
      <c r="L241" s="4" cm="1">
        <f t="array" ref="L241">SUM(_xlfn._xlws.FILTER($D$2:$D$673,_xlfn.MAP($F$2:$F$673,_xlfn.LAMBDA(_xlpm.x,_xlpm.x=$F241))))</f>
        <v>1.4519906323185011E-2</v>
      </c>
      <c r="M241" s="4">
        <f>$D241/L241</f>
        <v>3.2258064516129031E-2</v>
      </c>
      <c r="N241" s="4">
        <f>_xlfn.LET(_xlpm.freq,B241,_xlpm.size,H241+1,_xlpm.F,O241,LOG(1+_xlpm.freq)*LOG(1+_xlpm.size)*_xlpm.F)</f>
        <v>7.76366536429477E-3</v>
      </c>
      <c r="O241" s="4">
        <f>_xlfn.LET(_xlpm.a,M241,_xlpm.b,K241,2*_xlpm.a*_xlpm.b/(_xlpm.a+_xlpm.b))</f>
        <v>5.405405405405405E-2</v>
      </c>
      <c r="P241" s="4">
        <f>_xlfn.LET(_xlpm.p,K241,_xlpm.q,M241,LOG(_xlpm.p/_xlpm.q))</f>
        <v>0.71321044345062912</v>
      </c>
      <c r="Q241" s="4"/>
    </row>
    <row r="242" spans="1:17">
      <c r="A242" s="3" t="str">
        <f>_xlfn.LET(_xlpm.sep," : ",CONCATENATE(E242,_xlpm.sep,F242))</f>
        <v>~üh~ : [ː]</v>
      </c>
      <c r="B242" s="1">
        <v>1</v>
      </c>
      <c r="C242" s="3" t="s">
        <v>389</v>
      </c>
      <c r="D242" s="4">
        <f>B242/freq.sum.r1a</f>
        <v>4.6838407494145199E-4</v>
      </c>
      <c r="E242" s="3" t="str">
        <f>_xlfn.LET(_xlpm.sep,":",_xlpm.w,$C242,_xlfn.CONCAT("~",RIGHT(_xlpm.w,LEN(_xlpm.w)-FIND(_xlpm.sep,_xlpm.w)),"~"))</f>
        <v>~üh~</v>
      </c>
      <c r="F242" s="3" t="str">
        <f>_xlfn.LET(_xlpm.sep,":",_xlpm.w,$C242,_xlfn.CONCAT("[",LEFT(_xlpm.w,FIND(_xlpm.sep,_xlpm.w)-1),"]"))</f>
        <v>[ː]</v>
      </c>
      <c r="G242" s="5">
        <f>_xlfn.LET(_xlpm.w,E242,LEN(_xlpm.w)-2)</f>
        <v>2</v>
      </c>
      <c r="H242" s="5">
        <f>_xlfn.LET(_xlpm.w,F242,LEN(_xlpm.w)-2)</f>
        <v>1</v>
      </c>
      <c r="I242" s="5">
        <f>_xlfn.LET(_xlpm.a,H242,_xlpm.b,G242,MAX(_xlpm.a,_xlpm.b))</f>
        <v>2</v>
      </c>
      <c r="J242" s="4" cm="1">
        <f t="array" ref="J242">SUM(_xlfn._xlws.FILTER($D$2:$D$673,_xlfn.MAP($E$2:$E$673,_xlfn.LAMBDA(_xlpm.x,_xlpm.x=$E242))))</f>
        <v>4.6838407494145199E-4</v>
      </c>
      <c r="K242" s="4">
        <f>$D242/J242</f>
        <v>1</v>
      </c>
      <c r="L242" s="4" cm="1">
        <f t="array" ref="L242">SUM(_xlfn._xlws.FILTER($D$2:$D$673,_xlfn.MAP($F$2:$F$673,_xlfn.LAMBDA(_xlpm.x,_xlpm.x=$F242))))</f>
        <v>2.8103044496487119E-3</v>
      </c>
      <c r="M242" s="4">
        <f>$D242/L242</f>
        <v>0.16666666666666666</v>
      </c>
      <c r="N242" s="4">
        <f>_xlfn.LET(_xlpm.freq,B242,_xlpm.size,H242+1,_xlpm.F,O242,LOG(1+_xlpm.freq)*LOG(1+_xlpm.size)*_xlpm.F)</f>
        <v>4.103651692555807E-2</v>
      </c>
      <c r="O242" s="4">
        <f>_xlfn.LET(_xlpm.a,M242,_xlpm.b,K242,2*_xlpm.a*_xlpm.b/(_xlpm.a+_xlpm.b))</f>
        <v>0.2857142857142857</v>
      </c>
      <c r="P242" s="4">
        <f>_xlfn.LET(_xlpm.p,K242,_xlpm.q,M242,LOG(_xlpm.p/_xlpm.q))</f>
        <v>0.77815125038364363</v>
      </c>
      <c r="Q242" s="4"/>
    </row>
    <row r="243" spans="1:17">
      <c r="A243" s="3" t="str">
        <f>_xlfn.LET(_xlpm.sep," : ",CONCATENATE(E243,_xlpm.sep,F243))</f>
        <v>~rl~ : [ɐl]</v>
      </c>
      <c r="B243" s="1">
        <v>1</v>
      </c>
      <c r="C243" s="3" t="s">
        <v>442</v>
      </c>
      <c r="D243" s="4">
        <f>B243/freq.sum.r1a</f>
        <v>4.6838407494145199E-4</v>
      </c>
      <c r="E243" s="4" t="str">
        <f>_xlfn.LET(_xlpm.sep,":",_xlpm.w,$C243,_xlfn.CONCAT("~",RIGHT(_xlpm.w,LEN(_xlpm.w)-FIND(_xlpm.sep,_xlpm.w)),"~"))</f>
        <v>~rl~</v>
      </c>
      <c r="F243" s="4" t="str">
        <f>_xlfn.LET(_xlpm.sep,":",_xlpm.w,$C243,_xlfn.CONCAT("[",LEFT(_xlpm.w,FIND(_xlpm.sep,_xlpm.w)-1),"]"))</f>
        <v>[ɐl]</v>
      </c>
      <c r="G243" s="5">
        <f>_xlfn.LET(_xlpm.w,E243,LEN(_xlpm.w)-2)</f>
        <v>2</v>
      </c>
      <c r="H243" s="5">
        <f>_xlfn.LET(_xlpm.w,F243,LEN(_xlpm.w)-2)</f>
        <v>2</v>
      </c>
      <c r="I243" s="5">
        <f>_xlfn.LET(_xlpm.a,H243,_xlpm.b,G243,MAX(_xlpm.a,_xlpm.b))</f>
        <v>2</v>
      </c>
      <c r="J243" s="4" cm="1">
        <f t="array" ref="J243">SUM(_xlfn._xlws.FILTER($D$2:$D$673,_xlfn.MAP($E$2:$E$673,_xlfn.LAMBDA(_xlpm.x,_xlpm.x=$E243))))</f>
        <v>4.6838407494145199E-4</v>
      </c>
      <c r="K243" s="4">
        <f>$D243/J243</f>
        <v>1</v>
      </c>
      <c r="L243" s="4" cm="1">
        <f t="array" ref="L243">SUM(_xlfn._xlws.FILTER($D$2:$D$673,_xlfn.MAP($F$2:$F$673,_xlfn.LAMBDA(_xlpm.x,_xlpm.x=$F243))))</f>
        <v>2.8103044496487119E-3</v>
      </c>
      <c r="M243" s="4">
        <f>$D243/L243</f>
        <v>0.16666666666666666</v>
      </c>
      <c r="N243" s="4">
        <f>_xlfn.LET(_xlpm.freq,B243,_xlpm.size,H243+1,_xlpm.F,O243,LOG(1+_xlpm.freq)*LOG(1+_xlpm.size)*_xlpm.F)</f>
        <v>5.1782319022546597E-2</v>
      </c>
      <c r="O243" s="4">
        <f>_xlfn.LET(_xlpm.a,M243,_xlpm.b,K243,2*_xlpm.a*_xlpm.b/(_xlpm.a+_xlpm.b))</f>
        <v>0.2857142857142857</v>
      </c>
      <c r="P243" s="4">
        <f>_xlfn.LET(_xlpm.p,K243,_xlpm.q,M243,LOG(_xlpm.p/_xlpm.q))</f>
        <v>0.77815125038364363</v>
      </c>
      <c r="Q243" s="4"/>
    </row>
    <row r="244" spans="1:17">
      <c r="A244" s="3" t="str">
        <f>_xlfn.LET(_xlpm.sep," : ",CONCATENATE(E244,_xlpm.sep,F244))</f>
        <v>~ir~ : [iː]</v>
      </c>
      <c r="B244" s="1">
        <v>1</v>
      </c>
      <c r="C244" s="3" t="s">
        <v>269</v>
      </c>
      <c r="D244" s="4">
        <f>B244/freq.sum.r1a</f>
        <v>4.6838407494145199E-4</v>
      </c>
      <c r="E244" s="4" t="str">
        <f>_xlfn.LET(_xlpm.sep,":",_xlpm.w,$C244,_xlfn.CONCAT("~",RIGHT(_xlpm.w,LEN(_xlpm.w)-FIND(_xlpm.sep,_xlpm.w)),"~"))</f>
        <v>~ir~</v>
      </c>
      <c r="F244" s="4" t="str">
        <f>_xlfn.LET(_xlpm.sep,":",_xlpm.w,$C244,_xlfn.CONCAT("[",LEFT(_xlpm.w,FIND(_xlpm.sep,_xlpm.w)-1),"]"))</f>
        <v>[iː]</v>
      </c>
      <c r="G244" s="5">
        <f>_xlfn.LET(_xlpm.w,E244,LEN(_xlpm.w)-2)</f>
        <v>2</v>
      </c>
      <c r="H244" s="5">
        <f>_xlfn.LET(_xlpm.w,F244,LEN(_xlpm.w)-2)</f>
        <v>2</v>
      </c>
      <c r="I244" s="5">
        <f>_xlfn.LET(_xlpm.a,H244,_xlpm.b,G244,MAX(_xlpm.a,_xlpm.b))</f>
        <v>2</v>
      </c>
      <c r="J244" s="4" cm="1">
        <f t="array" ref="J244">SUM(_xlfn._xlws.FILTER($D$2:$D$673,_xlfn.MAP($E$2:$E$673,_xlfn.LAMBDA(_xlpm.x,_xlpm.x=$E244))))</f>
        <v>9.3676814988290398E-4</v>
      </c>
      <c r="K244" s="4">
        <f>$D244/J244</f>
        <v>0.5</v>
      </c>
      <c r="L244" s="4" cm="1">
        <f t="array" ref="L244">SUM(_xlfn._xlws.FILTER($D$2:$D$673,_xlfn.MAP($F$2:$F$673,_xlfn.LAMBDA(_xlpm.x,_xlpm.x=$F244))))</f>
        <v>7.0257611241217799E-3</v>
      </c>
      <c r="M244" s="4">
        <f>$D244/L244</f>
        <v>6.6666666666666666E-2</v>
      </c>
      <c r="N244" s="4">
        <f>_xlfn.LET(_xlpm.freq,B244,_xlpm.size,H244+1,_xlpm.F,O244,LOG(1+_xlpm.freq)*LOG(1+_xlpm.size)*_xlpm.F)</f>
        <v>2.132213136222507E-2</v>
      </c>
      <c r="O244" s="4">
        <f>_xlfn.LET(_xlpm.a,M244,_xlpm.b,K244,2*_xlpm.a*_xlpm.b/(_xlpm.a+_xlpm.b))</f>
        <v>0.11764705882352941</v>
      </c>
      <c r="P244" s="4">
        <f>_xlfn.LET(_xlpm.p,K244,_xlpm.q,M244,LOG(_xlpm.p/_xlpm.q))</f>
        <v>0.87506126339170009</v>
      </c>
      <c r="Q244" s="4"/>
    </row>
    <row r="245" spans="1:17">
      <c r="A245" s="3" t="str">
        <f>_xlfn.LET(_xlpm.sep," : ",CONCATENATE(E245,_xlpm.sep,F245))</f>
        <v>~th~ : [t]</v>
      </c>
      <c r="B245" s="1">
        <v>1</v>
      </c>
      <c r="C245" s="3" t="s">
        <v>349</v>
      </c>
      <c r="D245" s="4">
        <f>B245/freq.sum.r1a</f>
        <v>4.6838407494145199E-4</v>
      </c>
      <c r="E245" s="3" t="str">
        <f>_xlfn.LET(_xlpm.sep,":",_xlpm.w,$C245,_xlfn.CONCAT("~",RIGHT(_xlpm.w,LEN(_xlpm.w)-FIND(_xlpm.sep,_xlpm.w)),"~"))</f>
        <v>~th~</v>
      </c>
      <c r="F245" s="3" t="str">
        <f>_xlfn.LET(_xlpm.sep,":",_xlpm.w,$C245,_xlfn.CONCAT("[",LEFT(_xlpm.w,FIND(_xlpm.sep,_xlpm.w)-1),"]"))</f>
        <v>[t]</v>
      </c>
      <c r="G245" s="5">
        <f>_xlfn.LET(_xlpm.w,E245,LEN(_xlpm.w)-2)</f>
        <v>2</v>
      </c>
      <c r="H245" s="5">
        <f>_xlfn.LET(_xlpm.w,F245,LEN(_xlpm.w)-2)</f>
        <v>1</v>
      </c>
      <c r="I245" s="5">
        <f>_xlfn.LET(_xlpm.a,H245,_xlpm.b,G245,MAX(_xlpm.a,_xlpm.b))</f>
        <v>2</v>
      </c>
      <c r="J245" s="4" cm="1">
        <f t="array" ref="J245">SUM(_xlfn._xlws.FILTER($D$2:$D$673,_xlfn.MAP($E$2:$E$673,_xlfn.LAMBDA(_xlpm.x,_xlpm.x=$E245))))</f>
        <v>4.6838407494145199E-4</v>
      </c>
      <c r="K245" s="4">
        <f>$D245/J245</f>
        <v>1</v>
      </c>
      <c r="L245" s="4" cm="1">
        <f t="array" ref="L245">SUM(_xlfn._xlws.FILTER($D$2:$D$673,_xlfn.MAP($F$2:$F$673,_xlfn.LAMBDA(_xlpm.x,_xlpm.x=$F245))))</f>
        <v>8.8992974238875887E-3</v>
      </c>
      <c r="M245" s="4">
        <f>$D245/L245</f>
        <v>5.2631578947368418E-2</v>
      </c>
      <c r="N245" s="4">
        <f>_xlfn.LET(_xlpm.freq,B245,_xlpm.size,H245+1,_xlpm.F,O245,LOG(1+_xlpm.freq)*LOG(1+_xlpm.size)*_xlpm.F)</f>
        <v>1.4362780923945327E-2</v>
      </c>
      <c r="O245" s="4">
        <f>_xlfn.LET(_xlpm.a,M245,_xlpm.b,K245,2*_xlpm.a*_xlpm.b/(_xlpm.a+_xlpm.b))</f>
        <v>0.1</v>
      </c>
      <c r="P245" s="4">
        <f>_xlfn.LET(_xlpm.p,K245,_xlpm.q,M245,LOG(_xlpm.p/_xlpm.q))</f>
        <v>1.2787536009528289</v>
      </c>
      <c r="Q245" s="4"/>
    </row>
    <row r="246" spans="1:17">
      <c r="A246" s="3" t="str">
        <f>_xlfn.LET(_xlpm.sep," : ",CONCATENATE(E246,_xlpm.sep,F246))</f>
        <v>~ür~ : [ʁ]</v>
      </c>
      <c r="B246" s="1">
        <v>1</v>
      </c>
      <c r="C246" s="3" t="s">
        <v>390</v>
      </c>
      <c r="D246" s="4">
        <f>B246/freq.sum.r1a</f>
        <v>4.6838407494145199E-4</v>
      </c>
      <c r="E246" s="3" t="str">
        <f>_xlfn.LET(_xlpm.sep,":",_xlpm.w,$C246,_xlfn.CONCAT("~",RIGHT(_xlpm.w,LEN(_xlpm.w)-FIND(_xlpm.sep,_xlpm.w)),"~"))</f>
        <v>~ür~</v>
      </c>
      <c r="F246" s="3" t="str">
        <f>_xlfn.LET(_xlpm.sep,":",_xlpm.w,$C246,_xlfn.CONCAT("[",LEFT(_xlpm.w,FIND(_xlpm.sep,_xlpm.w)-1),"]"))</f>
        <v>[ʁ]</v>
      </c>
      <c r="G246" s="5">
        <f>_xlfn.LET(_xlpm.w,E246,LEN(_xlpm.w)-2)</f>
        <v>2</v>
      </c>
      <c r="H246" s="5">
        <f>_xlfn.LET(_xlpm.w,F246,LEN(_xlpm.w)-2)</f>
        <v>1</v>
      </c>
      <c r="I246" s="5">
        <f>_xlfn.LET(_xlpm.a,H246,_xlpm.b,G246,MAX(_xlpm.a,_xlpm.b))</f>
        <v>2</v>
      </c>
      <c r="J246" s="4" cm="1">
        <f t="array" ref="J246">SUM(_xlfn._xlws.FILTER($D$2:$D$673,_xlfn.MAP($E$2:$E$673,_xlfn.LAMBDA(_xlpm.x,_xlpm.x=$E246))))</f>
        <v>4.6838407494145199E-4</v>
      </c>
      <c r="K246" s="4">
        <f>$D246/J246</f>
        <v>1</v>
      </c>
      <c r="L246" s="4" cm="1">
        <f t="array" ref="L246">SUM(_xlfn._xlws.FILTER($D$2:$D$673,_xlfn.MAP($F$2:$F$673,_xlfn.LAMBDA(_xlpm.x,_xlpm.x=$F246))))</f>
        <v>1.0772833723653397E-2</v>
      </c>
      <c r="M246" s="4">
        <f>$D246/L246</f>
        <v>4.3478260869565216E-2</v>
      </c>
      <c r="N246" s="4">
        <f>_xlfn.LET(_xlpm.freq,B246,_xlpm.size,H246+1,_xlpm.F,O246,LOG(1+_xlpm.freq)*LOG(1+_xlpm.size)*_xlpm.F)</f>
        <v>1.1968984103287771E-2</v>
      </c>
      <c r="O246" s="4">
        <f>_xlfn.LET(_xlpm.a,M246,_xlpm.b,K246,2*_xlpm.a*_xlpm.b/(_xlpm.a+_xlpm.b))</f>
        <v>8.3333333333333329E-2</v>
      </c>
      <c r="P246" s="4">
        <f>_xlfn.LET(_xlpm.p,K246,_xlpm.q,M246,LOG(_xlpm.p/_xlpm.q))</f>
        <v>1.3617278360175928</v>
      </c>
      <c r="Q246" s="4"/>
    </row>
    <row r="247" spans="1:17">
      <c r="A247" s="3" t="str">
        <f>_xlfn.LET(_xlpm.sep," : ",CONCATENATE(E247,_xlpm.sep,F247))</f>
        <v>~sch~ : [ʃø]</v>
      </c>
      <c r="B247" s="1">
        <v>1</v>
      </c>
      <c r="C247" s="3" t="s">
        <v>522</v>
      </c>
      <c r="D247" s="4">
        <f>B247/freq.sum.r1a</f>
        <v>4.6838407494145199E-4</v>
      </c>
      <c r="E247" s="3" t="str">
        <f>_xlfn.LET(_xlpm.sep,":",_xlpm.w,$C247,_xlfn.CONCAT("~",RIGHT(_xlpm.w,LEN(_xlpm.w)-FIND(_xlpm.sep,_xlpm.w)),"~"))</f>
        <v>~sch~</v>
      </c>
      <c r="F247" s="3" t="str">
        <f>_xlfn.LET(_xlpm.sep,":",_xlpm.w,$C247,_xlfn.CONCAT("[",LEFT(_xlpm.w,FIND(_xlpm.sep,_xlpm.w)-1),"]"))</f>
        <v>[ʃø]</v>
      </c>
      <c r="G247" s="5">
        <f>_xlfn.LET(_xlpm.w,E247,LEN(_xlpm.w)-2)</f>
        <v>3</v>
      </c>
      <c r="H247" s="5">
        <f>_xlfn.LET(_xlpm.w,F247,LEN(_xlpm.w)-2)</f>
        <v>2</v>
      </c>
      <c r="I247" s="5">
        <f>_xlfn.LET(_xlpm.a,H247,_xlpm.b,G247,MAX(_xlpm.a,_xlpm.b))</f>
        <v>3</v>
      </c>
      <c r="J247" s="4" cm="1">
        <f t="array" ref="J247">SUM(_xlfn._xlws.FILTER($D$2:$D$673,_xlfn.MAP($E$2:$E$673,_xlfn.LAMBDA(_xlpm.x,_xlpm.x=$E247))))</f>
        <v>7.0257611241217799E-3</v>
      </c>
      <c r="K247" s="4">
        <f>$D247/J247</f>
        <v>6.6666666666666666E-2</v>
      </c>
      <c r="L247" s="4" cm="1">
        <f t="array" ref="L247">SUM(_xlfn._xlws.FILTER($D$2:$D$673,_xlfn.MAP($F$2:$F$673,_xlfn.LAMBDA(_xlpm.x,_xlpm.x=$F247))))</f>
        <v>4.6838407494145199E-4</v>
      </c>
      <c r="M247" s="4">
        <f>$D247/L247</f>
        <v>1</v>
      </c>
      <c r="N247" s="4">
        <f>_xlfn.LET(_xlpm.freq,B247,_xlpm.size,H247+1,_xlpm.F,O247,LOG(1+_xlpm.freq)*LOG(1+_xlpm.size)*_xlpm.F)</f>
        <v>2.2654764572364136E-2</v>
      </c>
      <c r="O247" s="4">
        <f>_xlfn.LET(_xlpm.a,M247,_xlpm.b,K247,2*_xlpm.a*_xlpm.b/(_xlpm.a+_xlpm.b))</f>
        <v>0.125</v>
      </c>
      <c r="P247" s="4">
        <f>_xlfn.LET(_xlpm.p,K247,_xlpm.q,M247,LOG(_xlpm.p/_xlpm.q))</f>
        <v>-1.1760912590556813</v>
      </c>
      <c r="Q247" s="4"/>
    </row>
    <row r="248" spans="1:17">
      <c r="A248" s="3" t="str">
        <f>_xlfn.LET(_xlpm.sep," : ",CONCATENATE(E248,_xlpm.sep,F248))</f>
        <v>~sch~ : [ʃʏ]</v>
      </c>
      <c r="B248" s="1">
        <v>1</v>
      </c>
      <c r="C248" s="3" t="s">
        <v>691</v>
      </c>
      <c r="D248" s="4">
        <f>B248/freq.sum.r1a</f>
        <v>4.6838407494145199E-4</v>
      </c>
      <c r="E248" s="4" t="str">
        <f>_xlfn.LET(_xlpm.sep,":",_xlpm.w,$C248,_xlfn.CONCAT("~",RIGHT(_xlpm.w,LEN(_xlpm.w)-FIND(_xlpm.sep,_xlpm.w)),"~"))</f>
        <v>~sch~</v>
      </c>
      <c r="F248" s="4" t="str">
        <f>_xlfn.LET(_xlpm.sep,":",_xlpm.w,$C248,_xlfn.CONCAT("[",LEFT(_xlpm.w,FIND(_xlpm.sep,_xlpm.w)-1),"]"))</f>
        <v>[ʃʏ]</v>
      </c>
      <c r="G248" s="5">
        <f>_xlfn.LET(_xlpm.w,E248,LEN(_xlpm.w)-2)</f>
        <v>3</v>
      </c>
      <c r="H248" s="5">
        <f>_xlfn.LET(_xlpm.w,F248,LEN(_xlpm.w)-2)</f>
        <v>2</v>
      </c>
      <c r="I248" s="5">
        <f>_xlfn.LET(_xlpm.a,H248,_xlpm.b,G248,MAX(_xlpm.a,_xlpm.b))</f>
        <v>3</v>
      </c>
      <c r="J248" s="4" cm="1">
        <f t="array" ref="J248">SUM(_xlfn._xlws.FILTER($D$2:$D$673,_xlfn.MAP($E$2:$E$673,_xlfn.LAMBDA(_xlpm.x,_xlpm.x=$E248))))</f>
        <v>7.0257611241217799E-3</v>
      </c>
      <c r="K248" s="4">
        <f>$D248/J248</f>
        <v>6.6666666666666666E-2</v>
      </c>
      <c r="L248" s="4" cm="1">
        <f t="array" ref="L248">SUM(_xlfn._xlws.FILTER($D$2:$D$673,_xlfn.MAP($F$2:$F$673,_xlfn.LAMBDA(_xlpm.x,_xlpm.x=$F248))))</f>
        <v>4.6838407494145199E-4</v>
      </c>
      <c r="M248" s="4">
        <f>$D248/L248</f>
        <v>1</v>
      </c>
      <c r="N248" s="4">
        <f>_xlfn.LET(_xlpm.freq,B248,_xlpm.size,H248+1,_xlpm.F,O248,LOG(1+_xlpm.freq)*LOG(1+_xlpm.size)*_xlpm.F)</f>
        <v>2.2654764572364136E-2</v>
      </c>
      <c r="O248" s="4">
        <f>_xlfn.LET(_xlpm.a,M248,_xlpm.b,K248,2*_xlpm.a*_xlpm.b/(_xlpm.a+_xlpm.b))</f>
        <v>0.125</v>
      </c>
      <c r="P248" s="4">
        <f>_xlfn.LET(_xlpm.p,K248,_xlpm.q,M248,LOG(_xlpm.p/_xlpm.q))</f>
        <v>-1.1760912590556813</v>
      </c>
      <c r="Q248" s="4"/>
    </row>
    <row r="249" spans="1:17">
      <c r="A249" s="3" t="str">
        <f>_xlfn.LET(_xlpm.sep," : ",CONCATENATE(E249,_xlpm.sep,F249))</f>
        <v>~ier~ : [iːɐ]</v>
      </c>
      <c r="B249" s="1">
        <v>1</v>
      </c>
      <c r="C249" s="3" t="s">
        <v>290</v>
      </c>
      <c r="D249" s="4">
        <f>B249/freq.sum.r1a</f>
        <v>4.6838407494145199E-4</v>
      </c>
      <c r="E249" s="3" t="str">
        <f>_xlfn.LET(_xlpm.sep,":",_xlpm.w,$C249,_xlfn.CONCAT("~",RIGHT(_xlpm.w,LEN(_xlpm.w)-FIND(_xlpm.sep,_xlpm.w)),"~"))</f>
        <v>~ier~</v>
      </c>
      <c r="F249" s="3" t="str">
        <f>_xlfn.LET(_xlpm.sep,":",_xlpm.w,$C249,_xlfn.CONCAT("[",LEFT(_xlpm.w,FIND(_xlpm.sep,_xlpm.w)-1),"]"))</f>
        <v>[iːɐ]</v>
      </c>
      <c r="G249" s="5">
        <f>_xlfn.LET(_xlpm.w,E249,LEN(_xlpm.w)-2)</f>
        <v>3</v>
      </c>
      <c r="H249" s="5">
        <f>_xlfn.LET(_xlpm.w,F249,LEN(_xlpm.w)-2)</f>
        <v>3</v>
      </c>
      <c r="I249" s="5">
        <f>_xlfn.LET(_xlpm.a,H249,_xlpm.b,G249,MAX(_xlpm.a,_xlpm.b))</f>
        <v>3</v>
      </c>
      <c r="J249" s="4" cm="1">
        <f t="array" ref="J249">SUM(_xlfn._xlws.FILTER($D$2:$D$673,_xlfn.MAP($E$2:$E$673,_xlfn.LAMBDA(_xlpm.x,_xlpm.x=$E249))))</f>
        <v>6.5573770491803279E-3</v>
      </c>
      <c r="K249" s="4">
        <f>$D249/J249</f>
        <v>7.1428571428571425E-2</v>
      </c>
      <c r="L249" s="4" cm="1">
        <f t="array" ref="L249">SUM(_xlfn._xlws.FILTER($D$2:$D$673,_xlfn.MAP($F$2:$F$673,_xlfn.LAMBDA(_xlpm.x,_xlpm.x=$F249))))</f>
        <v>4.6838407494145199E-4</v>
      </c>
      <c r="M249" s="4">
        <f>$D249/L249</f>
        <v>1</v>
      </c>
      <c r="N249" s="4">
        <f>_xlfn.LET(_xlpm.freq,B249,_xlpm.size,H249+1,_xlpm.F,O249,LOG(1+_xlpm.freq)*LOG(1+_xlpm.size)*_xlpm.F)</f>
        <v>2.8054791649936624E-2</v>
      </c>
      <c r="O249" s="4">
        <f>_xlfn.LET(_xlpm.a,M249,_xlpm.b,K249,2*_xlpm.a*_xlpm.b/(_xlpm.a+_xlpm.b))</f>
        <v>0.13333333333333333</v>
      </c>
      <c r="P249" s="4">
        <f>_xlfn.LET(_xlpm.p,K249,_xlpm.q,M249,LOG(_xlpm.p/_xlpm.q))</f>
        <v>-1.146128035678238</v>
      </c>
      <c r="Q249" s="4"/>
    </row>
    <row r="250" spans="1:17">
      <c r="A250" s="3" t="str">
        <f>_xlfn.LET(_xlpm.sep," : ",CONCATENATE(E250,_xlpm.sep,F250))</f>
        <v>~and~ : [and]</v>
      </c>
      <c r="B250" s="1">
        <v>1</v>
      </c>
      <c r="C250" s="3" t="s">
        <v>76</v>
      </c>
      <c r="D250" s="4">
        <f>B250/freq.sum.r1a</f>
        <v>4.6838407494145199E-4</v>
      </c>
      <c r="E250" s="3" t="str">
        <f>_xlfn.LET(_xlpm.sep,":",_xlpm.w,$C250,_xlfn.CONCAT("~",RIGHT(_xlpm.w,LEN(_xlpm.w)-FIND(_xlpm.sep,_xlpm.w)),"~"))</f>
        <v>~and~</v>
      </c>
      <c r="F250" s="3" t="str">
        <f>_xlfn.LET(_xlpm.sep,":",_xlpm.w,$C250,_xlfn.CONCAT("[",LEFT(_xlpm.w,FIND(_xlpm.sep,_xlpm.w)-1),"]"))</f>
        <v>[and]</v>
      </c>
      <c r="G250" s="5">
        <f>_xlfn.LET(_xlpm.w,E250,LEN(_xlpm.w)-2)</f>
        <v>3</v>
      </c>
      <c r="H250" s="5">
        <f>_xlfn.LET(_xlpm.w,F250,LEN(_xlpm.w)-2)</f>
        <v>3</v>
      </c>
      <c r="I250" s="5">
        <f>_xlfn.LET(_xlpm.a,H250,_xlpm.b,G250,MAX(_xlpm.a,_xlpm.b))</f>
        <v>3</v>
      </c>
      <c r="J250" s="4" cm="1">
        <f t="array" ref="J250">SUM(_xlfn._xlws.FILTER($D$2:$D$673,_xlfn.MAP($E$2:$E$673,_xlfn.LAMBDA(_xlpm.x,_xlpm.x=$E250))))</f>
        <v>4.2154566744730679E-3</v>
      </c>
      <c r="K250" s="4">
        <f>$D250/J250</f>
        <v>0.1111111111111111</v>
      </c>
      <c r="L250" s="4" cm="1">
        <f t="array" ref="L250">SUM(_xlfn._xlws.FILTER($D$2:$D$673,_xlfn.MAP($F$2:$F$673,_xlfn.LAMBDA(_xlpm.x,_xlpm.x=$F250))))</f>
        <v>4.6838407494145199E-4</v>
      </c>
      <c r="M250" s="4">
        <f>$D250/L250</f>
        <v>1</v>
      </c>
      <c r="N250" s="4">
        <f>_xlfn.LET(_xlpm.freq,B250,_xlpm.size,H250+1,_xlpm.F,O250,LOG(1+_xlpm.freq)*LOG(1+_xlpm.size)*_xlpm.F)</f>
        <v>4.2082187474904935E-2</v>
      </c>
      <c r="O250" s="4">
        <f>_xlfn.LET(_xlpm.a,M250,_xlpm.b,K250,2*_xlpm.a*_xlpm.b/(_xlpm.a+_xlpm.b))</f>
        <v>0.19999999999999998</v>
      </c>
      <c r="P250" s="4">
        <f>_xlfn.LET(_xlpm.p,K250,_xlpm.q,M250,LOG(_xlpm.p/_xlpm.q))</f>
        <v>-0.95424250943932487</v>
      </c>
      <c r="Q250" s="4"/>
    </row>
    <row r="251" spans="1:17">
      <c r="A251" s="3" t="str">
        <f>_xlfn.LET(_xlpm.sep," : ",CONCATENATE(E251,_xlpm.sep,F251))</f>
        <v>~ang~ : [anɡ]</v>
      </c>
      <c r="B251" s="1">
        <v>1</v>
      </c>
      <c r="C251" s="3" t="s">
        <v>84</v>
      </c>
      <c r="D251" s="4">
        <f>B251/freq.sum.r1a</f>
        <v>4.6838407494145199E-4</v>
      </c>
      <c r="E251" s="4" t="str">
        <f>_xlfn.LET(_xlpm.sep,":",_xlpm.w,$C251,_xlfn.CONCAT("~",RIGHT(_xlpm.w,LEN(_xlpm.w)-FIND(_xlpm.sep,_xlpm.w)),"~"))</f>
        <v>~ang~</v>
      </c>
      <c r="F251" s="4" t="str">
        <f>_xlfn.LET(_xlpm.sep,":",_xlpm.w,$C251,_xlfn.CONCAT("[",LEFT(_xlpm.w,FIND(_xlpm.sep,_xlpm.w)-1),"]"))</f>
        <v>[anɡ]</v>
      </c>
      <c r="G251" s="5">
        <f>_xlfn.LET(_xlpm.w,E251,LEN(_xlpm.w)-2)</f>
        <v>3</v>
      </c>
      <c r="H251" s="5">
        <f>_xlfn.LET(_xlpm.w,F251,LEN(_xlpm.w)-2)</f>
        <v>3</v>
      </c>
      <c r="I251" s="5">
        <f>_xlfn.LET(_xlpm.a,H251,_xlpm.b,G251,MAX(_xlpm.a,_xlpm.b))</f>
        <v>3</v>
      </c>
      <c r="J251" s="4" cm="1">
        <f t="array" ref="J251">SUM(_xlfn._xlws.FILTER($D$2:$D$673,_xlfn.MAP($E$2:$E$673,_xlfn.LAMBDA(_xlpm.x,_xlpm.x=$E251))))</f>
        <v>3.2786885245901639E-3</v>
      </c>
      <c r="K251" s="4">
        <f>$D251/J251</f>
        <v>0.14285714285714285</v>
      </c>
      <c r="L251" s="4" cm="1">
        <f t="array" ref="L251">SUM(_xlfn._xlws.FILTER($D$2:$D$673,_xlfn.MAP($F$2:$F$673,_xlfn.LAMBDA(_xlpm.x,_xlpm.x=$F251))))</f>
        <v>4.6838407494145199E-4</v>
      </c>
      <c r="M251" s="4">
        <f>$D251/L251</f>
        <v>1</v>
      </c>
      <c r="N251" s="4">
        <f>_xlfn.LET(_xlpm.freq,B251,_xlpm.size,H251+1,_xlpm.F,O251,LOG(1+_xlpm.freq)*LOG(1+_xlpm.size)*_xlpm.F)</f>
        <v>5.260273434363117E-2</v>
      </c>
      <c r="O251" s="4">
        <f>_xlfn.LET(_xlpm.a,M251,_xlpm.b,K251,2*_xlpm.a*_xlpm.b/(_xlpm.a+_xlpm.b))</f>
        <v>0.25</v>
      </c>
      <c r="P251" s="4">
        <f>_xlfn.LET(_xlpm.p,K251,_xlpm.q,M251,LOG(_xlpm.p/_xlpm.q))</f>
        <v>-0.84509804001425681</v>
      </c>
      <c r="Q251" s="4"/>
    </row>
    <row r="252" spans="1:17">
      <c r="A252" s="3" t="str">
        <f>_xlfn.LET(_xlpm.sep," : ",CONCATENATE(E252,_xlpm.sep,F252))</f>
        <v>~ang~ : [aŋʒ]</v>
      </c>
      <c r="B252" s="1">
        <v>1</v>
      </c>
      <c r="C252" s="3" t="s">
        <v>193</v>
      </c>
      <c r="D252" s="4">
        <f>B252/freq.sum.r1a</f>
        <v>4.6838407494145199E-4</v>
      </c>
      <c r="E252" s="3" t="str">
        <f>_xlfn.LET(_xlpm.sep,":",_xlpm.w,$C252,_xlfn.CONCAT("~",RIGHT(_xlpm.w,LEN(_xlpm.w)-FIND(_xlpm.sep,_xlpm.w)),"~"))</f>
        <v>~ang~</v>
      </c>
      <c r="F252" s="3" t="str">
        <f>_xlfn.LET(_xlpm.sep,":",_xlpm.w,$C252,_xlfn.CONCAT("[",LEFT(_xlpm.w,FIND(_xlpm.sep,_xlpm.w)-1),"]"))</f>
        <v>[aŋʒ]</v>
      </c>
      <c r="G252" s="5">
        <f>_xlfn.LET(_xlpm.w,E252,LEN(_xlpm.w)-2)</f>
        <v>3</v>
      </c>
      <c r="H252" s="5">
        <f>_xlfn.LET(_xlpm.w,F252,LEN(_xlpm.w)-2)</f>
        <v>3</v>
      </c>
      <c r="I252" s="5">
        <f>_xlfn.LET(_xlpm.a,H252,_xlpm.b,G252,MAX(_xlpm.a,_xlpm.b))</f>
        <v>3</v>
      </c>
      <c r="J252" s="4" cm="1">
        <f t="array" ref="J252">SUM(_xlfn._xlws.FILTER($D$2:$D$673,_xlfn.MAP($E$2:$E$673,_xlfn.LAMBDA(_xlpm.x,_xlpm.x=$E252))))</f>
        <v>3.2786885245901639E-3</v>
      </c>
      <c r="K252" s="4">
        <f>$D252/J252</f>
        <v>0.14285714285714285</v>
      </c>
      <c r="L252" s="4" cm="1">
        <f t="array" ref="L252">SUM(_xlfn._xlws.FILTER($D$2:$D$673,_xlfn.MAP($F$2:$F$673,_xlfn.LAMBDA(_xlpm.x,_xlpm.x=$F252))))</f>
        <v>4.6838407494145199E-4</v>
      </c>
      <c r="M252" s="4">
        <f>$D252/L252</f>
        <v>1</v>
      </c>
      <c r="N252" s="4">
        <f>_xlfn.LET(_xlpm.freq,B252,_xlpm.size,H252+1,_xlpm.F,O252,LOG(1+_xlpm.freq)*LOG(1+_xlpm.size)*_xlpm.F)</f>
        <v>5.260273434363117E-2</v>
      </c>
      <c r="O252" s="4">
        <f>_xlfn.LET(_xlpm.a,M252,_xlpm.b,K252,2*_xlpm.a*_xlpm.b/(_xlpm.a+_xlpm.b))</f>
        <v>0.25</v>
      </c>
      <c r="P252" s="4">
        <f>_xlfn.LET(_xlpm.p,K252,_xlpm.q,M252,LOG(_xlpm.p/_xlpm.q))</f>
        <v>-0.84509804001425681</v>
      </c>
      <c r="Q252" s="4"/>
    </row>
    <row r="253" spans="1:17">
      <c r="A253" s="3" t="str">
        <f>_xlfn.LET(_xlpm.sep," : ",CONCATENATE(E253,_xlpm.sep,F253))</f>
        <v>~ang~ : [ɑ̃ʒ]</v>
      </c>
      <c r="B253" s="1">
        <v>1</v>
      </c>
      <c r="C253" s="3" t="s">
        <v>670</v>
      </c>
      <c r="D253" s="4">
        <f>B253/freq.sum.r1a</f>
        <v>4.6838407494145199E-4</v>
      </c>
      <c r="E253" s="4" t="str">
        <f>_xlfn.LET(_xlpm.sep,":",_xlpm.w,$C253,_xlfn.CONCAT("~",RIGHT(_xlpm.w,LEN(_xlpm.w)-FIND(_xlpm.sep,_xlpm.w)),"~"))</f>
        <v>~ang~</v>
      </c>
      <c r="F253" s="4" t="str">
        <f>_xlfn.LET(_xlpm.sep,":",_xlpm.w,$C253,_xlfn.CONCAT("[",LEFT(_xlpm.w,FIND(_xlpm.sep,_xlpm.w)-1),"]"))</f>
        <v>[ɑ̃ʒ]</v>
      </c>
      <c r="G253" s="5">
        <f>_xlfn.LET(_xlpm.w,E253,LEN(_xlpm.w)-2)</f>
        <v>3</v>
      </c>
      <c r="H253" s="5">
        <f>_xlfn.LET(_xlpm.w,F253,LEN(_xlpm.w)-2)</f>
        <v>3</v>
      </c>
      <c r="I253" s="5">
        <f>_xlfn.LET(_xlpm.a,H253,_xlpm.b,G253,MAX(_xlpm.a,_xlpm.b))</f>
        <v>3</v>
      </c>
      <c r="J253" s="4" cm="1">
        <f t="array" ref="J253">SUM(_xlfn._xlws.FILTER($D$2:$D$673,_xlfn.MAP($E$2:$E$673,_xlfn.LAMBDA(_xlpm.x,_xlpm.x=$E253))))</f>
        <v>3.2786885245901639E-3</v>
      </c>
      <c r="K253" s="4">
        <f>$D253/J253</f>
        <v>0.14285714285714285</v>
      </c>
      <c r="L253" s="4" cm="1">
        <f t="array" ref="L253">SUM(_xlfn._xlws.FILTER($D$2:$D$673,_xlfn.MAP($F$2:$F$673,_xlfn.LAMBDA(_xlpm.x,_xlpm.x=$F253))))</f>
        <v>4.6838407494145199E-4</v>
      </c>
      <c r="M253" s="4">
        <f>$D253/L253</f>
        <v>1</v>
      </c>
      <c r="N253" s="4">
        <f>_xlfn.LET(_xlpm.freq,B253,_xlpm.size,H253+1,_xlpm.F,O253,LOG(1+_xlpm.freq)*LOG(1+_xlpm.size)*_xlpm.F)</f>
        <v>5.260273434363117E-2</v>
      </c>
      <c r="O253" s="4">
        <f>_xlfn.LET(_xlpm.a,M253,_xlpm.b,K253,2*_xlpm.a*_xlpm.b/(_xlpm.a+_xlpm.b))</f>
        <v>0.25</v>
      </c>
      <c r="P253" s="4">
        <f>_xlfn.LET(_xlpm.p,K253,_xlpm.q,M253,LOG(_xlpm.p/_xlpm.q))</f>
        <v>-0.84509804001425681</v>
      </c>
      <c r="Q253" s="4"/>
    </row>
    <row r="254" spans="1:17">
      <c r="A254" s="3" t="str">
        <f>_xlfn.LET(_xlpm.sep," : ",CONCATENATE(E254,_xlpm.sep,F254))</f>
        <v>~och~ : [oːx]</v>
      </c>
      <c r="B254" s="1">
        <v>1</v>
      </c>
      <c r="C254" s="3" t="s">
        <v>338</v>
      </c>
      <c r="D254" s="4">
        <f>B254/freq.sum.r1a</f>
        <v>4.6838407494145199E-4</v>
      </c>
      <c r="E254" s="4" t="str">
        <f>_xlfn.LET(_xlpm.sep,":",_xlpm.w,$C254,_xlfn.CONCAT("~",RIGHT(_xlpm.w,LEN(_xlpm.w)-FIND(_xlpm.sep,_xlpm.w)),"~"))</f>
        <v>~och~</v>
      </c>
      <c r="F254" s="4" t="str">
        <f>_xlfn.LET(_xlpm.sep,":",_xlpm.w,$C254,_xlfn.CONCAT("[",LEFT(_xlpm.w,FIND(_xlpm.sep,_xlpm.w)-1),"]"))</f>
        <v>[oːx]</v>
      </c>
      <c r="G254" s="5">
        <f>_xlfn.LET(_xlpm.w,E254,LEN(_xlpm.w)-2)</f>
        <v>3</v>
      </c>
      <c r="H254" s="5">
        <f>_xlfn.LET(_xlpm.w,F254,LEN(_xlpm.w)-2)</f>
        <v>3</v>
      </c>
      <c r="I254" s="5">
        <f>_xlfn.LET(_xlpm.a,H254,_xlpm.b,G254,MAX(_xlpm.a,_xlpm.b))</f>
        <v>3</v>
      </c>
      <c r="J254" s="4" cm="1">
        <f t="array" ref="J254">SUM(_xlfn._xlws.FILTER($D$2:$D$673,_xlfn.MAP($E$2:$E$673,_xlfn.LAMBDA(_xlpm.x,_xlpm.x=$E254))))</f>
        <v>2.34192037470726E-3</v>
      </c>
      <c r="K254" s="4">
        <f>$D254/J254</f>
        <v>0.2</v>
      </c>
      <c r="L254" s="4" cm="1">
        <f t="array" ref="L254">SUM(_xlfn._xlws.FILTER($D$2:$D$673,_xlfn.MAP($F$2:$F$673,_xlfn.LAMBDA(_xlpm.x,_xlpm.x=$F254))))</f>
        <v>4.6838407494145199E-4</v>
      </c>
      <c r="M254" s="4">
        <f>$D254/L254</f>
        <v>1</v>
      </c>
      <c r="N254" s="4">
        <f>_xlfn.LET(_xlpm.freq,B254,_xlpm.size,H254+1,_xlpm.F,O254,LOG(1+_xlpm.freq)*LOG(1+_xlpm.size)*_xlpm.F)</f>
        <v>7.013697912484157E-2</v>
      </c>
      <c r="O254" s="4">
        <f>_xlfn.LET(_xlpm.a,M254,_xlpm.b,K254,2*_xlpm.a*_xlpm.b/(_xlpm.a+_xlpm.b))</f>
        <v>0.33333333333333337</v>
      </c>
      <c r="P254" s="4">
        <f>_xlfn.LET(_xlpm.p,K254,_xlpm.q,M254,LOG(_xlpm.p/_xlpm.q))</f>
        <v>-0.69897000433601875</v>
      </c>
      <c r="Q254" s="4"/>
    </row>
    <row r="255" spans="1:17">
      <c r="A255" s="3" t="str">
        <f>_xlfn.LET(_xlpm.sep," : ",CONCATENATE(E255,_xlpm.sep,F255))</f>
        <v>~eis~ : [aɛz]</v>
      </c>
      <c r="B255" s="1">
        <v>1</v>
      </c>
      <c r="C255" s="3" t="s">
        <v>187</v>
      </c>
      <c r="D255" s="4">
        <f>B255/freq.sum.r1a</f>
        <v>4.6838407494145199E-4</v>
      </c>
      <c r="E255" s="4" t="str">
        <f>_xlfn.LET(_xlpm.sep,":",_xlpm.w,$C255,_xlfn.CONCAT("~",RIGHT(_xlpm.w,LEN(_xlpm.w)-FIND(_xlpm.sep,_xlpm.w)),"~"))</f>
        <v>~eis~</v>
      </c>
      <c r="F255" s="4" t="str">
        <f>_xlfn.LET(_xlpm.sep,":",_xlpm.w,$C255,_xlfn.CONCAT("[",LEFT(_xlpm.w,FIND(_xlpm.sep,_xlpm.w)-1),"]"))</f>
        <v>[aɛz]</v>
      </c>
      <c r="G255" s="5">
        <f>_xlfn.LET(_xlpm.w,E255,LEN(_xlpm.w)-2)</f>
        <v>3</v>
      </c>
      <c r="H255" s="5">
        <f>_xlfn.LET(_xlpm.w,F255,LEN(_xlpm.w)-2)</f>
        <v>3</v>
      </c>
      <c r="I255" s="5">
        <f>_xlfn.LET(_xlpm.a,H255,_xlpm.b,G255,MAX(_xlpm.a,_xlpm.b))</f>
        <v>3</v>
      </c>
      <c r="J255" s="4" cm="1">
        <f t="array" ref="J255">SUM(_xlfn._xlws.FILTER($D$2:$D$673,_xlfn.MAP($E$2:$E$673,_xlfn.LAMBDA(_xlpm.x,_xlpm.x=$E255))))</f>
        <v>1.873536299765808E-3</v>
      </c>
      <c r="K255" s="4">
        <f>$D255/J255</f>
        <v>0.25</v>
      </c>
      <c r="L255" s="4" cm="1">
        <f t="array" ref="L255">SUM(_xlfn._xlws.FILTER($D$2:$D$673,_xlfn.MAP($F$2:$F$673,_xlfn.LAMBDA(_xlpm.x,_xlpm.x=$F255))))</f>
        <v>4.6838407494145199E-4</v>
      </c>
      <c r="M255" s="4">
        <f>$D255/L255</f>
        <v>1</v>
      </c>
      <c r="N255" s="4">
        <f>_xlfn.LET(_xlpm.freq,B255,_xlpm.size,H255+1,_xlpm.F,O255,LOG(1+_xlpm.freq)*LOG(1+_xlpm.size)*_xlpm.F)</f>
        <v>8.4164374949809884E-2</v>
      </c>
      <c r="O255" s="4">
        <f>_xlfn.LET(_xlpm.a,M255,_xlpm.b,K255,2*_xlpm.a*_xlpm.b/(_xlpm.a+_xlpm.b))</f>
        <v>0.4</v>
      </c>
      <c r="P255" s="4">
        <f>_xlfn.LET(_xlpm.p,K255,_xlpm.q,M255,LOG(_xlpm.p/_xlpm.q))</f>
        <v>-0.6020599913279624</v>
      </c>
      <c r="Q255" s="4"/>
    </row>
    <row r="256" spans="1:17">
      <c r="A256" s="3" t="str">
        <f>_xlfn.LET(_xlpm.sep," : ",CONCATENATE(E256,_xlpm.sep,F256))</f>
        <v>~est~ : [əʃt]</v>
      </c>
      <c r="B256" s="1">
        <v>1</v>
      </c>
      <c r="C256" s="3" t="s">
        <v>654</v>
      </c>
      <c r="D256" s="4">
        <f>B256/freq.sum.r1a</f>
        <v>4.6838407494145199E-4</v>
      </c>
      <c r="E256" s="3" t="str">
        <f>_xlfn.LET(_xlpm.sep,":",_xlpm.w,$C256,_xlfn.CONCAT("~",RIGHT(_xlpm.w,LEN(_xlpm.w)-FIND(_xlpm.sep,_xlpm.w)),"~"))</f>
        <v>~est~</v>
      </c>
      <c r="F256" s="3" t="str">
        <f>_xlfn.LET(_xlpm.sep,":",_xlpm.w,$C256,_xlfn.CONCAT("[",LEFT(_xlpm.w,FIND(_xlpm.sep,_xlpm.w)-1),"]"))</f>
        <v>[əʃt]</v>
      </c>
      <c r="G256" s="5">
        <f>_xlfn.LET(_xlpm.w,E256,LEN(_xlpm.w)-2)</f>
        <v>3</v>
      </c>
      <c r="H256" s="5">
        <f>_xlfn.LET(_xlpm.w,F256,LEN(_xlpm.w)-2)</f>
        <v>3</v>
      </c>
      <c r="I256" s="5">
        <f>_xlfn.LET(_xlpm.a,H256,_xlpm.b,G256,MAX(_xlpm.a,_xlpm.b))</f>
        <v>3</v>
      </c>
      <c r="J256" s="4" cm="1">
        <f t="array" ref="J256">SUM(_xlfn._xlws.FILTER($D$2:$D$673,_xlfn.MAP($E$2:$E$673,_xlfn.LAMBDA(_xlpm.x,_xlpm.x=$E256))))</f>
        <v>1.873536299765808E-3</v>
      </c>
      <c r="K256" s="4">
        <f>$D256/J256</f>
        <v>0.25</v>
      </c>
      <c r="L256" s="4" cm="1">
        <f t="array" ref="L256">SUM(_xlfn._xlws.FILTER($D$2:$D$673,_xlfn.MAP($F$2:$F$673,_xlfn.LAMBDA(_xlpm.x,_xlpm.x=$F256))))</f>
        <v>4.6838407494145199E-4</v>
      </c>
      <c r="M256" s="4">
        <f>$D256/L256</f>
        <v>1</v>
      </c>
      <c r="N256" s="4">
        <f>_xlfn.LET(_xlpm.freq,B256,_xlpm.size,H256+1,_xlpm.F,O256,LOG(1+_xlpm.freq)*LOG(1+_xlpm.size)*_xlpm.F)</f>
        <v>8.4164374949809884E-2</v>
      </c>
      <c r="O256" s="4">
        <f>_xlfn.LET(_xlpm.a,M256,_xlpm.b,K256,2*_xlpm.a*_xlpm.b/(_xlpm.a+_xlpm.b))</f>
        <v>0.4</v>
      </c>
      <c r="P256" s="4">
        <f>_xlfn.LET(_xlpm.p,K256,_xlpm.q,M256,LOG(_xlpm.p/_xlpm.q))</f>
        <v>-0.6020599913279624</v>
      </c>
      <c r="Q256" s="4"/>
    </row>
    <row r="257" spans="1:17">
      <c r="A257" s="3" t="str">
        <f>_xlfn.LET(_xlpm.sep," : ",CONCATENATE(E257,_xlpm.sep,F257))</f>
        <v>~uch~ : [ʊx]</v>
      </c>
      <c r="B257" s="1">
        <v>2</v>
      </c>
      <c r="C257" s="3" t="s">
        <v>588</v>
      </c>
      <c r="D257" s="4">
        <f>B257/freq.sum.r1a</f>
        <v>9.3676814988290398E-4</v>
      </c>
      <c r="E257" s="3" t="str">
        <f>_xlfn.LET(_xlpm.sep,":",_xlpm.w,$C257,_xlfn.CONCAT("~",RIGHT(_xlpm.w,LEN(_xlpm.w)-FIND(_xlpm.sep,_xlpm.w)),"~"))</f>
        <v>~uch~</v>
      </c>
      <c r="F257" s="3" t="str">
        <f>_xlfn.LET(_xlpm.sep,":",_xlpm.w,$C257,_xlfn.CONCAT("[",LEFT(_xlpm.w,FIND(_xlpm.sep,_xlpm.w)-1),"]"))</f>
        <v>[ʊx]</v>
      </c>
      <c r="G257" s="5">
        <f>_xlfn.LET(_xlpm.w,E257,LEN(_xlpm.w)-2)</f>
        <v>3</v>
      </c>
      <c r="H257" s="5">
        <f>_xlfn.LET(_xlpm.w,F257,LEN(_xlpm.w)-2)</f>
        <v>2</v>
      </c>
      <c r="I257" s="5">
        <f>_xlfn.LET(_xlpm.a,H257,_xlpm.b,G257,MAX(_xlpm.a,_xlpm.b))</f>
        <v>3</v>
      </c>
      <c r="J257" s="4" cm="1">
        <f t="array" ref="J257">SUM(_xlfn._xlws.FILTER($D$2:$D$673,_xlfn.MAP($E$2:$E$673,_xlfn.LAMBDA(_xlpm.x,_xlpm.x=$E257))))</f>
        <v>3.7470725995316159E-3</v>
      </c>
      <c r="K257" s="4">
        <f>$D257/J257</f>
        <v>0.25</v>
      </c>
      <c r="L257" s="4" cm="1">
        <f t="array" ref="L257">SUM(_xlfn._xlws.FILTER($D$2:$D$673,_xlfn.MAP($F$2:$F$673,_xlfn.LAMBDA(_xlpm.x,_xlpm.x=$F257))))</f>
        <v>9.3676814988290398E-4</v>
      </c>
      <c r="M257" s="4">
        <f>$D257/L257</f>
        <v>1</v>
      </c>
      <c r="N257" s="4">
        <f>_xlfn.LET(_xlpm.freq,B257,_xlpm.size,H257+1,_xlpm.F,O257,LOG(1+_xlpm.freq)*LOG(1+_xlpm.size)*_xlpm.F)</f>
        <v>0.11490224739156261</v>
      </c>
      <c r="O257" s="4">
        <f>_xlfn.LET(_xlpm.a,M257,_xlpm.b,K257,2*_xlpm.a*_xlpm.b/(_xlpm.a+_xlpm.b))</f>
        <v>0.4</v>
      </c>
      <c r="P257" s="4">
        <f>_xlfn.LET(_xlpm.p,K257,_xlpm.q,M257,LOG(_xlpm.p/_xlpm.q))</f>
        <v>-0.6020599913279624</v>
      </c>
      <c r="Q257" s="4"/>
    </row>
    <row r="258" spans="1:17">
      <c r="A258" s="3" t="str">
        <f>_xlfn.LET(_xlpm.sep," : ",CONCATENATE(E258,_xlpm.sep,F258))</f>
        <v>~ach~ : [aːx]</v>
      </c>
      <c r="B258" s="1">
        <v>2</v>
      </c>
      <c r="C258" s="3" t="s">
        <v>183</v>
      </c>
      <c r="D258" s="4">
        <f>B258/freq.sum.r1a</f>
        <v>9.3676814988290398E-4</v>
      </c>
      <c r="E258" s="4" t="str">
        <f>_xlfn.LET(_xlpm.sep,":",_xlpm.w,$C258,_xlfn.CONCAT("~",RIGHT(_xlpm.w,LEN(_xlpm.w)-FIND(_xlpm.sep,_xlpm.w)),"~"))</f>
        <v>~ach~</v>
      </c>
      <c r="F258" s="4" t="str">
        <f>_xlfn.LET(_xlpm.sep,":",_xlpm.w,$C258,_xlfn.CONCAT("[",LEFT(_xlpm.w,FIND(_xlpm.sep,_xlpm.w)-1),"]"))</f>
        <v>[aːx]</v>
      </c>
      <c r="G258" s="5">
        <f>_xlfn.LET(_xlpm.w,E258,LEN(_xlpm.w)-2)</f>
        <v>3</v>
      </c>
      <c r="H258" s="5">
        <f>_xlfn.LET(_xlpm.w,F258,LEN(_xlpm.w)-2)</f>
        <v>3</v>
      </c>
      <c r="I258" s="5">
        <f>_xlfn.LET(_xlpm.a,H258,_xlpm.b,G258,MAX(_xlpm.a,_xlpm.b))</f>
        <v>3</v>
      </c>
      <c r="J258" s="4" cm="1">
        <f t="array" ref="J258">SUM(_xlfn._xlws.FILTER($D$2:$D$673,_xlfn.MAP($E$2:$E$673,_xlfn.LAMBDA(_xlpm.x,_xlpm.x=$E258))))</f>
        <v>3.2786885245901639E-3</v>
      </c>
      <c r="K258" s="4">
        <f>$D258/J258</f>
        <v>0.2857142857142857</v>
      </c>
      <c r="L258" s="4" cm="1">
        <f t="array" ref="L258">SUM(_xlfn._xlws.FILTER($D$2:$D$673,_xlfn.MAP($F$2:$F$673,_xlfn.LAMBDA(_xlpm.x,_xlpm.x=$F258))))</f>
        <v>9.3676814988290398E-4</v>
      </c>
      <c r="M258" s="4">
        <f>$D258/L258</f>
        <v>1</v>
      </c>
      <c r="N258" s="4">
        <f>_xlfn.LET(_xlpm.freq,B258,_xlpm.size,H258+1,_xlpm.F,O258,LOG(1+_xlpm.freq)*LOG(1+_xlpm.size)*_xlpm.F)</f>
        <v>0.14821930910231521</v>
      </c>
      <c r="O258" s="4">
        <f>_xlfn.LET(_xlpm.a,M258,_xlpm.b,K258,2*_xlpm.a*_xlpm.b/(_xlpm.a+_xlpm.b))</f>
        <v>0.44444444444444448</v>
      </c>
      <c r="P258" s="4">
        <f>_xlfn.LET(_xlpm.p,K258,_xlpm.q,M258,LOG(_xlpm.p/_xlpm.q))</f>
        <v>-0.54406804435027567</v>
      </c>
      <c r="Q258" s="4"/>
    </row>
    <row r="259" spans="1:17">
      <c r="A259" s="3" t="str">
        <f>_xlfn.LET(_xlpm.sep," : ",CONCATENATE(E259,_xlpm.sep,F259))</f>
        <v>~end~ : [ent]</v>
      </c>
      <c r="B259" s="1">
        <v>1</v>
      </c>
      <c r="C259" s="3" t="s">
        <v>219</v>
      </c>
      <c r="D259" s="4">
        <f>B259/freq.sum.r1a</f>
        <v>4.6838407494145199E-4</v>
      </c>
      <c r="E259" s="3" t="str">
        <f>_xlfn.LET(_xlpm.sep,":",_xlpm.w,$C259,_xlfn.CONCAT("~",RIGHT(_xlpm.w,LEN(_xlpm.w)-FIND(_xlpm.sep,_xlpm.w)),"~"))</f>
        <v>~end~</v>
      </c>
      <c r="F259" s="3" t="str">
        <f>_xlfn.LET(_xlpm.sep,":",_xlpm.w,$C259,_xlfn.CONCAT("[",LEFT(_xlpm.w,FIND(_xlpm.sep,_xlpm.w)-1),"]"))</f>
        <v>[ent]</v>
      </c>
      <c r="G259" s="5">
        <f>_xlfn.LET(_xlpm.w,E259,LEN(_xlpm.w)-2)</f>
        <v>3</v>
      </c>
      <c r="H259" s="5">
        <f>_xlfn.LET(_xlpm.w,F259,LEN(_xlpm.w)-2)</f>
        <v>3</v>
      </c>
      <c r="I259" s="5">
        <f>_xlfn.LET(_xlpm.a,H259,_xlpm.b,G259,MAX(_xlpm.a,_xlpm.b))</f>
        <v>3</v>
      </c>
      <c r="J259" s="4" cm="1">
        <f t="array" ref="J259">SUM(_xlfn._xlws.FILTER($D$2:$D$673,_xlfn.MAP($E$2:$E$673,_xlfn.LAMBDA(_xlpm.x,_xlpm.x=$E259))))</f>
        <v>1.405152224824356E-3</v>
      </c>
      <c r="K259" s="4">
        <f>$D259/J259</f>
        <v>0.33333333333333331</v>
      </c>
      <c r="L259" s="4" cm="1">
        <f t="array" ref="L259">SUM(_xlfn._xlws.FILTER($D$2:$D$673,_xlfn.MAP($F$2:$F$673,_xlfn.LAMBDA(_xlpm.x,_xlpm.x=$F259))))</f>
        <v>4.6838407494145199E-4</v>
      </c>
      <c r="M259" s="4">
        <f>$D259/L259</f>
        <v>1</v>
      </c>
      <c r="N259" s="4">
        <f>_xlfn.LET(_xlpm.freq,B259,_xlpm.size,H259+1,_xlpm.F,O259,LOG(1+_xlpm.freq)*LOG(1+_xlpm.size)*_xlpm.F)</f>
        <v>0.10520546868726234</v>
      </c>
      <c r="O259" s="4">
        <f>_xlfn.LET(_xlpm.a,M259,_xlpm.b,K259,2*_xlpm.a*_xlpm.b/(_xlpm.a+_xlpm.b))</f>
        <v>0.5</v>
      </c>
      <c r="P259" s="4">
        <f>_xlfn.LET(_xlpm.p,K259,_xlpm.q,M259,LOG(_xlpm.p/_xlpm.q))</f>
        <v>-0.47712125471966244</v>
      </c>
      <c r="Q259" s="4"/>
    </row>
    <row r="260" spans="1:17">
      <c r="A260" s="3" t="str">
        <f>_xlfn.LET(_xlpm.sep," : ",CONCATENATE(E260,_xlpm.sep,F260))</f>
        <v>~ies~ : [iːs]</v>
      </c>
      <c r="B260" s="1">
        <v>1</v>
      </c>
      <c r="C260" s="3" t="s">
        <v>285</v>
      </c>
      <c r="D260" s="4">
        <f>B260/freq.sum.r1a</f>
        <v>4.6838407494145199E-4</v>
      </c>
      <c r="E260" s="3" t="str">
        <f>_xlfn.LET(_xlpm.sep,":",_xlpm.w,$C260,_xlfn.CONCAT("~",RIGHT(_xlpm.w,LEN(_xlpm.w)-FIND(_xlpm.sep,_xlpm.w)),"~"))</f>
        <v>~ies~</v>
      </c>
      <c r="F260" s="3" t="str">
        <f>_xlfn.LET(_xlpm.sep,":",_xlpm.w,$C260,_xlfn.CONCAT("[",LEFT(_xlpm.w,FIND(_xlpm.sep,_xlpm.w)-1),"]"))</f>
        <v>[iːs]</v>
      </c>
      <c r="G260" s="5">
        <f>_xlfn.LET(_xlpm.w,E260,LEN(_xlpm.w)-2)</f>
        <v>3</v>
      </c>
      <c r="H260" s="5">
        <f>_xlfn.LET(_xlpm.w,F260,LEN(_xlpm.w)-2)</f>
        <v>3</v>
      </c>
      <c r="I260" s="5">
        <f>_xlfn.LET(_xlpm.a,H260,_xlpm.b,G260,MAX(_xlpm.a,_xlpm.b))</f>
        <v>3</v>
      </c>
      <c r="J260" s="4" cm="1">
        <f t="array" ref="J260">SUM(_xlfn._xlws.FILTER($D$2:$D$673,_xlfn.MAP($E$2:$E$673,_xlfn.LAMBDA(_xlpm.x,_xlpm.x=$E260))))</f>
        <v>1.405152224824356E-3</v>
      </c>
      <c r="K260" s="4">
        <f>$D260/J260</f>
        <v>0.33333333333333331</v>
      </c>
      <c r="L260" s="4" cm="1">
        <f t="array" ref="L260">SUM(_xlfn._xlws.FILTER($D$2:$D$673,_xlfn.MAP($F$2:$F$673,_xlfn.LAMBDA(_xlpm.x,_xlpm.x=$F260))))</f>
        <v>4.6838407494145199E-4</v>
      </c>
      <c r="M260" s="4">
        <f>$D260/L260</f>
        <v>1</v>
      </c>
      <c r="N260" s="4">
        <f>_xlfn.LET(_xlpm.freq,B260,_xlpm.size,H260+1,_xlpm.F,O260,LOG(1+_xlpm.freq)*LOG(1+_xlpm.size)*_xlpm.F)</f>
        <v>0.10520546868726234</v>
      </c>
      <c r="O260" s="4">
        <f>_xlfn.LET(_xlpm.a,M260,_xlpm.b,K260,2*_xlpm.a*_xlpm.b/(_xlpm.a+_xlpm.b))</f>
        <v>0.5</v>
      </c>
      <c r="P260" s="4">
        <f>_xlfn.LET(_xlpm.p,K260,_xlpm.q,M260,LOG(_xlpm.p/_xlpm.q))</f>
        <v>-0.47712125471966244</v>
      </c>
      <c r="Q260" s="4"/>
    </row>
    <row r="261" spans="1:17">
      <c r="A261" s="3" t="str">
        <f>_xlfn.LET(_xlpm.sep," : ",CONCATENATE(E261,_xlpm.sep,F261))</f>
        <v>~ied~ : [iːt]</v>
      </c>
      <c r="B261" s="1">
        <v>1</v>
      </c>
      <c r="C261" s="3" t="s">
        <v>287</v>
      </c>
      <c r="D261" s="4">
        <f>B261/freq.sum.r1a</f>
        <v>4.6838407494145199E-4</v>
      </c>
      <c r="E261" s="4" t="str">
        <f>_xlfn.LET(_xlpm.sep,":",_xlpm.w,$C261,_xlfn.CONCAT("~",RIGHT(_xlpm.w,LEN(_xlpm.w)-FIND(_xlpm.sep,_xlpm.w)),"~"))</f>
        <v>~ied~</v>
      </c>
      <c r="F261" s="4" t="str">
        <f>_xlfn.LET(_xlpm.sep,":",_xlpm.w,$C261,_xlfn.CONCAT("[",LEFT(_xlpm.w,FIND(_xlpm.sep,_xlpm.w)-1),"]"))</f>
        <v>[iːt]</v>
      </c>
      <c r="G261" s="5">
        <f>_xlfn.LET(_xlpm.w,E261,LEN(_xlpm.w)-2)</f>
        <v>3</v>
      </c>
      <c r="H261" s="5">
        <f>_xlfn.LET(_xlpm.w,F261,LEN(_xlpm.w)-2)</f>
        <v>3</v>
      </c>
      <c r="I261" s="5">
        <f>_xlfn.LET(_xlpm.a,H261,_xlpm.b,G261,MAX(_xlpm.a,_xlpm.b))</f>
        <v>3</v>
      </c>
      <c r="J261" s="4" cm="1">
        <f t="array" ref="J261">SUM(_xlfn._xlws.FILTER($D$2:$D$673,_xlfn.MAP($E$2:$E$673,_xlfn.LAMBDA(_xlpm.x,_xlpm.x=$E261))))</f>
        <v>1.405152224824356E-3</v>
      </c>
      <c r="K261" s="4">
        <f>$D261/J261</f>
        <v>0.33333333333333331</v>
      </c>
      <c r="L261" s="4" cm="1">
        <f t="array" ref="L261">SUM(_xlfn._xlws.FILTER($D$2:$D$673,_xlfn.MAP($F$2:$F$673,_xlfn.LAMBDA(_xlpm.x,_xlpm.x=$F261))))</f>
        <v>4.6838407494145199E-4</v>
      </c>
      <c r="M261" s="4">
        <f>$D261/L261</f>
        <v>1</v>
      </c>
      <c r="N261" s="4">
        <f>_xlfn.LET(_xlpm.freq,B261,_xlpm.size,H261+1,_xlpm.F,O261,LOG(1+_xlpm.freq)*LOG(1+_xlpm.size)*_xlpm.F)</f>
        <v>0.10520546868726234</v>
      </c>
      <c r="O261" s="4">
        <f>_xlfn.LET(_xlpm.a,M261,_xlpm.b,K261,2*_xlpm.a*_xlpm.b/(_xlpm.a+_xlpm.b))</f>
        <v>0.5</v>
      </c>
      <c r="P261" s="4">
        <f>_xlfn.LET(_xlpm.p,K261,_xlpm.q,M261,LOG(_xlpm.p/_xlpm.q))</f>
        <v>-0.47712125471966244</v>
      </c>
      <c r="Q261" s="4"/>
    </row>
    <row r="262" spans="1:17">
      <c r="A262" s="3" t="str">
        <f>_xlfn.LET(_xlpm.sep," : ",CONCATENATE(E262,_xlpm.sep,F262))</f>
        <v>~str~ : [stʁ]</v>
      </c>
      <c r="B262" s="1">
        <v>1</v>
      </c>
      <c r="C262" s="3" t="s">
        <v>348</v>
      </c>
      <c r="D262" s="4">
        <f>B262/freq.sum.r1a</f>
        <v>4.6838407494145199E-4</v>
      </c>
      <c r="E262" s="3" t="str">
        <f>_xlfn.LET(_xlpm.sep,":",_xlpm.w,$C262,_xlfn.CONCAT("~",RIGHT(_xlpm.w,LEN(_xlpm.w)-FIND(_xlpm.sep,_xlpm.w)),"~"))</f>
        <v>~str~</v>
      </c>
      <c r="F262" s="3" t="str">
        <f>_xlfn.LET(_xlpm.sep,":",_xlpm.w,$C262,_xlfn.CONCAT("[",LEFT(_xlpm.w,FIND(_xlpm.sep,_xlpm.w)-1),"]"))</f>
        <v>[stʁ]</v>
      </c>
      <c r="G262" s="5">
        <f>_xlfn.LET(_xlpm.w,E262,LEN(_xlpm.w)-2)</f>
        <v>3</v>
      </c>
      <c r="H262" s="5">
        <f>_xlfn.LET(_xlpm.w,F262,LEN(_xlpm.w)-2)</f>
        <v>3</v>
      </c>
      <c r="I262" s="5">
        <f>_xlfn.LET(_xlpm.a,H262,_xlpm.b,G262,MAX(_xlpm.a,_xlpm.b))</f>
        <v>3</v>
      </c>
      <c r="J262" s="4" cm="1">
        <f t="array" ref="J262">SUM(_xlfn._xlws.FILTER($D$2:$D$673,_xlfn.MAP($E$2:$E$673,_xlfn.LAMBDA(_xlpm.x,_xlpm.x=$E262))))</f>
        <v>1.405152224824356E-3</v>
      </c>
      <c r="K262" s="4">
        <f>$D262/J262</f>
        <v>0.33333333333333331</v>
      </c>
      <c r="L262" s="4" cm="1">
        <f t="array" ref="L262">SUM(_xlfn._xlws.FILTER($D$2:$D$673,_xlfn.MAP($F$2:$F$673,_xlfn.LAMBDA(_xlpm.x,_xlpm.x=$F262))))</f>
        <v>4.6838407494145199E-4</v>
      </c>
      <c r="M262" s="4">
        <f>$D262/L262</f>
        <v>1</v>
      </c>
      <c r="N262" s="4">
        <f>_xlfn.LET(_xlpm.freq,B262,_xlpm.size,H262+1,_xlpm.F,O262,LOG(1+_xlpm.freq)*LOG(1+_xlpm.size)*_xlpm.F)</f>
        <v>0.10520546868726234</v>
      </c>
      <c r="O262" s="4">
        <f>_xlfn.LET(_xlpm.a,M262,_xlpm.b,K262,2*_xlpm.a*_xlpm.b/(_xlpm.a+_xlpm.b))</f>
        <v>0.5</v>
      </c>
      <c r="P262" s="4">
        <f>_xlfn.LET(_xlpm.p,K262,_xlpm.q,M262,LOG(_xlpm.p/_xlpm.q))</f>
        <v>-0.47712125471966244</v>
      </c>
      <c r="Q262" s="4"/>
    </row>
    <row r="263" spans="1:17">
      <c r="A263" s="3" t="str">
        <f>_xlfn.LET(_xlpm.sep," : ",CONCATENATE(E263,_xlpm.sep,F263))</f>
        <v>~end~ : [ɛmt]</v>
      </c>
      <c r="B263" s="1">
        <v>1</v>
      </c>
      <c r="C263" s="3" t="s">
        <v>476</v>
      </c>
      <c r="D263" s="4">
        <f>B263/freq.sum.r1a</f>
        <v>4.6838407494145199E-4</v>
      </c>
      <c r="E263" s="3" t="str">
        <f>_xlfn.LET(_xlpm.sep,":",_xlpm.w,$C263,_xlfn.CONCAT("~",RIGHT(_xlpm.w,LEN(_xlpm.w)-FIND(_xlpm.sep,_xlpm.w)),"~"))</f>
        <v>~end~</v>
      </c>
      <c r="F263" s="3" t="str">
        <f>_xlfn.LET(_xlpm.sep,":",_xlpm.w,$C263,_xlfn.CONCAT("[",LEFT(_xlpm.w,FIND(_xlpm.sep,_xlpm.w)-1),"]"))</f>
        <v>[ɛmt]</v>
      </c>
      <c r="G263" s="5">
        <f>_xlfn.LET(_xlpm.w,E263,LEN(_xlpm.w)-2)</f>
        <v>3</v>
      </c>
      <c r="H263" s="5">
        <f>_xlfn.LET(_xlpm.w,F263,LEN(_xlpm.w)-2)</f>
        <v>3</v>
      </c>
      <c r="I263" s="5">
        <f>_xlfn.LET(_xlpm.a,H263,_xlpm.b,G263,MAX(_xlpm.a,_xlpm.b))</f>
        <v>3</v>
      </c>
      <c r="J263" s="4" cm="1">
        <f t="array" ref="J263">SUM(_xlfn._xlws.FILTER($D$2:$D$673,_xlfn.MAP($E$2:$E$673,_xlfn.LAMBDA(_xlpm.x,_xlpm.x=$E263))))</f>
        <v>1.405152224824356E-3</v>
      </c>
      <c r="K263" s="4">
        <f>$D263/J263</f>
        <v>0.33333333333333331</v>
      </c>
      <c r="L263" s="4" cm="1">
        <f t="array" ref="L263">SUM(_xlfn._xlws.FILTER($D$2:$D$673,_xlfn.MAP($F$2:$F$673,_xlfn.LAMBDA(_xlpm.x,_xlpm.x=$F263))))</f>
        <v>4.6838407494145199E-4</v>
      </c>
      <c r="M263" s="4">
        <f>$D263/L263</f>
        <v>1</v>
      </c>
      <c r="N263" s="4">
        <f>_xlfn.LET(_xlpm.freq,B263,_xlpm.size,H263+1,_xlpm.F,O263,LOG(1+_xlpm.freq)*LOG(1+_xlpm.size)*_xlpm.F)</f>
        <v>0.10520546868726234</v>
      </c>
      <c r="O263" s="4">
        <f>_xlfn.LET(_xlpm.a,M263,_xlpm.b,K263,2*_xlpm.a*_xlpm.b/(_xlpm.a+_xlpm.b))</f>
        <v>0.5</v>
      </c>
      <c r="P263" s="4">
        <f>_xlfn.LET(_xlpm.p,K263,_xlpm.q,M263,LOG(_xlpm.p/_xlpm.q))</f>
        <v>-0.47712125471966244</v>
      </c>
      <c r="Q263" s="4"/>
    </row>
    <row r="264" spans="1:17">
      <c r="A264" s="3" t="str">
        <f>_xlfn.LET(_xlpm.sep," : ",CONCATENATE(E264,_xlpm.sep,F264))</f>
        <v>~erg~ : [ɛʁk]</v>
      </c>
      <c r="B264" s="1">
        <v>1</v>
      </c>
      <c r="C264" s="3" t="s">
        <v>628</v>
      </c>
      <c r="D264" s="4">
        <f>B264/freq.sum.r1a</f>
        <v>4.6838407494145199E-4</v>
      </c>
      <c r="E264" s="3" t="str">
        <f>_xlfn.LET(_xlpm.sep,":",_xlpm.w,$C264,_xlfn.CONCAT("~",RIGHT(_xlpm.w,LEN(_xlpm.w)-FIND(_xlpm.sep,_xlpm.w)),"~"))</f>
        <v>~erg~</v>
      </c>
      <c r="F264" s="3" t="str">
        <f>_xlfn.LET(_xlpm.sep,":",_xlpm.w,$C264,_xlfn.CONCAT("[",LEFT(_xlpm.w,FIND(_xlpm.sep,_xlpm.w)-1),"]"))</f>
        <v>[ɛʁk]</v>
      </c>
      <c r="G264" s="5">
        <f>_xlfn.LET(_xlpm.w,E264,LEN(_xlpm.w)-2)</f>
        <v>3</v>
      </c>
      <c r="H264" s="5">
        <f>_xlfn.LET(_xlpm.w,F264,LEN(_xlpm.w)-2)</f>
        <v>3</v>
      </c>
      <c r="I264" s="5">
        <f>_xlfn.LET(_xlpm.a,H264,_xlpm.b,G264,MAX(_xlpm.a,_xlpm.b))</f>
        <v>3</v>
      </c>
      <c r="J264" s="4" cm="1">
        <f t="array" ref="J264">SUM(_xlfn._xlws.FILTER($D$2:$D$673,_xlfn.MAP($E$2:$E$673,_xlfn.LAMBDA(_xlpm.x,_xlpm.x=$E264))))</f>
        <v>1.405152224824356E-3</v>
      </c>
      <c r="K264" s="4">
        <f>$D264/J264</f>
        <v>0.33333333333333331</v>
      </c>
      <c r="L264" s="4" cm="1">
        <f t="array" ref="L264">SUM(_xlfn._xlws.FILTER($D$2:$D$673,_xlfn.MAP($F$2:$F$673,_xlfn.LAMBDA(_xlpm.x,_xlpm.x=$F264))))</f>
        <v>4.6838407494145199E-4</v>
      </c>
      <c r="M264" s="4">
        <f>$D264/L264</f>
        <v>1</v>
      </c>
      <c r="N264" s="4">
        <f>_xlfn.LET(_xlpm.freq,B264,_xlpm.size,H264+1,_xlpm.F,O264,LOG(1+_xlpm.freq)*LOG(1+_xlpm.size)*_xlpm.F)</f>
        <v>0.10520546868726234</v>
      </c>
      <c r="O264" s="4">
        <f>_xlfn.LET(_xlpm.a,M264,_xlpm.b,K264,2*_xlpm.a*_xlpm.b/(_xlpm.a+_xlpm.b))</f>
        <v>0.5</v>
      </c>
      <c r="P264" s="4">
        <f>_xlfn.LET(_xlpm.p,K264,_xlpm.q,M264,LOG(_xlpm.p/_xlpm.q))</f>
        <v>-0.47712125471966244</v>
      </c>
      <c r="Q264" s="4"/>
    </row>
    <row r="265" spans="1:17">
      <c r="A265" s="3" t="str">
        <f>_xlfn.LET(_xlpm.sep," : ",CONCATENATE(E265,_xlpm.sep,F265))</f>
        <v>~erg~ : [ɛʁɡ]</v>
      </c>
      <c r="B265" s="1">
        <v>1</v>
      </c>
      <c r="C265" s="3" t="s">
        <v>671</v>
      </c>
      <c r="D265" s="4">
        <f>B265/freq.sum.r1a</f>
        <v>4.6838407494145199E-4</v>
      </c>
      <c r="E265" s="3" t="str">
        <f>_xlfn.LET(_xlpm.sep,":",_xlpm.w,$C265,_xlfn.CONCAT("~",RIGHT(_xlpm.w,LEN(_xlpm.w)-FIND(_xlpm.sep,_xlpm.w)),"~"))</f>
        <v>~erg~</v>
      </c>
      <c r="F265" s="3" t="str">
        <f>_xlfn.LET(_xlpm.sep,":",_xlpm.w,$C265,_xlfn.CONCAT("[",LEFT(_xlpm.w,FIND(_xlpm.sep,_xlpm.w)-1),"]"))</f>
        <v>[ɛʁɡ]</v>
      </c>
      <c r="G265" s="5">
        <f>_xlfn.LET(_xlpm.w,E265,LEN(_xlpm.w)-2)</f>
        <v>3</v>
      </c>
      <c r="H265" s="5">
        <f>_xlfn.LET(_xlpm.w,F265,LEN(_xlpm.w)-2)</f>
        <v>3</v>
      </c>
      <c r="I265" s="5">
        <f>_xlfn.LET(_xlpm.a,H265,_xlpm.b,G265,MAX(_xlpm.a,_xlpm.b))</f>
        <v>3</v>
      </c>
      <c r="J265" s="4" cm="1">
        <f t="array" ref="J265">SUM(_xlfn._xlws.FILTER($D$2:$D$673,_xlfn.MAP($E$2:$E$673,_xlfn.LAMBDA(_xlpm.x,_xlpm.x=$E265))))</f>
        <v>1.405152224824356E-3</v>
      </c>
      <c r="K265" s="4">
        <f>$D265/J265</f>
        <v>0.33333333333333331</v>
      </c>
      <c r="L265" s="4" cm="1">
        <f t="array" ref="L265">SUM(_xlfn._xlws.FILTER($D$2:$D$673,_xlfn.MAP($F$2:$F$673,_xlfn.LAMBDA(_xlpm.x,_xlpm.x=$F265))))</f>
        <v>4.6838407494145199E-4</v>
      </c>
      <c r="M265" s="4">
        <f>$D265/L265</f>
        <v>1</v>
      </c>
      <c r="N265" s="4">
        <f>_xlfn.LET(_xlpm.freq,B265,_xlpm.size,H265+1,_xlpm.F,O265,LOG(1+_xlpm.freq)*LOG(1+_xlpm.size)*_xlpm.F)</f>
        <v>0.10520546868726234</v>
      </c>
      <c r="O265" s="4">
        <f>_xlfn.LET(_xlpm.a,M265,_xlpm.b,K265,2*_xlpm.a*_xlpm.b/(_xlpm.a+_xlpm.b))</f>
        <v>0.5</v>
      </c>
      <c r="P265" s="4">
        <f>_xlfn.LET(_xlpm.p,K265,_xlpm.q,M265,LOG(_xlpm.p/_xlpm.q))</f>
        <v>-0.47712125471966244</v>
      </c>
      <c r="Q265" s="4"/>
    </row>
    <row r="266" spans="1:17">
      <c r="A266" s="3" t="str">
        <f>_xlfn.LET(_xlpm.sep," : ",CONCATENATE(E266,_xlpm.sep,F266))</f>
        <v>~ond~ : [oːnt]</v>
      </c>
      <c r="B266" s="1">
        <v>1</v>
      </c>
      <c r="C266" s="3" t="s">
        <v>330</v>
      </c>
      <c r="D266" s="4">
        <f>B266/freq.sum.r1a</f>
        <v>4.6838407494145199E-4</v>
      </c>
      <c r="E266" s="4" t="str">
        <f>_xlfn.LET(_xlpm.sep,":",_xlpm.w,$C266,_xlfn.CONCAT("~",RIGHT(_xlpm.w,LEN(_xlpm.w)-FIND(_xlpm.sep,_xlpm.w)),"~"))</f>
        <v>~ond~</v>
      </c>
      <c r="F266" s="4" t="str">
        <f>_xlfn.LET(_xlpm.sep,":",_xlpm.w,$C266,_xlfn.CONCAT("[",LEFT(_xlpm.w,FIND(_xlpm.sep,_xlpm.w)-1),"]"))</f>
        <v>[oːnt]</v>
      </c>
      <c r="G266" s="5">
        <f>_xlfn.LET(_xlpm.w,E266,LEN(_xlpm.w)-2)</f>
        <v>3</v>
      </c>
      <c r="H266" s="5">
        <f>_xlfn.LET(_xlpm.w,F266,LEN(_xlpm.w)-2)</f>
        <v>4</v>
      </c>
      <c r="I266" s="5">
        <f>_xlfn.LET(_xlpm.a,H266,_xlpm.b,G266,MAX(_xlpm.a,_xlpm.b))</f>
        <v>4</v>
      </c>
      <c r="J266" s="4" cm="1">
        <f t="array" ref="J266">SUM(_xlfn._xlws.FILTER($D$2:$D$673,_xlfn.MAP($E$2:$E$673,_xlfn.LAMBDA(_xlpm.x,_xlpm.x=$E266))))</f>
        <v>1.405152224824356E-3</v>
      </c>
      <c r="K266" s="4">
        <f>$D266/J266</f>
        <v>0.33333333333333331</v>
      </c>
      <c r="L266" s="4" cm="1">
        <f t="array" ref="L266">SUM(_xlfn._xlws.FILTER($D$2:$D$673,_xlfn.MAP($F$2:$F$673,_xlfn.LAMBDA(_xlpm.x,_xlpm.x=$F266))))</f>
        <v>4.6838407494145199E-4</v>
      </c>
      <c r="M266" s="4">
        <f>$D266/L266</f>
        <v>1</v>
      </c>
      <c r="N266" s="4">
        <f>_xlfn.LET(_xlpm.freq,B266,_xlpm.size,H266+1,_xlpm.F,O266,LOG(1+_xlpm.freq)*LOG(1+_xlpm.size)*_xlpm.F)</f>
        <v>0.1171234337644549</v>
      </c>
      <c r="O266" s="4">
        <f>_xlfn.LET(_xlpm.a,M266,_xlpm.b,K266,2*_xlpm.a*_xlpm.b/(_xlpm.a+_xlpm.b))</f>
        <v>0.5</v>
      </c>
      <c r="P266" s="4">
        <f>_xlfn.LET(_xlpm.p,K266,_xlpm.q,M266,LOG(_xlpm.p/_xlpm.q))</f>
        <v>-0.47712125471966244</v>
      </c>
      <c r="Q266" s="4"/>
    </row>
    <row r="267" spans="1:17">
      <c r="A267" s="3" t="str">
        <f>_xlfn.LET(_xlpm.sep," : ",CONCATENATE(E267,_xlpm.sep,F267))</f>
        <v>~aus~ : [aɔz]</v>
      </c>
      <c r="B267" s="1">
        <v>2</v>
      </c>
      <c r="C267" s="3" t="s">
        <v>186</v>
      </c>
      <c r="D267" s="4">
        <f>B267/freq.sum.r1a</f>
        <v>9.3676814988290398E-4</v>
      </c>
      <c r="E267" s="3" t="str">
        <f>_xlfn.LET(_xlpm.sep,":",_xlpm.w,$C267,_xlfn.CONCAT("~",RIGHT(_xlpm.w,LEN(_xlpm.w)-FIND(_xlpm.sep,_xlpm.w)),"~"))</f>
        <v>~aus~</v>
      </c>
      <c r="F267" s="3" t="str">
        <f>_xlfn.LET(_xlpm.sep,":",_xlpm.w,$C267,_xlfn.CONCAT("[",LEFT(_xlpm.w,FIND(_xlpm.sep,_xlpm.w)-1),"]"))</f>
        <v>[aɔz]</v>
      </c>
      <c r="G267" s="5">
        <f>_xlfn.LET(_xlpm.w,E267,LEN(_xlpm.w)-2)</f>
        <v>3</v>
      </c>
      <c r="H267" s="5">
        <f>_xlfn.LET(_xlpm.w,F267,LEN(_xlpm.w)-2)</f>
        <v>3</v>
      </c>
      <c r="I267" s="5">
        <f>_xlfn.LET(_xlpm.a,H267,_xlpm.b,G267,MAX(_xlpm.a,_xlpm.b))</f>
        <v>3</v>
      </c>
      <c r="J267" s="4" cm="1">
        <f t="array" ref="J267">SUM(_xlfn._xlws.FILTER($D$2:$D$673,_xlfn.MAP($E$2:$E$673,_xlfn.LAMBDA(_xlpm.x,_xlpm.x=$E267))))</f>
        <v>2.8103044496487119E-3</v>
      </c>
      <c r="K267" s="4">
        <f>$D267/J267</f>
        <v>0.33333333333333331</v>
      </c>
      <c r="L267" s="4" cm="1">
        <f t="array" ref="L267">SUM(_xlfn._xlws.FILTER($D$2:$D$673,_xlfn.MAP($F$2:$F$673,_xlfn.LAMBDA(_xlpm.x,_xlpm.x=$F267))))</f>
        <v>9.3676814988290398E-4</v>
      </c>
      <c r="M267" s="4">
        <f>$D267/L267</f>
        <v>1</v>
      </c>
      <c r="N267" s="4">
        <f>_xlfn.LET(_xlpm.freq,B267,_xlpm.size,H267+1,_xlpm.F,O267,LOG(1+_xlpm.freq)*LOG(1+_xlpm.size)*_xlpm.F)</f>
        <v>0.1667467227401046</v>
      </c>
      <c r="O267" s="4">
        <f>_xlfn.LET(_xlpm.a,M267,_xlpm.b,K267,2*_xlpm.a*_xlpm.b/(_xlpm.a+_xlpm.b))</f>
        <v>0.5</v>
      </c>
      <c r="P267" s="4">
        <f>_xlfn.LET(_xlpm.p,K267,_xlpm.q,M267,LOG(_xlpm.p/_xlpm.q))</f>
        <v>-0.47712125471966244</v>
      </c>
      <c r="Q267" s="4"/>
    </row>
    <row r="268" spans="1:17">
      <c r="A268" s="3" t="str">
        <f>_xlfn.LET(_xlpm.sep," : ",CONCATENATE(E268,_xlpm.sep,F268))</f>
        <v>~ern~ : [ɛʁn]</v>
      </c>
      <c r="B268" s="1">
        <v>2</v>
      </c>
      <c r="C268" s="3" t="s">
        <v>646</v>
      </c>
      <c r="D268" s="4">
        <f>B268/freq.sum.r1a</f>
        <v>9.3676814988290398E-4</v>
      </c>
      <c r="E268" s="3" t="str">
        <f>_xlfn.LET(_xlpm.sep,":",_xlpm.w,$C268,_xlfn.CONCAT("~",RIGHT(_xlpm.w,LEN(_xlpm.w)-FIND(_xlpm.sep,_xlpm.w)),"~"))</f>
        <v>~ern~</v>
      </c>
      <c r="F268" s="3" t="str">
        <f>_xlfn.LET(_xlpm.sep,":",_xlpm.w,$C268,_xlfn.CONCAT("[",LEFT(_xlpm.w,FIND(_xlpm.sep,_xlpm.w)-1),"]"))</f>
        <v>[ɛʁn]</v>
      </c>
      <c r="G268" s="5">
        <f>_xlfn.LET(_xlpm.w,E268,LEN(_xlpm.w)-2)</f>
        <v>3</v>
      </c>
      <c r="H268" s="5">
        <f>_xlfn.LET(_xlpm.w,F268,LEN(_xlpm.w)-2)</f>
        <v>3</v>
      </c>
      <c r="I268" s="5">
        <f>_xlfn.LET(_xlpm.a,H268,_xlpm.b,G268,MAX(_xlpm.a,_xlpm.b))</f>
        <v>3</v>
      </c>
      <c r="J268" s="4" cm="1">
        <f t="array" ref="J268">SUM(_xlfn._xlws.FILTER($D$2:$D$673,_xlfn.MAP($E$2:$E$673,_xlfn.LAMBDA(_xlpm.x,_xlpm.x=$E268))))</f>
        <v>2.8103044496487119E-3</v>
      </c>
      <c r="K268" s="4">
        <f>$D268/J268</f>
        <v>0.33333333333333331</v>
      </c>
      <c r="L268" s="4" cm="1">
        <f t="array" ref="L268">SUM(_xlfn._xlws.FILTER($D$2:$D$673,_xlfn.MAP($F$2:$F$673,_xlfn.LAMBDA(_xlpm.x,_xlpm.x=$F268))))</f>
        <v>9.3676814988290398E-4</v>
      </c>
      <c r="M268" s="4">
        <f>$D268/L268</f>
        <v>1</v>
      </c>
      <c r="N268" s="4">
        <f>_xlfn.LET(_xlpm.freq,B268,_xlpm.size,H268+1,_xlpm.F,O268,LOG(1+_xlpm.freq)*LOG(1+_xlpm.size)*_xlpm.F)</f>
        <v>0.1667467227401046</v>
      </c>
      <c r="O268" s="4">
        <f>_xlfn.LET(_xlpm.a,M268,_xlpm.b,K268,2*_xlpm.a*_xlpm.b/(_xlpm.a+_xlpm.b))</f>
        <v>0.5</v>
      </c>
      <c r="P268" s="4">
        <f>_xlfn.LET(_xlpm.p,K268,_xlpm.q,M268,LOG(_xlpm.p/_xlpm.q))</f>
        <v>-0.47712125471966244</v>
      </c>
      <c r="Q268" s="4"/>
    </row>
    <row r="269" spans="1:17">
      <c r="A269" s="3" t="str">
        <f>_xlfn.LET(_xlpm.sep," : ",CONCATENATE(E269,_xlpm.sep,F269))</f>
        <v>~art~ : [aːʁt]</v>
      </c>
      <c r="B269" s="1">
        <v>1</v>
      </c>
      <c r="C269" s="3" t="s">
        <v>200</v>
      </c>
      <c r="D269" s="4">
        <f>B269/freq.sum.r1a</f>
        <v>4.6838407494145199E-4</v>
      </c>
      <c r="E269" s="4" t="str">
        <f>_xlfn.LET(_xlpm.sep,":",_xlpm.w,$C269,_xlfn.CONCAT("~",RIGHT(_xlpm.w,LEN(_xlpm.w)-FIND(_xlpm.sep,_xlpm.w)),"~"))</f>
        <v>~art~</v>
      </c>
      <c r="F269" s="4" t="str">
        <f>_xlfn.LET(_xlpm.sep,":",_xlpm.w,$C269,_xlfn.CONCAT("[",LEFT(_xlpm.w,FIND(_xlpm.sep,_xlpm.w)-1),"]"))</f>
        <v>[aːʁt]</v>
      </c>
      <c r="G269" s="5">
        <f>_xlfn.LET(_xlpm.w,E269,LEN(_xlpm.w)-2)</f>
        <v>3</v>
      </c>
      <c r="H269" s="5">
        <f>_xlfn.LET(_xlpm.w,F269,LEN(_xlpm.w)-2)</f>
        <v>4</v>
      </c>
      <c r="I269" s="5">
        <f>_xlfn.LET(_xlpm.a,H269,_xlpm.b,G269,MAX(_xlpm.a,_xlpm.b))</f>
        <v>4</v>
      </c>
      <c r="J269" s="4" cm="1">
        <f t="array" ref="J269">SUM(_xlfn._xlws.FILTER($D$2:$D$673,_xlfn.MAP($E$2:$E$673,_xlfn.LAMBDA(_xlpm.x,_xlpm.x=$E269))))</f>
        <v>2.34192037470726E-3</v>
      </c>
      <c r="K269" s="4">
        <f>$D269/J269</f>
        <v>0.2</v>
      </c>
      <c r="L269" s="4" cm="1">
        <f t="array" ref="L269">SUM(_xlfn._xlws.FILTER($D$2:$D$673,_xlfn.MAP($F$2:$F$673,_xlfn.LAMBDA(_xlpm.x,_xlpm.x=$F269))))</f>
        <v>9.3676814988290398E-4</v>
      </c>
      <c r="M269" s="4">
        <f>$D269/L269</f>
        <v>0.5</v>
      </c>
      <c r="N269" s="4">
        <f>_xlfn.LET(_xlpm.freq,B269,_xlpm.size,H269+1,_xlpm.F,O269,LOG(1+_xlpm.freq)*LOG(1+_xlpm.size)*_xlpm.F)</f>
        <v>6.6927676436831382E-2</v>
      </c>
      <c r="O269" s="4">
        <f>_xlfn.LET(_xlpm.a,M269,_xlpm.b,K269,2*_xlpm.a*_xlpm.b/(_xlpm.a+_xlpm.b))</f>
        <v>0.28571428571428575</v>
      </c>
      <c r="P269" s="4">
        <f>_xlfn.LET(_xlpm.p,K269,_xlpm.q,M269,LOG(_xlpm.p/_xlpm.q))</f>
        <v>-0.3979400086720376</v>
      </c>
      <c r="Q269" s="4"/>
    </row>
    <row r="270" spans="1:17">
      <c r="A270" s="3" t="str">
        <f>_xlfn.LET(_xlpm.sep," : ",CONCATENATE(E270,_xlpm.sep,F270))</f>
        <v>~ind~ : [ɪnd]</v>
      </c>
      <c r="B270" s="1">
        <v>2</v>
      </c>
      <c r="C270" s="3" t="s">
        <v>492</v>
      </c>
      <c r="D270" s="4">
        <f>B270/freq.sum.r1a</f>
        <v>9.3676814988290398E-4</v>
      </c>
      <c r="E270" s="3" t="str">
        <f>_xlfn.LET(_xlpm.sep,":",_xlpm.w,$C270,_xlfn.CONCAT("~",RIGHT(_xlpm.w,LEN(_xlpm.w)-FIND(_xlpm.sep,_xlpm.w)),"~"))</f>
        <v>~ind~</v>
      </c>
      <c r="F270" s="3" t="str">
        <f>_xlfn.LET(_xlpm.sep,":",_xlpm.w,$C270,_xlfn.CONCAT("[",LEFT(_xlpm.w,FIND(_xlpm.sep,_xlpm.w)-1),"]"))</f>
        <v>[ɪnd]</v>
      </c>
      <c r="G270" s="5">
        <f>_xlfn.LET(_xlpm.w,E270,LEN(_xlpm.w)-2)</f>
        <v>3</v>
      </c>
      <c r="H270" s="5">
        <f>_xlfn.LET(_xlpm.w,F270,LEN(_xlpm.w)-2)</f>
        <v>3</v>
      </c>
      <c r="I270" s="5">
        <f>_xlfn.LET(_xlpm.a,H270,_xlpm.b,G270,MAX(_xlpm.a,_xlpm.b))</f>
        <v>3</v>
      </c>
      <c r="J270" s="4" cm="1">
        <f t="array" ref="J270">SUM(_xlfn._xlws.FILTER($D$2:$D$673,_xlfn.MAP($E$2:$E$673,_xlfn.LAMBDA(_xlpm.x,_xlpm.x=$E270))))</f>
        <v>2.34192037470726E-3</v>
      </c>
      <c r="K270" s="4">
        <f>$D270/J270</f>
        <v>0.4</v>
      </c>
      <c r="L270" s="4" cm="1">
        <f t="array" ref="L270">SUM(_xlfn._xlws.FILTER($D$2:$D$673,_xlfn.MAP($F$2:$F$673,_xlfn.LAMBDA(_xlpm.x,_xlpm.x=$F270))))</f>
        <v>9.3676814988290398E-4</v>
      </c>
      <c r="M270" s="4">
        <f>$D270/L270</f>
        <v>1</v>
      </c>
      <c r="N270" s="4">
        <f>_xlfn.LET(_xlpm.freq,B270,_xlpm.size,H270+1,_xlpm.F,O270,LOG(1+_xlpm.freq)*LOG(1+_xlpm.size)*_xlpm.F)</f>
        <v>0.19056768313154815</v>
      </c>
      <c r="O270" s="4">
        <f>_xlfn.LET(_xlpm.a,M270,_xlpm.b,K270,2*_xlpm.a*_xlpm.b/(_xlpm.a+_xlpm.b))</f>
        <v>0.57142857142857151</v>
      </c>
      <c r="P270" s="4">
        <f>_xlfn.LET(_xlpm.p,K270,_xlpm.q,M270,LOG(_xlpm.p/_xlpm.q))</f>
        <v>-0.3979400086720376</v>
      </c>
      <c r="Q270" s="4"/>
    </row>
    <row r="271" spans="1:17">
      <c r="A271" s="3" t="str">
        <f>_xlfn.LET(_xlpm.sep," : ",CONCATENATE(E271,_xlpm.sep,F271))</f>
        <v>~erb~ : [ɐb]</v>
      </c>
      <c r="B271" s="1">
        <v>1</v>
      </c>
      <c r="C271" s="3" t="s">
        <v>392</v>
      </c>
      <c r="D271" s="4">
        <f>B271/freq.sum.r1a</f>
        <v>4.6838407494145199E-4</v>
      </c>
      <c r="E271" s="3" t="str">
        <f>_xlfn.LET(_xlpm.sep,":",_xlpm.w,$C271,_xlfn.CONCAT("~",RIGHT(_xlpm.w,LEN(_xlpm.w)-FIND(_xlpm.sep,_xlpm.w)),"~"))</f>
        <v>~erb~</v>
      </c>
      <c r="F271" s="3" t="str">
        <f>_xlfn.LET(_xlpm.sep,":",_xlpm.w,$C271,_xlfn.CONCAT("[",LEFT(_xlpm.w,FIND(_xlpm.sep,_xlpm.w)-1),"]"))</f>
        <v>[ɐb]</v>
      </c>
      <c r="G271" s="5">
        <f>_xlfn.LET(_xlpm.w,E271,LEN(_xlpm.w)-2)</f>
        <v>3</v>
      </c>
      <c r="H271" s="5">
        <f>_xlfn.LET(_xlpm.w,F271,LEN(_xlpm.w)-2)</f>
        <v>2</v>
      </c>
      <c r="I271" s="5">
        <f>_xlfn.LET(_xlpm.a,H271,_xlpm.b,G271,MAX(_xlpm.a,_xlpm.b))</f>
        <v>3</v>
      </c>
      <c r="J271" s="4" cm="1">
        <f t="array" ref="J271">SUM(_xlfn._xlws.FILTER($D$2:$D$673,_xlfn.MAP($E$2:$E$673,_xlfn.LAMBDA(_xlpm.x,_xlpm.x=$E271))))</f>
        <v>9.3676814988290398E-4</v>
      </c>
      <c r="K271" s="4">
        <f>$D271/J271</f>
        <v>0.5</v>
      </c>
      <c r="L271" s="4" cm="1">
        <f t="array" ref="L271">SUM(_xlfn._xlws.FILTER($D$2:$D$673,_xlfn.MAP($F$2:$F$673,_xlfn.LAMBDA(_xlpm.x,_xlpm.x=$F271))))</f>
        <v>4.6838407494145199E-4</v>
      </c>
      <c r="M271" s="4">
        <f>$D271/L271</f>
        <v>1</v>
      </c>
      <c r="N271" s="4">
        <f>_xlfn.LET(_xlpm.freq,B271,_xlpm.size,H271+1,_xlpm.F,O271,LOG(1+_xlpm.freq)*LOG(1+_xlpm.size)*_xlpm.F)</f>
        <v>0.12082541105260872</v>
      </c>
      <c r="O271" s="4">
        <f>_xlfn.LET(_xlpm.a,M271,_xlpm.b,K271,2*_xlpm.a*_xlpm.b/(_xlpm.a+_xlpm.b))</f>
        <v>0.66666666666666663</v>
      </c>
      <c r="P271" s="4">
        <f>_xlfn.LET(_xlpm.p,K271,_xlpm.q,M271,LOG(_xlpm.p/_xlpm.q))</f>
        <v>-0.3010299956639812</v>
      </c>
      <c r="Q271" s="4"/>
    </row>
    <row r="272" spans="1:17">
      <c r="A272" s="3" t="str">
        <f>_xlfn.LET(_xlpm.sep," : ",CONCATENATE(E272,_xlpm.sep,F272))</f>
        <v>~üss~ : [ʏs]</v>
      </c>
      <c r="B272" s="1">
        <v>1</v>
      </c>
      <c r="C272" s="3" t="s">
        <v>540</v>
      </c>
      <c r="D272" s="4">
        <f>B272/freq.sum.r1a</f>
        <v>4.6838407494145199E-4</v>
      </c>
      <c r="E272" s="3" t="str">
        <f>_xlfn.LET(_xlpm.sep,":",_xlpm.w,$C272,_xlfn.CONCAT("~",RIGHT(_xlpm.w,LEN(_xlpm.w)-FIND(_xlpm.sep,_xlpm.w)),"~"))</f>
        <v>~üss~</v>
      </c>
      <c r="F272" s="3" t="str">
        <f>_xlfn.LET(_xlpm.sep,":",_xlpm.w,$C272,_xlfn.CONCAT("[",LEFT(_xlpm.w,FIND(_xlpm.sep,_xlpm.w)-1),"]"))</f>
        <v>[ʏs]</v>
      </c>
      <c r="G272" s="5">
        <f>_xlfn.LET(_xlpm.w,E272,LEN(_xlpm.w)-2)</f>
        <v>3</v>
      </c>
      <c r="H272" s="5">
        <f>_xlfn.LET(_xlpm.w,F272,LEN(_xlpm.w)-2)</f>
        <v>2</v>
      </c>
      <c r="I272" s="5">
        <f>_xlfn.LET(_xlpm.a,H272,_xlpm.b,G272,MAX(_xlpm.a,_xlpm.b))</f>
        <v>3</v>
      </c>
      <c r="J272" s="4" cm="1">
        <f t="array" ref="J272">SUM(_xlfn._xlws.FILTER($D$2:$D$673,_xlfn.MAP($E$2:$E$673,_xlfn.LAMBDA(_xlpm.x,_xlpm.x=$E272))))</f>
        <v>9.3676814988290398E-4</v>
      </c>
      <c r="K272" s="4">
        <f>$D272/J272</f>
        <v>0.5</v>
      </c>
      <c r="L272" s="4" cm="1">
        <f t="array" ref="L272">SUM(_xlfn._xlws.FILTER($D$2:$D$673,_xlfn.MAP($F$2:$F$673,_xlfn.LAMBDA(_xlpm.x,_xlpm.x=$F272))))</f>
        <v>4.6838407494145199E-4</v>
      </c>
      <c r="M272" s="4">
        <f>$D272/L272</f>
        <v>1</v>
      </c>
      <c r="N272" s="4">
        <f>_xlfn.LET(_xlpm.freq,B272,_xlpm.size,H272+1,_xlpm.F,O272,LOG(1+_xlpm.freq)*LOG(1+_xlpm.size)*_xlpm.F)</f>
        <v>0.12082541105260872</v>
      </c>
      <c r="O272" s="4">
        <f>_xlfn.LET(_xlpm.a,M272,_xlpm.b,K272,2*_xlpm.a*_xlpm.b/(_xlpm.a+_xlpm.b))</f>
        <v>0.66666666666666663</v>
      </c>
      <c r="P272" s="4">
        <f>_xlfn.LET(_xlpm.p,K272,_xlpm.q,M272,LOG(_xlpm.p/_xlpm.q))</f>
        <v>-0.3010299956639812</v>
      </c>
      <c r="Q272" s="4"/>
    </row>
    <row r="273" spans="1:17">
      <c r="A273" s="3" t="str">
        <f>_xlfn.LET(_xlpm.sep," : ",CONCATENATE(E273,_xlpm.sep,F273))</f>
        <v>~eid~ : [aɛd]</v>
      </c>
      <c r="B273" s="1">
        <v>1</v>
      </c>
      <c r="C273" s="3" t="s">
        <v>119</v>
      </c>
      <c r="D273" s="4">
        <f>B273/freq.sum.r1a</f>
        <v>4.6838407494145199E-4</v>
      </c>
      <c r="E273" s="3" t="str">
        <f>_xlfn.LET(_xlpm.sep,":",_xlpm.w,$C273,_xlfn.CONCAT("~",RIGHT(_xlpm.w,LEN(_xlpm.w)-FIND(_xlpm.sep,_xlpm.w)),"~"))</f>
        <v>~eid~</v>
      </c>
      <c r="F273" s="3" t="str">
        <f>_xlfn.LET(_xlpm.sep,":",_xlpm.w,$C273,_xlfn.CONCAT("[",LEFT(_xlpm.w,FIND(_xlpm.sep,_xlpm.w)-1),"]"))</f>
        <v>[aɛd]</v>
      </c>
      <c r="G273" s="5">
        <f>_xlfn.LET(_xlpm.w,E273,LEN(_xlpm.w)-2)</f>
        <v>3</v>
      </c>
      <c r="H273" s="5">
        <f>_xlfn.LET(_xlpm.w,F273,LEN(_xlpm.w)-2)</f>
        <v>3</v>
      </c>
      <c r="I273" s="5">
        <f>_xlfn.LET(_xlpm.a,H273,_xlpm.b,G273,MAX(_xlpm.a,_xlpm.b))</f>
        <v>3</v>
      </c>
      <c r="J273" s="4" cm="1">
        <f t="array" ref="J273">SUM(_xlfn._xlws.FILTER($D$2:$D$673,_xlfn.MAP($E$2:$E$673,_xlfn.LAMBDA(_xlpm.x,_xlpm.x=$E273))))</f>
        <v>9.3676814988290398E-4</v>
      </c>
      <c r="K273" s="4">
        <f>$D273/J273</f>
        <v>0.5</v>
      </c>
      <c r="L273" s="4" cm="1">
        <f t="array" ref="L273">SUM(_xlfn._xlws.FILTER($D$2:$D$673,_xlfn.MAP($F$2:$F$673,_xlfn.LAMBDA(_xlpm.x,_xlpm.x=$F273))))</f>
        <v>4.6838407494145199E-4</v>
      </c>
      <c r="M273" s="4">
        <f>$D273/L273</f>
        <v>1</v>
      </c>
      <c r="N273" s="4">
        <f>_xlfn.LET(_xlpm.freq,B273,_xlpm.size,H273+1,_xlpm.F,O273,LOG(1+_xlpm.freq)*LOG(1+_xlpm.size)*_xlpm.F)</f>
        <v>0.14027395824968311</v>
      </c>
      <c r="O273" s="4">
        <f>_xlfn.LET(_xlpm.a,M273,_xlpm.b,K273,2*_xlpm.a*_xlpm.b/(_xlpm.a+_xlpm.b))</f>
        <v>0.66666666666666663</v>
      </c>
      <c r="P273" s="4">
        <f>_xlfn.LET(_xlpm.p,K273,_xlpm.q,M273,LOG(_xlpm.p/_xlpm.q))</f>
        <v>-0.3010299956639812</v>
      </c>
      <c r="Q273" s="4"/>
    </row>
    <row r="274" spans="1:17">
      <c r="A274" s="3" t="str">
        <f>_xlfn.LET(_xlpm.sep," : ",CONCATENATE(E274,_xlpm.sep,F274))</f>
        <v>~eig~ : [aɛk]</v>
      </c>
      <c r="B274" s="1">
        <v>1</v>
      </c>
      <c r="C274" s="3" t="s">
        <v>131</v>
      </c>
      <c r="D274" s="4">
        <f>B274/freq.sum.r1a</f>
        <v>4.6838407494145199E-4</v>
      </c>
      <c r="E274" s="4" t="str">
        <f>_xlfn.LET(_xlpm.sep,":",_xlpm.w,$C274,_xlfn.CONCAT("~",RIGHT(_xlpm.w,LEN(_xlpm.w)-FIND(_xlpm.sep,_xlpm.w)),"~"))</f>
        <v>~eig~</v>
      </c>
      <c r="F274" s="4" t="str">
        <f>_xlfn.LET(_xlpm.sep,":",_xlpm.w,$C274,_xlfn.CONCAT("[",LEFT(_xlpm.w,FIND(_xlpm.sep,_xlpm.w)-1),"]"))</f>
        <v>[aɛk]</v>
      </c>
      <c r="G274" s="5">
        <f>_xlfn.LET(_xlpm.w,E274,LEN(_xlpm.w)-2)</f>
        <v>3</v>
      </c>
      <c r="H274" s="5">
        <f>_xlfn.LET(_xlpm.w,F274,LEN(_xlpm.w)-2)</f>
        <v>3</v>
      </c>
      <c r="I274" s="5">
        <f>_xlfn.LET(_xlpm.a,H274,_xlpm.b,G274,MAX(_xlpm.a,_xlpm.b))</f>
        <v>3</v>
      </c>
      <c r="J274" s="4" cm="1">
        <f t="array" ref="J274">SUM(_xlfn._xlws.FILTER($D$2:$D$673,_xlfn.MAP($E$2:$E$673,_xlfn.LAMBDA(_xlpm.x,_xlpm.x=$E274))))</f>
        <v>9.3676814988290398E-4</v>
      </c>
      <c r="K274" s="4">
        <f>$D274/J274</f>
        <v>0.5</v>
      </c>
      <c r="L274" s="4" cm="1">
        <f t="array" ref="L274">SUM(_xlfn._xlws.FILTER($D$2:$D$673,_xlfn.MAP($F$2:$F$673,_xlfn.LAMBDA(_xlpm.x,_xlpm.x=$F274))))</f>
        <v>4.6838407494145199E-4</v>
      </c>
      <c r="M274" s="4">
        <f>$D274/L274</f>
        <v>1</v>
      </c>
      <c r="N274" s="4">
        <f>_xlfn.LET(_xlpm.freq,B274,_xlpm.size,H274+1,_xlpm.F,O274,LOG(1+_xlpm.freq)*LOG(1+_xlpm.size)*_xlpm.F)</f>
        <v>0.14027395824968311</v>
      </c>
      <c r="O274" s="4">
        <f>_xlfn.LET(_xlpm.a,M274,_xlpm.b,K274,2*_xlpm.a*_xlpm.b/(_xlpm.a+_xlpm.b))</f>
        <v>0.66666666666666663</v>
      </c>
      <c r="P274" s="4">
        <f>_xlfn.LET(_xlpm.p,K274,_xlpm.q,M274,LOG(_xlpm.p/_xlpm.q))</f>
        <v>-0.3010299956639812</v>
      </c>
      <c r="Q274" s="4"/>
    </row>
    <row r="275" spans="1:17">
      <c r="A275" s="3" t="str">
        <f>_xlfn.LET(_xlpm.sep," : ",CONCATENATE(E275,_xlpm.sep,F275))</f>
        <v>~eig~ : [aɛɡ]</v>
      </c>
      <c r="B275" s="1">
        <v>1</v>
      </c>
      <c r="C275" s="3" t="s">
        <v>196</v>
      </c>
      <c r="D275" s="4">
        <f>B275/freq.sum.r1a</f>
        <v>4.6838407494145199E-4</v>
      </c>
      <c r="E275" s="3" t="str">
        <f>_xlfn.LET(_xlpm.sep,":",_xlpm.w,$C275,_xlfn.CONCAT("~",RIGHT(_xlpm.w,LEN(_xlpm.w)-FIND(_xlpm.sep,_xlpm.w)),"~"))</f>
        <v>~eig~</v>
      </c>
      <c r="F275" s="3" t="str">
        <f>_xlfn.LET(_xlpm.sep,":",_xlpm.w,$C275,_xlfn.CONCAT("[",LEFT(_xlpm.w,FIND(_xlpm.sep,_xlpm.w)-1),"]"))</f>
        <v>[aɛɡ]</v>
      </c>
      <c r="G275" s="5">
        <f>_xlfn.LET(_xlpm.w,E275,LEN(_xlpm.w)-2)</f>
        <v>3</v>
      </c>
      <c r="H275" s="5">
        <f>_xlfn.LET(_xlpm.w,F275,LEN(_xlpm.w)-2)</f>
        <v>3</v>
      </c>
      <c r="I275" s="5">
        <f>_xlfn.LET(_xlpm.a,H275,_xlpm.b,G275,MAX(_xlpm.a,_xlpm.b))</f>
        <v>3</v>
      </c>
      <c r="J275" s="4" cm="1">
        <f t="array" ref="J275">SUM(_xlfn._xlws.FILTER($D$2:$D$673,_xlfn.MAP($E$2:$E$673,_xlfn.LAMBDA(_xlpm.x,_xlpm.x=$E275))))</f>
        <v>9.3676814988290398E-4</v>
      </c>
      <c r="K275" s="4">
        <f>$D275/J275</f>
        <v>0.5</v>
      </c>
      <c r="L275" s="4" cm="1">
        <f t="array" ref="L275">SUM(_xlfn._xlws.FILTER($D$2:$D$673,_xlfn.MAP($F$2:$F$673,_xlfn.LAMBDA(_xlpm.x,_xlpm.x=$F275))))</f>
        <v>4.6838407494145199E-4</v>
      </c>
      <c r="M275" s="4">
        <f>$D275/L275</f>
        <v>1</v>
      </c>
      <c r="N275" s="4">
        <f>_xlfn.LET(_xlpm.freq,B275,_xlpm.size,H275+1,_xlpm.F,O275,LOG(1+_xlpm.freq)*LOG(1+_xlpm.size)*_xlpm.F)</f>
        <v>0.14027395824968311</v>
      </c>
      <c r="O275" s="4">
        <f>_xlfn.LET(_xlpm.a,M275,_xlpm.b,K275,2*_xlpm.a*_xlpm.b/(_xlpm.a+_xlpm.b))</f>
        <v>0.66666666666666663</v>
      </c>
      <c r="P275" s="4">
        <f>_xlfn.LET(_xlpm.p,K275,_xlpm.q,M275,LOG(_xlpm.p/_xlpm.q))</f>
        <v>-0.3010299956639812</v>
      </c>
      <c r="Q275" s="4"/>
    </row>
    <row r="276" spans="1:17">
      <c r="A276" s="3" t="str">
        <f>_xlfn.LET(_xlpm.sep," : ",CONCATENATE(E276,_xlpm.sep,F276))</f>
        <v>~ieb~ : [iːb]</v>
      </c>
      <c r="B276" s="1">
        <v>1</v>
      </c>
      <c r="C276" s="3" t="s">
        <v>270</v>
      </c>
      <c r="D276" s="4">
        <f>B276/freq.sum.r1a</f>
        <v>4.6838407494145199E-4</v>
      </c>
      <c r="E276" s="3" t="str">
        <f>_xlfn.LET(_xlpm.sep,":",_xlpm.w,$C276,_xlfn.CONCAT("~",RIGHT(_xlpm.w,LEN(_xlpm.w)-FIND(_xlpm.sep,_xlpm.w)),"~"))</f>
        <v>~ieb~</v>
      </c>
      <c r="F276" s="3" t="str">
        <f>_xlfn.LET(_xlpm.sep,":",_xlpm.w,$C276,_xlfn.CONCAT("[",LEFT(_xlpm.w,FIND(_xlpm.sep,_xlpm.w)-1),"]"))</f>
        <v>[iːb]</v>
      </c>
      <c r="G276" s="5">
        <f>_xlfn.LET(_xlpm.w,E276,LEN(_xlpm.w)-2)</f>
        <v>3</v>
      </c>
      <c r="H276" s="5">
        <f>_xlfn.LET(_xlpm.w,F276,LEN(_xlpm.w)-2)</f>
        <v>3</v>
      </c>
      <c r="I276" s="5">
        <f>_xlfn.LET(_xlpm.a,H276,_xlpm.b,G276,MAX(_xlpm.a,_xlpm.b))</f>
        <v>3</v>
      </c>
      <c r="J276" s="4" cm="1">
        <f t="array" ref="J276">SUM(_xlfn._xlws.FILTER($D$2:$D$673,_xlfn.MAP($E$2:$E$673,_xlfn.LAMBDA(_xlpm.x,_xlpm.x=$E276))))</f>
        <v>9.3676814988290398E-4</v>
      </c>
      <c r="K276" s="4">
        <f>$D276/J276</f>
        <v>0.5</v>
      </c>
      <c r="L276" s="4" cm="1">
        <f t="array" ref="L276">SUM(_xlfn._xlws.FILTER($D$2:$D$673,_xlfn.MAP($F$2:$F$673,_xlfn.LAMBDA(_xlpm.x,_xlpm.x=$F276))))</f>
        <v>4.6838407494145199E-4</v>
      </c>
      <c r="M276" s="4">
        <f>$D276/L276</f>
        <v>1</v>
      </c>
      <c r="N276" s="4">
        <f>_xlfn.LET(_xlpm.freq,B276,_xlpm.size,H276+1,_xlpm.F,O276,LOG(1+_xlpm.freq)*LOG(1+_xlpm.size)*_xlpm.F)</f>
        <v>0.14027395824968311</v>
      </c>
      <c r="O276" s="4">
        <f>_xlfn.LET(_xlpm.a,M276,_xlpm.b,K276,2*_xlpm.a*_xlpm.b/(_xlpm.a+_xlpm.b))</f>
        <v>0.66666666666666663</v>
      </c>
      <c r="P276" s="4">
        <f>_xlfn.LET(_xlpm.p,K276,_xlpm.q,M276,LOG(_xlpm.p/_xlpm.q))</f>
        <v>-0.3010299956639812</v>
      </c>
      <c r="Q276" s="4"/>
    </row>
    <row r="277" spans="1:17">
      <c r="A277" s="3" t="str">
        <f>_xlfn.LET(_xlpm.sep," : ",CONCATENATE(E277,_xlpm.sep,F277))</f>
        <v>~ieb~ : [iːp]</v>
      </c>
      <c r="B277" s="1">
        <v>1</v>
      </c>
      <c r="C277" s="3" t="s">
        <v>284</v>
      </c>
      <c r="D277" s="4">
        <f>B277/freq.sum.r1a</f>
        <v>4.6838407494145199E-4</v>
      </c>
      <c r="E277" s="3" t="str">
        <f>_xlfn.LET(_xlpm.sep,":",_xlpm.w,$C277,_xlfn.CONCAT("~",RIGHT(_xlpm.w,LEN(_xlpm.w)-FIND(_xlpm.sep,_xlpm.w)),"~"))</f>
        <v>~ieb~</v>
      </c>
      <c r="F277" s="3" t="str">
        <f>_xlfn.LET(_xlpm.sep,":",_xlpm.w,$C277,_xlfn.CONCAT("[",LEFT(_xlpm.w,FIND(_xlpm.sep,_xlpm.w)-1),"]"))</f>
        <v>[iːp]</v>
      </c>
      <c r="G277" s="5">
        <f>_xlfn.LET(_xlpm.w,E277,LEN(_xlpm.w)-2)</f>
        <v>3</v>
      </c>
      <c r="H277" s="5">
        <f>_xlfn.LET(_xlpm.w,F277,LEN(_xlpm.w)-2)</f>
        <v>3</v>
      </c>
      <c r="I277" s="5">
        <f>_xlfn.LET(_xlpm.a,H277,_xlpm.b,G277,MAX(_xlpm.a,_xlpm.b))</f>
        <v>3</v>
      </c>
      <c r="J277" s="4" cm="1">
        <f t="array" ref="J277">SUM(_xlfn._xlws.FILTER($D$2:$D$673,_xlfn.MAP($E$2:$E$673,_xlfn.LAMBDA(_xlpm.x,_xlpm.x=$E277))))</f>
        <v>9.3676814988290398E-4</v>
      </c>
      <c r="K277" s="4">
        <f>$D277/J277</f>
        <v>0.5</v>
      </c>
      <c r="L277" s="4" cm="1">
        <f t="array" ref="L277">SUM(_xlfn._xlws.FILTER($D$2:$D$673,_xlfn.MAP($F$2:$F$673,_xlfn.LAMBDA(_xlpm.x,_xlpm.x=$F277))))</f>
        <v>4.6838407494145199E-4</v>
      </c>
      <c r="M277" s="4">
        <f>$D277/L277</f>
        <v>1</v>
      </c>
      <c r="N277" s="4">
        <f>_xlfn.LET(_xlpm.freq,B277,_xlpm.size,H277+1,_xlpm.F,O277,LOG(1+_xlpm.freq)*LOG(1+_xlpm.size)*_xlpm.F)</f>
        <v>0.14027395824968311</v>
      </c>
      <c r="O277" s="4">
        <f>_xlfn.LET(_xlpm.a,M277,_xlpm.b,K277,2*_xlpm.a*_xlpm.b/(_xlpm.a+_xlpm.b))</f>
        <v>0.66666666666666663</v>
      </c>
      <c r="P277" s="4">
        <f>_xlfn.LET(_xlpm.p,K277,_xlpm.q,M277,LOG(_xlpm.p/_xlpm.q))</f>
        <v>-0.3010299956639812</v>
      </c>
      <c r="Q277" s="4"/>
    </row>
    <row r="278" spans="1:17">
      <c r="A278" s="3" t="str">
        <f>_xlfn.LET(_xlpm.sep," : ",CONCATENATE(E278,_xlpm.sep,F278))</f>
        <v>~erh~ : [ɐhø]</v>
      </c>
      <c r="B278" s="1">
        <v>1</v>
      </c>
      <c r="C278" s="3" t="s">
        <v>420</v>
      </c>
      <c r="D278" s="4">
        <f>B278/freq.sum.r1a</f>
        <v>4.6838407494145199E-4</v>
      </c>
      <c r="E278" s="3" t="str">
        <f>_xlfn.LET(_xlpm.sep,":",_xlpm.w,$C278,_xlfn.CONCAT("~",RIGHT(_xlpm.w,LEN(_xlpm.w)-FIND(_xlpm.sep,_xlpm.w)),"~"))</f>
        <v>~erh~</v>
      </c>
      <c r="F278" s="3" t="str">
        <f>_xlfn.LET(_xlpm.sep,":",_xlpm.w,$C278,_xlfn.CONCAT("[",LEFT(_xlpm.w,FIND(_xlpm.sep,_xlpm.w)-1),"]"))</f>
        <v>[ɐhø]</v>
      </c>
      <c r="G278" s="5">
        <f>_xlfn.LET(_xlpm.w,E278,LEN(_xlpm.w)-2)</f>
        <v>3</v>
      </c>
      <c r="H278" s="5">
        <f>_xlfn.LET(_xlpm.w,F278,LEN(_xlpm.w)-2)</f>
        <v>3</v>
      </c>
      <c r="I278" s="5">
        <f>_xlfn.LET(_xlpm.a,H278,_xlpm.b,G278,MAX(_xlpm.a,_xlpm.b))</f>
        <v>3</v>
      </c>
      <c r="J278" s="4" cm="1">
        <f t="array" ref="J278">SUM(_xlfn._xlws.FILTER($D$2:$D$673,_xlfn.MAP($E$2:$E$673,_xlfn.LAMBDA(_xlpm.x,_xlpm.x=$E278))))</f>
        <v>9.3676814988290398E-4</v>
      </c>
      <c r="K278" s="4">
        <f>$D278/J278</f>
        <v>0.5</v>
      </c>
      <c r="L278" s="4" cm="1">
        <f t="array" ref="L278">SUM(_xlfn._xlws.FILTER($D$2:$D$673,_xlfn.MAP($F$2:$F$673,_xlfn.LAMBDA(_xlpm.x,_xlpm.x=$F278))))</f>
        <v>4.6838407494145199E-4</v>
      </c>
      <c r="M278" s="4">
        <f>$D278/L278</f>
        <v>1</v>
      </c>
      <c r="N278" s="4">
        <f>_xlfn.LET(_xlpm.freq,B278,_xlpm.size,H278+1,_xlpm.F,O278,LOG(1+_xlpm.freq)*LOG(1+_xlpm.size)*_xlpm.F)</f>
        <v>0.14027395824968311</v>
      </c>
      <c r="O278" s="4">
        <f>_xlfn.LET(_xlpm.a,M278,_xlpm.b,K278,2*_xlpm.a*_xlpm.b/(_xlpm.a+_xlpm.b))</f>
        <v>0.66666666666666663</v>
      </c>
      <c r="P278" s="4">
        <f>_xlfn.LET(_xlpm.p,K278,_xlpm.q,M278,LOG(_xlpm.p/_xlpm.q))</f>
        <v>-0.3010299956639812</v>
      </c>
      <c r="Q278" s="4"/>
    </row>
    <row r="279" spans="1:17">
      <c r="A279" s="3" t="str">
        <f>_xlfn.LET(_xlpm.sep," : ",CONCATENATE(E279,_xlpm.sep,F279))</f>
        <v>~ild~ : [ɪld]</v>
      </c>
      <c r="B279" s="1">
        <v>1</v>
      </c>
      <c r="C279" s="3" t="s">
        <v>447</v>
      </c>
      <c r="D279" s="4">
        <f>B279/freq.sum.r1a</f>
        <v>4.6838407494145199E-4</v>
      </c>
      <c r="E279" s="3" t="str">
        <f>_xlfn.LET(_xlpm.sep,":",_xlpm.w,$C279,_xlfn.CONCAT("~",RIGHT(_xlpm.w,LEN(_xlpm.w)-FIND(_xlpm.sep,_xlpm.w)),"~"))</f>
        <v>~ild~</v>
      </c>
      <c r="F279" s="3" t="str">
        <f>_xlfn.LET(_xlpm.sep,":",_xlpm.w,$C279,_xlfn.CONCAT("[",LEFT(_xlpm.w,FIND(_xlpm.sep,_xlpm.w)-1),"]"))</f>
        <v>[ɪld]</v>
      </c>
      <c r="G279" s="5">
        <f>_xlfn.LET(_xlpm.w,E279,LEN(_xlpm.w)-2)</f>
        <v>3</v>
      </c>
      <c r="H279" s="5">
        <f>_xlfn.LET(_xlpm.w,F279,LEN(_xlpm.w)-2)</f>
        <v>3</v>
      </c>
      <c r="I279" s="5">
        <f>_xlfn.LET(_xlpm.a,H279,_xlpm.b,G279,MAX(_xlpm.a,_xlpm.b))</f>
        <v>3</v>
      </c>
      <c r="J279" s="4" cm="1">
        <f t="array" ref="J279">SUM(_xlfn._xlws.FILTER($D$2:$D$673,_xlfn.MAP($E$2:$E$673,_xlfn.LAMBDA(_xlpm.x,_xlpm.x=$E279))))</f>
        <v>9.3676814988290398E-4</v>
      </c>
      <c r="K279" s="4">
        <f>$D279/J279</f>
        <v>0.5</v>
      </c>
      <c r="L279" s="4" cm="1">
        <f t="array" ref="L279">SUM(_xlfn._xlws.FILTER($D$2:$D$673,_xlfn.MAP($F$2:$F$673,_xlfn.LAMBDA(_xlpm.x,_xlpm.x=$F279))))</f>
        <v>4.6838407494145199E-4</v>
      </c>
      <c r="M279" s="4">
        <f>$D279/L279</f>
        <v>1</v>
      </c>
      <c r="N279" s="4">
        <f>_xlfn.LET(_xlpm.freq,B279,_xlpm.size,H279+1,_xlpm.F,O279,LOG(1+_xlpm.freq)*LOG(1+_xlpm.size)*_xlpm.F)</f>
        <v>0.14027395824968311</v>
      </c>
      <c r="O279" s="4">
        <f>_xlfn.LET(_xlpm.a,M279,_xlpm.b,K279,2*_xlpm.a*_xlpm.b/(_xlpm.a+_xlpm.b))</f>
        <v>0.66666666666666663</v>
      </c>
      <c r="P279" s="4">
        <f>_xlfn.LET(_xlpm.p,K279,_xlpm.q,M279,LOG(_xlpm.p/_xlpm.q))</f>
        <v>-0.3010299956639812</v>
      </c>
      <c r="Q279" s="4"/>
    </row>
    <row r="280" spans="1:17">
      <c r="A280" s="3" t="str">
        <f>_xlfn.LET(_xlpm.sep," : ",CONCATENATE(E280,_xlpm.sep,F280))</f>
        <v>~ild~ : [ɪlt]</v>
      </c>
      <c r="B280" s="1">
        <v>1</v>
      </c>
      <c r="C280" s="3" t="s">
        <v>462</v>
      </c>
      <c r="D280" s="4">
        <f>B280/freq.sum.r1a</f>
        <v>4.6838407494145199E-4</v>
      </c>
      <c r="E280" s="4" t="str">
        <f>_xlfn.LET(_xlpm.sep,":",_xlpm.w,$C280,_xlfn.CONCAT("~",RIGHT(_xlpm.w,LEN(_xlpm.w)-FIND(_xlpm.sep,_xlpm.w)),"~"))</f>
        <v>~ild~</v>
      </c>
      <c r="F280" s="4" t="str">
        <f>_xlfn.LET(_xlpm.sep,":",_xlpm.w,$C280,_xlfn.CONCAT("[",LEFT(_xlpm.w,FIND(_xlpm.sep,_xlpm.w)-1),"]"))</f>
        <v>[ɪlt]</v>
      </c>
      <c r="G280" s="5">
        <f>_xlfn.LET(_xlpm.w,E280,LEN(_xlpm.w)-2)</f>
        <v>3</v>
      </c>
      <c r="H280" s="5">
        <f>_xlfn.LET(_xlpm.w,F280,LEN(_xlpm.w)-2)</f>
        <v>3</v>
      </c>
      <c r="I280" s="5">
        <f>_xlfn.LET(_xlpm.a,H280,_xlpm.b,G280,MAX(_xlpm.a,_xlpm.b))</f>
        <v>3</v>
      </c>
      <c r="J280" s="4" cm="1">
        <f t="array" ref="J280">SUM(_xlfn._xlws.FILTER($D$2:$D$673,_xlfn.MAP($E$2:$E$673,_xlfn.LAMBDA(_xlpm.x,_xlpm.x=$E280))))</f>
        <v>9.3676814988290398E-4</v>
      </c>
      <c r="K280" s="4">
        <f>$D280/J280</f>
        <v>0.5</v>
      </c>
      <c r="L280" s="4" cm="1">
        <f t="array" ref="L280">SUM(_xlfn._xlws.FILTER($D$2:$D$673,_xlfn.MAP($F$2:$F$673,_xlfn.LAMBDA(_xlpm.x,_xlpm.x=$F280))))</f>
        <v>4.6838407494145199E-4</v>
      </c>
      <c r="M280" s="4">
        <f>$D280/L280</f>
        <v>1</v>
      </c>
      <c r="N280" s="4">
        <f>_xlfn.LET(_xlpm.freq,B280,_xlpm.size,H280+1,_xlpm.F,O280,LOG(1+_xlpm.freq)*LOG(1+_xlpm.size)*_xlpm.F)</f>
        <v>0.14027395824968311</v>
      </c>
      <c r="O280" s="4">
        <f>_xlfn.LET(_xlpm.a,M280,_xlpm.b,K280,2*_xlpm.a*_xlpm.b/(_xlpm.a+_xlpm.b))</f>
        <v>0.66666666666666663</v>
      </c>
      <c r="P280" s="4">
        <f>_xlfn.LET(_xlpm.p,K280,_xlpm.q,M280,LOG(_xlpm.p/_xlpm.q))</f>
        <v>-0.3010299956639812</v>
      </c>
      <c r="Q280" s="4"/>
    </row>
    <row r="281" spans="1:17">
      <c r="A281" s="3" t="str">
        <f>_xlfn.LET(_xlpm.sep," : ",CONCATENATE(E281,_xlpm.sep,F281))</f>
        <v>~üst~ : [ːst]</v>
      </c>
      <c r="B281" s="1">
        <v>1</v>
      </c>
      <c r="C281" s="3" t="s">
        <v>553</v>
      </c>
      <c r="D281" s="4">
        <f>B281/freq.sum.r1a</f>
        <v>4.6838407494145199E-4</v>
      </c>
      <c r="E281" s="3" t="str">
        <f>_xlfn.LET(_xlpm.sep,":",_xlpm.w,$C281,_xlfn.CONCAT("~",RIGHT(_xlpm.w,LEN(_xlpm.w)-FIND(_xlpm.sep,_xlpm.w)),"~"))</f>
        <v>~üst~</v>
      </c>
      <c r="F281" s="3" t="str">
        <f>_xlfn.LET(_xlpm.sep,":",_xlpm.w,$C281,_xlfn.CONCAT("[",LEFT(_xlpm.w,FIND(_xlpm.sep,_xlpm.w)-1),"]"))</f>
        <v>[ːst]</v>
      </c>
      <c r="G281" s="5">
        <f>_xlfn.LET(_xlpm.w,E281,LEN(_xlpm.w)-2)</f>
        <v>3</v>
      </c>
      <c r="H281" s="5">
        <f>_xlfn.LET(_xlpm.w,F281,LEN(_xlpm.w)-2)</f>
        <v>3</v>
      </c>
      <c r="I281" s="5">
        <f>_xlfn.LET(_xlpm.a,H281,_xlpm.b,G281,MAX(_xlpm.a,_xlpm.b))</f>
        <v>3</v>
      </c>
      <c r="J281" s="4" cm="1">
        <f t="array" ref="J281">SUM(_xlfn._xlws.FILTER($D$2:$D$673,_xlfn.MAP($E$2:$E$673,_xlfn.LAMBDA(_xlpm.x,_xlpm.x=$E281))))</f>
        <v>9.3676814988290398E-4</v>
      </c>
      <c r="K281" s="4">
        <f>$D281/J281</f>
        <v>0.5</v>
      </c>
      <c r="L281" s="4" cm="1">
        <f t="array" ref="L281">SUM(_xlfn._xlws.FILTER($D$2:$D$673,_xlfn.MAP($F$2:$F$673,_xlfn.LAMBDA(_xlpm.x,_xlpm.x=$F281))))</f>
        <v>4.6838407494145199E-4</v>
      </c>
      <c r="M281" s="4">
        <f>$D281/L281</f>
        <v>1</v>
      </c>
      <c r="N281" s="4">
        <f>_xlfn.LET(_xlpm.freq,B281,_xlpm.size,H281+1,_xlpm.F,O281,LOG(1+_xlpm.freq)*LOG(1+_xlpm.size)*_xlpm.F)</f>
        <v>0.14027395824968311</v>
      </c>
      <c r="O281" s="4">
        <f>_xlfn.LET(_xlpm.a,M281,_xlpm.b,K281,2*_xlpm.a*_xlpm.b/(_xlpm.a+_xlpm.b))</f>
        <v>0.66666666666666663</v>
      </c>
      <c r="P281" s="4">
        <f>_xlfn.LET(_xlpm.p,K281,_xlpm.q,M281,LOG(_xlpm.p/_xlpm.q))</f>
        <v>-0.3010299956639812</v>
      </c>
      <c r="Q281" s="4"/>
    </row>
    <row r="282" spans="1:17">
      <c r="A282" s="3" t="str">
        <f>_xlfn.LET(_xlpm.sep," : ",CONCATENATE(E282,_xlpm.sep,F282))</f>
        <v>~erb~ : [ɛʁb]</v>
      </c>
      <c r="B282" s="1">
        <v>1</v>
      </c>
      <c r="C282" s="3" t="s">
        <v>619</v>
      </c>
      <c r="D282" s="4">
        <f>B282/freq.sum.r1a</f>
        <v>4.6838407494145199E-4</v>
      </c>
      <c r="E282" s="3" t="str">
        <f>_xlfn.LET(_xlpm.sep,":",_xlpm.w,$C282,_xlfn.CONCAT("~",RIGHT(_xlpm.w,LEN(_xlpm.w)-FIND(_xlpm.sep,_xlpm.w)),"~"))</f>
        <v>~erb~</v>
      </c>
      <c r="F282" s="3" t="str">
        <f>_xlfn.LET(_xlpm.sep,":",_xlpm.w,$C282,_xlfn.CONCAT("[",LEFT(_xlpm.w,FIND(_xlpm.sep,_xlpm.w)-1),"]"))</f>
        <v>[ɛʁb]</v>
      </c>
      <c r="G282" s="5">
        <f>_xlfn.LET(_xlpm.w,E282,LEN(_xlpm.w)-2)</f>
        <v>3</v>
      </c>
      <c r="H282" s="5">
        <f>_xlfn.LET(_xlpm.w,F282,LEN(_xlpm.w)-2)</f>
        <v>3</v>
      </c>
      <c r="I282" s="5">
        <f>_xlfn.LET(_xlpm.a,H282,_xlpm.b,G282,MAX(_xlpm.a,_xlpm.b))</f>
        <v>3</v>
      </c>
      <c r="J282" s="4" cm="1">
        <f t="array" ref="J282">SUM(_xlfn._xlws.FILTER($D$2:$D$673,_xlfn.MAP($E$2:$E$673,_xlfn.LAMBDA(_xlpm.x,_xlpm.x=$E282))))</f>
        <v>9.3676814988290398E-4</v>
      </c>
      <c r="K282" s="4">
        <f>$D282/J282</f>
        <v>0.5</v>
      </c>
      <c r="L282" s="4" cm="1">
        <f t="array" ref="L282">SUM(_xlfn._xlws.FILTER($D$2:$D$673,_xlfn.MAP($F$2:$F$673,_xlfn.LAMBDA(_xlpm.x,_xlpm.x=$F282))))</f>
        <v>4.6838407494145199E-4</v>
      </c>
      <c r="M282" s="4">
        <f>$D282/L282</f>
        <v>1</v>
      </c>
      <c r="N282" s="4">
        <f>_xlfn.LET(_xlpm.freq,B282,_xlpm.size,H282+1,_xlpm.F,O282,LOG(1+_xlpm.freq)*LOG(1+_xlpm.size)*_xlpm.F)</f>
        <v>0.14027395824968311</v>
      </c>
      <c r="O282" s="4">
        <f>_xlfn.LET(_xlpm.a,M282,_xlpm.b,K282,2*_xlpm.a*_xlpm.b/(_xlpm.a+_xlpm.b))</f>
        <v>0.66666666666666663</v>
      </c>
      <c r="P282" s="4">
        <f>_xlfn.LET(_xlpm.p,K282,_xlpm.q,M282,LOG(_xlpm.p/_xlpm.q))</f>
        <v>-0.3010299956639812</v>
      </c>
      <c r="Q282" s="4"/>
    </row>
    <row r="283" spans="1:17">
      <c r="A283" s="3" t="str">
        <f>_xlfn.LET(_xlpm.sep," : ",CONCATENATE(E283,_xlpm.sep,F283))</f>
        <v>~ers~ : [ɛʁz]</v>
      </c>
      <c r="B283" s="1">
        <v>1</v>
      </c>
      <c r="C283" s="3" t="s">
        <v>667</v>
      </c>
      <c r="D283" s="4">
        <f>B283/freq.sum.r1a</f>
        <v>4.6838407494145199E-4</v>
      </c>
      <c r="E283" s="3" t="str">
        <f>_xlfn.LET(_xlpm.sep,":",_xlpm.w,$C283,_xlfn.CONCAT("~",RIGHT(_xlpm.w,LEN(_xlpm.w)-FIND(_xlpm.sep,_xlpm.w)),"~"))</f>
        <v>~ers~</v>
      </c>
      <c r="F283" s="3" t="str">
        <f>_xlfn.LET(_xlpm.sep,":",_xlpm.w,$C283,_xlfn.CONCAT("[",LEFT(_xlpm.w,FIND(_xlpm.sep,_xlpm.w)-1),"]"))</f>
        <v>[ɛʁz]</v>
      </c>
      <c r="G283" s="5">
        <f>_xlfn.LET(_xlpm.w,E283,LEN(_xlpm.w)-2)</f>
        <v>3</v>
      </c>
      <c r="H283" s="5">
        <f>_xlfn.LET(_xlpm.w,F283,LEN(_xlpm.w)-2)</f>
        <v>3</v>
      </c>
      <c r="I283" s="5">
        <f>_xlfn.LET(_xlpm.a,H283,_xlpm.b,G283,MAX(_xlpm.a,_xlpm.b))</f>
        <v>3</v>
      </c>
      <c r="J283" s="4" cm="1">
        <f t="array" ref="J283">SUM(_xlfn._xlws.FILTER($D$2:$D$673,_xlfn.MAP($E$2:$E$673,_xlfn.LAMBDA(_xlpm.x,_xlpm.x=$E283))))</f>
        <v>9.3676814988290398E-4</v>
      </c>
      <c r="K283" s="4">
        <f>$D283/J283</f>
        <v>0.5</v>
      </c>
      <c r="L283" s="4" cm="1">
        <f t="array" ref="L283">SUM(_xlfn._xlws.FILTER($D$2:$D$673,_xlfn.MAP($F$2:$F$673,_xlfn.LAMBDA(_xlpm.x,_xlpm.x=$F283))))</f>
        <v>4.6838407494145199E-4</v>
      </c>
      <c r="M283" s="4">
        <f>$D283/L283</f>
        <v>1</v>
      </c>
      <c r="N283" s="4">
        <f>_xlfn.LET(_xlpm.freq,B283,_xlpm.size,H283+1,_xlpm.F,O283,LOG(1+_xlpm.freq)*LOG(1+_xlpm.size)*_xlpm.F)</f>
        <v>0.14027395824968311</v>
      </c>
      <c r="O283" s="4">
        <f>_xlfn.LET(_xlpm.a,M283,_xlpm.b,K283,2*_xlpm.a*_xlpm.b/(_xlpm.a+_xlpm.b))</f>
        <v>0.66666666666666663</v>
      </c>
      <c r="P283" s="4">
        <f>_xlfn.LET(_xlpm.p,K283,_xlpm.q,M283,LOG(_xlpm.p/_xlpm.q))</f>
        <v>-0.3010299956639812</v>
      </c>
      <c r="Q283" s="4"/>
    </row>
    <row r="284" spans="1:17">
      <c r="A284" s="3" t="str">
        <f>_xlfn.LET(_xlpm.sep," : ",CONCATENATE(E284,_xlpm.sep,F284))</f>
        <v>~ust~ : [uːʃt]</v>
      </c>
      <c r="B284" s="1">
        <v>1</v>
      </c>
      <c r="C284" s="3" t="s">
        <v>378</v>
      </c>
      <c r="D284" s="4">
        <f>B284/freq.sum.r1a</f>
        <v>4.6838407494145199E-4</v>
      </c>
      <c r="E284" s="3" t="str">
        <f>_xlfn.LET(_xlpm.sep,":",_xlpm.w,$C284,_xlfn.CONCAT("~",RIGHT(_xlpm.w,LEN(_xlpm.w)-FIND(_xlpm.sep,_xlpm.w)),"~"))</f>
        <v>~ust~</v>
      </c>
      <c r="F284" s="3" t="str">
        <f>_xlfn.LET(_xlpm.sep,":",_xlpm.w,$C284,_xlfn.CONCAT("[",LEFT(_xlpm.w,FIND(_xlpm.sep,_xlpm.w)-1),"]"))</f>
        <v>[uːʃt]</v>
      </c>
      <c r="G284" s="5">
        <f>_xlfn.LET(_xlpm.w,E284,LEN(_xlpm.w)-2)</f>
        <v>3</v>
      </c>
      <c r="H284" s="5">
        <f>_xlfn.LET(_xlpm.w,F284,LEN(_xlpm.w)-2)</f>
        <v>4</v>
      </c>
      <c r="I284" s="5">
        <f>_xlfn.LET(_xlpm.a,H284,_xlpm.b,G284,MAX(_xlpm.a,_xlpm.b))</f>
        <v>4</v>
      </c>
      <c r="J284" s="4" cm="1">
        <f t="array" ref="J284">SUM(_xlfn._xlws.FILTER($D$2:$D$673,_xlfn.MAP($E$2:$E$673,_xlfn.LAMBDA(_xlpm.x,_xlpm.x=$E284))))</f>
        <v>9.3676814988290398E-4</v>
      </c>
      <c r="K284" s="4">
        <f>$D284/J284</f>
        <v>0.5</v>
      </c>
      <c r="L284" s="4" cm="1">
        <f t="array" ref="L284">SUM(_xlfn._xlws.FILTER($D$2:$D$673,_xlfn.MAP($F$2:$F$673,_xlfn.LAMBDA(_xlpm.x,_xlpm.x=$F284))))</f>
        <v>4.6838407494145199E-4</v>
      </c>
      <c r="M284" s="4">
        <f>$D284/L284</f>
        <v>1</v>
      </c>
      <c r="N284" s="4">
        <f>_xlfn.LET(_xlpm.freq,B284,_xlpm.size,H284+1,_xlpm.F,O284,LOG(1+_xlpm.freq)*LOG(1+_xlpm.size)*_xlpm.F)</f>
        <v>0.15616457835260653</v>
      </c>
      <c r="O284" s="4">
        <f>_xlfn.LET(_xlpm.a,M284,_xlpm.b,K284,2*_xlpm.a*_xlpm.b/(_xlpm.a+_xlpm.b))</f>
        <v>0.66666666666666663</v>
      </c>
      <c r="P284" s="4">
        <f>_xlfn.LET(_xlpm.p,K284,_xlpm.q,M284,LOG(_xlpm.p/_xlpm.q))</f>
        <v>-0.3010299956639812</v>
      </c>
      <c r="Q284" s="4"/>
    </row>
    <row r="285" spans="1:17">
      <c r="A285" s="3" t="str">
        <f>_xlfn.LET(_xlpm.sep," : ",CONCATENATE(E285,_xlpm.sep,F285))</f>
        <v>~akt~ : [akt]</v>
      </c>
      <c r="B285" s="1">
        <v>2</v>
      </c>
      <c r="C285" s="3" t="s">
        <v>57</v>
      </c>
      <c r="D285" s="4">
        <f>B285/freq.sum.r1a</f>
        <v>9.3676814988290398E-4</v>
      </c>
      <c r="E285" s="3" t="str">
        <f>_xlfn.LET(_xlpm.sep,":",_xlpm.w,$C285,_xlfn.CONCAT("~",RIGHT(_xlpm.w,LEN(_xlpm.w)-FIND(_xlpm.sep,_xlpm.w)),"~"))</f>
        <v>~akt~</v>
      </c>
      <c r="F285" s="3" t="str">
        <f>_xlfn.LET(_xlpm.sep,":",_xlpm.w,$C285,_xlfn.CONCAT("[",LEFT(_xlpm.w,FIND(_xlpm.sep,_xlpm.w)-1),"]"))</f>
        <v>[akt]</v>
      </c>
      <c r="G285" s="5">
        <f>_xlfn.LET(_xlpm.w,E285,LEN(_xlpm.w)-2)</f>
        <v>3</v>
      </c>
      <c r="H285" s="5">
        <f>_xlfn.LET(_xlpm.w,F285,LEN(_xlpm.w)-2)</f>
        <v>3</v>
      </c>
      <c r="I285" s="5">
        <f>_xlfn.LET(_xlpm.a,H285,_xlpm.b,G285,MAX(_xlpm.a,_xlpm.b))</f>
        <v>3</v>
      </c>
      <c r="J285" s="4" cm="1">
        <f t="array" ref="J285">SUM(_xlfn._xlws.FILTER($D$2:$D$673,_xlfn.MAP($E$2:$E$673,_xlfn.LAMBDA(_xlpm.x,_xlpm.x=$E285))))</f>
        <v>1.873536299765808E-3</v>
      </c>
      <c r="K285" s="4">
        <f>$D285/J285</f>
        <v>0.5</v>
      </c>
      <c r="L285" s="4" cm="1">
        <f t="array" ref="L285">SUM(_xlfn._xlws.FILTER($D$2:$D$673,_xlfn.MAP($F$2:$F$673,_xlfn.LAMBDA(_xlpm.x,_xlpm.x=$F285))))</f>
        <v>9.3676814988290398E-4</v>
      </c>
      <c r="M285" s="4">
        <f>$D285/L285</f>
        <v>1</v>
      </c>
      <c r="N285" s="4">
        <f>_xlfn.LET(_xlpm.freq,B285,_xlpm.size,H285+1,_xlpm.F,O285,LOG(1+_xlpm.freq)*LOG(1+_xlpm.size)*_xlpm.F)</f>
        <v>0.22232896365347279</v>
      </c>
      <c r="O285" s="4">
        <f>_xlfn.LET(_xlpm.a,M285,_xlpm.b,K285,2*_xlpm.a*_xlpm.b/(_xlpm.a+_xlpm.b))</f>
        <v>0.66666666666666663</v>
      </c>
      <c r="P285" s="4">
        <f>_xlfn.LET(_xlpm.p,K285,_xlpm.q,M285,LOG(_xlpm.p/_xlpm.q))</f>
        <v>-0.3010299956639812</v>
      </c>
      <c r="Q285" s="4"/>
    </row>
    <row r="286" spans="1:17">
      <c r="A286" s="3" t="str">
        <f>_xlfn.LET(_xlpm.sep," : ",CONCATENATE(E286,_xlpm.sep,F286))</f>
        <v>~ord~ : [ɔʁd]</v>
      </c>
      <c r="B286" s="1">
        <v>2</v>
      </c>
      <c r="C286" s="3" t="s">
        <v>622</v>
      </c>
      <c r="D286" s="4">
        <f>B286/freq.sum.r1a</f>
        <v>9.3676814988290398E-4</v>
      </c>
      <c r="E286" s="4" t="str">
        <f>_xlfn.LET(_xlpm.sep,":",_xlpm.w,$C286,_xlfn.CONCAT("~",RIGHT(_xlpm.w,LEN(_xlpm.w)-FIND(_xlpm.sep,_xlpm.w)),"~"))</f>
        <v>~ord~</v>
      </c>
      <c r="F286" s="4" t="str">
        <f>_xlfn.LET(_xlpm.sep,":",_xlpm.w,$C286,_xlfn.CONCAT("[",LEFT(_xlpm.w,FIND(_xlpm.sep,_xlpm.w)-1),"]"))</f>
        <v>[ɔʁd]</v>
      </c>
      <c r="G286" s="5">
        <f>_xlfn.LET(_xlpm.w,E286,LEN(_xlpm.w)-2)</f>
        <v>3</v>
      </c>
      <c r="H286" s="5">
        <f>_xlfn.LET(_xlpm.w,F286,LEN(_xlpm.w)-2)</f>
        <v>3</v>
      </c>
      <c r="I286" s="5">
        <f>_xlfn.LET(_xlpm.a,H286,_xlpm.b,G286,MAX(_xlpm.a,_xlpm.b))</f>
        <v>3</v>
      </c>
      <c r="J286" s="4" cm="1">
        <f t="array" ref="J286">SUM(_xlfn._xlws.FILTER($D$2:$D$673,_xlfn.MAP($E$2:$E$673,_xlfn.LAMBDA(_xlpm.x,_xlpm.x=$E286))))</f>
        <v>1.873536299765808E-3</v>
      </c>
      <c r="K286" s="4">
        <f>$D286/J286</f>
        <v>0.5</v>
      </c>
      <c r="L286" s="4" cm="1">
        <f t="array" ref="L286">SUM(_xlfn._xlws.FILTER($D$2:$D$673,_xlfn.MAP($F$2:$F$673,_xlfn.LAMBDA(_xlpm.x,_xlpm.x=$F286))))</f>
        <v>9.3676814988290398E-4</v>
      </c>
      <c r="M286" s="4">
        <f>$D286/L286</f>
        <v>1</v>
      </c>
      <c r="N286" s="4">
        <f>_xlfn.LET(_xlpm.freq,B286,_xlpm.size,H286+1,_xlpm.F,O286,LOG(1+_xlpm.freq)*LOG(1+_xlpm.size)*_xlpm.F)</f>
        <v>0.22232896365347279</v>
      </c>
      <c r="O286" s="4">
        <f>_xlfn.LET(_xlpm.a,M286,_xlpm.b,K286,2*_xlpm.a*_xlpm.b/(_xlpm.a+_xlpm.b))</f>
        <v>0.66666666666666663</v>
      </c>
      <c r="P286" s="4">
        <f>_xlfn.LET(_xlpm.p,K286,_xlpm.q,M286,LOG(_xlpm.p/_xlpm.q))</f>
        <v>-0.3010299956639812</v>
      </c>
      <c r="Q286" s="4"/>
    </row>
    <row r="287" spans="1:17">
      <c r="A287" s="3" t="str">
        <f>_xlfn.LET(_xlpm.sep," : ",CONCATENATE(E287,_xlpm.sep,F287))</f>
        <v>~akt~ : [akts]</v>
      </c>
      <c r="B287" s="1">
        <v>2</v>
      </c>
      <c r="C287" s="3" t="s">
        <v>58</v>
      </c>
      <c r="D287" s="4">
        <f>B287/freq.sum.r1a</f>
        <v>9.3676814988290398E-4</v>
      </c>
      <c r="E287" s="3" t="str">
        <f>_xlfn.LET(_xlpm.sep,":",_xlpm.w,$C287,_xlfn.CONCAT("~",RIGHT(_xlpm.w,LEN(_xlpm.w)-FIND(_xlpm.sep,_xlpm.w)),"~"))</f>
        <v>~akt~</v>
      </c>
      <c r="F287" s="3" t="str">
        <f>_xlfn.LET(_xlpm.sep,":",_xlpm.w,$C287,_xlfn.CONCAT("[",LEFT(_xlpm.w,FIND(_xlpm.sep,_xlpm.w)-1),"]"))</f>
        <v>[akts]</v>
      </c>
      <c r="G287" s="5">
        <f>_xlfn.LET(_xlpm.w,E287,LEN(_xlpm.w)-2)</f>
        <v>3</v>
      </c>
      <c r="H287" s="5">
        <f>_xlfn.LET(_xlpm.w,F287,LEN(_xlpm.w)-2)</f>
        <v>4</v>
      </c>
      <c r="I287" s="5">
        <f>_xlfn.LET(_xlpm.a,H287,_xlpm.b,G287,MAX(_xlpm.a,_xlpm.b))</f>
        <v>4</v>
      </c>
      <c r="J287" s="4" cm="1">
        <f t="array" ref="J287">SUM(_xlfn._xlws.FILTER($D$2:$D$673,_xlfn.MAP($E$2:$E$673,_xlfn.LAMBDA(_xlpm.x,_xlpm.x=$E287))))</f>
        <v>1.873536299765808E-3</v>
      </c>
      <c r="K287" s="4">
        <f>$D287/J287</f>
        <v>0.5</v>
      </c>
      <c r="L287" s="4" cm="1">
        <f t="array" ref="L287">SUM(_xlfn._xlws.FILTER($D$2:$D$673,_xlfn.MAP($F$2:$F$673,_xlfn.LAMBDA(_xlpm.x,_xlpm.x=$F287))))</f>
        <v>9.3676814988290398E-4</v>
      </c>
      <c r="M287" s="4">
        <f>$D287/L287</f>
        <v>1</v>
      </c>
      <c r="N287" s="4">
        <f>_xlfn.LET(_xlpm.freq,B287,_xlpm.size,H287+1,_xlpm.F,O287,LOG(1+_xlpm.freq)*LOG(1+_xlpm.size)*_xlpm.F)</f>
        <v>0.24751500062981216</v>
      </c>
      <c r="O287" s="4">
        <f>_xlfn.LET(_xlpm.a,M287,_xlpm.b,K287,2*_xlpm.a*_xlpm.b/(_xlpm.a+_xlpm.b))</f>
        <v>0.66666666666666663</v>
      </c>
      <c r="P287" s="4">
        <f>_xlfn.LET(_xlpm.p,K287,_xlpm.q,M287,LOG(_xlpm.p/_xlpm.q))</f>
        <v>-0.3010299956639812</v>
      </c>
      <c r="Q287" s="4"/>
    </row>
    <row r="288" spans="1:17">
      <c r="A288" s="3" t="str">
        <f>_xlfn.LET(_xlpm.sep," : ",CONCATENATE(E288,_xlpm.sep,F288))</f>
        <v>~und~ : [ʊnd]</v>
      </c>
      <c r="B288" s="1">
        <v>4</v>
      </c>
      <c r="C288" s="3" t="s">
        <v>494</v>
      </c>
      <c r="D288" s="4">
        <f>B288/freq.sum.r1a</f>
        <v>1.873536299765808E-3</v>
      </c>
      <c r="E288" s="3" t="str">
        <f>_xlfn.LET(_xlpm.sep,":",_xlpm.w,$C288,_xlfn.CONCAT("~",RIGHT(_xlpm.w,LEN(_xlpm.w)-FIND(_xlpm.sep,_xlpm.w)),"~"))</f>
        <v>~und~</v>
      </c>
      <c r="F288" s="3" t="str">
        <f>_xlfn.LET(_xlpm.sep,":",_xlpm.w,$C288,_xlfn.CONCAT("[",LEFT(_xlpm.w,FIND(_xlpm.sep,_xlpm.w)-1),"]"))</f>
        <v>[ʊnd]</v>
      </c>
      <c r="G288" s="5">
        <f>_xlfn.LET(_xlpm.w,E288,LEN(_xlpm.w)-2)</f>
        <v>3</v>
      </c>
      <c r="H288" s="5">
        <f>_xlfn.LET(_xlpm.w,F288,LEN(_xlpm.w)-2)</f>
        <v>3</v>
      </c>
      <c r="I288" s="5">
        <f>_xlfn.LET(_xlpm.a,H288,_xlpm.b,G288,MAX(_xlpm.a,_xlpm.b))</f>
        <v>3</v>
      </c>
      <c r="J288" s="4" cm="1">
        <f t="array" ref="J288">SUM(_xlfn._xlws.FILTER($D$2:$D$673,_xlfn.MAP($E$2:$E$673,_xlfn.LAMBDA(_xlpm.x,_xlpm.x=$E288))))</f>
        <v>4.2154566744730679E-3</v>
      </c>
      <c r="K288" s="4">
        <f>$D288/J288</f>
        <v>0.44444444444444442</v>
      </c>
      <c r="L288" s="4" cm="1">
        <f t="array" ref="L288">SUM(_xlfn._xlws.FILTER($D$2:$D$673,_xlfn.MAP($F$2:$F$673,_xlfn.LAMBDA(_xlpm.x,_xlpm.x=$F288))))</f>
        <v>2.34192037470726E-3</v>
      </c>
      <c r="M288" s="4">
        <f>$D288/L288</f>
        <v>0.8</v>
      </c>
      <c r="N288" s="4">
        <f>_xlfn.LET(_xlpm.freq,B288,_xlpm.size,H288+1,_xlpm.F,O288,LOG(1+_xlpm.freq)*LOG(1+_xlpm.size)*_xlpm.F)</f>
        <v>0.27917660969228236</v>
      </c>
      <c r="O288" s="4">
        <f>_xlfn.LET(_xlpm.a,M288,_xlpm.b,K288,2*_xlpm.a*_xlpm.b/(_xlpm.a+_xlpm.b))</f>
        <v>0.5714285714285714</v>
      </c>
      <c r="P288" s="4">
        <f>_xlfn.LET(_xlpm.p,K288,_xlpm.q,M288,LOG(_xlpm.p/_xlpm.q))</f>
        <v>-0.25527250510330612</v>
      </c>
      <c r="Q288" s="4"/>
    </row>
    <row r="289" spans="1:17">
      <c r="A289" s="3" t="str">
        <f>_xlfn.LET(_xlpm.sep," : ",CONCATENATE(E289,_xlpm.sep,F289))</f>
        <v>~ang~ : [aŋ]</v>
      </c>
      <c r="B289" s="1">
        <v>4</v>
      </c>
      <c r="C289" s="3" t="s">
        <v>103</v>
      </c>
      <c r="D289" s="4">
        <f>B289/freq.sum.r1a</f>
        <v>1.873536299765808E-3</v>
      </c>
      <c r="E289" s="3" t="str">
        <f>_xlfn.LET(_xlpm.sep,":",_xlpm.w,$C289,_xlfn.CONCAT("~",RIGHT(_xlpm.w,LEN(_xlpm.w)-FIND(_xlpm.sep,_xlpm.w)),"~"))</f>
        <v>~ang~</v>
      </c>
      <c r="F289" s="3" t="str">
        <f>_xlfn.LET(_xlpm.sep,":",_xlpm.w,$C289,_xlfn.CONCAT("[",LEFT(_xlpm.w,FIND(_xlpm.sep,_xlpm.w)-1),"]"))</f>
        <v>[aŋ]</v>
      </c>
      <c r="G289" s="5">
        <f>_xlfn.LET(_xlpm.w,E289,LEN(_xlpm.w)-2)</f>
        <v>3</v>
      </c>
      <c r="H289" s="5">
        <f>_xlfn.LET(_xlpm.w,F289,LEN(_xlpm.w)-2)</f>
        <v>2</v>
      </c>
      <c r="I289" s="5">
        <f>_xlfn.LET(_xlpm.a,H289,_xlpm.b,G289,MAX(_xlpm.a,_xlpm.b))</f>
        <v>3</v>
      </c>
      <c r="J289" s="4" cm="1">
        <f t="array" ref="J289">SUM(_xlfn._xlws.FILTER($D$2:$D$673,_xlfn.MAP($E$2:$E$673,_xlfn.LAMBDA(_xlpm.x,_xlpm.x=$E289))))</f>
        <v>3.2786885245901639E-3</v>
      </c>
      <c r="K289" s="4">
        <f>$D289/J289</f>
        <v>0.5714285714285714</v>
      </c>
      <c r="L289" s="4" cm="1">
        <f t="array" ref="L289">SUM(_xlfn._xlws.FILTER($D$2:$D$673,_xlfn.MAP($F$2:$F$673,_xlfn.LAMBDA(_xlpm.x,_xlpm.x=$F289))))</f>
        <v>1.873536299765808E-3</v>
      </c>
      <c r="M289" s="4">
        <f>$D289/L289</f>
        <v>1</v>
      </c>
      <c r="N289" s="4">
        <f>_xlfn.LET(_xlpm.freq,B289,_xlpm.size,H289+1,_xlpm.F,O289,LOG(1+_xlpm.freq)*LOG(1+_xlpm.size)*_xlpm.F)</f>
        <v>0.30605227254476319</v>
      </c>
      <c r="O289" s="4">
        <f>_xlfn.LET(_xlpm.a,M289,_xlpm.b,K289,2*_xlpm.a*_xlpm.b/(_xlpm.a+_xlpm.b))</f>
        <v>0.72727272727272729</v>
      </c>
      <c r="P289" s="4">
        <f>_xlfn.LET(_xlpm.p,K289,_xlpm.q,M289,LOG(_xlpm.p/_xlpm.q))</f>
        <v>-0.24303804868629447</v>
      </c>
      <c r="Q289" s="4"/>
    </row>
    <row r="290" spans="1:17">
      <c r="A290" s="3" t="str">
        <f>_xlfn.LET(_xlpm.sep," : ",CONCATENATE(E290,_xlpm.sep,F290))</f>
        <v>~erg~ : [ɐɡ]</v>
      </c>
      <c r="B290" s="1">
        <v>1</v>
      </c>
      <c r="C290" s="3" t="s">
        <v>601</v>
      </c>
      <c r="D290" s="4">
        <f>B290/freq.sum.r1a</f>
        <v>4.6838407494145199E-4</v>
      </c>
      <c r="E290" s="4" t="str">
        <f>_xlfn.LET(_xlpm.sep,":",_xlpm.w,$C290,_xlfn.CONCAT("~",RIGHT(_xlpm.w,LEN(_xlpm.w)-FIND(_xlpm.sep,_xlpm.w)),"~"))</f>
        <v>~erg~</v>
      </c>
      <c r="F290" s="4" t="str">
        <f>_xlfn.LET(_xlpm.sep,":",_xlpm.w,$C290,_xlfn.CONCAT("[",LEFT(_xlpm.w,FIND(_xlpm.sep,_xlpm.w)-1),"]"))</f>
        <v>[ɐɡ]</v>
      </c>
      <c r="G290" s="5">
        <f>_xlfn.LET(_xlpm.w,E290,LEN(_xlpm.w)-2)</f>
        <v>3</v>
      </c>
      <c r="H290" s="5">
        <f>_xlfn.LET(_xlpm.w,F290,LEN(_xlpm.w)-2)</f>
        <v>2</v>
      </c>
      <c r="I290" s="5">
        <f>_xlfn.LET(_xlpm.a,H290,_xlpm.b,G290,MAX(_xlpm.a,_xlpm.b))</f>
        <v>3</v>
      </c>
      <c r="J290" s="4" cm="1">
        <f t="array" ref="J290">SUM(_xlfn._xlws.FILTER($D$2:$D$673,_xlfn.MAP($E$2:$E$673,_xlfn.LAMBDA(_xlpm.x,_xlpm.x=$E290))))</f>
        <v>1.405152224824356E-3</v>
      </c>
      <c r="K290" s="4">
        <f>$D290/J290</f>
        <v>0.33333333333333331</v>
      </c>
      <c r="L290" s="4" cm="1">
        <f t="array" ref="L290">SUM(_xlfn._xlws.FILTER($D$2:$D$673,_xlfn.MAP($F$2:$F$673,_xlfn.LAMBDA(_xlpm.x,_xlpm.x=$F290))))</f>
        <v>9.3676814988290398E-4</v>
      </c>
      <c r="M290" s="4">
        <f>$D290/L290</f>
        <v>0.5</v>
      </c>
      <c r="N290" s="4">
        <f>_xlfn.LET(_xlpm.freq,B290,_xlpm.size,H290+1,_xlpm.F,O290,LOG(1+_xlpm.freq)*LOG(1+_xlpm.size)*_xlpm.F)</f>
        <v>7.2495246631565244E-2</v>
      </c>
      <c r="O290" s="4">
        <f>_xlfn.LET(_xlpm.a,M290,_xlpm.b,K290,2*_xlpm.a*_xlpm.b/(_xlpm.a+_xlpm.b))</f>
        <v>0.4</v>
      </c>
      <c r="P290" s="4">
        <f>_xlfn.LET(_xlpm.p,K290,_xlpm.q,M290,LOG(_xlpm.p/_xlpm.q))</f>
        <v>-0.17609125905568127</v>
      </c>
      <c r="Q290" s="4"/>
    </row>
    <row r="291" spans="1:17">
      <c r="A291" s="3" t="str">
        <f>_xlfn.LET(_xlpm.sep," : ",CONCATENATE(E291,_xlpm.sep,F291))</f>
        <v>~uss~ : [ʊs]</v>
      </c>
      <c r="B291" s="1">
        <v>2</v>
      </c>
      <c r="C291" s="3" t="s">
        <v>539</v>
      </c>
      <c r="D291" s="4">
        <f>B291/freq.sum.r1a</f>
        <v>9.3676814988290398E-4</v>
      </c>
      <c r="E291" s="3" t="str">
        <f>_xlfn.LET(_xlpm.sep,":",_xlpm.w,$C291,_xlfn.CONCAT("~",RIGHT(_xlpm.w,LEN(_xlpm.w)-FIND(_xlpm.sep,_xlpm.w)),"~"))</f>
        <v>~uss~</v>
      </c>
      <c r="F291" s="3" t="str">
        <f>_xlfn.LET(_xlpm.sep,":",_xlpm.w,$C291,_xlfn.CONCAT("[",LEFT(_xlpm.w,FIND(_xlpm.sep,_xlpm.w)-1),"]"))</f>
        <v>[ʊs]</v>
      </c>
      <c r="G291" s="5">
        <f>_xlfn.LET(_xlpm.w,E291,LEN(_xlpm.w)-2)</f>
        <v>3</v>
      </c>
      <c r="H291" s="5">
        <f>_xlfn.LET(_xlpm.w,F291,LEN(_xlpm.w)-2)</f>
        <v>2</v>
      </c>
      <c r="I291" s="5">
        <f>_xlfn.LET(_xlpm.a,H291,_xlpm.b,G291,MAX(_xlpm.a,_xlpm.b))</f>
        <v>3</v>
      </c>
      <c r="J291" s="4" cm="1">
        <f t="array" ref="J291">SUM(_xlfn._xlws.FILTER($D$2:$D$673,_xlfn.MAP($E$2:$E$673,_xlfn.LAMBDA(_xlpm.x,_xlpm.x=$E291))))</f>
        <v>1.405152224824356E-3</v>
      </c>
      <c r="K291" s="4">
        <f>$D291/J291</f>
        <v>0.66666666666666663</v>
      </c>
      <c r="L291" s="4" cm="1">
        <f t="array" ref="L291">SUM(_xlfn._xlws.FILTER($D$2:$D$673,_xlfn.MAP($F$2:$F$673,_xlfn.LAMBDA(_xlpm.x,_xlpm.x=$F291))))</f>
        <v>9.3676814988290398E-4</v>
      </c>
      <c r="M291" s="4">
        <f>$D291/L291</f>
        <v>1</v>
      </c>
      <c r="N291" s="4">
        <f>_xlfn.LET(_xlpm.freq,B291,_xlpm.size,H291+1,_xlpm.F,O291,LOG(1+_xlpm.freq)*LOG(1+_xlpm.size)*_xlpm.F)</f>
        <v>0.22980449478312523</v>
      </c>
      <c r="O291" s="4">
        <f>_xlfn.LET(_xlpm.a,M291,_xlpm.b,K291,2*_xlpm.a*_xlpm.b/(_xlpm.a+_xlpm.b))</f>
        <v>0.8</v>
      </c>
      <c r="P291" s="4">
        <f>_xlfn.LET(_xlpm.p,K291,_xlpm.q,M291,LOG(_xlpm.p/_xlpm.q))</f>
        <v>-0.17609125905568127</v>
      </c>
      <c r="Q291" s="4"/>
    </row>
    <row r="292" spans="1:17">
      <c r="A292" s="3" t="str">
        <f>_xlfn.LET(_xlpm.sep," : ",CONCATENATE(E292,_xlpm.sep,F292))</f>
        <v>~ied~ : [iːd]</v>
      </c>
      <c r="B292" s="1">
        <v>2</v>
      </c>
      <c r="C292" s="3" t="s">
        <v>272</v>
      </c>
      <c r="D292" s="4">
        <f>B292/freq.sum.r1a</f>
        <v>9.3676814988290398E-4</v>
      </c>
      <c r="E292" s="3" t="str">
        <f>_xlfn.LET(_xlpm.sep,":",_xlpm.w,$C292,_xlfn.CONCAT("~",RIGHT(_xlpm.w,LEN(_xlpm.w)-FIND(_xlpm.sep,_xlpm.w)),"~"))</f>
        <v>~ied~</v>
      </c>
      <c r="F292" s="3" t="str">
        <f>_xlfn.LET(_xlpm.sep,":",_xlpm.w,$C292,_xlfn.CONCAT("[",LEFT(_xlpm.w,FIND(_xlpm.sep,_xlpm.w)-1),"]"))</f>
        <v>[iːd]</v>
      </c>
      <c r="G292" s="5">
        <f>_xlfn.LET(_xlpm.w,E292,LEN(_xlpm.w)-2)</f>
        <v>3</v>
      </c>
      <c r="H292" s="5">
        <f>_xlfn.LET(_xlpm.w,F292,LEN(_xlpm.w)-2)</f>
        <v>3</v>
      </c>
      <c r="I292" s="5">
        <f>_xlfn.LET(_xlpm.a,H292,_xlpm.b,G292,MAX(_xlpm.a,_xlpm.b))</f>
        <v>3</v>
      </c>
      <c r="J292" s="4" cm="1">
        <f t="array" ref="J292">SUM(_xlfn._xlws.FILTER($D$2:$D$673,_xlfn.MAP($E$2:$E$673,_xlfn.LAMBDA(_xlpm.x,_xlpm.x=$E292))))</f>
        <v>1.405152224824356E-3</v>
      </c>
      <c r="K292" s="4">
        <f>$D292/J292</f>
        <v>0.66666666666666663</v>
      </c>
      <c r="L292" s="4" cm="1">
        <f t="array" ref="L292">SUM(_xlfn._xlws.FILTER($D$2:$D$673,_xlfn.MAP($F$2:$F$673,_xlfn.LAMBDA(_xlpm.x,_xlpm.x=$F292))))</f>
        <v>9.3676814988290398E-4</v>
      </c>
      <c r="M292" s="4">
        <f>$D292/L292</f>
        <v>1</v>
      </c>
      <c r="N292" s="4">
        <f>_xlfn.LET(_xlpm.freq,B292,_xlpm.size,H292+1,_xlpm.F,O292,LOG(1+_xlpm.freq)*LOG(1+_xlpm.size)*_xlpm.F)</f>
        <v>0.26679475638416739</v>
      </c>
      <c r="O292" s="4">
        <f>_xlfn.LET(_xlpm.a,M292,_xlpm.b,K292,2*_xlpm.a*_xlpm.b/(_xlpm.a+_xlpm.b))</f>
        <v>0.8</v>
      </c>
      <c r="P292" s="4">
        <f>_xlfn.LET(_xlpm.p,K292,_xlpm.q,M292,LOG(_xlpm.p/_xlpm.q))</f>
        <v>-0.17609125905568127</v>
      </c>
      <c r="Q292" s="4"/>
    </row>
    <row r="293" spans="1:17">
      <c r="A293" s="3" t="str">
        <f>_xlfn.LET(_xlpm.sep," : ",CONCATENATE(E293,_xlpm.sep,F293))</f>
        <v>~ies~ : [iːz]</v>
      </c>
      <c r="B293" s="1">
        <v>2</v>
      </c>
      <c r="C293" s="3" t="s">
        <v>289</v>
      </c>
      <c r="D293" s="4">
        <f>B293/freq.sum.r1a</f>
        <v>9.3676814988290398E-4</v>
      </c>
      <c r="E293" s="3" t="str">
        <f>_xlfn.LET(_xlpm.sep,":",_xlpm.w,$C293,_xlfn.CONCAT("~",RIGHT(_xlpm.w,LEN(_xlpm.w)-FIND(_xlpm.sep,_xlpm.w)),"~"))</f>
        <v>~ies~</v>
      </c>
      <c r="F293" s="3" t="str">
        <f>_xlfn.LET(_xlpm.sep,":",_xlpm.w,$C293,_xlfn.CONCAT("[",LEFT(_xlpm.w,FIND(_xlpm.sep,_xlpm.w)-1),"]"))</f>
        <v>[iːz]</v>
      </c>
      <c r="G293" s="5">
        <f>_xlfn.LET(_xlpm.w,E293,LEN(_xlpm.w)-2)</f>
        <v>3</v>
      </c>
      <c r="H293" s="5">
        <f>_xlfn.LET(_xlpm.w,F293,LEN(_xlpm.w)-2)</f>
        <v>3</v>
      </c>
      <c r="I293" s="5">
        <f>_xlfn.LET(_xlpm.a,H293,_xlpm.b,G293,MAX(_xlpm.a,_xlpm.b))</f>
        <v>3</v>
      </c>
      <c r="J293" s="4" cm="1">
        <f t="array" ref="J293">SUM(_xlfn._xlws.FILTER($D$2:$D$673,_xlfn.MAP($E$2:$E$673,_xlfn.LAMBDA(_xlpm.x,_xlpm.x=$E293))))</f>
        <v>1.405152224824356E-3</v>
      </c>
      <c r="K293" s="4">
        <f>$D293/J293</f>
        <v>0.66666666666666663</v>
      </c>
      <c r="L293" s="4" cm="1">
        <f t="array" ref="L293">SUM(_xlfn._xlws.FILTER($D$2:$D$673,_xlfn.MAP($F$2:$F$673,_xlfn.LAMBDA(_xlpm.x,_xlpm.x=$F293))))</f>
        <v>9.3676814988290398E-4</v>
      </c>
      <c r="M293" s="4">
        <f>$D293/L293</f>
        <v>1</v>
      </c>
      <c r="N293" s="4">
        <f>_xlfn.LET(_xlpm.freq,B293,_xlpm.size,H293+1,_xlpm.F,O293,LOG(1+_xlpm.freq)*LOG(1+_xlpm.size)*_xlpm.F)</f>
        <v>0.26679475638416739</v>
      </c>
      <c r="O293" s="4">
        <f>_xlfn.LET(_xlpm.a,M293,_xlpm.b,K293,2*_xlpm.a*_xlpm.b/(_xlpm.a+_xlpm.b))</f>
        <v>0.8</v>
      </c>
      <c r="P293" s="4">
        <f>_xlfn.LET(_xlpm.p,K293,_xlpm.q,M293,LOG(_xlpm.p/_xlpm.q))</f>
        <v>-0.17609125905568127</v>
      </c>
      <c r="Q293" s="4"/>
    </row>
    <row r="294" spans="1:17">
      <c r="A294" s="3" t="str">
        <f>_xlfn.LET(_xlpm.sep," : ",CONCATENATE(E294,_xlpm.sep,F294))</f>
        <v>~ond~ : [ɔnd]</v>
      </c>
      <c r="B294" s="1">
        <v>2</v>
      </c>
      <c r="C294" s="3" t="s">
        <v>493</v>
      </c>
      <c r="D294" s="4">
        <f>B294/freq.sum.r1a</f>
        <v>9.3676814988290398E-4</v>
      </c>
      <c r="E294" s="3" t="str">
        <f>_xlfn.LET(_xlpm.sep,":",_xlpm.w,$C294,_xlfn.CONCAT("~",RIGHT(_xlpm.w,LEN(_xlpm.w)-FIND(_xlpm.sep,_xlpm.w)),"~"))</f>
        <v>~ond~</v>
      </c>
      <c r="F294" s="3" t="str">
        <f>_xlfn.LET(_xlpm.sep,":",_xlpm.w,$C294,_xlfn.CONCAT("[",LEFT(_xlpm.w,FIND(_xlpm.sep,_xlpm.w)-1),"]"))</f>
        <v>[ɔnd]</v>
      </c>
      <c r="G294" s="5">
        <f>_xlfn.LET(_xlpm.w,E294,LEN(_xlpm.w)-2)</f>
        <v>3</v>
      </c>
      <c r="H294" s="5">
        <f>_xlfn.LET(_xlpm.w,F294,LEN(_xlpm.w)-2)</f>
        <v>3</v>
      </c>
      <c r="I294" s="5">
        <f>_xlfn.LET(_xlpm.a,H294,_xlpm.b,G294,MAX(_xlpm.a,_xlpm.b))</f>
        <v>3</v>
      </c>
      <c r="J294" s="4" cm="1">
        <f t="array" ref="J294">SUM(_xlfn._xlws.FILTER($D$2:$D$673,_xlfn.MAP($E$2:$E$673,_xlfn.LAMBDA(_xlpm.x,_xlpm.x=$E294))))</f>
        <v>1.405152224824356E-3</v>
      </c>
      <c r="K294" s="4">
        <f>$D294/J294</f>
        <v>0.66666666666666663</v>
      </c>
      <c r="L294" s="4" cm="1">
        <f t="array" ref="L294">SUM(_xlfn._xlws.FILTER($D$2:$D$673,_xlfn.MAP($F$2:$F$673,_xlfn.LAMBDA(_xlpm.x,_xlpm.x=$F294))))</f>
        <v>9.3676814988290398E-4</v>
      </c>
      <c r="M294" s="4">
        <f>$D294/L294</f>
        <v>1</v>
      </c>
      <c r="N294" s="4">
        <f>_xlfn.LET(_xlpm.freq,B294,_xlpm.size,H294+1,_xlpm.F,O294,LOG(1+_xlpm.freq)*LOG(1+_xlpm.size)*_xlpm.F)</f>
        <v>0.26679475638416739</v>
      </c>
      <c r="O294" s="4">
        <f>_xlfn.LET(_xlpm.a,M294,_xlpm.b,K294,2*_xlpm.a*_xlpm.b/(_xlpm.a+_xlpm.b))</f>
        <v>0.8</v>
      </c>
      <c r="P294" s="4">
        <f>_xlfn.LET(_xlpm.p,K294,_xlpm.q,M294,LOG(_xlpm.p/_xlpm.q))</f>
        <v>-0.17609125905568127</v>
      </c>
      <c r="Q294" s="4"/>
    </row>
    <row r="295" spans="1:17">
      <c r="A295" s="3" t="str">
        <f>_xlfn.LET(_xlpm.sep," : ",CONCATENATE(E295,_xlpm.sep,F295))</f>
        <v>~str~ : [ʃtʁ]</v>
      </c>
      <c r="B295" s="1">
        <v>2</v>
      </c>
      <c r="C295" s="3" t="s">
        <v>581</v>
      </c>
      <c r="D295" s="4">
        <f>B295/freq.sum.r1a</f>
        <v>9.3676814988290398E-4</v>
      </c>
      <c r="E295" s="3" t="str">
        <f>_xlfn.LET(_xlpm.sep,":",_xlpm.w,$C295,_xlfn.CONCAT("~",RIGHT(_xlpm.w,LEN(_xlpm.w)-FIND(_xlpm.sep,_xlpm.w)),"~"))</f>
        <v>~str~</v>
      </c>
      <c r="F295" s="3" t="str">
        <f>_xlfn.LET(_xlpm.sep,":",_xlpm.w,$C295,_xlfn.CONCAT("[",LEFT(_xlpm.w,FIND(_xlpm.sep,_xlpm.w)-1),"]"))</f>
        <v>[ʃtʁ]</v>
      </c>
      <c r="G295" s="5">
        <f>_xlfn.LET(_xlpm.w,E295,LEN(_xlpm.w)-2)</f>
        <v>3</v>
      </c>
      <c r="H295" s="5">
        <f>_xlfn.LET(_xlpm.w,F295,LEN(_xlpm.w)-2)</f>
        <v>3</v>
      </c>
      <c r="I295" s="5">
        <f>_xlfn.LET(_xlpm.a,H295,_xlpm.b,G295,MAX(_xlpm.a,_xlpm.b))</f>
        <v>3</v>
      </c>
      <c r="J295" s="4" cm="1">
        <f t="array" ref="J295">SUM(_xlfn._xlws.FILTER($D$2:$D$673,_xlfn.MAP($E$2:$E$673,_xlfn.LAMBDA(_xlpm.x,_xlpm.x=$E295))))</f>
        <v>1.405152224824356E-3</v>
      </c>
      <c r="K295" s="4">
        <f>$D295/J295</f>
        <v>0.66666666666666663</v>
      </c>
      <c r="L295" s="4" cm="1">
        <f t="array" ref="L295">SUM(_xlfn._xlws.FILTER($D$2:$D$673,_xlfn.MAP($F$2:$F$673,_xlfn.LAMBDA(_xlpm.x,_xlpm.x=$F295))))</f>
        <v>9.3676814988290398E-4</v>
      </c>
      <c r="M295" s="4">
        <f>$D295/L295</f>
        <v>1</v>
      </c>
      <c r="N295" s="4">
        <f>_xlfn.LET(_xlpm.freq,B295,_xlpm.size,H295+1,_xlpm.F,O295,LOG(1+_xlpm.freq)*LOG(1+_xlpm.size)*_xlpm.F)</f>
        <v>0.26679475638416739</v>
      </c>
      <c r="O295" s="4">
        <f>_xlfn.LET(_xlpm.a,M295,_xlpm.b,K295,2*_xlpm.a*_xlpm.b/(_xlpm.a+_xlpm.b))</f>
        <v>0.8</v>
      </c>
      <c r="P295" s="4">
        <f>_xlfn.LET(_xlpm.p,K295,_xlpm.q,M295,LOG(_xlpm.p/_xlpm.q))</f>
        <v>-0.17609125905568127</v>
      </c>
      <c r="Q295" s="4"/>
    </row>
    <row r="296" spans="1:17">
      <c r="A296" s="3" t="str">
        <f>_xlfn.LET(_xlpm.sep," : ",CONCATENATE(E296,_xlpm.sep,F296))</f>
        <v>~ern~ : [ɐn]</v>
      </c>
      <c r="B296" s="1">
        <v>4</v>
      </c>
      <c r="C296" s="3" t="s">
        <v>481</v>
      </c>
      <c r="D296" s="4">
        <f>B296/freq.sum.r1a</f>
        <v>1.873536299765808E-3</v>
      </c>
      <c r="E296" s="4" t="str">
        <f>_xlfn.LET(_xlpm.sep,":",_xlpm.w,$C296,_xlfn.CONCAT("~",RIGHT(_xlpm.w,LEN(_xlpm.w)-FIND(_xlpm.sep,_xlpm.w)),"~"))</f>
        <v>~ern~</v>
      </c>
      <c r="F296" s="4" t="str">
        <f>_xlfn.LET(_xlpm.sep,":",_xlpm.w,$C296,_xlfn.CONCAT("[",LEFT(_xlpm.w,FIND(_xlpm.sep,_xlpm.w)-1),"]"))</f>
        <v>[ɐn]</v>
      </c>
      <c r="G296" s="5">
        <f>_xlfn.LET(_xlpm.w,E296,LEN(_xlpm.w)-2)</f>
        <v>3</v>
      </c>
      <c r="H296" s="5">
        <f>_xlfn.LET(_xlpm.w,F296,LEN(_xlpm.w)-2)</f>
        <v>2</v>
      </c>
      <c r="I296" s="5">
        <f>_xlfn.LET(_xlpm.a,H296,_xlpm.b,G296,MAX(_xlpm.a,_xlpm.b))</f>
        <v>3</v>
      </c>
      <c r="J296" s="4" cm="1">
        <f t="array" ref="J296">SUM(_xlfn._xlws.FILTER($D$2:$D$673,_xlfn.MAP($E$2:$E$673,_xlfn.LAMBDA(_xlpm.x,_xlpm.x=$E296))))</f>
        <v>2.8103044496487119E-3</v>
      </c>
      <c r="K296" s="4">
        <f>$D296/J296</f>
        <v>0.66666666666666663</v>
      </c>
      <c r="L296" s="4" cm="1">
        <f t="array" ref="L296">SUM(_xlfn._xlws.FILTER($D$2:$D$673,_xlfn.MAP($F$2:$F$673,_xlfn.LAMBDA(_xlpm.x,_xlpm.x=$F296))))</f>
        <v>1.873536299765808E-3</v>
      </c>
      <c r="M296" s="4">
        <f>$D296/L296</f>
        <v>1</v>
      </c>
      <c r="N296" s="4">
        <f>_xlfn.LET(_xlpm.freq,B296,_xlpm.size,H296+1,_xlpm.F,O296,LOG(1+_xlpm.freq)*LOG(1+_xlpm.size)*_xlpm.F)</f>
        <v>0.33665749979923953</v>
      </c>
      <c r="O296" s="4">
        <f>_xlfn.LET(_xlpm.a,M296,_xlpm.b,K296,2*_xlpm.a*_xlpm.b/(_xlpm.a+_xlpm.b))</f>
        <v>0.8</v>
      </c>
      <c r="P296" s="4">
        <f>_xlfn.LET(_xlpm.p,K296,_xlpm.q,M296,LOG(_xlpm.p/_xlpm.q))</f>
        <v>-0.17609125905568127</v>
      </c>
      <c r="Q296" s="4"/>
    </row>
    <row r="297" spans="1:17">
      <c r="A297" s="3" t="str">
        <f>_xlfn.LET(_xlpm.sep," : ",CONCATENATE(E297,_xlpm.sep,F297))</f>
        <v>~ach~ : [ax]</v>
      </c>
      <c r="B297" s="1">
        <v>5</v>
      </c>
      <c r="C297" s="3" t="s">
        <v>99</v>
      </c>
      <c r="D297" s="4">
        <f>B297/freq.sum.r1a</f>
        <v>2.34192037470726E-3</v>
      </c>
      <c r="E297" s="4" t="str">
        <f>_xlfn.LET(_xlpm.sep,":",_xlpm.w,$C297,_xlfn.CONCAT("~",RIGHT(_xlpm.w,LEN(_xlpm.w)-FIND(_xlpm.sep,_xlpm.w)),"~"))</f>
        <v>~ach~</v>
      </c>
      <c r="F297" s="4" t="str">
        <f>_xlfn.LET(_xlpm.sep,":",_xlpm.w,$C297,_xlfn.CONCAT("[",LEFT(_xlpm.w,FIND(_xlpm.sep,_xlpm.w)-1),"]"))</f>
        <v>[ax]</v>
      </c>
      <c r="G297" s="5">
        <f>_xlfn.LET(_xlpm.w,E297,LEN(_xlpm.w)-2)</f>
        <v>3</v>
      </c>
      <c r="H297" s="5">
        <f>_xlfn.LET(_xlpm.w,F297,LEN(_xlpm.w)-2)</f>
        <v>2</v>
      </c>
      <c r="I297" s="5">
        <f>_xlfn.LET(_xlpm.a,H297,_xlpm.b,G297,MAX(_xlpm.a,_xlpm.b))</f>
        <v>3</v>
      </c>
      <c r="J297" s="4" cm="1">
        <f t="array" ref="J297">SUM(_xlfn._xlws.FILTER($D$2:$D$673,_xlfn.MAP($E$2:$E$673,_xlfn.LAMBDA(_xlpm.x,_xlpm.x=$E297))))</f>
        <v>3.2786885245901639E-3</v>
      </c>
      <c r="K297" s="4">
        <f>$D297/J297</f>
        <v>0.7142857142857143</v>
      </c>
      <c r="L297" s="4" cm="1">
        <f t="array" ref="L297">SUM(_xlfn._xlws.FILTER($D$2:$D$673,_xlfn.MAP($F$2:$F$673,_xlfn.LAMBDA(_xlpm.x,_xlpm.x=$F297))))</f>
        <v>2.34192037470726E-3</v>
      </c>
      <c r="M297" s="4">
        <f>$D297/L297</f>
        <v>1</v>
      </c>
      <c r="N297" s="4">
        <f>_xlfn.LET(_xlpm.freq,B297,_xlpm.size,H297+1,_xlpm.F,O297,LOG(1+_xlpm.freq)*LOG(1+_xlpm.size)*_xlpm.F)</f>
        <v>0.39041144588151633</v>
      </c>
      <c r="O297" s="4">
        <f>_xlfn.LET(_xlpm.a,M297,_xlpm.b,K297,2*_xlpm.a*_xlpm.b/(_xlpm.a+_xlpm.b))</f>
        <v>0.83333333333333326</v>
      </c>
      <c r="P297" s="4">
        <f>_xlfn.LET(_xlpm.p,K297,_xlpm.q,M297,LOG(_xlpm.p/_xlpm.q))</f>
        <v>-0.14612803567823801</v>
      </c>
      <c r="Q297" s="4"/>
    </row>
    <row r="298" spans="1:17">
      <c r="A298" s="3" t="str">
        <f>_xlfn.LET(_xlpm.sep," : ",CONCATENATE(E298,_xlpm.sep,F298))</f>
        <v>~ass~ : [as]</v>
      </c>
      <c r="B298" s="1">
        <v>5</v>
      </c>
      <c r="C298" s="3" t="s">
        <v>89</v>
      </c>
      <c r="D298" s="4">
        <f>B298/freq.sum.r1a</f>
        <v>2.34192037470726E-3</v>
      </c>
      <c r="E298" s="3" t="str">
        <f>_xlfn.LET(_xlpm.sep,":",_xlpm.w,$C298,_xlfn.CONCAT("~",RIGHT(_xlpm.w,LEN(_xlpm.w)-FIND(_xlpm.sep,_xlpm.w)),"~"))</f>
        <v>~ass~</v>
      </c>
      <c r="F298" s="3" t="str">
        <f>_xlfn.LET(_xlpm.sep,":",_xlpm.w,$C298,_xlfn.CONCAT("[",LEFT(_xlpm.w,FIND(_xlpm.sep,_xlpm.w)-1),"]"))</f>
        <v>[as]</v>
      </c>
      <c r="G298" s="5">
        <f>_xlfn.LET(_xlpm.w,E298,LEN(_xlpm.w)-2)</f>
        <v>3</v>
      </c>
      <c r="H298" s="5">
        <f>_xlfn.LET(_xlpm.w,F298,LEN(_xlpm.w)-2)</f>
        <v>2</v>
      </c>
      <c r="I298" s="5">
        <f>_xlfn.LET(_xlpm.a,H298,_xlpm.b,G298,MAX(_xlpm.a,_xlpm.b))</f>
        <v>3</v>
      </c>
      <c r="J298" s="4" cm="1">
        <f t="array" ref="J298">SUM(_xlfn._xlws.FILTER($D$2:$D$673,_xlfn.MAP($E$2:$E$673,_xlfn.LAMBDA(_xlpm.x,_xlpm.x=$E298))))</f>
        <v>3.7470725995316159E-3</v>
      </c>
      <c r="K298" s="4">
        <f>$D298/J298</f>
        <v>0.625</v>
      </c>
      <c r="L298" s="4" cm="1">
        <f t="array" ref="L298">SUM(_xlfn._xlws.FILTER($D$2:$D$673,_xlfn.MAP($F$2:$F$673,_xlfn.LAMBDA(_xlpm.x,_xlpm.x=$F298))))</f>
        <v>2.8103044496487119E-3</v>
      </c>
      <c r="M298" s="4">
        <f>$D298/L298</f>
        <v>0.83333333333333337</v>
      </c>
      <c r="N298" s="4">
        <f>_xlfn.LET(_xlpm.freq,B298,_xlpm.size,H298+1,_xlpm.F,O298,LOG(1+_xlpm.freq)*LOG(1+_xlpm.size)*_xlpm.F)</f>
        <v>0.33463838218415687</v>
      </c>
      <c r="O298" s="4">
        <f>_xlfn.LET(_xlpm.a,M298,_xlpm.b,K298,2*_xlpm.a*_xlpm.b/(_xlpm.a+_xlpm.b))</f>
        <v>0.7142857142857143</v>
      </c>
      <c r="P298" s="4">
        <f>_xlfn.LET(_xlpm.p,K298,_xlpm.q,M298,LOG(_xlpm.p/_xlpm.q))</f>
        <v>-0.12493873660829995</v>
      </c>
      <c r="Q298" s="4"/>
    </row>
    <row r="299" spans="1:17">
      <c r="A299" s="3" t="str">
        <f>_xlfn.LET(_xlpm.sep," : ",CONCATENATE(E299,_xlpm.sep,F299))</f>
        <v>~est~ : [ɛst]</v>
      </c>
      <c r="B299" s="1">
        <v>3</v>
      </c>
      <c r="C299" s="3" t="s">
        <v>547</v>
      </c>
      <c r="D299" s="4">
        <f>B299/freq.sum.r1a</f>
        <v>1.405152224824356E-3</v>
      </c>
      <c r="E299" s="4" t="str">
        <f>_xlfn.LET(_xlpm.sep,":",_xlpm.w,$C299,_xlfn.CONCAT("~",RIGHT(_xlpm.w,LEN(_xlpm.w)-FIND(_xlpm.sep,_xlpm.w)),"~"))</f>
        <v>~est~</v>
      </c>
      <c r="F299" s="4" t="str">
        <f>_xlfn.LET(_xlpm.sep,":",_xlpm.w,$C299,_xlfn.CONCAT("[",LEFT(_xlpm.w,FIND(_xlpm.sep,_xlpm.w)-1),"]"))</f>
        <v>[ɛst]</v>
      </c>
      <c r="G299" s="5">
        <f>_xlfn.LET(_xlpm.w,E299,LEN(_xlpm.w)-2)</f>
        <v>3</v>
      </c>
      <c r="H299" s="5">
        <f>_xlfn.LET(_xlpm.w,F299,LEN(_xlpm.w)-2)</f>
        <v>3</v>
      </c>
      <c r="I299" s="5">
        <f>_xlfn.LET(_xlpm.a,H299,_xlpm.b,G299,MAX(_xlpm.a,_xlpm.b))</f>
        <v>3</v>
      </c>
      <c r="J299" s="4" cm="1">
        <f t="array" ref="J299">SUM(_xlfn._xlws.FILTER($D$2:$D$673,_xlfn.MAP($E$2:$E$673,_xlfn.LAMBDA(_xlpm.x,_xlpm.x=$E299))))</f>
        <v>1.873536299765808E-3</v>
      </c>
      <c r="K299" s="4">
        <f>$D299/J299</f>
        <v>0.75</v>
      </c>
      <c r="L299" s="4" cm="1">
        <f t="array" ref="L299">SUM(_xlfn._xlws.FILTER($D$2:$D$673,_xlfn.MAP($F$2:$F$673,_xlfn.LAMBDA(_xlpm.x,_xlpm.x=$F299))))</f>
        <v>1.405152224824356E-3</v>
      </c>
      <c r="M299" s="4">
        <f>$D299/L299</f>
        <v>1</v>
      </c>
      <c r="N299" s="4">
        <f>_xlfn.LET(_xlpm.freq,B299,_xlpm.size,H299+1,_xlpm.F,O299,LOG(1+_xlpm.freq)*LOG(1+_xlpm.size)*_xlpm.F)</f>
        <v>0.36070446407061374</v>
      </c>
      <c r="O299" s="4">
        <f>_xlfn.LET(_xlpm.a,M299,_xlpm.b,K299,2*_xlpm.a*_xlpm.b/(_xlpm.a+_xlpm.b))</f>
        <v>0.8571428571428571</v>
      </c>
      <c r="P299" s="4">
        <f>_xlfn.LET(_xlpm.p,K299,_xlpm.q,M299,LOG(_xlpm.p/_xlpm.q))</f>
        <v>-0.12493873660829995</v>
      </c>
      <c r="Q299" s="4"/>
    </row>
    <row r="300" spans="1:17">
      <c r="A300" s="3" t="str">
        <f>_xlfn.LET(_xlpm.sep," : ",CONCATENATE(E300,_xlpm.sep,F300))</f>
        <v>~uch~ : [uːx]</v>
      </c>
      <c r="B300" s="1">
        <v>6</v>
      </c>
      <c r="C300" s="3" t="s">
        <v>373</v>
      </c>
      <c r="D300" s="4">
        <f>B300/freq.sum.r1a</f>
        <v>2.8103044496487119E-3</v>
      </c>
      <c r="E300" s="3" t="str">
        <f>_xlfn.LET(_xlpm.sep,":",_xlpm.w,$C300,_xlfn.CONCAT("~",RIGHT(_xlpm.w,LEN(_xlpm.w)-FIND(_xlpm.sep,_xlpm.w)),"~"))</f>
        <v>~uch~</v>
      </c>
      <c r="F300" s="3" t="str">
        <f>_xlfn.LET(_xlpm.sep,":",_xlpm.w,$C300,_xlfn.CONCAT("[",LEFT(_xlpm.w,FIND(_xlpm.sep,_xlpm.w)-1),"]"))</f>
        <v>[uːx]</v>
      </c>
      <c r="G300" s="5">
        <f>_xlfn.LET(_xlpm.w,E300,LEN(_xlpm.w)-2)</f>
        <v>3</v>
      </c>
      <c r="H300" s="5">
        <f>_xlfn.LET(_xlpm.w,F300,LEN(_xlpm.w)-2)</f>
        <v>3</v>
      </c>
      <c r="I300" s="5">
        <f>_xlfn.LET(_xlpm.a,H300,_xlpm.b,G300,MAX(_xlpm.a,_xlpm.b))</f>
        <v>3</v>
      </c>
      <c r="J300" s="4" cm="1">
        <f t="array" ref="J300">SUM(_xlfn._xlws.FILTER($D$2:$D$673,_xlfn.MAP($E$2:$E$673,_xlfn.LAMBDA(_xlpm.x,_xlpm.x=$E300))))</f>
        <v>3.7470725995316159E-3</v>
      </c>
      <c r="K300" s="4">
        <f>$D300/J300</f>
        <v>0.75</v>
      </c>
      <c r="L300" s="4" cm="1">
        <f t="array" ref="L300">SUM(_xlfn._xlws.FILTER($D$2:$D$673,_xlfn.MAP($F$2:$F$673,_xlfn.LAMBDA(_xlpm.x,_xlpm.x=$F300))))</f>
        <v>2.8103044496487119E-3</v>
      </c>
      <c r="M300" s="4">
        <f>$D300/L300</f>
        <v>1</v>
      </c>
      <c r="N300" s="4">
        <f>_xlfn.LET(_xlpm.freq,B300,_xlpm.size,H300+1,_xlpm.F,O300,LOG(1+_xlpm.freq)*LOG(1+_xlpm.size)*_xlpm.F)</f>
        <v>0.50631272630839375</v>
      </c>
      <c r="O300" s="4">
        <f>_xlfn.LET(_xlpm.a,M300,_xlpm.b,K300,2*_xlpm.a*_xlpm.b/(_xlpm.a+_xlpm.b))</f>
        <v>0.8571428571428571</v>
      </c>
      <c r="P300" s="4">
        <f>_xlfn.LET(_xlpm.p,K300,_xlpm.q,M300,LOG(_xlpm.p/_xlpm.q))</f>
        <v>-0.12493873660829995</v>
      </c>
      <c r="Q300" s="4"/>
    </row>
    <row r="301" spans="1:17">
      <c r="A301" s="3" t="str">
        <f>_xlfn.LET(_xlpm.sep," : ",CONCATENATE(E301,_xlpm.sep,F301))</f>
        <v>~och~ : [ɔx]</v>
      </c>
      <c r="B301" s="1">
        <v>4</v>
      </c>
      <c r="C301" s="3" t="s">
        <v>587</v>
      </c>
      <c r="D301" s="4">
        <f>B301/freq.sum.r1a</f>
        <v>1.873536299765808E-3</v>
      </c>
      <c r="E301" s="4" t="str">
        <f>_xlfn.LET(_xlpm.sep,":",_xlpm.w,$C301,_xlfn.CONCAT("~",RIGHT(_xlpm.w,LEN(_xlpm.w)-FIND(_xlpm.sep,_xlpm.w)),"~"))</f>
        <v>~och~</v>
      </c>
      <c r="F301" s="4" t="str">
        <f>_xlfn.LET(_xlpm.sep,":",_xlpm.w,$C301,_xlfn.CONCAT("[",LEFT(_xlpm.w,FIND(_xlpm.sep,_xlpm.w)-1),"]"))</f>
        <v>[ɔx]</v>
      </c>
      <c r="G301" s="5">
        <f>_xlfn.LET(_xlpm.w,E301,LEN(_xlpm.w)-2)</f>
        <v>3</v>
      </c>
      <c r="H301" s="5">
        <f>_xlfn.LET(_xlpm.w,F301,LEN(_xlpm.w)-2)</f>
        <v>2</v>
      </c>
      <c r="I301" s="5">
        <f>_xlfn.LET(_xlpm.a,H301,_xlpm.b,G301,MAX(_xlpm.a,_xlpm.b))</f>
        <v>3</v>
      </c>
      <c r="J301" s="4" cm="1">
        <f t="array" ref="J301">SUM(_xlfn._xlws.FILTER($D$2:$D$673,_xlfn.MAP($E$2:$E$673,_xlfn.LAMBDA(_xlpm.x,_xlpm.x=$E301))))</f>
        <v>2.34192037470726E-3</v>
      </c>
      <c r="K301" s="4">
        <f>$D301/J301</f>
        <v>0.8</v>
      </c>
      <c r="L301" s="4" cm="1">
        <f t="array" ref="L301">SUM(_xlfn._xlws.FILTER($D$2:$D$673,_xlfn.MAP($F$2:$F$673,_xlfn.LAMBDA(_xlpm.x,_xlpm.x=$F301))))</f>
        <v>1.873536299765808E-3</v>
      </c>
      <c r="M301" s="4">
        <f>$D301/L301</f>
        <v>1</v>
      </c>
      <c r="N301" s="4">
        <f>_xlfn.LET(_xlpm.freq,B301,_xlpm.size,H301+1,_xlpm.F,O301,LOG(1+_xlpm.freq)*LOG(1+_xlpm.size)*_xlpm.F)</f>
        <v>0.37406388866582169</v>
      </c>
      <c r="O301" s="4">
        <f>_xlfn.LET(_xlpm.a,M301,_xlpm.b,K301,2*_xlpm.a*_xlpm.b/(_xlpm.a+_xlpm.b))</f>
        <v>0.88888888888888895</v>
      </c>
      <c r="P301" s="4">
        <f>_xlfn.LET(_xlpm.p,K301,_xlpm.q,M301,LOG(_xlpm.p/_xlpm.q))</f>
        <v>-9.6910013008056392E-2</v>
      </c>
      <c r="Q301" s="4"/>
    </row>
    <row r="302" spans="1:17">
      <c r="A302" s="3" t="str">
        <f>_xlfn.LET(_xlpm.sep," : ",CONCATENATE(E302,_xlpm.sep,F302))</f>
        <v>~aus~ : [aɔs]</v>
      </c>
      <c r="B302" s="1">
        <v>4</v>
      </c>
      <c r="C302" s="3" t="s">
        <v>162</v>
      </c>
      <c r="D302" s="4">
        <f>B302/freq.sum.r1a</f>
        <v>1.873536299765808E-3</v>
      </c>
      <c r="E302" s="3" t="str">
        <f>_xlfn.LET(_xlpm.sep,":",_xlpm.w,$C302,_xlfn.CONCAT("~",RIGHT(_xlpm.w,LEN(_xlpm.w)-FIND(_xlpm.sep,_xlpm.w)),"~"))</f>
        <v>~aus~</v>
      </c>
      <c r="F302" s="3" t="str">
        <f>_xlfn.LET(_xlpm.sep,":",_xlpm.w,$C302,_xlfn.CONCAT("[",LEFT(_xlpm.w,FIND(_xlpm.sep,_xlpm.w)-1),"]"))</f>
        <v>[aɔs]</v>
      </c>
      <c r="G302" s="5">
        <f>_xlfn.LET(_xlpm.w,E302,LEN(_xlpm.w)-2)</f>
        <v>3</v>
      </c>
      <c r="H302" s="5">
        <f>_xlfn.LET(_xlpm.w,F302,LEN(_xlpm.w)-2)</f>
        <v>3</v>
      </c>
      <c r="I302" s="5">
        <f>_xlfn.LET(_xlpm.a,H302,_xlpm.b,G302,MAX(_xlpm.a,_xlpm.b))</f>
        <v>3</v>
      </c>
      <c r="J302" s="4" cm="1">
        <f t="array" ref="J302">SUM(_xlfn._xlws.FILTER($D$2:$D$673,_xlfn.MAP($E$2:$E$673,_xlfn.LAMBDA(_xlpm.x,_xlpm.x=$E302))))</f>
        <v>2.8103044496487119E-3</v>
      </c>
      <c r="K302" s="4">
        <f>$D302/J302</f>
        <v>0.66666666666666663</v>
      </c>
      <c r="L302" s="4" cm="1">
        <f t="array" ref="L302">SUM(_xlfn._xlws.FILTER($D$2:$D$673,_xlfn.MAP($F$2:$F$673,_xlfn.LAMBDA(_xlpm.x,_xlpm.x=$F302))))</f>
        <v>2.34192037470726E-3</v>
      </c>
      <c r="M302" s="4">
        <f>$D302/L302</f>
        <v>0.8</v>
      </c>
      <c r="N302" s="4">
        <f>_xlfn.LET(_xlpm.freq,B302,_xlpm.size,H302+1,_xlpm.F,O302,LOG(1+_xlpm.freq)*LOG(1+_xlpm.size)*_xlpm.F)</f>
        <v>0.35531568506290484</v>
      </c>
      <c r="O302" s="4">
        <f>_xlfn.LET(_xlpm.a,M302,_xlpm.b,K302,2*_xlpm.a*_xlpm.b/(_xlpm.a+_xlpm.b))</f>
        <v>0.72727272727272718</v>
      </c>
      <c r="P302" s="4">
        <f>_xlfn.LET(_xlpm.p,K302,_xlpm.q,M302,LOG(_xlpm.p/_xlpm.q))</f>
        <v>-7.9181246047624873E-2</v>
      </c>
      <c r="Q302" s="4"/>
    </row>
    <row r="303" spans="1:17">
      <c r="A303" s="3" t="str">
        <f>_xlfn.LET(_xlpm.sep," : ",CONCATENATE(E303,_xlpm.sep,F303))</f>
        <v>~und~ : [ʊnt]</v>
      </c>
      <c r="B303" s="1">
        <v>5</v>
      </c>
      <c r="C303" s="3" t="s">
        <v>512</v>
      </c>
      <c r="D303" s="4">
        <f>B303/freq.sum.r1a</f>
        <v>2.34192037470726E-3</v>
      </c>
      <c r="E303" s="3" t="str">
        <f>_xlfn.LET(_xlpm.sep,":",_xlpm.w,$C303,_xlfn.CONCAT("~",RIGHT(_xlpm.w,LEN(_xlpm.w)-FIND(_xlpm.sep,_xlpm.w)),"~"))</f>
        <v>~und~</v>
      </c>
      <c r="F303" s="3" t="str">
        <f>_xlfn.LET(_xlpm.sep,":",_xlpm.w,$C303,_xlfn.CONCAT("[",LEFT(_xlpm.w,FIND(_xlpm.sep,_xlpm.w)-1),"]"))</f>
        <v>[ʊnt]</v>
      </c>
      <c r="G303" s="5">
        <f>_xlfn.LET(_xlpm.w,E303,LEN(_xlpm.w)-2)</f>
        <v>3</v>
      </c>
      <c r="H303" s="5">
        <f>_xlfn.LET(_xlpm.w,F303,LEN(_xlpm.w)-2)</f>
        <v>3</v>
      </c>
      <c r="I303" s="5">
        <f>_xlfn.LET(_xlpm.a,H303,_xlpm.b,G303,MAX(_xlpm.a,_xlpm.b))</f>
        <v>3</v>
      </c>
      <c r="J303" s="4" cm="1">
        <f t="array" ref="J303">SUM(_xlfn._xlws.FILTER($D$2:$D$673,_xlfn.MAP($E$2:$E$673,_xlfn.LAMBDA(_xlpm.x,_xlpm.x=$E303))))</f>
        <v>4.2154566744730679E-3</v>
      </c>
      <c r="K303" s="4">
        <f>$D303/J303</f>
        <v>0.55555555555555558</v>
      </c>
      <c r="L303" s="4" cm="1">
        <f t="array" ref="L303">SUM(_xlfn._xlws.FILTER($D$2:$D$673,_xlfn.MAP($F$2:$F$673,_xlfn.LAMBDA(_xlpm.x,_xlpm.x=$F303))))</f>
        <v>3.7470725995316159E-3</v>
      </c>
      <c r="M303" s="4">
        <f>$D303/L303</f>
        <v>0.625</v>
      </c>
      <c r="N303" s="4">
        <f>_xlfn.LET(_xlpm.freq,B303,_xlpm.size,H303+1,_xlpm.F,O303,LOG(1+_xlpm.freq)*LOG(1+_xlpm.size)*_xlpm.F)</f>
        <v>0.31994375462043168</v>
      </c>
      <c r="O303" s="4">
        <f>_xlfn.LET(_xlpm.a,M303,_xlpm.b,K303,2*_xlpm.a*_xlpm.b/(_xlpm.a+_xlpm.b))</f>
        <v>0.58823529411764708</v>
      </c>
      <c r="P303" s="4">
        <f>_xlfn.LET(_xlpm.p,K303,_xlpm.q,M303,LOG(_xlpm.p/_xlpm.q))</f>
        <v>-5.1152522447381256E-2</v>
      </c>
      <c r="Q303" s="4"/>
    </row>
    <row r="304" spans="1:17">
      <c r="A304" s="3" t="str">
        <f>_xlfn.LET(_xlpm.sep," : ",CONCATENATE(E304,_xlpm.sep,F304))</f>
        <v>~ier~ : [iːʁ]</v>
      </c>
      <c r="B304" s="1">
        <v>13</v>
      </c>
      <c r="C304" s="3" t="s">
        <v>291</v>
      </c>
      <c r="D304" s="4">
        <f>B304/freq.sum.r1a</f>
        <v>6.0889929742388759E-3</v>
      </c>
      <c r="E304" s="3" t="str">
        <f>_xlfn.LET(_xlpm.sep,":",_xlpm.w,$C304,_xlfn.CONCAT("~",RIGHT(_xlpm.w,LEN(_xlpm.w)-FIND(_xlpm.sep,_xlpm.w)),"~"))</f>
        <v>~ier~</v>
      </c>
      <c r="F304" s="3" t="str">
        <f>_xlfn.LET(_xlpm.sep,":",_xlpm.w,$C304,_xlfn.CONCAT("[",LEFT(_xlpm.w,FIND(_xlpm.sep,_xlpm.w)-1),"]"))</f>
        <v>[iːʁ]</v>
      </c>
      <c r="G304" s="5">
        <f>_xlfn.LET(_xlpm.w,E304,LEN(_xlpm.w)-2)</f>
        <v>3</v>
      </c>
      <c r="H304" s="5">
        <f>_xlfn.LET(_xlpm.w,F304,LEN(_xlpm.w)-2)</f>
        <v>3</v>
      </c>
      <c r="I304" s="5">
        <f>_xlfn.LET(_xlpm.a,H304,_xlpm.b,G304,MAX(_xlpm.a,_xlpm.b))</f>
        <v>3</v>
      </c>
      <c r="J304" s="4" cm="1">
        <f t="array" ref="J304">SUM(_xlfn._xlws.FILTER($D$2:$D$673,_xlfn.MAP($E$2:$E$673,_xlfn.LAMBDA(_xlpm.x,_xlpm.x=$E304))))</f>
        <v>6.5573770491803279E-3</v>
      </c>
      <c r="K304" s="4">
        <f>$D304/J304</f>
        <v>0.9285714285714286</v>
      </c>
      <c r="L304" s="4" cm="1">
        <f t="array" ref="L304">SUM(_xlfn._xlws.FILTER($D$2:$D$673,_xlfn.MAP($F$2:$F$673,_xlfn.LAMBDA(_xlpm.x,_xlpm.x=$F304))))</f>
        <v>6.0889929742388759E-3</v>
      </c>
      <c r="M304" s="4">
        <f>$D304/L304</f>
        <v>1</v>
      </c>
      <c r="N304" s="4">
        <f>_xlfn.LET(_xlpm.freq,B304,_xlpm.size,H304+1,_xlpm.F,O304,LOG(1+_xlpm.freq)*LOG(1+_xlpm.size)*_xlpm.F)</f>
        <v>0.77143840999107116</v>
      </c>
      <c r="O304" s="4">
        <f>_xlfn.LET(_xlpm.a,M304,_xlpm.b,K304,2*_xlpm.a*_xlpm.b/(_xlpm.a+_xlpm.b))</f>
        <v>0.96296296296296302</v>
      </c>
      <c r="P304" s="4">
        <f>_xlfn.LET(_xlpm.p,K304,_xlpm.q,M304,LOG(_xlpm.p/_xlpm.q))</f>
        <v>-3.2184683371401242E-2</v>
      </c>
      <c r="Q304" s="4"/>
    </row>
    <row r="305" spans="1:17">
      <c r="A305" s="3" t="str">
        <f>_xlfn.LET(_xlpm.sep," : ",CONCATENATE(E305,_xlpm.sep,F305))</f>
        <v>~end~ : [ɛnd]</v>
      </c>
      <c r="B305" s="1">
        <v>1</v>
      </c>
      <c r="C305" s="3" t="s">
        <v>491</v>
      </c>
      <c r="D305" s="4">
        <f>B305/freq.sum.r1a</f>
        <v>4.6838407494145199E-4</v>
      </c>
      <c r="E305" s="3" t="str">
        <f>_xlfn.LET(_xlpm.sep,":",_xlpm.w,$C305,_xlfn.CONCAT("~",RIGHT(_xlpm.w,LEN(_xlpm.w)-FIND(_xlpm.sep,_xlpm.w)),"~"))</f>
        <v>~end~</v>
      </c>
      <c r="F305" s="3" t="str">
        <f>_xlfn.LET(_xlpm.sep,":",_xlpm.w,$C305,_xlfn.CONCAT("[",LEFT(_xlpm.w,FIND(_xlpm.sep,_xlpm.w)-1),"]"))</f>
        <v>[ɛnd]</v>
      </c>
      <c r="G305" s="5">
        <f>_xlfn.LET(_xlpm.w,E305,LEN(_xlpm.w)-2)</f>
        <v>3</v>
      </c>
      <c r="H305" s="5">
        <f>_xlfn.LET(_xlpm.w,F305,LEN(_xlpm.w)-2)</f>
        <v>3</v>
      </c>
      <c r="I305" s="5">
        <f>_xlfn.LET(_xlpm.a,H305,_xlpm.b,G305,MAX(_xlpm.a,_xlpm.b))</f>
        <v>3</v>
      </c>
      <c r="J305" s="4" cm="1">
        <f t="array" ref="J305">SUM(_xlfn._xlws.FILTER($D$2:$D$673,_xlfn.MAP($E$2:$E$673,_xlfn.LAMBDA(_xlpm.x,_xlpm.x=$E305))))</f>
        <v>1.405152224824356E-3</v>
      </c>
      <c r="K305" s="4">
        <f>$D305/J305</f>
        <v>0.33333333333333331</v>
      </c>
      <c r="L305" s="4" cm="1">
        <f t="array" ref="L305">SUM(_xlfn._xlws.FILTER($D$2:$D$673,_xlfn.MAP($F$2:$F$673,_xlfn.LAMBDA(_xlpm.x,_xlpm.x=$F305))))</f>
        <v>1.405152224824356E-3</v>
      </c>
      <c r="M305" s="4">
        <f>$D305/L305</f>
        <v>0.33333333333333331</v>
      </c>
      <c r="N305" s="4">
        <f>_xlfn.LET(_xlpm.freq,B305,_xlpm.size,H305+1,_xlpm.F,O305,LOG(1+_xlpm.freq)*LOG(1+_xlpm.size)*_xlpm.F)</f>
        <v>7.0136979124841556E-2</v>
      </c>
      <c r="O305" s="4">
        <f>_xlfn.LET(_xlpm.a,M305,_xlpm.b,K305,2*_xlpm.a*_xlpm.b/(_xlpm.a+_xlpm.b))</f>
        <v>0.33333333333333331</v>
      </c>
      <c r="P305" s="4">
        <f>_xlfn.LET(_xlpm.p,K305,_xlpm.q,M305,LOG(_xlpm.p/_xlpm.q))</f>
        <v>0</v>
      </c>
      <c r="Q305" s="4"/>
    </row>
    <row r="306" spans="1:17">
      <c r="A306" s="3" t="str">
        <f>_xlfn.LET(_xlpm.sep," : ",CONCATENATE(E306,_xlpm.sep,F306))</f>
        <v>~erh~ : [ɐh]</v>
      </c>
      <c r="B306" s="1">
        <v>1</v>
      </c>
      <c r="C306" s="3" t="s">
        <v>418</v>
      </c>
      <c r="D306" s="4">
        <f>B306/freq.sum.r1a</f>
        <v>4.6838407494145199E-4</v>
      </c>
      <c r="E306" s="3" t="str">
        <f>_xlfn.LET(_xlpm.sep,":",_xlpm.w,$C306,_xlfn.CONCAT("~",RIGHT(_xlpm.w,LEN(_xlpm.w)-FIND(_xlpm.sep,_xlpm.w)),"~"))</f>
        <v>~erh~</v>
      </c>
      <c r="F306" s="3" t="str">
        <f>_xlfn.LET(_xlpm.sep,":",_xlpm.w,$C306,_xlfn.CONCAT("[",LEFT(_xlpm.w,FIND(_xlpm.sep,_xlpm.w)-1),"]"))</f>
        <v>[ɐh]</v>
      </c>
      <c r="G306" s="5">
        <f>_xlfn.LET(_xlpm.w,E306,LEN(_xlpm.w)-2)</f>
        <v>3</v>
      </c>
      <c r="H306" s="5">
        <f>_xlfn.LET(_xlpm.w,F306,LEN(_xlpm.w)-2)</f>
        <v>2</v>
      </c>
      <c r="I306" s="5">
        <f>_xlfn.LET(_xlpm.a,H306,_xlpm.b,G306,MAX(_xlpm.a,_xlpm.b))</f>
        <v>3</v>
      </c>
      <c r="J306" s="4" cm="1">
        <f t="array" ref="J306">SUM(_xlfn._xlws.FILTER($D$2:$D$673,_xlfn.MAP($E$2:$E$673,_xlfn.LAMBDA(_xlpm.x,_xlpm.x=$E306))))</f>
        <v>9.3676814988290398E-4</v>
      </c>
      <c r="K306" s="4">
        <f>$D306/J306</f>
        <v>0.5</v>
      </c>
      <c r="L306" s="4" cm="1">
        <f t="array" ref="L306">SUM(_xlfn._xlws.FILTER($D$2:$D$673,_xlfn.MAP($F$2:$F$673,_xlfn.LAMBDA(_xlpm.x,_xlpm.x=$F306))))</f>
        <v>9.3676814988290398E-4</v>
      </c>
      <c r="M306" s="4">
        <f>$D306/L306</f>
        <v>0.5</v>
      </c>
      <c r="N306" s="4">
        <f>_xlfn.LET(_xlpm.freq,B306,_xlpm.size,H306+1,_xlpm.F,O306,LOG(1+_xlpm.freq)*LOG(1+_xlpm.size)*_xlpm.F)</f>
        <v>9.0619058289456544E-2</v>
      </c>
      <c r="O306" s="4">
        <f>_xlfn.LET(_xlpm.a,M306,_xlpm.b,K306,2*_xlpm.a*_xlpm.b/(_xlpm.a+_xlpm.b))</f>
        <v>0.5</v>
      </c>
      <c r="P306" s="4">
        <f>_xlfn.LET(_xlpm.p,K306,_xlpm.q,M306,LOG(_xlpm.p/_xlpm.q))</f>
        <v>0</v>
      </c>
      <c r="Q306" s="4"/>
    </row>
    <row r="307" spans="1:17">
      <c r="A307" s="3" t="str">
        <f>_xlfn.LET(_xlpm.sep," : ",CONCATENATE(E307,_xlpm.sep,F307))</f>
        <v>~ers~ : [ɐz]</v>
      </c>
      <c r="B307" s="1">
        <v>1</v>
      </c>
      <c r="C307" s="3" t="s">
        <v>591</v>
      </c>
      <c r="D307" s="4">
        <f>B307/freq.sum.r1a</f>
        <v>4.6838407494145199E-4</v>
      </c>
      <c r="E307" s="3" t="str">
        <f>_xlfn.LET(_xlpm.sep,":",_xlpm.w,$C307,_xlfn.CONCAT("~",RIGHT(_xlpm.w,LEN(_xlpm.w)-FIND(_xlpm.sep,_xlpm.w)),"~"))</f>
        <v>~ers~</v>
      </c>
      <c r="F307" s="3" t="str">
        <f>_xlfn.LET(_xlpm.sep,":",_xlpm.w,$C307,_xlfn.CONCAT("[",LEFT(_xlpm.w,FIND(_xlpm.sep,_xlpm.w)-1),"]"))</f>
        <v>[ɐz]</v>
      </c>
      <c r="G307" s="5">
        <f>_xlfn.LET(_xlpm.w,E307,LEN(_xlpm.w)-2)</f>
        <v>3</v>
      </c>
      <c r="H307" s="5">
        <f>_xlfn.LET(_xlpm.w,F307,LEN(_xlpm.w)-2)</f>
        <v>2</v>
      </c>
      <c r="I307" s="5">
        <f>_xlfn.LET(_xlpm.a,H307,_xlpm.b,G307,MAX(_xlpm.a,_xlpm.b))</f>
        <v>3</v>
      </c>
      <c r="J307" s="4" cm="1">
        <f t="array" ref="J307">SUM(_xlfn._xlws.FILTER($D$2:$D$673,_xlfn.MAP($E$2:$E$673,_xlfn.LAMBDA(_xlpm.x,_xlpm.x=$E307))))</f>
        <v>9.3676814988290398E-4</v>
      </c>
      <c r="K307" s="4">
        <f>$D307/J307</f>
        <v>0.5</v>
      </c>
      <c r="L307" s="4" cm="1">
        <f t="array" ref="L307">SUM(_xlfn._xlws.FILTER($D$2:$D$673,_xlfn.MAP($F$2:$F$673,_xlfn.LAMBDA(_xlpm.x,_xlpm.x=$F307))))</f>
        <v>9.3676814988290398E-4</v>
      </c>
      <c r="M307" s="4">
        <f>$D307/L307</f>
        <v>0.5</v>
      </c>
      <c r="N307" s="4">
        <f>_xlfn.LET(_xlpm.freq,B307,_xlpm.size,H307+1,_xlpm.F,O307,LOG(1+_xlpm.freq)*LOG(1+_xlpm.size)*_xlpm.F)</f>
        <v>9.0619058289456544E-2</v>
      </c>
      <c r="O307" s="4">
        <f>_xlfn.LET(_xlpm.a,M307,_xlpm.b,K307,2*_xlpm.a*_xlpm.b/(_xlpm.a+_xlpm.b))</f>
        <v>0.5</v>
      </c>
      <c r="P307" s="4">
        <f>_xlfn.LET(_xlpm.p,K307,_xlpm.q,M307,LOG(_xlpm.p/_xlpm.q))</f>
        <v>0</v>
      </c>
      <c r="Q307" s="4"/>
    </row>
    <row r="308" spans="1:17">
      <c r="A308" s="3" t="str">
        <f>_xlfn.LET(_xlpm.sep," : ",CONCATENATE(E308,_xlpm.sep,F308))</f>
        <v>~anc~ : [aŋs]</v>
      </c>
      <c r="B308" s="1">
        <v>1</v>
      </c>
      <c r="C308" s="3" t="s">
        <v>159</v>
      </c>
      <c r="D308" s="4">
        <f>B308/freq.sum.r1a</f>
        <v>4.6838407494145199E-4</v>
      </c>
      <c r="E308" s="3" t="str">
        <f>_xlfn.LET(_xlpm.sep,":",_xlpm.w,$C308,_xlfn.CONCAT("~",RIGHT(_xlpm.w,LEN(_xlpm.w)-FIND(_xlpm.sep,_xlpm.w)),"~"))</f>
        <v>~anc~</v>
      </c>
      <c r="F308" s="3" t="str">
        <f>_xlfn.LET(_xlpm.sep,":",_xlpm.w,$C308,_xlfn.CONCAT("[",LEFT(_xlpm.w,FIND(_xlpm.sep,_xlpm.w)-1),"]"))</f>
        <v>[aŋs]</v>
      </c>
      <c r="G308" s="5">
        <f>_xlfn.LET(_xlpm.w,E308,LEN(_xlpm.w)-2)</f>
        <v>3</v>
      </c>
      <c r="H308" s="5">
        <f>_xlfn.LET(_xlpm.w,F308,LEN(_xlpm.w)-2)</f>
        <v>3</v>
      </c>
      <c r="I308" s="5">
        <f>_xlfn.LET(_xlpm.a,H308,_xlpm.b,G308,MAX(_xlpm.a,_xlpm.b))</f>
        <v>3</v>
      </c>
      <c r="J308" s="4" cm="1">
        <f t="array" ref="J308">SUM(_xlfn._xlws.FILTER($D$2:$D$673,_xlfn.MAP($E$2:$E$673,_xlfn.LAMBDA(_xlpm.x,_xlpm.x=$E308))))</f>
        <v>9.3676814988290398E-4</v>
      </c>
      <c r="K308" s="4">
        <f>$D308/J308</f>
        <v>0.5</v>
      </c>
      <c r="L308" s="4" cm="1">
        <f t="array" ref="L308">SUM(_xlfn._xlws.FILTER($D$2:$D$673,_xlfn.MAP($F$2:$F$673,_xlfn.LAMBDA(_xlpm.x,_xlpm.x=$F308))))</f>
        <v>9.3676814988290398E-4</v>
      </c>
      <c r="M308" s="4">
        <f>$D308/L308</f>
        <v>0.5</v>
      </c>
      <c r="N308" s="4">
        <f>_xlfn.LET(_xlpm.freq,B308,_xlpm.size,H308+1,_xlpm.F,O308,LOG(1+_xlpm.freq)*LOG(1+_xlpm.size)*_xlpm.F)</f>
        <v>0.10520546868726234</v>
      </c>
      <c r="O308" s="4">
        <f>_xlfn.LET(_xlpm.a,M308,_xlpm.b,K308,2*_xlpm.a*_xlpm.b/(_xlpm.a+_xlpm.b))</f>
        <v>0.5</v>
      </c>
      <c r="P308" s="4">
        <f>_xlfn.LET(_xlpm.p,K308,_xlpm.q,M308,LOG(_xlpm.p/_xlpm.q))</f>
        <v>0</v>
      </c>
      <c r="Q308" s="4"/>
    </row>
    <row r="309" spans="1:17">
      <c r="A309" s="3" t="str">
        <f>_xlfn.LET(_xlpm.sep," : ",CONCATENATE(E309,_xlpm.sep,F309))</f>
        <v>~ust~ : [ʊst]</v>
      </c>
      <c r="B309" s="1">
        <v>1</v>
      </c>
      <c r="C309" s="3" t="s">
        <v>551</v>
      </c>
      <c r="D309" s="4">
        <f>B309/freq.sum.r1a</f>
        <v>4.6838407494145199E-4</v>
      </c>
      <c r="E309" s="3" t="str">
        <f>_xlfn.LET(_xlpm.sep,":",_xlpm.w,$C309,_xlfn.CONCAT("~",RIGHT(_xlpm.w,LEN(_xlpm.w)-FIND(_xlpm.sep,_xlpm.w)),"~"))</f>
        <v>~ust~</v>
      </c>
      <c r="F309" s="3" t="str">
        <f>_xlfn.LET(_xlpm.sep,":",_xlpm.w,$C309,_xlfn.CONCAT("[",LEFT(_xlpm.w,FIND(_xlpm.sep,_xlpm.w)-1),"]"))</f>
        <v>[ʊst]</v>
      </c>
      <c r="G309" s="5">
        <f>_xlfn.LET(_xlpm.w,E309,LEN(_xlpm.w)-2)</f>
        <v>3</v>
      </c>
      <c r="H309" s="5">
        <f>_xlfn.LET(_xlpm.w,F309,LEN(_xlpm.w)-2)</f>
        <v>3</v>
      </c>
      <c r="I309" s="5">
        <f>_xlfn.LET(_xlpm.a,H309,_xlpm.b,G309,MAX(_xlpm.a,_xlpm.b))</f>
        <v>3</v>
      </c>
      <c r="J309" s="4" cm="1">
        <f t="array" ref="J309">SUM(_xlfn._xlws.FILTER($D$2:$D$673,_xlfn.MAP($E$2:$E$673,_xlfn.LAMBDA(_xlpm.x,_xlpm.x=$E309))))</f>
        <v>9.3676814988290398E-4</v>
      </c>
      <c r="K309" s="4">
        <f>$D309/J309</f>
        <v>0.5</v>
      </c>
      <c r="L309" s="4" cm="1">
        <f t="array" ref="L309">SUM(_xlfn._xlws.FILTER($D$2:$D$673,_xlfn.MAP($F$2:$F$673,_xlfn.LAMBDA(_xlpm.x,_xlpm.x=$F309))))</f>
        <v>9.3676814988290398E-4</v>
      </c>
      <c r="M309" s="4">
        <f>$D309/L309</f>
        <v>0.5</v>
      </c>
      <c r="N309" s="4">
        <f>_xlfn.LET(_xlpm.freq,B309,_xlpm.size,H309+1,_xlpm.F,O309,LOG(1+_xlpm.freq)*LOG(1+_xlpm.size)*_xlpm.F)</f>
        <v>0.10520546868726234</v>
      </c>
      <c r="O309" s="4">
        <f>_xlfn.LET(_xlpm.a,M309,_xlpm.b,K309,2*_xlpm.a*_xlpm.b/(_xlpm.a+_xlpm.b))</f>
        <v>0.5</v>
      </c>
      <c r="P309" s="4">
        <f>_xlfn.LET(_xlpm.p,K309,_xlpm.q,M309,LOG(_xlpm.p/_xlpm.q))</f>
        <v>0</v>
      </c>
      <c r="Q309" s="4"/>
    </row>
    <row r="310" spans="1:17">
      <c r="A310" s="3" t="str">
        <f>_xlfn.LET(_xlpm.sep," : ",CONCATENATE(E310,_xlpm.sep,F310))</f>
        <v>~üst~ : [ʏst]</v>
      </c>
      <c r="B310" s="1">
        <v>1</v>
      </c>
      <c r="C310" s="3" t="s">
        <v>552</v>
      </c>
      <c r="D310" s="4">
        <f>B310/freq.sum.r1a</f>
        <v>4.6838407494145199E-4</v>
      </c>
      <c r="E310" s="3" t="str">
        <f>_xlfn.LET(_xlpm.sep,":",_xlpm.w,$C310,_xlfn.CONCAT("~",RIGHT(_xlpm.w,LEN(_xlpm.w)-FIND(_xlpm.sep,_xlpm.w)),"~"))</f>
        <v>~üst~</v>
      </c>
      <c r="F310" s="3" t="str">
        <f>_xlfn.LET(_xlpm.sep,":",_xlpm.w,$C310,_xlfn.CONCAT("[",LEFT(_xlpm.w,FIND(_xlpm.sep,_xlpm.w)-1),"]"))</f>
        <v>[ʏst]</v>
      </c>
      <c r="G310" s="5">
        <f>_xlfn.LET(_xlpm.w,E310,LEN(_xlpm.w)-2)</f>
        <v>3</v>
      </c>
      <c r="H310" s="5">
        <f>_xlfn.LET(_xlpm.w,F310,LEN(_xlpm.w)-2)</f>
        <v>3</v>
      </c>
      <c r="I310" s="5">
        <f>_xlfn.LET(_xlpm.a,H310,_xlpm.b,G310,MAX(_xlpm.a,_xlpm.b))</f>
        <v>3</v>
      </c>
      <c r="J310" s="4" cm="1">
        <f t="array" ref="J310">SUM(_xlfn._xlws.FILTER($D$2:$D$673,_xlfn.MAP($E$2:$E$673,_xlfn.LAMBDA(_xlpm.x,_xlpm.x=$E310))))</f>
        <v>9.3676814988290398E-4</v>
      </c>
      <c r="K310" s="4">
        <f>$D310/J310</f>
        <v>0.5</v>
      </c>
      <c r="L310" s="4" cm="1">
        <f t="array" ref="L310">SUM(_xlfn._xlws.FILTER($D$2:$D$673,_xlfn.MAP($F$2:$F$673,_xlfn.LAMBDA(_xlpm.x,_xlpm.x=$F310))))</f>
        <v>9.3676814988290398E-4</v>
      </c>
      <c r="M310" s="4">
        <f>$D310/L310</f>
        <v>0.5</v>
      </c>
      <c r="N310" s="4">
        <f>_xlfn.LET(_xlpm.freq,B310,_xlpm.size,H310+1,_xlpm.F,O310,LOG(1+_xlpm.freq)*LOG(1+_xlpm.size)*_xlpm.F)</f>
        <v>0.10520546868726234</v>
      </c>
      <c r="O310" s="4">
        <f>_xlfn.LET(_xlpm.a,M310,_xlpm.b,K310,2*_xlpm.a*_xlpm.b/(_xlpm.a+_xlpm.b))</f>
        <v>0.5</v>
      </c>
      <c r="P310" s="4">
        <f>_xlfn.LET(_xlpm.p,K310,_xlpm.q,M310,LOG(_xlpm.p/_xlpm.q))</f>
        <v>0</v>
      </c>
      <c r="Q310" s="4"/>
    </row>
    <row r="311" spans="1:17">
      <c r="A311" s="3" t="str">
        <f>_xlfn.LET(_xlpm.sep," : ",CONCATENATE(E311,_xlpm.sep,F311))</f>
        <v>~art~ : [aʁt]</v>
      </c>
      <c r="B311" s="1">
        <v>4</v>
      </c>
      <c r="C311" s="3" t="s">
        <v>171</v>
      </c>
      <c r="D311" s="4">
        <f>B311/freq.sum.r1a</f>
        <v>1.873536299765808E-3</v>
      </c>
      <c r="E311" s="3" t="str">
        <f>_xlfn.LET(_xlpm.sep,":",_xlpm.w,$C311,_xlfn.CONCAT("~",RIGHT(_xlpm.w,LEN(_xlpm.w)-FIND(_xlpm.sep,_xlpm.w)),"~"))</f>
        <v>~art~</v>
      </c>
      <c r="F311" s="3" t="str">
        <f>_xlfn.LET(_xlpm.sep,":",_xlpm.w,$C311,_xlfn.CONCAT("[",LEFT(_xlpm.w,FIND(_xlpm.sep,_xlpm.w)-1),"]"))</f>
        <v>[aʁt]</v>
      </c>
      <c r="G311" s="5">
        <f>_xlfn.LET(_xlpm.w,E311,LEN(_xlpm.w)-2)</f>
        <v>3</v>
      </c>
      <c r="H311" s="5">
        <f>_xlfn.LET(_xlpm.w,F311,LEN(_xlpm.w)-2)</f>
        <v>3</v>
      </c>
      <c r="I311" s="5">
        <f>_xlfn.LET(_xlpm.a,H311,_xlpm.b,G311,MAX(_xlpm.a,_xlpm.b))</f>
        <v>3</v>
      </c>
      <c r="J311" s="4" cm="1">
        <f t="array" ref="J311">SUM(_xlfn._xlws.FILTER($D$2:$D$673,_xlfn.MAP($E$2:$E$673,_xlfn.LAMBDA(_xlpm.x,_xlpm.x=$E311))))</f>
        <v>2.34192037470726E-3</v>
      </c>
      <c r="K311" s="4">
        <f>$D311/J311</f>
        <v>0.8</v>
      </c>
      <c r="L311" s="4" cm="1">
        <f t="array" ref="L311">SUM(_xlfn._xlws.FILTER($D$2:$D$673,_xlfn.MAP($F$2:$F$673,_xlfn.LAMBDA(_xlpm.x,_xlpm.x=$F311))))</f>
        <v>2.34192037470726E-3</v>
      </c>
      <c r="M311" s="4">
        <f>$D311/L311</f>
        <v>0.8</v>
      </c>
      <c r="N311" s="4">
        <f>_xlfn.LET(_xlpm.freq,B311,_xlpm.size,H311+1,_xlpm.F,O311,LOG(1+_xlpm.freq)*LOG(1+_xlpm.size)*_xlpm.F)</f>
        <v>0.39084725356919542</v>
      </c>
      <c r="O311" s="4">
        <f>_xlfn.LET(_xlpm.a,M311,_xlpm.b,K311,2*_xlpm.a*_xlpm.b/(_xlpm.a+_xlpm.b))</f>
        <v>0.80000000000000016</v>
      </c>
      <c r="P311" s="4">
        <f>_xlfn.LET(_xlpm.p,K311,_xlpm.q,M311,LOG(_xlpm.p/_xlpm.q))</f>
        <v>0</v>
      </c>
      <c r="Q311" s="4"/>
    </row>
    <row r="312" spans="1:17">
      <c r="A312" s="3" t="str">
        <f>_xlfn.LET(_xlpm.sep," : ",CONCATENATE(E312,_xlpm.sep,F312))</f>
        <v>~akk~ : [ak]</v>
      </c>
      <c r="B312" s="1">
        <v>1</v>
      </c>
      <c r="C312" s="3" t="s">
        <v>54</v>
      </c>
      <c r="D312" s="4">
        <f>B312/freq.sum.r1a</f>
        <v>4.6838407494145199E-4</v>
      </c>
      <c r="E312" s="3" t="str">
        <f>_xlfn.LET(_xlpm.sep,":",_xlpm.w,$C312,_xlfn.CONCAT("~",RIGHT(_xlpm.w,LEN(_xlpm.w)-FIND(_xlpm.sep,_xlpm.w)),"~"))</f>
        <v>~akk~</v>
      </c>
      <c r="F312" s="3" t="str">
        <f>_xlfn.LET(_xlpm.sep,":",_xlpm.w,$C312,_xlfn.CONCAT("[",LEFT(_xlpm.w,FIND(_xlpm.sep,_xlpm.w)-1),"]"))</f>
        <v>[ak]</v>
      </c>
      <c r="G312" s="5">
        <f>_xlfn.LET(_xlpm.w,E312,LEN(_xlpm.w)-2)</f>
        <v>3</v>
      </c>
      <c r="H312" s="5">
        <f>_xlfn.LET(_xlpm.w,F312,LEN(_xlpm.w)-2)</f>
        <v>2</v>
      </c>
      <c r="I312" s="5">
        <f>_xlfn.LET(_xlpm.a,H312,_xlpm.b,G312,MAX(_xlpm.a,_xlpm.b))</f>
        <v>3</v>
      </c>
      <c r="J312" s="4" cm="1">
        <f t="array" ref="J312">SUM(_xlfn._xlws.FILTER($D$2:$D$673,_xlfn.MAP($E$2:$E$673,_xlfn.LAMBDA(_xlpm.x,_xlpm.x=$E312))))</f>
        <v>4.6838407494145199E-4</v>
      </c>
      <c r="K312" s="4">
        <f>$D312/J312</f>
        <v>1</v>
      </c>
      <c r="L312" s="4" cm="1">
        <f t="array" ref="L312">SUM(_xlfn._xlws.FILTER($D$2:$D$673,_xlfn.MAP($F$2:$F$673,_xlfn.LAMBDA(_xlpm.x,_xlpm.x=$F312))))</f>
        <v>4.6838407494145199E-4</v>
      </c>
      <c r="M312" s="4">
        <f>$D312/L312</f>
        <v>1</v>
      </c>
      <c r="N312" s="4">
        <f>_xlfn.LET(_xlpm.freq,B312,_xlpm.size,H312+1,_xlpm.F,O312,LOG(1+_xlpm.freq)*LOG(1+_xlpm.size)*_xlpm.F)</f>
        <v>0.18123811657891309</v>
      </c>
      <c r="O312" s="4">
        <f>_xlfn.LET(_xlpm.a,M312,_xlpm.b,K312,2*_xlpm.a*_xlpm.b/(_xlpm.a+_xlpm.b))</f>
        <v>1</v>
      </c>
      <c r="P312" s="4">
        <f>_xlfn.LET(_xlpm.p,K312,_xlpm.q,M312,LOG(_xlpm.p/_xlpm.q))</f>
        <v>0</v>
      </c>
      <c r="Q312" s="4"/>
    </row>
    <row r="313" spans="1:17">
      <c r="A313" s="3" t="str">
        <f>_xlfn.LET(_xlpm.sep," : ",CONCATENATE(E313,_xlpm.sep,F313))</f>
        <v>~äch~ : [ɛç]</v>
      </c>
      <c r="B313" s="1">
        <v>1</v>
      </c>
      <c r="C313" s="3" t="s">
        <v>394</v>
      </c>
      <c r="D313" s="4">
        <f>B313/freq.sum.r1a</f>
        <v>4.6838407494145199E-4</v>
      </c>
      <c r="E313" s="3" t="str">
        <f>_xlfn.LET(_xlpm.sep,":",_xlpm.w,$C313,_xlfn.CONCAT("~",RIGHT(_xlpm.w,LEN(_xlpm.w)-FIND(_xlpm.sep,_xlpm.w)),"~"))</f>
        <v>~äch~</v>
      </c>
      <c r="F313" s="3" t="str">
        <f>_xlfn.LET(_xlpm.sep,":",_xlpm.w,$C313,_xlfn.CONCAT("[",LEFT(_xlpm.w,FIND(_xlpm.sep,_xlpm.w)-1),"]"))</f>
        <v>[ɛç]</v>
      </c>
      <c r="G313" s="5">
        <f>_xlfn.LET(_xlpm.w,E313,LEN(_xlpm.w)-2)</f>
        <v>3</v>
      </c>
      <c r="H313" s="5">
        <f>_xlfn.LET(_xlpm.w,F313,LEN(_xlpm.w)-2)</f>
        <v>2</v>
      </c>
      <c r="I313" s="5">
        <f>_xlfn.LET(_xlpm.a,H313,_xlpm.b,G313,MAX(_xlpm.a,_xlpm.b))</f>
        <v>3</v>
      </c>
      <c r="J313" s="4" cm="1">
        <f t="array" ref="J313">SUM(_xlfn._xlws.FILTER($D$2:$D$673,_xlfn.MAP($E$2:$E$673,_xlfn.LAMBDA(_xlpm.x,_xlpm.x=$E313))))</f>
        <v>4.6838407494145199E-4</v>
      </c>
      <c r="K313" s="4">
        <f>$D313/J313</f>
        <v>1</v>
      </c>
      <c r="L313" s="4" cm="1">
        <f t="array" ref="L313">SUM(_xlfn._xlws.FILTER($D$2:$D$673,_xlfn.MAP($F$2:$F$673,_xlfn.LAMBDA(_xlpm.x,_xlpm.x=$F313))))</f>
        <v>4.6838407494145199E-4</v>
      </c>
      <c r="M313" s="4">
        <f>$D313/L313</f>
        <v>1</v>
      </c>
      <c r="N313" s="4">
        <f>_xlfn.LET(_xlpm.freq,B313,_xlpm.size,H313+1,_xlpm.F,O313,LOG(1+_xlpm.freq)*LOG(1+_xlpm.size)*_xlpm.F)</f>
        <v>0.18123811657891309</v>
      </c>
      <c r="O313" s="4">
        <f>_xlfn.LET(_xlpm.a,M313,_xlpm.b,K313,2*_xlpm.a*_xlpm.b/(_xlpm.a+_xlpm.b))</f>
        <v>1</v>
      </c>
      <c r="P313" s="4">
        <f>_xlfn.LET(_xlpm.p,K313,_xlpm.q,M313,LOG(_xlpm.p/_xlpm.q))</f>
        <v>0</v>
      </c>
      <c r="Q313" s="4"/>
    </row>
    <row r="314" spans="1:17">
      <c r="A314" s="3" t="str">
        <f>_xlfn.LET(_xlpm.sep," : ",CONCATENATE(E314,_xlpm.sep,F314))</f>
        <v>~iff~ : [ɪf]</v>
      </c>
      <c r="B314" s="1">
        <v>1</v>
      </c>
      <c r="C314" s="3" t="s">
        <v>408</v>
      </c>
      <c r="D314" s="4">
        <f>B314/freq.sum.r1a</f>
        <v>4.6838407494145199E-4</v>
      </c>
      <c r="E314" s="4" t="str">
        <f>_xlfn.LET(_xlpm.sep,":",_xlpm.w,$C314,_xlfn.CONCAT("~",RIGHT(_xlpm.w,LEN(_xlpm.w)-FIND(_xlpm.sep,_xlpm.w)),"~"))</f>
        <v>~iff~</v>
      </c>
      <c r="F314" s="4" t="str">
        <f>_xlfn.LET(_xlpm.sep,":",_xlpm.w,$C314,_xlfn.CONCAT("[",LEFT(_xlpm.w,FIND(_xlpm.sep,_xlpm.w)-1),"]"))</f>
        <v>[ɪf]</v>
      </c>
      <c r="G314" s="5">
        <f>_xlfn.LET(_xlpm.w,E314,LEN(_xlpm.w)-2)</f>
        <v>3</v>
      </c>
      <c r="H314" s="5">
        <f>_xlfn.LET(_xlpm.w,F314,LEN(_xlpm.w)-2)</f>
        <v>2</v>
      </c>
      <c r="I314" s="5">
        <f>_xlfn.LET(_xlpm.a,H314,_xlpm.b,G314,MAX(_xlpm.a,_xlpm.b))</f>
        <v>3</v>
      </c>
      <c r="J314" s="4" cm="1">
        <f t="array" ref="J314">SUM(_xlfn._xlws.FILTER($D$2:$D$673,_xlfn.MAP($E$2:$E$673,_xlfn.LAMBDA(_xlpm.x,_xlpm.x=$E314))))</f>
        <v>4.6838407494145199E-4</v>
      </c>
      <c r="K314" s="4">
        <f>$D314/J314</f>
        <v>1</v>
      </c>
      <c r="L314" s="4" cm="1">
        <f t="array" ref="L314">SUM(_xlfn._xlws.FILTER($D$2:$D$673,_xlfn.MAP($F$2:$F$673,_xlfn.LAMBDA(_xlpm.x,_xlpm.x=$F314))))</f>
        <v>4.6838407494145199E-4</v>
      </c>
      <c r="M314" s="4">
        <f>$D314/L314</f>
        <v>1</v>
      </c>
      <c r="N314" s="4">
        <f>_xlfn.LET(_xlpm.freq,B314,_xlpm.size,H314+1,_xlpm.F,O314,LOG(1+_xlpm.freq)*LOG(1+_xlpm.size)*_xlpm.F)</f>
        <v>0.18123811657891309</v>
      </c>
      <c r="O314" s="4">
        <f>_xlfn.LET(_xlpm.a,M314,_xlpm.b,K314,2*_xlpm.a*_xlpm.b/(_xlpm.a+_xlpm.b))</f>
        <v>1</v>
      </c>
      <c r="P314" s="4">
        <f>_xlfn.LET(_xlpm.p,K314,_xlpm.q,M314,LOG(_xlpm.p/_xlpm.q))</f>
        <v>0</v>
      </c>
      <c r="Q314" s="4"/>
    </row>
    <row r="315" spans="1:17">
      <c r="A315" s="3" t="str">
        <f>_xlfn.LET(_xlpm.sep," : ",CONCATENATE(E315,_xlpm.sep,F315))</f>
        <v>~off~ : [ɔf]</v>
      </c>
      <c r="B315" s="1">
        <v>1</v>
      </c>
      <c r="C315" s="3" t="s">
        <v>409</v>
      </c>
      <c r="D315" s="4">
        <f>B315/freq.sum.r1a</f>
        <v>4.6838407494145199E-4</v>
      </c>
      <c r="E315" s="3" t="str">
        <f>_xlfn.LET(_xlpm.sep,":",_xlpm.w,$C315,_xlfn.CONCAT("~",RIGHT(_xlpm.w,LEN(_xlpm.w)-FIND(_xlpm.sep,_xlpm.w)),"~"))</f>
        <v>~off~</v>
      </c>
      <c r="F315" s="3" t="str">
        <f>_xlfn.LET(_xlpm.sep,":",_xlpm.w,$C315,_xlfn.CONCAT("[",LEFT(_xlpm.w,FIND(_xlpm.sep,_xlpm.w)-1),"]"))</f>
        <v>[ɔf]</v>
      </c>
      <c r="G315" s="5">
        <f>_xlfn.LET(_xlpm.w,E315,LEN(_xlpm.w)-2)</f>
        <v>3</v>
      </c>
      <c r="H315" s="5">
        <f>_xlfn.LET(_xlpm.w,F315,LEN(_xlpm.w)-2)</f>
        <v>2</v>
      </c>
      <c r="I315" s="5">
        <f>_xlfn.LET(_xlpm.a,H315,_xlpm.b,G315,MAX(_xlpm.a,_xlpm.b))</f>
        <v>3</v>
      </c>
      <c r="J315" s="4" cm="1">
        <f t="array" ref="J315">SUM(_xlfn._xlws.FILTER($D$2:$D$673,_xlfn.MAP($E$2:$E$673,_xlfn.LAMBDA(_xlpm.x,_xlpm.x=$E315))))</f>
        <v>4.6838407494145199E-4</v>
      </c>
      <c r="K315" s="4">
        <f>$D315/J315</f>
        <v>1</v>
      </c>
      <c r="L315" s="4" cm="1">
        <f t="array" ref="L315">SUM(_xlfn._xlws.FILTER($D$2:$D$673,_xlfn.MAP($F$2:$F$673,_xlfn.LAMBDA(_xlpm.x,_xlpm.x=$F315))))</f>
        <v>4.6838407494145199E-4</v>
      </c>
      <c r="M315" s="4">
        <f>$D315/L315</f>
        <v>1</v>
      </c>
      <c r="N315" s="4">
        <f>_xlfn.LET(_xlpm.freq,B315,_xlpm.size,H315+1,_xlpm.F,O315,LOG(1+_xlpm.freq)*LOG(1+_xlpm.size)*_xlpm.F)</f>
        <v>0.18123811657891309</v>
      </c>
      <c r="O315" s="4">
        <f>_xlfn.LET(_xlpm.a,M315,_xlpm.b,K315,2*_xlpm.a*_xlpm.b/(_xlpm.a+_xlpm.b))</f>
        <v>1</v>
      </c>
      <c r="P315" s="4">
        <f>_xlfn.LET(_xlpm.p,K315,_xlpm.q,M315,LOG(_xlpm.p/_xlpm.q))</f>
        <v>0</v>
      </c>
      <c r="Q315" s="4"/>
    </row>
    <row r="316" spans="1:17">
      <c r="A316" s="3" t="str">
        <f>_xlfn.LET(_xlpm.sep," : ",CONCATENATE(E316,_xlpm.sep,F316))</f>
        <v>~erk~ : [ɐk]</v>
      </c>
      <c r="B316" s="1">
        <v>1</v>
      </c>
      <c r="C316" s="3" t="s">
        <v>422</v>
      </c>
      <c r="D316" s="4">
        <f>B316/freq.sum.r1a</f>
        <v>4.6838407494145199E-4</v>
      </c>
      <c r="E316" s="3" t="str">
        <f>_xlfn.LET(_xlpm.sep,":",_xlpm.w,$C316,_xlfn.CONCAT("~",RIGHT(_xlpm.w,LEN(_xlpm.w)-FIND(_xlpm.sep,_xlpm.w)),"~"))</f>
        <v>~erk~</v>
      </c>
      <c r="F316" s="3" t="str">
        <f>_xlfn.LET(_xlpm.sep,":",_xlpm.w,$C316,_xlfn.CONCAT("[",LEFT(_xlpm.w,FIND(_xlpm.sep,_xlpm.w)-1),"]"))</f>
        <v>[ɐk]</v>
      </c>
      <c r="G316" s="5">
        <f>_xlfn.LET(_xlpm.w,E316,LEN(_xlpm.w)-2)</f>
        <v>3</v>
      </c>
      <c r="H316" s="5">
        <f>_xlfn.LET(_xlpm.w,F316,LEN(_xlpm.w)-2)</f>
        <v>2</v>
      </c>
      <c r="I316" s="5">
        <f>_xlfn.LET(_xlpm.a,H316,_xlpm.b,G316,MAX(_xlpm.a,_xlpm.b))</f>
        <v>3</v>
      </c>
      <c r="J316" s="4" cm="1">
        <f t="array" ref="J316">SUM(_xlfn._xlws.FILTER($D$2:$D$673,_xlfn.MAP($E$2:$E$673,_xlfn.LAMBDA(_xlpm.x,_xlpm.x=$E316))))</f>
        <v>4.6838407494145199E-4</v>
      </c>
      <c r="K316" s="4">
        <f>$D316/J316</f>
        <v>1</v>
      </c>
      <c r="L316" s="4" cm="1">
        <f t="array" ref="L316">SUM(_xlfn._xlws.FILTER($D$2:$D$673,_xlfn.MAP($F$2:$F$673,_xlfn.LAMBDA(_xlpm.x,_xlpm.x=$F316))))</f>
        <v>4.6838407494145199E-4</v>
      </c>
      <c r="M316" s="4">
        <f>$D316/L316</f>
        <v>1</v>
      </c>
      <c r="N316" s="4">
        <f>_xlfn.LET(_xlpm.freq,B316,_xlpm.size,H316+1,_xlpm.F,O316,LOG(1+_xlpm.freq)*LOG(1+_xlpm.size)*_xlpm.F)</f>
        <v>0.18123811657891309</v>
      </c>
      <c r="O316" s="4">
        <f>_xlfn.LET(_xlpm.a,M316,_xlpm.b,K316,2*_xlpm.a*_xlpm.b/(_xlpm.a+_xlpm.b))</f>
        <v>1</v>
      </c>
      <c r="P316" s="4">
        <f>_xlfn.LET(_xlpm.p,K316,_xlpm.q,M316,LOG(_xlpm.p/_xlpm.q))</f>
        <v>0</v>
      </c>
      <c r="Q316" s="4"/>
    </row>
    <row r="317" spans="1:17">
      <c r="A317" s="3" t="str">
        <f>_xlfn.LET(_xlpm.sep," : ",CONCATENATE(E317,_xlpm.sep,F317))</f>
        <v>~ünn~ : [ʏn]</v>
      </c>
      <c r="B317" s="1">
        <v>1</v>
      </c>
      <c r="C317" s="3" t="s">
        <v>489</v>
      </c>
      <c r="D317" s="4">
        <f>B317/freq.sum.r1a</f>
        <v>4.6838407494145199E-4</v>
      </c>
      <c r="E317" s="4" t="str">
        <f>_xlfn.LET(_xlpm.sep,":",_xlpm.w,$C317,_xlfn.CONCAT("~",RIGHT(_xlpm.w,LEN(_xlpm.w)-FIND(_xlpm.sep,_xlpm.w)),"~"))</f>
        <v>~ünn~</v>
      </c>
      <c r="F317" s="4" t="str">
        <f>_xlfn.LET(_xlpm.sep,":",_xlpm.w,$C317,_xlfn.CONCAT("[",LEFT(_xlpm.w,FIND(_xlpm.sep,_xlpm.w)-1),"]"))</f>
        <v>[ʏn]</v>
      </c>
      <c r="G317" s="5">
        <f>_xlfn.LET(_xlpm.w,E317,LEN(_xlpm.w)-2)</f>
        <v>3</v>
      </c>
      <c r="H317" s="5">
        <f>_xlfn.LET(_xlpm.w,F317,LEN(_xlpm.w)-2)</f>
        <v>2</v>
      </c>
      <c r="I317" s="5">
        <f>_xlfn.LET(_xlpm.a,H317,_xlpm.b,G317,MAX(_xlpm.a,_xlpm.b))</f>
        <v>3</v>
      </c>
      <c r="J317" s="4" cm="1">
        <f t="array" ref="J317">SUM(_xlfn._xlws.FILTER($D$2:$D$673,_xlfn.MAP($E$2:$E$673,_xlfn.LAMBDA(_xlpm.x,_xlpm.x=$E317))))</f>
        <v>4.6838407494145199E-4</v>
      </c>
      <c r="K317" s="4">
        <f>$D317/J317</f>
        <v>1</v>
      </c>
      <c r="L317" s="4" cm="1">
        <f t="array" ref="L317">SUM(_xlfn._xlws.FILTER($D$2:$D$673,_xlfn.MAP($F$2:$F$673,_xlfn.LAMBDA(_xlpm.x,_xlpm.x=$F317))))</f>
        <v>4.6838407494145199E-4</v>
      </c>
      <c r="M317" s="4">
        <f>$D317/L317</f>
        <v>1</v>
      </c>
      <c r="N317" s="4">
        <f>_xlfn.LET(_xlpm.freq,B317,_xlpm.size,H317+1,_xlpm.F,O317,LOG(1+_xlpm.freq)*LOG(1+_xlpm.size)*_xlpm.F)</f>
        <v>0.18123811657891309</v>
      </c>
      <c r="O317" s="4">
        <f>_xlfn.LET(_xlpm.a,M317,_xlpm.b,K317,2*_xlpm.a*_xlpm.b/(_xlpm.a+_xlpm.b))</f>
        <v>1</v>
      </c>
      <c r="P317" s="4">
        <f>_xlfn.LET(_xlpm.p,K317,_xlpm.q,M317,LOG(_xlpm.p/_xlpm.q))</f>
        <v>0</v>
      </c>
      <c r="Q317" s="4"/>
    </row>
    <row r="318" spans="1:17">
      <c r="A318" s="3" t="str">
        <f>_xlfn.LET(_xlpm.sep," : ",CONCATENATE(E318,_xlpm.sep,F318))</f>
        <v>~örp~ : [ʁp]</v>
      </c>
      <c r="B318" s="1">
        <v>1</v>
      </c>
      <c r="C318" s="3" t="s">
        <v>525</v>
      </c>
      <c r="D318" s="4">
        <f>B318/freq.sum.r1a</f>
        <v>4.6838407494145199E-4</v>
      </c>
      <c r="E318" s="3" t="str">
        <f>_xlfn.LET(_xlpm.sep,":",_xlpm.w,$C318,_xlfn.CONCAT("~",RIGHT(_xlpm.w,LEN(_xlpm.w)-FIND(_xlpm.sep,_xlpm.w)),"~"))</f>
        <v>~örp~</v>
      </c>
      <c r="F318" s="3" t="str">
        <f>_xlfn.LET(_xlpm.sep,":",_xlpm.w,$C318,_xlfn.CONCAT("[",LEFT(_xlpm.w,FIND(_xlpm.sep,_xlpm.w)-1),"]"))</f>
        <v>[ʁp]</v>
      </c>
      <c r="G318" s="5">
        <f>_xlfn.LET(_xlpm.w,E318,LEN(_xlpm.w)-2)</f>
        <v>3</v>
      </c>
      <c r="H318" s="5">
        <f>_xlfn.LET(_xlpm.w,F318,LEN(_xlpm.w)-2)</f>
        <v>2</v>
      </c>
      <c r="I318" s="5">
        <f>_xlfn.LET(_xlpm.a,H318,_xlpm.b,G318,MAX(_xlpm.a,_xlpm.b))</f>
        <v>3</v>
      </c>
      <c r="J318" s="4" cm="1">
        <f t="array" ref="J318">SUM(_xlfn._xlws.FILTER($D$2:$D$673,_xlfn.MAP($E$2:$E$673,_xlfn.LAMBDA(_xlpm.x,_xlpm.x=$E318))))</f>
        <v>4.6838407494145199E-4</v>
      </c>
      <c r="K318" s="4">
        <f>$D318/J318</f>
        <v>1</v>
      </c>
      <c r="L318" s="4" cm="1">
        <f t="array" ref="L318">SUM(_xlfn._xlws.FILTER($D$2:$D$673,_xlfn.MAP($F$2:$F$673,_xlfn.LAMBDA(_xlpm.x,_xlpm.x=$F318))))</f>
        <v>4.6838407494145199E-4</v>
      </c>
      <c r="M318" s="4">
        <f>$D318/L318</f>
        <v>1</v>
      </c>
      <c r="N318" s="4">
        <f>_xlfn.LET(_xlpm.freq,B318,_xlpm.size,H318+1,_xlpm.F,O318,LOG(1+_xlpm.freq)*LOG(1+_xlpm.size)*_xlpm.F)</f>
        <v>0.18123811657891309</v>
      </c>
      <c r="O318" s="4">
        <f>_xlfn.LET(_xlpm.a,M318,_xlpm.b,K318,2*_xlpm.a*_xlpm.b/(_xlpm.a+_xlpm.b))</f>
        <v>1</v>
      </c>
      <c r="P318" s="4">
        <f>_xlfn.LET(_xlpm.p,K318,_xlpm.q,M318,LOG(_xlpm.p/_xlpm.q))</f>
        <v>0</v>
      </c>
      <c r="Q318" s="4"/>
    </row>
    <row r="319" spans="1:17">
      <c r="A319" s="3" t="str">
        <f>_xlfn.LET(_xlpm.sep," : ",CONCATENATE(E319,_xlpm.sep,F319))</f>
        <v>~ört~ : [ʁt]</v>
      </c>
      <c r="B319" s="1">
        <v>1</v>
      </c>
      <c r="C319" s="3" t="s">
        <v>564</v>
      </c>
      <c r="D319" s="4">
        <f>B319/freq.sum.r1a</f>
        <v>4.6838407494145199E-4</v>
      </c>
      <c r="E319" s="3" t="str">
        <f>_xlfn.LET(_xlpm.sep,":",_xlpm.w,$C319,_xlfn.CONCAT("~",RIGHT(_xlpm.w,LEN(_xlpm.w)-FIND(_xlpm.sep,_xlpm.w)),"~"))</f>
        <v>~ört~</v>
      </c>
      <c r="F319" s="3" t="str">
        <f>_xlfn.LET(_xlpm.sep,":",_xlpm.w,$C319,_xlfn.CONCAT("[",LEFT(_xlpm.w,FIND(_xlpm.sep,_xlpm.w)-1),"]"))</f>
        <v>[ʁt]</v>
      </c>
      <c r="G319" s="5">
        <f>_xlfn.LET(_xlpm.w,E319,LEN(_xlpm.w)-2)</f>
        <v>3</v>
      </c>
      <c r="H319" s="5">
        <f>_xlfn.LET(_xlpm.w,F319,LEN(_xlpm.w)-2)</f>
        <v>2</v>
      </c>
      <c r="I319" s="5">
        <f>_xlfn.LET(_xlpm.a,H319,_xlpm.b,G319,MAX(_xlpm.a,_xlpm.b))</f>
        <v>3</v>
      </c>
      <c r="J319" s="4" cm="1">
        <f t="array" ref="J319">SUM(_xlfn._xlws.FILTER($D$2:$D$673,_xlfn.MAP($E$2:$E$673,_xlfn.LAMBDA(_xlpm.x,_xlpm.x=$E319))))</f>
        <v>4.6838407494145199E-4</v>
      </c>
      <c r="K319" s="4">
        <f>$D319/J319</f>
        <v>1</v>
      </c>
      <c r="L319" s="4" cm="1">
        <f t="array" ref="L319">SUM(_xlfn._xlws.FILTER($D$2:$D$673,_xlfn.MAP($F$2:$F$673,_xlfn.LAMBDA(_xlpm.x,_xlpm.x=$F319))))</f>
        <v>4.6838407494145199E-4</v>
      </c>
      <c r="M319" s="4">
        <f>$D319/L319</f>
        <v>1</v>
      </c>
      <c r="N319" s="4">
        <f>_xlfn.LET(_xlpm.freq,B319,_xlpm.size,H319+1,_xlpm.F,O319,LOG(1+_xlpm.freq)*LOG(1+_xlpm.size)*_xlpm.F)</f>
        <v>0.18123811657891309</v>
      </c>
      <c r="O319" s="4">
        <f>_xlfn.LET(_xlpm.a,M319,_xlpm.b,K319,2*_xlpm.a*_xlpm.b/(_xlpm.a+_xlpm.b))</f>
        <v>1</v>
      </c>
      <c r="P319" s="4">
        <f>_xlfn.LET(_xlpm.p,K319,_xlpm.q,M319,LOG(_xlpm.p/_xlpm.q))</f>
        <v>0</v>
      </c>
      <c r="Q319" s="4"/>
    </row>
    <row r="320" spans="1:17">
      <c r="A320" s="3" t="str">
        <f>_xlfn.LET(_xlpm.sep," : ",CONCATENATE(E320,_xlpm.sep,F320))</f>
        <v>~ais~ : [ɛz]</v>
      </c>
      <c r="B320" s="1">
        <v>1</v>
      </c>
      <c r="C320" s="3" t="s">
        <v>590</v>
      </c>
      <c r="D320" s="4">
        <f>B320/freq.sum.r1a</f>
        <v>4.6838407494145199E-4</v>
      </c>
      <c r="E320" s="4" t="str">
        <f>_xlfn.LET(_xlpm.sep,":",_xlpm.w,$C320,_xlfn.CONCAT("~",RIGHT(_xlpm.w,LEN(_xlpm.w)-FIND(_xlpm.sep,_xlpm.w)),"~"))</f>
        <v>~ais~</v>
      </c>
      <c r="F320" s="4" t="str">
        <f>_xlfn.LET(_xlpm.sep,":",_xlpm.w,$C320,_xlfn.CONCAT("[",LEFT(_xlpm.w,FIND(_xlpm.sep,_xlpm.w)-1),"]"))</f>
        <v>[ɛz]</v>
      </c>
      <c r="G320" s="5">
        <f>_xlfn.LET(_xlpm.w,E320,LEN(_xlpm.w)-2)</f>
        <v>3</v>
      </c>
      <c r="H320" s="5">
        <f>_xlfn.LET(_xlpm.w,F320,LEN(_xlpm.w)-2)</f>
        <v>2</v>
      </c>
      <c r="I320" s="5">
        <f>_xlfn.LET(_xlpm.a,H320,_xlpm.b,G320,MAX(_xlpm.a,_xlpm.b))</f>
        <v>3</v>
      </c>
      <c r="J320" s="4" cm="1">
        <f t="array" ref="J320">SUM(_xlfn._xlws.FILTER($D$2:$D$673,_xlfn.MAP($E$2:$E$673,_xlfn.LAMBDA(_xlpm.x,_xlpm.x=$E320))))</f>
        <v>4.6838407494145199E-4</v>
      </c>
      <c r="K320" s="4">
        <f>$D320/J320</f>
        <v>1</v>
      </c>
      <c r="L320" s="4" cm="1">
        <f t="array" ref="L320">SUM(_xlfn._xlws.FILTER($D$2:$D$673,_xlfn.MAP($F$2:$F$673,_xlfn.LAMBDA(_xlpm.x,_xlpm.x=$F320))))</f>
        <v>4.6838407494145199E-4</v>
      </c>
      <c r="M320" s="4">
        <f>$D320/L320</f>
        <v>1</v>
      </c>
      <c r="N320" s="4">
        <f>_xlfn.LET(_xlpm.freq,B320,_xlpm.size,H320+1,_xlpm.F,O320,LOG(1+_xlpm.freq)*LOG(1+_xlpm.size)*_xlpm.F)</f>
        <v>0.18123811657891309</v>
      </c>
      <c r="O320" s="4">
        <f>_xlfn.LET(_xlpm.a,M320,_xlpm.b,K320,2*_xlpm.a*_xlpm.b/(_xlpm.a+_xlpm.b))</f>
        <v>1</v>
      </c>
      <c r="P320" s="4">
        <f>_xlfn.LET(_xlpm.p,K320,_xlpm.q,M320,LOG(_xlpm.p/_xlpm.q))</f>
        <v>0</v>
      </c>
      <c r="Q320" s="4"/>
    </row>
    <row r="321" spans="1:17">
      <c r="A321" s="3" t="str">
        <f>_xlfn.LET(_xlpm.sep," : ",CONCATENATE(E321,_xlpm.sep,F321))</f>
        <v>~amt~ : [amt]</v>
      </c>
      <c r="B321" s="1">
        <v>1</v>
      </c>
      <c r="C321" s="3" t="s">
        <v>73</v>
      </c>
      <c r="D321" s="4">
        <f>B321/freq.sum.r1a</f>
        <v>4.6838407494145199E-4</v>
      </c>
      <c r="E321" s="3" t="str">
        <f>_xlfn.LET(_xlpm.sep,":",_xlpm.w,$C321,_xlfn.CONCAT("~",RIGHT(_xlpm.w,LEN(_xlpm.w)-FIND(_xlpm.sep,_xlpm.w)),"~"))</f>
        <v>~amt~</v>
      </c>
      <c r="F321" s="3" t="str">
        <f>_xlfn.LET(_xlpm.sep,":",_xlpm.w,$C321,_xlfn.CONCAT("[",LEFT(_xlpm.w,FIND(_xlpm.sep,_xlpm.w)-1),"]"))</f>
        <v>[amt]</v>
      </c>
      <c r="G321" s="5">
        <f>_xlfn.LET(_xlpm.w,E321,LEN(_xlpm.w)-2)</f>
        <v>3</v>
      </c>
      <c r="H321" s="5">
        <f>_xlfn.LET(_xlpm.w,F321,LEN(_xlpm.w)-2)</f>
        <v>3</v>
      </c>
      <c r="I321" s="5">
        <f>_xlfn.LET(_xlpm.a,H321,_xlpm.b,G321,MAX(_xlpm.a,_xlpm.b))</f>
        <v>3</v>
      </c>
      <c r="J321" s="4" cm="1">
        <f t="array" ref="J321">SUM(_xlfn._xlws.FILTER($D$2:$D$673,_xlfn.MAP($E$2:$E$673,_xlfn.LAMBDA(_xlpm.x,_xlpm.x=$E321))))</f>
        <v>4.6838407494145199E-4</v>
      </c>
      <c r="K321" s="4">
        <f>$D321/J321</f>
        <v>1</v>
      </c>
      <c r="L321" s="4" cm="1">
        <f t="array" ref="L321">SUM(_xlfn._xlws.FILTER($D$2:$D$673,_xlfn.MAP($F$2:$F$673,_xlfn.LAMBDA(_xlpm.x,_xlpm.x=$F321))))</f>
        <v>4.6838407494145199E-4</v>
      </c>
      <c r="M321" s="4">
        <f>$D321/L321</f>
        <v>1</v>
      </c>
      <c r="N321" s="4">
        <f>_xlfn.LET(_xlpm.freq,B321,_xlpm.size,H321+1,_xlpm.F,O321,LOG(1+_xlpm.freq)*LOG(1+_xlpm.size)*_xlpm.F)</f>
        <v>0.21041093737452468</v>
      </c>
      <c r="O321" s="4">
        <f>_xlfn.LET(_xlpm.a,M321,_xlpm.b,K321,2*_xlpm.a*_xlpm.b/(_xlpm.a+_xlpm.b))</f>
        <v>1</v>
      </c>
      <c r="P321" s="4">
        <f>_xlfn.LET(_xlpm.p,K321,_xlpm.q,M321,LOG(_xlpm.p/_xlpm.q))</f>
        <v>0</v>
      </c>
      <c r="Q321" s="4"/>
    </row>
    <row r="322" spans="1:17">
      <c r="A322" s="3" t="str">
        <f>_xlfn.LET(_xlpm.sep," : ",CONCATENATE(E322,_xlpm.sep,F322))</f>
        <v>~abs~ : [apz]</v>
      </c>
      <c r="B322" s="1">
        <v>1</v>
      </c>
      <c r="C322" s="3" t="s">
        <v>87</v>
      </c>
      <c r="D322" s="4">
        <f>B322/freq.sum.r1a</f>
        <v>4.6838407494145199E-4</v>
      </c>
      <c r="E322" s="4" t="str">
        <f>_xlfn.LET(_xlpm.sep,":",_xlpm.w,$C322,_xlfn.CONCAT("~",RIGHT(_xlpm.w,LEN(_xlpm.w)-FIND(_xlpm.sep,_xlpm.w)),"~"))</f>
        <v>~abs~</v>
      </c>
      <c r="F322" s="4" t="str">
        <f>_xlfn.LET(_xlpm.sep,":",_xlpm.w,$C322,_xlfn.CONCAT("[",LEFT(_xlpm.w,FIND(_xlpm.sep,_xlpm.w)-1),"]"))</f>
        <v>[apz]</v>
      </c>
      <c r="G322" s="5">
        <f>_xlfn.LET(_xlpm.w,E322,LEN(_xlpm.w)-2)</f>
        <v>3</v>
      </c>
      <c r="H322" s="5">
        <f>_xlfn.LET(_xlpm.w,F322,LEN(_xlpm.w)-2)</f>
        <v>3</v>
      </c>
      <c r="I322" s="5">
        <f>_xlfn.LET(_xlpm.a,H322,_xlpm.b,G322,MAX(_xlpm.a,_xlpm.b))</f>
        <v>3</v>
      </c>
      <c r="J322" s="4" cm="1">
        <f t="array" ref="J322">SUM(_xlfn._xlws.FILTER($D$2:$D$673,_xlfn.MAP($E$2:$E$673,_xlfn.LAMBDA(_xlpm.x,_xlpm.x=$E322))))</f>
        <v>4.6838407494145199E-4</v>
      </c>
      <c r="K322" s="4">
        <f>$D322/J322</f>
        <v>1</v>
      </c>
      <c r="L322" s="4" cm="1">
        <f t="array" ref="L322">SUM(_xlfn._xlws.FILTER($D$2:$D$673,_xlfn.MAP($F$2:$F$673,_xlfn.LAMBDA(_xlpm.x,_xlpm.x=$F322))))</f>
        <v>4.6838407494145199E-4</v>
      </c>
      <c r="M322" s="4">
        <f>$D322/L322</f>
        <v>1</v>
      </c>
      <c r="N322" s="4">
        <f>_xlfn.LET(_xlpm.freq,B322,_xlpm.size,H322+1,_xlpm.F,O322,LOG(1+_xlpm.freq)*LOG(1+_xlpm.size)*_xlpm.F)</f>
        <v>0.21041093737452468</v>
      </c>
      <c r="O322" s="4">
        <f>_xlfn.LET(_xlpm.a,M322,_xlpm.b,K322,2*_xlpm.a*_xlpm.b/(_xlpm.a+_xlpm.b))</f>
        <v>1</v>
      </c>
      <c r="P322" s="4">
        <f>_xlfn.LET(_xlpm.p,K322,_xlpm.q,M322,LOG(_xlpm.p/_xlpm.q))</f>
        <v>0</v>
      </c>
      <c r="Q322" s="4"/>
    </row>
    <row r="323" spans="1:17">
      <c r="A323" s="3" t="str">
        <f>_xlfn.LET(_xlpm.sep," : ",CONCATENATE(E323,_xlpm.sep,F323))</f>
        <v>~ast~ : [ast]</v>
      </c>
      <c r="B323" s="1">
        <v>1</v>
      </c>
      <c r="C323" s="3" t="s">
        <v>91</v>
      </c>
      <c r="D323" s="4">
        <f>B323/freq.sum.r1a</f>
        <v>4.6838407494145199E-4</v>
      </c>
      <c r="E323" s="3" t="str">
        <f>_xlfn.LET(_xlpm.sep,":",_xlpm.w,$C323,_xlfn.CONCAT("~",RIGHT(_xlpm.w,LEN(_xlpm.w)-FIND(_xlpm.sep,_xlpm.w)),"~"))</f>
        <v>~ast~</v>
      </c>
      <c r="F323" s="3" t="str">
        <f>_xlfn.LET(_xlpm.sep,":",_xlpm.w,$C323,_xlfn.CONCAT("[",LEFT(_xlpm.w,FIND(_xlpm.sep,_xlpm.w)-1),"]"))</f>
        <v>[ast]</v>
      </c>
      <c r="G323" s="5">
        <f>_xlfn.LET(_xlpm.w,E323,LEN(_xlpm.w)-2)</f>
        <v>3</v>
      </c>
      <c r="H323" s="5">
        <f>_xlfn.LET(_xlpm.w,F323,LEN(_xlpm.w)-2)</f>
        <v>3</v>
      </c>
      <c r="I323" s="5">
        <f>_xlfn.LET(_xlpm.a,H323,_xlpm.b,G323,MAX(_xlpm.a,_xlpm.b))</f>
        <v>3</v>
      </c>
      <c r="J323" s="4" cm="1">
        <f t="array" ref="J323">SUM(_xlfn._xlws.FILTER($D$2:$D$673,_xlfn.MAP($E$2:$E$673,_xlfn.LAMBDA(_xlpm.x,_xlpm.x=$E323))))</f>
        <v>4.6838407494145199E-4</v>
      </c>
      <c r="K323" s="4">
        <f>$D323/J323</f>
        <v>1</v>
      </c>
      <c r="L323" s="4" cm="1">
        <f t="array" ref="L323">SUM(_xlfn._xlws.FILTER($D$2:$D$673,_xlfn.MAP($F$2:$F$673,_xlfn.LAMBDA(_xlpm.x,_xlpm.x=$F323))))</f>
        <v>4.6838407494145199E-4</v>
      </c>
      <c r="M323" s="4">
        <f>$D323/L323</f>
        <v>1</v>
      </c>
      <c r="N323" s="4">
        <f>_xlfn.LET(_xlpm.freq,B323,_xlpm.size,H323+1,_xlpm.F,O323,LOG(1+_xlpm.freq)*LOG(1+_xlpm.size)*_xlpm.F)</f>
        <v>0.21041093737452468</v>
      </c>
      <c r="O323" s="4">
        <f>_xlfn.LET(_xlpm.a,M323,_xlpm.b,K323,2*_xlpm.a*_xlpm.b/(_xlpm.a+_xlpm.b))</f>
        <v>1</v>
      </c>
      <c r="P323" s="4">
        <f>_xlfn.LET(_xlpm.p,K323,_xlpm.q,M323,LOG(_xlpm.p/_xlpm.q))</f>
        <v>0</v>
      </c>
      <c r="Q323" s="4"/>
    </row>
    <row r="324" spans="1:17">
      <c r="A324" s="3" t="str">
        <f>_xlfn.LET(_xlpm.sep," : ",CONCATENATE(E324,_xlpm.sep,F324))</f>
        <v>~aub~ : [aɔb]</v>
      </c>
      <c r="B324" s="1">
        <v>1</v>
      </c>
      <c r="C324" s="3" t="s">
        <v>110</v>
      </c>
      <c r="D324" s="4">
        <f>B324/freq.sum.r1a</f>
        <v>4.6838407494145199E-4</v>
      </c>
      <c r="E324" s="4" t="str">
        <f>_xlfn.LET(_xlpm.sep,":",_xlpm.w,$C324,_xlfn.CONCAT("~",RIGHT(_xlpm.w,LEN(_xlpm.w)-FIND(_xlpm.sep,_xlpm.w)),"~"))</f>
        <v>~aub~</v>
      </c>
      <c r="F324" s="4" t="str">
        <f>_xlfn.LET(_xlpm.sep,":",_xlpm.w,$C324,_xlfn.CONCAT("[",LEFT(_xlpm.w,FIND(_xlpm.sep,_xlpm.w)-1),"]"))</f>
        <v>[aɔb]</v>
      </c>
      <c r="G324" s="5">
        <f>_xlfn.LET(_xlpm.w,E324,LEN(_xlpm.w)-2)</f>
        <v>3</v>
      </c>
      <c r="H324" s="5">
        <f>_xlfn.LET(_xlpm.w,F324,LEN(_xlpm.w)-2)</f>
        <v>3</v>
      </c>
      <c r="I324" s="5">
        <f>_xlfn.LET(_xlpm.a,H324,_xlpm.b,G324,MAX(_xlpm.a,_xlpm.b))</f>
        <v>3</v>
      </c>
      <c r="J324" s="4" cm="1">
        <f t="array" ref="J324">SUM(_xlfn._xlws.FILTER($D$2:$D$673,_xlfn.MAP($E$2:$E$673,_xlfn.LAMBDA(_xlpm.x,_xlpm.x=$E324))))</f>
        <v>4.6838407494145199E-4</v>
      </c>
      <c r="K324" s="4">
        <f>$D324/J324</f>
        <v>1</v>
      </c>
      <c r="L324" s="4" cm="1">
        <f t="array" ref="L324">SUM(_xlfn._xlws.FILTER($D$2:$D$673,_xlfn.MAP($F$2:$F$673,_xlfn.LAMBDA(_xlpm.x,_xlpm.x=$F324))))</f>
        <v>4.6838407494145199E-4</v>
      </c>
      <c r="M324" s="4">
        <f>$D324/L324</f>
        <v>1</v>
      </c>
      <c r="N324" s="4">
        <f>_xlfn.LET(_xlpm.freq,B324,_xlpm.size,H324+1,_xlpm.F,O324,LOG(1+_xlpm.freq)*LOG(1+_xlpm.size)*_xlpm.F)</f>
        <v>0.21041093737452468</v>
      </c>
      <c r="O324" s="4">
        <f>_xlfn.LET(_xlpm.a,M324,_xlpm.b,K324,2*_xlpm.a*_xlpm.b/(_xlpm.a+_xlpm.b))</f>
        <v>1</v>
      </c>
      <c r="P324" s="4">
        <f>_xlfn.LET(_xlpm.p,K324,_xlpm.q,M324,LOG(_xlpm.p/_xlpm.q))</f>
        <v>0</v>
      </c>
      <c r="Q324" s="4"/>
    </row>
    <row r="325" spans="1:17">
      <c r="A325" s="3" t="str">
        <f>_xlfn.LET(_xlpm.sep," : ",CONCATENATE(E325,_xlpm.sep,F325))</f>
        <v>~arf~ : [aʁf]</v>
      </c>
      <c r="B325" s="1">
        <v>1</v>
      </c>
      <c r="C325" s="3" t="s">
        <v>122</v>
      </c>
      <c r="D325" s="4">
        <f>B325/freq.sum.r1a</f>
        <v>4.6838407494145199E-4</v>
      </c>
      <c r="E325" s="3" t="str">
        <f>_xlfn.LET(_xlpm.sep,":",_xlpm.w,$C325,_xlfn.CONCAT("~",RIGHT(_xlpm.w,LEN(_xlpm.w)-FIND(_xlpm.sep,_xlpm.w)),"~"))</f>
        <v>~arf~</v>
      </c>
      <c r="F325" s="3" t="str">
        <f>_xlfn.LET(_xlpm.sep,":",_xlpm.w,$C325,_xlfn.CONCAT("[",LEFT(_xlpm.w,FIND(_xlpm.sep,_xlpm.w)-1),"]"))</f>
        <v>[aʁf]</v>
      </c>
      <c r="G325" s="5">
        <f>_xlfn.LET(_xlpm.w,E325,LEN(_xlpm.w)-2)</f>
        <v>3</v>
      </c>
      <c r="H325" s="5">
        <f>_xlfn.LET(_xlpm.w,F325,LEN(_xlpm.w)-2)</f>
        <v>3</v>
      </c>
      <c r="I325" s="5">
        <f>_xlfn.LET(_xlpm.a,H325,_xlpm.b,G325,MAX(_xlpm.a,_xlpm.b))</f>
        <v>3</v>
      </c>
      <c r="J325" s="4" cm="1">
        <f t="array" ref="J325">SUM(_xlfn._xlws.FILTER($D$2:$D$673,_xlfn.MAP($E$2:$E$673,_xlfn.LAMBDA(_xlpm.x,_xlpm.x=$E325))))</f>
        <v>4.6838407494145199E-4</v>
      </c>
      <c r="K325" s="4">
        <f>$D325/J325</f>
        <v>1</v>
      </c>
      <c r="L325" s="4" cm="1">
        <f t="array" ref="L325">SUM(_xlfn._xlws.FILTER($D$2:$D$673,_xlfn.MAP($F$2:$F$673,_xlfn.LAMBDA(_xlpm.x,_xlpm.x=$F325))))</f>
        <v>4.6838407494145199E-4</v>
      </c>
      <c r="M325" s="4">
        <f>$D325/L325</f>
        <v>1</v>
      </c>
      <c r="N325" s="4">
        <f>_xlfn.LET(_xlpm.freq,B325,_xlpm.size,H325+1,_xlpm.F,O325,LOG(1+_xlpm.freq)*LOG(1+_xlpm.size)*_xlpm.F)</f>
        <v>0.21041093737452468</v>
      </c>
      <c r="O325" s="4">
        <f>_xlfn.LET(_xlpm.a,M325,_xlpm.b,K325,2*_xlpm.a*_xlpm.b/(_xlpm.a+_xlpm.b))</f>
        <v>1</v>
      </c>
      <c r="P325" s="4">
        <f>_xlfn.LET(_xlpm.p,K325,_xlpm.q,M325,LOG(_xlpm.p/_xlpm.q))</f>
        <v>0</v>
      </c>
      <c r="Q325" s="4"/>
    </row>
    <row r="326" spans="1:17">
      <c r="A326" s="3" t="str">
        <f>_xlfn.LET(_xlpm.sep," : ",CONCATENATE(E326,_xlpm.sep,F326))</f>
        <v>~ank~ : [aŋk]</v>
      </c>
      <c r="B326" s="1">
        <v>1</v>
      </c>
      <c r="C326" s="3" t="s">
        <v>129</v>
      </c>
      <c r="D326" s="4">
        <f>B326/freq.sum.r1a</f>
        <v>4.6838407494145199E-4</v>
      </c>
      <c r="E326" s="4" t="str">
        <f>_xlfn.LET(_xlpm.sep,":",_xlpm.w,$C326,_xlfn.CONCAT("~",RIGHT(_xlpm.w,LEN(_xlpm.w)-FIND(_xlpm.sep,_xlpm.w)),"~"))</f>
        <v>~ank~</v>
      </c>
      <c r="F326" s="4" t="str">
        <f>_xlfn.LET(_xlpm.sep,":",_xlpm.w,$C326,_xlfn.CONCAT("[",LEFT(_xlpm.w,FIND(_xlpm.sep,_xlpm.w)-1),"]"))</f>
        <v>[aŋk]</v>
      </c>
      <c r="G326" s="5">
        <f>_xlfn.LET(_xlpm.w,E326,LEN(_xlpm.w)-2)</f>
        <v>3</v>
      </c>
      <c r="H326" s="5">
        <f>_xlfn.LET(_xlpm.w,F326,LEN(_xlpm.w)-2)</f>
        <v>3</v>
      </c>
      <c r="I326" s="5">
        <f>_xlfn.LET(_xlpm.a,H326,_xlpm.b,G326,MAX(_xlpm.a,_xlpm.b))</f>
        <v>3</v>
      </c>
      <c r="J326" s="4" cm="1">
        <f t="array" ref="J326">SUM(_xlfn._xlws.FILTER($D$2:$D$673,_xlfn.MAP($E$2:$E$673,_xlfn.LAMBDA(_xlpm.x,_xlpm.x=$E326))))</f>
        <v>4.6838407494145199E-4</v>
      </c>
      <c r="K326" s="4">
        <f>$D326/J326</f>
        <v>1</v>
      </c>
      <c r="L326" s="4" cm="1">
        <f t="array" ref="L326">SUM(_xlfn._xlws.FILTER($D$2:$D$673,_xlfn.MAP($F$2:$F$673,_xlfn.LAMBDA(_xlpm.x,_xlpm.x=$F326))))</f>
        <v>4.6838407494145199E-4</v>
      </c>
      <c r="M326" s="4">
        <f>$D326/L326</f>
        <v>1</v>
      </c>
      <c r="N326" s="4">
        <f>_xlfn.LET(_xlpm.freq,B326,_xlpm.size,H326+1,_xlpm.F,O326,LOG(1+_xlpm.freq)*LOG(1+_xlpm.size)*_xlpm.F)</f>
        <v>0.21041093737452468</v>
      </c>
      <c r="O326" s="4">
        <f>_xlfn.LET(_xlpm.a,M326,_xlpm.b,K326,2*_xlpm.a*_xlpm.b/(_xlpm.a+_xlpm.b))</f>
        <v>1</v>
      </c>
      <c r="P326" s="4">
        <f>_xlfn.LET(_xlpm.p,K326,_xlpm.q,M326,LOG(_xlpm.p/_xlpm.q))</f>
        <v>0</v>
      </c>
      <c r="Q326" s="4"/>
    </row>
    <row r="327" spans="1:17">
      <c r="A327" s="3" t="str">
        <f>_xlfn.LET(_xlpm.sep," : ",CONCATENATE(E327,_xlpm.sep,F327))</f>
        <v>~arm~ : [aʁm]</v>
      </c>
      <c r="B327" s="1">
        <v>1</v>
      </c>
      <c r="C327" s="3" t="s">
        <v>142</v>
      </c>
      <c r="D327" s="4">
        <f>B327/freq.sum.r1a</f>
        <v>4.6838407494145199E-4</v>
      </c>
      <c r="E327" s="4" t="str">
        <f>_xlfn.LET(_xlpm.sep,":",_xlpm.w,$C327,_xlfn.CONCAT("~",RIGHT(_xlpm.w,LEN(_xlpm.w)-FIND(_xlpm.sep,_xlpm.w)),"~"))</f>
        <v>~arm~</v>
      </c>
      <c r="F327" s="4" t="str">
        <f>_xlfn.LET(_xlpm.sep,":",_xlpm.w,$C327,_xlfn.CONCAT("[",LEFT(_xlpm.w,FIND(_xlpm.sep,_xlpm.w)-1),"]"))</f>
        <v>[aʁm]</v>
      </c>
      <c r="G327" s="5">
        <f>_xlfn.LET(_xlpm.w,E327,LEN(_xlpm.w)-2)</f>
        <v>3</v>
      </c>
      <c r="H327" s="5">
        <f>_xlfn.LET(_xlpm.w,F327,LEN(_xlpm.w)-2)</f>
        <v>3</v>
      </c>
      <c r="I327" s="5">
        <f>_xlfn.LET(_xlpm.a,H327,_xlpm.b,G327,MAX(_xlpm.a,_xlpm.b))</f>
        <v>3</v>
      </c>
      <c r="J327" s="4" cm="1">
        <f t="array" ref="J327">SUM(_xlfn._xlws.FILTER($D$2:$D$673,_xlfn.MAP($E$2:$E$673,_xlfn.LAMBDA(_xlpm.x,_xlpm.x=$E327))))</f>
        <v>4.6838407494145199E-4</v>
      </c>
      <c r="K327" s="4">
        <f>$D327/J327</f>
        <v>1</v>
      </c>
      <c r="L327" s="4" cm="1">
        <f t="array" ref="L327">SUM(_xlfn._xlws.FILTER($D$2:$D$673,_xlfn.MAP($F$2:$F$673,_xlfn.LAMBDA(_xlpm.x,_xlpm.x=$F327))))</f>
        <v>4.6838407494145199E-4</v>
      </c>
      <c r="M327" s="4">
        <f>$D327/L327</f>
        <v>1</v>
      </c>
      <c r="N327" s="4">
        <f>_xlfn.LET(_xlpm.freq,B327,_xlpm.size,H327+1,_xlpm.F,O327,LOG(1+_xlpm.freq)*LOG(1+_xlpm.size)*_xlpm.F)</f>
        <v>0.21041093737452468</v>
      </c>
      <c r="O327" s="4">
        <f>_xlfn.LET(_xlpm.a,M327,_xlpm.b,K327,2*_xlpm.a*_xlpm.b/(_xlpm.a+_xlpm.b))</f>
        <v>1</v>
      </c>
      <c r="P327" s="4">
        <f>_xlfn.LET(_xlpm.p,K327,_xlpm.q,M327,LOG(_xlpm.p/_xlpm.q))</f>
        <v>0</v>
      </c>
      <c r="Q327" s="4"/>
    </row>
    <row r="328" spans="1:17">
      <c r="A328" s="3" t="str">
        <f>_xlfn.LET(_xlpm.sep," : ",CONCATENATE(E328,_xlpm.sep,F328))</f>
        <v>~agn~ : [aɡn]</v>
      </c>
      <c r="B328" s="1">
        <v>1</v>
      </c>
      <c r="C328" s="3" t="s">
        <v>144</v>
      </c>
      <c r="D328" s="4">
        <f>B328/freq.sum.r1a</f>
        <v>4.6838407494145199E-4</v>
      </c>
      <c r="E328" s="4" t="str">
        <f>_xlfn.LET(_xlpm.sep,":",_xlpm.w,$C328,_xlfn.CONCAT("~",RIGHT(_xlpm.w,LEN(_xlpm.w)-FIND(_xlpm.sep,_xlpm.w)),"~"))</f>
        <v>~agn~</v>
      </c>
      <c r="F328" s="4" t="str">
        <f>_xlfn.LET(_xlpm.sep,":",_xlpm.w,$C328,_xlfn.CONCAT("[",LEFT(_xlpm.w,FIND(_xlpm.sep,_xlpm.w)-1),"]"))</f>
        <v>[aɡn]</v>
      </c>
      <c r="G328" s="5">
        <f>_xlfn.LET(_xlpm.w,E328,LEN(_xlpm.w)-2)</f>
        <v>3</v>
      </c>
      <c r="H328" s="5">
        <f>_xlfn.LET(_xlpm.w,F328,LEN(_xlpm.w)-2)</f>
        <v>3</v>
      </c>
      <c r="I328" s="5">
        <f>_xlfn.LET(_xlpm.a,H328,_xlpm.b,G328,MAX(_xlpm.a,_xlpm.b))</f>
        <v>3</v>
      </c>
      <c r="J328" s="4" cm="1">
        <f t="array" ref="J328">SUM(_xlfn._xlws.FILTER($D$2:$D$673,_xlfn.MAP($E$2:$E$673,_xlfn.LAMBDA(_xlpm.x,_xlpm.x=$E328))))</f>
        <v>4.6838407494145199E-4</v>
      </c>
      <c r="K328" s="4">
        <f>$D328/J328</f>
        <v>1</v>
      </c>
      <c r="L328" s="4" cm="1">
        <f t="array" ref="L328">SUM(_xlfn._xlws.FILTER($D$2:$D$673,_xlfn.MAP($F$2:$F$673,_xlfn.LAMBDA(_xlpm.x,_xlpm.x=$F328))))</f>
        <v>4.6838407494145199E-4</v>
      </c>
      <c r="M328" s="4">
        <f>$D328/L328</f>
        <v>1</v>
      </c>
      <c r="N328" s="4">
        <f>_xlfn.LET(_xlpm.freq,B328,_xlpm.size,H328+1,_xlpm.F,O328,LOG(1+_xlpm.freq)*LOG(1+_xlpm.size)*_xlpm.F)</f>
        <v>0.21041093737452468</v>
      </c>
      <c r="O328" s="4">
        <f>_xlfn.LET(_xlpm.a,M328,_xlpm.b,K328,2*_xlpm.a*_xlpm.b/(_xlpm.a+_xlpm.b))</f>
        <v>1</v>
      </c>
      <c r="P328" s="4">
        <f>_xlfn.LET(_xlpm.p,K328,_xlpm.q,M328,LOG(_xlpm.p/_xlpm.q))</f>
        <v>0</v>
      </c>
      <c r="Q328" s="4"/>
    </row>
    <row r="329" spans="1:17">
      <c r="A329" s="3" t="str">
        <f>_xlfn.LET(_xlpm.sep," : ",CONCATENATE(E329,_xlpm.sep,F329))</f>
        <v>~aun~ : [aɔn]</v>
      </c>
      <c r="B329" s="1">
        <v>1</v>
      </c>
      <c r="C329" s="3" t="s">
        <v>146</v>
      </c>
      <c r="D329" s="4">
        <f>B329/freq.sum.r1a</f>
        <v>4.6838407494145199E-4</v>
      </c>
      <c r="E329" s="3" t="str">
        <f>_xlfn.LET(_xlpm.sep,":",_xlpm.w,$C329,_xlfn.CONCAT("~",RIGHT(_xlpm.w,LEN(_xlpm.w)-FIND(_xlpm.sep,_xlpm.w)),"~"))</f>
        <v>~aun~</v>
      </c>
      <c r="F329" s="3" t="str">
        <f>_xlfn.LET(_xlpm.sep,":",_xlpm.w,$C329,_xlfn.CONCAT("[",LEFT(_xlpm.w,FIND(_xlpm.sep,_xlpm.w)-1),"]"))</f>
        <v>[aɔn]</v>
      </c>
      <c r="G329" s="5">
        <f>_xlfn.LET(_xlpm.w,E329,LEN(_xlpm.w)-2)</f>
        <v>3</v>
      </c>
      <c r="H329" s="5">
        <f>_xlfn.LET(_xlpm.w,F329,LEN(_xlpm.w)-2)</f>
        <v>3</v>
      </c>
      <c r="I329" s="5">
        <f>_xlfn.LET(_xlpm.a,H329,_xlpm.b,G329,MAX(_xlpm.a,_xlpm.b))</f>
        <v>3</v>
      </c>
      <c r="J329" s="4" cm="1">
        <f t="array" ref="J329">SUM(_xlfn._xlws.FILTER($D$2:$D$673,_xlfn.MAP($E$2:$E$673,_xlfn.LAMBDA(_xlpm.x,_xlpm.x=$E329))))</f>
        <v>4.6838407494145199E-4</v>
      </c>
      <c r="K329" s="4">
        <f>$D329/J329</f>
        <v>1</v>
      </c>
      <c r="L329" s="4" cm="1">
        <f t="array" ref="L329">SUM(_xlfn._xlws.FILTER($D$2:$D$673,_xlfn.MAP($F$2:$F$673,_xlfn.LAMBDA(_xlpm.x,_xlpm.x=$F329))))</f>
        <v>4.6838407494145199E-4</v>
      </c>
      <c r="M329" s="4">
        <f>$D329/L329</f>
        <v>1</v>
      </c>
      <c r="N329" s="4">
        <f>_xlfn.LET(_xlpm.freq,B329,_xlpm.size,H329+1,_xlpm.F,O329,LOG(1+_xlpm.freq)*LOG(1+_xlpm.size)*_xlpm.F)</f>
        <v>0.21041093737452468</v>
      </c>
      <c r="O329" s="4">
        <f>_xlfn.LET(_xlpm.a,M329,_xlpm.b,K329,2*_xlpm.a*_xlpm.b/(_xlpm.a+_xlpm.b))</f>
        <v>1</v>
      </c>
      <c r="P329" s="4">
        <f>_xlfn.LET(_xlpm.p,K329,_xlpm.q,M329,LOG(_xlpm.p/_xlpm.q))</f>
        <v>0</v>
      </c>
      <c r="Q329" s="4"/>
    </row>
    <row r="330" spans="1:17">
      <c r="A330" s="3" t="str">
        <f>_xlfn.LET(_xlpm.sep," : ",CONCATENATE(E330,_xlpm.sep,F330))</f>
        <v>~aug~ : [aɔɡ]</v>
      </c>
      <c r="B330" s="1">
        <v>1</v>
      </c>
      <c r="C330" s="3" t="s">
        <v>195</v>
      </c>
      <c r="D330" s="4">
        <f>B330/freq.sum.r1a</f>
        <v>4.6838407494145199E-4</v>
      </c>
      <c r="E330" s="4" t="str">
        <f>_xlfn.LET(_xlpm.sep,":",_xlpm.w,$C330,_xlfn.CONCAT("~",RIGHT(_xlpm.w,LEN(_xlpm.w)-FIND(_xlpm.sep,_xlpm.w)),"~"))</f>
        <v>~aug~</v>
      </c>
      <c r="F330" s="4" t="str">
        <f>_xlfn.LET(_xlpm.sep,":",_xlpm.w,$C330,_xlfn.CONCAT("[",LEFT(_xlpm.w,FIND(_xlpm.sep,_xlpm.w)-1),"]"))</f>
        <v>[aɔɡ]</v>
      </c>
      <c r="G330" s="5">
        <f>_xlfn.LET(_xlpm.w,E330,LEN(_xlpm.w)-2)</f>
        <v>3</v>
      </c>
      <c r="H330" s="5">
        <f>_xlfn.LET(_xlpm.w,F330,LEN(_xlpm.w)-2)</f>
        <v>3</v>
      </c>
      <c r="I330" s="5">
        <f>_xlfn.LET(_xlpm.a,H330,_xlpm.b,G330,MAX(_xlpm.a,_xlpm.b))</f>
        <v>3</v>
      </c>
      <c r="J330" s="4" cm="1">
        <f t="array" ref="J330">SUM(_xlfn._xlws.FILTER($D$2:$D$673,_xlfn.MAP($E$2:$E$673,_xlfn.LAMBDA(_xlpm.x,_xlpm.x=$E330))))</f>
        <v>4.6838407494145199E-4</v>
      </c>
      <c r="K330" s="4">
        <f>$D330/J330</f>
        <v>1</v>
      </c>
      <c r="L330" s="4" cm="1">
        <f t="array" ref="L330">SUM(_xlfn._xlws.FILTER($D$2:$D$673,_xlfn.MAP($F$2:$F$673,_xlfn.LAMBDA(_xlpm.x,_xlpm.x=$F330))))</f>
        <v>4.6838407494145199E-4</v>
      </c>
      <c r="M330" s="4">
        <f>$D330/L330</f>
        <v>1</v>
      </c>
      <c r="N330" s="4">
        <f>_xlfn.LET(_xlpm.freq,B330,_xlpm.size,H330+1,_xlpm.F,O330,LOG(1+_xlpm.freq)*LOG(1+_xlpm.size)*_xlpm.F)</f>
        <v>0.21041093737452468</v>
      </c>
      <c r="O330" s="4">
        <f>_xlfn.LET(_xlpm.a,M330,_xlpm.b,K330,2*_xlpm.a*_xlpm.b/(_xlpm.a+_xlpm.b))</f>
        <v>1</v>
      </c>
      <c r="P330" s="4">
        <f>_xlfn.LET(_xlpm.p,K330,_xlpm.q,M330,LOG(_xlpm.p/_xlpm.q))</f>
        <v>0</v>
      </c>
      <c r="Q330" s="4"/>
    </row>
    <row r="331" spans="1:17">
      <c r="A331" s="3" t="str">
        <f>_xlfn.LET(_xlpm.sep," : ",CONCATENATE(E331,_xlpm.sep,F331))</f>
        <v>~ebr~ : [ebʁ]</v>
      </c>
      <c r="B331" s="1">
        <v>1</v>
      </c>
      <c r="C331" s="3" t="s">
        <v>213</v>
      </c>
      <c r="D331" s="4">
        <f>B331/freq.sum.r1a</f>
        <v>4.6838407494145199E-4</v>
      </c>
      <c r="E331" s="3" t="str">
        <f>_xlfn.LET(_xlpm.sep,":",_xlpm.w,$C331,_xlfn.CONCAT("~",RIGHT(_xlpm.w,LEN(_xlpm.w)-FIND(_xlpm.sep,_xlpm.w)),"~"))</f>
        <v>~ebr~</v>
      </c>
      <c r="F331" s="3" t="str">
        <f>_xlfn.LET(_xlpm.sep,":",_xlpm.w,$C331,_xlfn.CONCAT("[",LEFT(_xlpm.w,FIND(_xlpm.sep,_xlpm.w)-1),"]"))</f>
        <v>[ebʁ]</v>
      </c>
      <c r="G331" s="5">
        <f>_xlfn.LET(_xlpm.w,E331,LEN(_xlpm.w)-2)</f>
        <v>3</v>
      </c>
      <c r="H331" s="5">
        <f>_xlfn.LET(_xlpm.w,F331,LEN(_xlpm.w)-2)</f>
        <v>3</v>
      </c>
      <c r="I331" s="5">
        <f>_xlfn.LET(_xlpm.a,H331,_xlpm.b,G331,MAX(_xlpm.a,_xlpm.b))</f>
        <v>3</v>
      </c>
      <c r="J331" s="4" cm="1">
        <f t="array" ref="J331">SUM(_xlfn._xlws.FILTER($D$2:$D$673,_xlfn.MAP($E$2:$E$673,_xlfn.LAMBDA(_xlpm.x,_xlpm.x=$E331))))</f>
        <v>4.6838407494145199E-4</v>
      </c>
      <c r="K331" s="4">
        <f>$D331/J331</f>
        <v>1</v>
      </c>
      <c r="L331" s="4" cm="1">
        <f t="array" ref="L331">SUM(_xlfn._xlws.FILTER($D$2:$D$673,_xlfn.MAP($F$2:$F$673,_xlfn.LAMBDA(_xlpm.x,_xlpm.x=$F331))))</f>
        <v>4.6838407494145199E-4</v>
      </c>
      <c r="M331" s="4">
        <f>$D331/L331</f>
        <v>1</v>
      </c>
      <c r="N331" s="4">
        <f>_xlfn.LET(_xlpm.freq,B331,_xlpm.size,H331+1,_xlpm.F,O331,LOG(1+_xlpm.freq)*LOG(1+_xlpm.size)*_xlpm.F)</f>
        <v>0.21041093737452468</v>
      </c>
      <c r="O331" s="4">
        <f>_xlfn.LET(_xlpm.a,M331,_xlpm.b,K331,2*_xlpm.a*_xlpm.b/(_xlpm.a+_xlpm.b))</f>
        <v>1</v>
      </c>
      <c r="P331" s="4">
        <f>_xlfn.LET(_xlpm.p,K331,_xlpm.q,M331,LOG(_xlpm.p/_xlpm.q))</f>
        <v>0</v>
      </c>
      <c r="Q331" s="4"/>
    </row>
    <row r="332" spans="1:17">
      <c r="A332" s="3" t="str">
        <f>_xlfn.LET(_xlpm.sep," : ",CONCATENATE(E332,_xlpm.sep,F332))</f>
        <v>~ipl~ : [ipl]</v>
      </c>
      <c r="B332" s="1">
        <v>1</v>
      </c>
      <c r="C332" s="3" t="s">
        <v>261</v>
      </c>
      <c r="D332" s="4">
        <f>B332/freq.sum.r1a</f>
        <v>4.6838407494145199E-4</v>
      </c>
      <c r="E332" s="3" t="str">
        <f>_xlfn.LET(_xlpm.sep,":",_xlpm.w,$C332,_xlfn.CONCAT("~",RIGHT(_xlpm.w,LEN(_xlpm.w)-FIND(_xlpm.sep,_xlpm.w)),"~"))</f>
        <v>~ipl~</v>
      </c>
      <c r="F332" s="3" t="str">
        <f>_xlfn.LET(_xlpm.sep,":",_xlpm.w,$C332,_xlfn.CONCAT("[",LEFT(_xlpm.w,FIND(_xlpm.sep,_xlpm.w)-1),"]"))</f>
        <v>[ipl]</v>
      </c>
      <c r="G332" s="5">
        <f>_xlfn.LET(_xlpm.w,E332,LEN(_xlpm.w)-2)</f>
        <v>3</v>
      </c>
      <c r="H332" s="5">
        <f>_xlfn.LET(_xlpm.w,F332,LEN(_xlpm.w)-2)</f>
        <v>3</v>
      </c>
      <c r="I332" s="5">
        <f>_xlfn.LET(_xlpm.a,H332,_xlpm.b,G332,MAX(_xlpm.a,_xlpm.b))</f>
        <v>3</v>
      </c>
      <c r="J332" s="4" cm="1">
        <f t="array" ref="J332">SUM(_xlfn._xlws.FILTER($D$2:$D$673,_xlfn.MAP($E$2:$E$673,_xlfn.LAMBDA(_xlpm.x,_xlpm.x=$E332))))</f>
        <v>4.6838407494145199E-4</v>
      </c>
      <c r="K332" s="4">
        <f>$D332/J332</f>
        <v>1</v>
      </c>
      <c r="L332" s="4" cm="1">
        <f t="array" ref="L332">SUM(_xlfn._xlws.FILTER($D$2:$D$673,_xlfn.MAP($F$2:$F$673,_xlfn.LAMBDA(_xlpm.x,_xlpm.x=$F332))))</f>
        <v>4.6838407494145199E-4</v>
      </c>
      <c r="M332" s="4">
        <f>$D332/L332</f>
        <v>1</v>
      </c>
      <c r="N332" s="4">
        <f>_xlfn.LET(_xlpm.freq,B332,_xlpm.size,H332+1,_xlpm.F,O332,LOG(1+_xlpm.freq)*LOG(1+_xlpm.size)*_xlpm.F)</f>
        <v>0.21041093737452468</v>
      </c>
      <c r="O332" s="4">
        <f>_xlfn.LET(_xlpm.a,M332,_xlpm.b,K332,2*_xlpm.a*_xlpm.b/(_xlpm.a+_xlpm.b))</f>
        <v>1</v>
      </c>
      <c r="P332" s="4">
        <f>_xlfn.LET(_xlpm.p,K332,_xlpm.q,M332,LOG(_xlpm.p/_xlpm.q))</f>
        <v>0</v>
      </c>
      <c r="Q332" s="4"/>
    </row>
    <row r="333" spans="1:17">
      <c r="A333" s="3" t="str">
        <f>_xlfn.LET(_xlpm.sep," : ",CONCATENATE(E333,_xlpm.sep,F333))</f>
        <v>~obl~ : [obl]</v>
      </c>
      <c r="B333" s="1">
        <v>1</v>
      </c>
      <c r="C333" s="3" t="s">
        <v>310</v>
      </c>
      <c r="D333" s="4">
        <f>B333/freq.sum.r1a</f>
        <v>4.6838407494145199E-4</v>
      </c>
      <c r="E333" s="4" t="str">
        <f>_xlfn.LET(_xlpm.sep,":",_xlpm.w,$C333,_xlfn.CONCAT("~",RIGHT(_xlpm.w,LEN(_xlpm.w)-FIND(_xlpm.sep,_xlpm.w)),"~"))</f>
        <v>~obl~</v>
      </c>
      <c r="F333" s="4" t="str">
        <f>_xlfn.LET(_xlpm.sep,":",_xlpm.w,$C333,_xlfn.CONCAT("[",LEFT(_xlpm.w,FIND(_xlpm.sep,_xlpm.w)-1),"]"))</f>
        <v>[obl]</v>
      </c>
      <c r="G333" s="5">
        <f>_xlfn.LET(_xlpm.w,E333,LEN(_xlpm.w)-2)</f>
        <v>3</v>
      </c>
      <c r="H333" s="5">
        <f>_xlfn.LET(_xlpm.w,F333,LEN(_xlpm.w)-2)</f>
        <v>3</v>
      </c>
      <c r="I333" s="5">
        <f>_xlfn.LET(_xlpm.a,H333,_xlpm.b,G333,MAX(_xlpm.a,_xlpm.b))</f>
        <v>3</v>
      </c>
      <c r="J333" s="4" cm="1">
        <f t="array" ref="J333">SUM(_xlfn._xlws.FILTER($D$2:$D$673,_xlfn.MAP($E$2:$E$673,_xlfn.LAMBDA(_xlpm.x,_xlpm.x=$E333))))</f>
        <v>4.6838407494145199E-4</v>
      </c>
      <c r="K333" s="4">
        <f>$D333/J333</f>
        <v>1</v>
      </c>
      <c r="L333" s="4" cm="1">
        <f t="array" ref="L333">SUM(_xlfn._xlws.FILTER($D$2:$D$673,_xlfn.MAP($F$2:$F$673,_xlfn.LAMBDA(_xlpm.x,_xlpm.x=$F333))))</f>
        <v>4.6838407494145199E-4</v>
      </c>
      <c r="M333" s="4">
        <f>$D333/L333</f>
        <v>1</v>
      </c>
      <c r="N333" s="4">
        <f>_xlfn.LET(_xlpm.freq,B333,_xlpm.size,H333+1,_xlpm.F,O333,LOG(1+_xlpm.freq)*LOG(1+_xlpm.size)*_xlpm.F)</f>
        <v>0.21041093737452468</v>
      </c>
      <c r="O333" s="4">
        <f>_xlfn.LET(_xlpm.a,M333,_xlpm.b,K333,2*_xlpm.a*_xlpm.b/(_xlpm.a+_xlpm.b))</f>
        <v>1</v>
      </c>
      <c r="P333" s="4">
        <f>_xlfn.LET(_xlpm.p,K333,_xlpm.q,M333,LOG(_xlpm.p/_xlpm.q))</f>
        <v>0</v>
      </c>
      <c r="Q333" s="4"/>
    </row>
    <row r="334" spans="1:17">
      <c r="A334" s="3" t="str">
        <f>_xlfn.LET(_xlpm.sep," : ",CONCATENATE(E334,_xlpm.sep,F334))</f>
        <v>~skl~ : [skl]</v>
      </c>
      <c r="B334" s="1">
        <v>1</v>
      </c>
      <c r="C334" s="3" t="s">
        <v>347</v>
      </c>
      <c r="D334" s="4">
        <f>B334/freq.sum.r1a</f>
        <v>4.6838407494145199E-4</v>
      </c>
      <c r="E334" s="3" t="str">
        <f>_xlfn.LET(_xlpm.sep,":",_xlpm.w,$C334,_xlfn.CONCAT("~",RIGHT(_xlpm.w,LEN(_xlpm.w)-FIND(_xlpm.sep,_xlpm.w)),"~"))</f>
        <v>~skl~</v>
      </c>
      <c r="F334" s="3" t="str">
        <f>_xlfn.LET(_xlpm.sep,":",_xlpm.w,$C334,_xlfn.CONCAT("[",LEFT(_xlpm.w,FIND(_xlpm.sep,_xlpm.w)-1),"]"))</f>
        <v>[skl]</v>
      </c>
      <c r="G334" s="5">
        <f>_xlfn.LET(_xlpm.w,E334,LEN(_xlpm.w)-2)</f>
        <v>3</v>
      </c>
      <c r="H334" s="5">
        <f>_xlfn.LET(_xlpm.w,F334,LEN(_xlpm.w)-2)</f>
        <v>3</v>
      </c>
      <c r="I334" s="5">
        <f>_xlfn.LET(_xlpm.a,H334,_xlpm.b,G334,MAX(_xlpm.a,_xlpm.b))</f>
        <v>3</v>
      </c>
      <c r="J334" s="4" cm="1">
        <f t="array" ref="J334">SUM(_xlfn._xlws.FILTER($D$2:$D$673,_xlfn.MAP($E$2:$E$673,_xlfn.LAMBDA(_xlpm.x,_xlpm.x=$E334))))</f>
        <v>4.6838407494145199E-4</v>
      </c>
      <c r="K334" s="4">
        <f>$D334/J334</f>
        <v>1</v>
      </c>
      <c r="L334" s="4" cm="1">
        <f t="array" ref="L334">SUM(_xlfn._xlws.FILTER($D$2:$D$673,_xlfn.MAP($F$2:$F$673,_xlfn.LAMBDA(_xlpm.x,_xlpm.x=$F334))))</f>
        <v>4.6838407494145199E-4</v>
      </c>
      <c r="M334" s="4">
        <f>$D334/L334</f>
        <v>1</v>
      </c>
      <c r="N334" s="4">
        <f>_xlfn.LET(_xlpm.freq,B334,_xlpm.size,H334+1,_xlpm.F,O334,LOG(1+_xlpm.freq)*LOG(1+_xlpm.size)*_xlpm.F)</f>
        <v>0.21041093737452468</v>
      </c>
      <c r="O334" s="4">
        <f>_xlfn.LET(_xlpm.a,M334,_xlpm.b,K334,2*_xlpm.a*_xlpm.b/(_xlpm.a+_xlpm.b))</f>
        <v>1</v>
      </c>
      <c r="P334" s="4">
        <f>_xlfn.LET(_xlpm.p,K334,_xlpm.q,M334,LOG(_xlpm.p/_xlpm.q))</f>
        <v>0</v>
      </c>
      <c r="Q334" s="4"/>
    </row>
    <row r="335" spans="1:17">
      <c r="A335" s="3" t="str">
        <f>_xlfn.LET(_xlpm.sep," : ",CONCATENATE(E335,_xlpm.sep,F335))</f>
        <v>~äft~ : [ɛft]</v>
      </c>
      <c r="B335" s="1">
        <v>1</v>
      </c>
      <c r="C335" s="3" t="s">
        <v>415</v>
      </c>
      <c r="D335" s="4">
        <f>B335/freq.sum.r1a</f>
        <v>4.6838407494145199E-4</v>
      </c>
      <c r="E335" s="4" t="str">
        <f>_xlfn.LET(_xlpm.sep,":",_xlpm.w,$C335,_xlfn.CONCAT("~",RIGHT(_xlpm.w,LEN(_xlpm.w)-FIND(_xlpm.sep,_xlpm.w)),"~"))</f>
        <v>~äft~</v>
      </c>
      <c r="F335" s="4" t="str">
        <f>_xlfn.LET(_xlpm.sep,":",_xlpm.w,$C335,_xlfn.CONCAT("[",LEFT(_xlpm.w,FIND(_xlpm.sep,_xlpm.w)-1),"]"))</f>
        <v>[ɛft]</v>
      </c>
      <c r="G335" s="5">
        <f>_xlfn.LET(_xlpm.w,E335,LEN(_xlpm.w)-2)</f>
        <v>3</v>
      </c>
      <c r="H335" s="5">
        <f>_xlfn.LET(_xlpm.w,F335,LEN(_xlpm.w)-2)</f>
        <v>3</v>
      </c>
      <c r="I335" s="5">
        <f>_xlfn.LET(_xlpm.a,H335,_xlpm.b,G335,MAX(_xlpm.a,_xlpm.b))</f>
        <v>3</v>
      </c>
      <c r="J335" s="4" cm="1">
        <f t="array" ref="J335">SUM(_xlfn._xlws.FILTER($D$2:$D$673,_xlfn.MAP($E$2:$E$673,_xlfn.LAMBDA(_xlpm.x,_xlpm.x=$E335))))</f>
        <v>4.6838407494145199E-4</v>
      </c>
      <c r="K335" s="4">
        <f>$D335/J335</f>
        <v>1</v>
      </c>
      <c r="L335" s="4" cm="1">
        <f t="array" ref="L335">SUM(_xlfn._xlws.FILTER($D$2:$D$673,_xlfn.MAP($F$2:$F$673,_xlfn.LAMBDA(_xlpm.x,_xlpm.x=$F335))))</f>
        <v>4.6838407494145199E-4</v>
      </c>
      <c r="M335" s="4">
        <f>$D335/L335</f>
        <v>1</v>
      </c>
      <c r="N335" s="4">
        <f>_xlfn.LET(_xlpm.freq,B335,_xlpm.size,H335+1,_xlpm.F,O335,LOG(1+_xlpm.freq)*LOG(1+_xlpm.size)*_xlpm.F)</f>
        <v>0.21041093737452468</v>
      </c>
      <c r="O335" s="4">
        <f>_xlfn.LET(_xlpm.a,M335,_xlpm.b,K335,2*_xlpm.a*_xlpm.b/(_xlpm.a+_xlpm.b))</f>
        <v>1</v>
      </c>
      <c r="P335" s="4">
        <f>_xlfn.LET(_xlpm.p,K335,_xlpm.q,M335,LOG(_xlpm.p/_xlpm.q))</f>
        <v>0</v>
      </c>
      <c r="Q335" s="4"/>
    </row>
    <row r="336" spans="1:17">
      <c r="A336" s="3" t="str">
        <f>_xlfn.LET(_xlpm.sep," : ",CONCATENATE(E336,_xlpm.sep,F336))</f>
        <v>~oft~ : [ɔft]</v>
      </c>
      <c r="B336" s="1">
        <v>1</v>
      </c>
      <c r="C336" s="3" t="s">
        <v>416</v>
      </c>
      <c r="D336" s="4">
        <f>B336/freq.sum.r1a</f>
        <v>4.6838407494145199E-4</v>
      </c>
      <c r="E336" s="3" t="str">
        <f>_xlfn.LET(_xlpm.sep,":",_xlpm.w,$C336,_xlfn.CONCAT("~",RIGHT(_xlpm.w,LEN(_xlpm.w)-FIND(_xlpm.sep,_xlpm.w)),"~"))</f>
        <v>~oft~</v>
      </c>
      <c r="F336" s="3" t="str">
        <f>_xlfn.LET(_xlpm.sep,":",_xlpm.w,$C336,_xlfn.CONCAT("[",LEFT(_xlpm.w,FIND(_xlpm.sep,_xlpm.w)-1),"]"))</f>
        <v>[ɔft]</v>
      </c>
      <c r="G336" s="5">
        <f>_xlfn.LET(_xlpm.w,E336,LEN(_xlpm.w)-2)</f>
        <v>3</v>
      </c>
      <c r="H336" s="5">
        <f>_xlfn.LET(_xlpm.w,F336,LEN(_xlpm.w)-2)</f>
        <v>3</v>
      </c>
      <c r="I336" s="5">
        <f>_xlfn.LET(_xlpm.a,H336,_xlpm.b,G336,MAX(_xlpm.a,_xlpm.b))</f>
        <v>3</v>
      </c>
      <c r="J336" s="4" cm="1">
        <f t="array" ref="J336">SUM(_xlfn._xlws.FILTER($D$2:$D$673,_xlfn.MAP($E$2:$E$673,_xlfn.LAMBDA(_xlpm.x,_xlpm.x=$E336))))</f>
        <v>4.6838407494145199E-4</v>
      </c>
      <c r="K336" s="4">
        <f>$D336/J336</f>
        <v>1</v>
      </c>
      <c r="L336" s="4" cm="1">
        <f t="array" ref="L336">SUM(_xlfn._xlws.FILTER($D$2:$D$673,_xlfn.MAP($F$2:$F$673,_xlfn.LAMBDA(_xlpm.x,_xlpm.x=$F336))))</f>
        <v>4.6838407494145199E-4</v>
      </c>
      <c r="M336" s="4">
        <f>$D336/L336</f>
        <v>1</v>
      </c>
      <c r="N336" s="4">
        <f>_xlfn.LET(_xlpm.freq,B336,_xlpm.size,H336+1,_xlpm.F,O336,LOG(1+_xlpm.freq)*LOG(1+_xlpm.size)*_xlpm.F)</f>
        <v>0.21041093737452468</v>
      </c>
      <c r="O336" s="4">
        <f>_xlfn.LET(_xlpm.a,M336,_xlpm.b,K336,2*_xlpm.a*_xlpm.b/(_xlpm.a+_xlpm.b))</f>
        <v>1</v>
      </c>
      <c r="P336" s="4">
        <f>_xlfn.LET(_xlpm.p,K336,_xlpm.q,M336,LOG(_xlpm.p/_xlpm.q))</f>
        <v>0</v>
      </c>
      <c r="Q336" s="4"/>
    </row>
    <row r="337" spans="1:17">
      <c r="A337" s="3" t="str">
        <f>_xlfn.LET(_xlpm.sep," : ",CONCATENATE(E337,_xlpm.sep,F337))</f>
        <v>~ukt~ : [ʊkt]</v>
      </c>
      <c r="B337" s="1">
        <v>1</v>
      </c>
      <c r="C337" s="3" t="s">
        <v>433</v>
      </c>
      <c r="D337" s="4">
        <f>B337/freq.sum.r1a</f>
        <v>4.6838407494145199E-4</v>
      </c>
      <c r="E337" s="3" t="str">
        <f>_xlfn.LET(_xlpm.sep,":",_xlpm.w,$C337,_xlfn.CONCAT("~",RIGHT(_xlpm.w,LEN(_xlpm.w)-FIND(_xlpm.sep,_xlpm.w)),"~"))</f>
        <v>~ukt~</v>
      </c>
      <c r="F337" s="3" t="str">
        <f>_xlfn.LET(_xlpm.sep,":",_xlpm.w,$C337,_xlfn.CONCAT("[",LEFT(_xlpm.w,FIND(_xlpm.sep,_xlpm.w)-1),"]"))</f>
        <v>[ʊkt]</v>
      </c>
      <c r="G337" s="5">
        <f>_xlfn.LET(_xlpm.w,E337,LEN(_xlpm.w)-2)</f>
        <v>3</v>
      </c>
      <c r="H337" s="5">
        <f>_xlfn.LET(_xlpm.w,F337,LEN(_xlpm.w)-2)</f>
        <v>3</v>
      </c>
      <c r="I337" s="5">
        <f>_xlfn.LET(_xlpm.a,H337,_xlpm.b,G337,MAX(_xlpm.a,_xlpm.b))</f>
        <v>3</v>
      </c>
      <c r="J337" s="4" cm="1">
        <f t="array" ref="J337">SUM(_xlfn._xlws.FILTER($D$2:$D$673,_xlfn.MAP($E$2:$E$673,_xlfn.LAMBDA(_xlpm.x,_xlpm.x=$E337))))</f>
        <v>4.6838407494145199E-4</v>
      </c>
      <c r="K337" s="4">
        <f>$D337/J337</f>
        <v>1</v>
      </c>
      <c r="L337" s="4" cm="1">
        <f t="array" ref="L337">SUM(_xlfn._xlws.FILTER($D$2:$D$673,_xlfn.MAP($F$2:$F$673,_xlfn.LAMBDA(_xlpm.x,_xlpm.x=$F337))))</f>
        <v>4.6838407494145199E-4</v>
      </c>
      <c r="M337" s="4">
        <f>$D337/L337</f>
        <v>1</v>
      </c>
      <c r="N337" s="4">
        <f>_xlfn.LET(_xlpm.freq,B337,_xlpm.size,H337+1,_xlpm.F,O337,LOG(1+_xlpm.freq)*LOG(1+_xlpm.size)*_xlpm.F)</f>
        <v>0.21041093737452468</v>
      </c>
      <c r="O337" s="4">
        <f>_xlfn.LET(_xlpm.a,M337,_xlpm.b,K337,2*_xlpm.a*_xlpm.b/(_xlpm.a+_xlpm.b))</f>
        <v>1</v>
      </c>
      <c r="P337" s="4">
        <f>_xlfn.LET(_xlpm.p,K337,_xlpm.q,M337,LOG(_xlpm.p/_xlpm.q))</f>
        <v>0</v>
      </c>
      <c r="Q337" s="4"/>
    </row>
    <row r="338" spans="1:17">
      <c r="A338" s="3" t="str">
        <f>_xlfn.LET(_xlpm.sep," : ",CONCATENATE(E338,_xlpm.sep,F338))</f>
        <v>~old~ : [ɔld]</v>
      </c>
      <c r="B338" s="1">
        <v>1</v>
      </c>
      <c r="C338" s="3" t="s">
        <v>448</v>
      </c>
      <c r="D338" s="4">
        <f>B338/freq.sum.r1a</f>
        <v>4.6838407494145199E-4</v>
      </c>
      <c r="E338" s="4" t="str">
        <f>_xlfn.LET(_xlpm.sep,":",_xlpm.w,$C338,_xlfn.CONCAT("~",RIGHT(_xlpm.w,LEN(_xlpm.w)-FIND(_xlpm.sep,_xlpm.w)),"~"))</f>
        <v>~old~</v>
      </c>
      <c r="F338" s="4" t="str">
        <f>_xlfn.LET(_xlpm.sep,":",_xlpm.w,$C338,_xlfn.CONCAT("[",LEFT(_xlpm.w,FIND(_xlpm.sep,_xlpm.w)-1),"]"))</f>
        <v>[ɔld]</v>
      </c>
      <c r="G338" s="5">
        <f>_xlfn.LET(_xlpm.w,E338,LEN(_xlpm.w)-2)</f>
        <v>3</v>
      </c>
      <c r="H338" s="5">
        <f>_xlfn.LET(_xlpm.w,F338,LEN(_xlpm.w)-2)</f>
        <v>3</v>
      </c>
      <c r="I338" s="5">
        <f>_xlfn.LET(_xlpm.a,H338,_xlpm.b,G338,MAX(_xlpm.a,_xlpm.b))</f>
        <v>3</v>
      </c>
      <c r="J338" s="4" cm="1">
        <f t="array" ref="J338">SUM(_xlfn._xlws.FILTER($D$2:$D$673,_xlfn.MAP($E$2:$E$673,_xlfn.LAMBDA(_xlpm.x,_xlpm.x=$E338))))</f>
        <v>4.6838407494145199E-4</v>
      </c>
      <c r="K338" s="4">
        <f>$D338/J338</f>
        <v>1</v>
      </c>
      <c r="L338" s="4" cm="1">
        <f t="array" ref="L338">SUM(_xlfn._xlws.FILTER($D$2:$D$673,_xlfn.MAP($F$2:$F$673,_xlfn.LAMBDA(_xlpm.x,_xlpm.x=$F338))))</f>
        <v>4.6838407494145199E-4</v>
      </c>
      <c r="M338" s="4">
        <f>$D338/L338</f>
        <v>1</v>
      </c>
      <c r="N338" s="4">
        <f>_xlfn.LET(_xlpm.freq,B338,_xlpm.size,H338+1,_xlpm.F,O338,LOG(1+_xlpm.freq)*LOG(1+_xlpm.size)*_xlpm.F)</f>
        <v>0.21041093737452468</v>
      </c>
      <c r="O338" s="4">
        <f>_xlfn.LET(_xlpm.a,M338,_xlpm.b,K338,2*_xlpm.a*_xlpm.b/(_xlpm.a+_xlpm.b))</f>
        <v>1</v>
      </c>
      <c r="P338" s="4">
        <f>_xlfn.LET(_xlpm.p,K338,_xlpm.q,M338,LOG(_xlpm.p/_xlpm.q))</f>
        <v>0</v>
      </c>
      <c r="Q338" s="4"/>
    </row>
    <row r="339" spans="1:17">
      <c r="A339" s="3" t="str">
        <f>_xlfn.LET(_xlpm.sep," : ",CONCATENATE(E339,_xlpm.sep,F339))</f>
        <v>~ilf~ : [ɪlf]</v>
      </c>
      <c r="B339" s="1">
        <v>1</v>
      </c>
      <c r="C339" s="3" t="s">
        <v>449</v>
      </c>
      <c r="D339" s="4">
        <f>B339/freq.sum.r1a</f>
        <v>4.6838407494145199E-4</v>
      </c>
      <c r="E339" s="3" t="str">
        <f>_xlfn.LET(_xlpm.sep,":",_xlpm.w,$C339,_xlfn.CONCAT("~",RIGHT(_xlpm.w,LEN(_xlpm.w)-FIND(_xlpm.sep,_xlpm.w)),"~"))</f>
        <v>~ilf~</v>
      </c>
      <c r="F339" s="3" t="str">
        <f>_xlfn.LET(_xlpm.sep,":",_xlpm.w,$C339,_xlfn.CONCAT("[",LEFT(_xlpm.w,FIND(_xlpm.sep,_xlpm.w)-1),"]"))</f>
        <v>[ɪlf]</v>
      </c>
      <c r="G339" s="5">
        <f>_xlfn.LET(_xlpm.w,E339,LEN(_xlpm.w)-2)</f>
        <v>3</v>
      </c>
      <c r="H339" s="5">
        <f>_xlfn.LET(_xlpm.w,F339,LEN(_xlpm.w)-2)</f>
        <v>3</v>
      </c>
      <c r="I339" s="5">
        <f>_xlfn.LET(_xlpm.a,H339,_xlpm.b,G339,MAX(_xlpm.a,_xlpm.b))</f>
        <v>3</v>
      </c>
      <c r="J339" s="4" cm="1">
        <f t="array" ref="J339">SUM(_xlfn._xlws.FILTER($D$2:$D$673,_xlfn.MAP($E$2:$E$673,_xlfn.LAMBDA(_xlpm.x,_xlpm.x=$E339))))</f>
        <v>4.6838407494145199E-4</v>
      </c>
      <c r="K339" s="4">
        <f>$D339/J339</f>
        <v>1</v>
      </c>
      <c r="L339" s="4" cm="1">
        <f t="array" ref="L339">SUM(_xlfn._xlws.FILTER($D$2:$D$673,_xlfn.MAP($F$2:$F$673,_xlfn.LAMBDA(_xlpm.x,_xlpm.x=$F339))))</f>
        <v>4.6838407494145199E-4</v>
      </c>
      <c r="M339" s="4">
        <f>$D339/L339</f>
        <v>1</v>
      </c>
      <c r="N339" s="4">
        <f>_xlfn.LET(_xlpm.freq,B339,_xlpm.size,H339+1,_xlpm.F,O339,LOG(1+_xlpm.freq)*LOG(1+_xlpm.size)*_xlpm.F)</f>
        <v>0.21041093737452468</v>
      </c>
      <c r="O339" s="4">
        <f>_xlfn.LET(_xlpm.a,M339,_xlpm.b,K339,2*_xlpm.a*_xlpm.b/(_xlpm.a+_xlpm.b))</f>
        <v>1</v>
      </c>
      <c r="P339" s="4">
        <f>_xlfn.LET(_xlpm.p,K339,_xlpm.q,M339,LOG(_xlpm.p/_xlpm.q))</f>
        <v>0</v>
      </c>
      <c r="Q339" s="4"/>
    </row>
    <row r="340" spans="1:17">
      <c r="A340" s="3" t="str">
        <f>_xlfn.LET(_xlpm.sep," : ",CONCATENATE(E340,_xlpm.sep,F340))</f>
        <v>~elb~ : [ɛlp]</v>
      </c>
      <c r="B340" s="1">
        <v>1</v>
      </c>
      <c r="C340" s="3" t="s">
        <v>457</v>
      </c>
      <c r="D340" s="4">
        <f>B340/freq.sum.r1a</f>
        <v>4.6838407494145199E-4</v>
      </c>
      <c r="E340" s="3" t="str">
        <f>_xlfn.LET(_xlpm.sep,":",_xlpm.w,$C340,_xlfn.CONCAT("~",RIGHT(_xlpm.w,LEN(_xlpm.w)-FIND(_xlpm.sep,_xlpm.w)),"~"))</f>
        <v>~elb~</v>
      </c>
      <c r="F340" s="3" t="str">
        <f>_xlfn.LET(_xlpm.sep,":",_xlpm.w,$C340,_xlfn.CONCAT("[",LEFT(_xlpm.w,FIND(_xlpm.sep,_xlpm.w)-1),"]"))</f>
        <v>[ɛlp]</v>
      </c>
      <c r="G340" s="5">
        <f>_xlfn.LET(_xlpm.w,E340,LEN(_xlpm.w)-2)</f>
        <v>3</v>
      </c>
      <c r="H340" s="5">
        <f>_xlfn.LET(_xlpm.w,F340,LEN(_xlpm.w)-2)</f>
        <v>3</v>
      </c>
      <c r="I340" s="5">
        <f>_xlfn.LET(_xlpm.a,H340,_xlpm.b,G340,MAX(_xlpm.a,_xlpm.b))</f>
        <v>3</v>
      </c>
      <c r="J340" s="4" cm="1">
        <f t="array" ref="J340">SUM(_xlfn._xlws.FILTER($D$2:$D$673,_xlfn.MAP($E$2:$E$673,_xlfn.LAMBDA(_xlpm.x,_xlpm.x=$E340))))</f>
        <v>4.6838407494145199E-4</v>
      </c>
      <c r="K340" s="4">
        <f>$D340/J340</f>
        <v>1</v>
      </c>
      <c r="L340" s="4" cm="1">
        <f t="array" ref="L340">SUM(_xlfn._xlws.FILTER($D$2:$D$673,_xlfn.MAP($F$2:$F$673,_xlfn.LAMBDA(_xlpm.x,_xlpm.x=$F340))))</f>
        <v>4.6838407494145199E-4</v>
      </c>
      <c r="M340" s="4">
        <f>$D340/L340</f>
        <v>1</v>
      </c>
      <c r="N340" s="4">
        <f>_xlfn.LET(_xlpm.freq,B340,_xlpm.size,H340+1,_xlpm.F,O340,LOG(1+_xlpm.freq)*LOG(1+_xlpm.size)*_xlpm.F)</f>
        <v>0.21041093737452468</v>
      </c>
      <c r="O340" s="4">
        <f>_xlfn.LET(_xlpm.a,M340,_xlpm.b,K340,2*_xlpm.a*_xlpm.b/(_xlpm.a+_xlpm.b))</f>
        <v>1</v>
      </c>
      <c r="P340" s="4">
        <f>_xlfn.LET(_xlpm.p,K340,_xlpm.q,M340,LOG(_xlpm.p/_xlpm.q))</f>
        <v>0</v>
      </c>
      <c r="Q340" s="4"/>
    </row>
    <row r="341" spans="1:17">
      <c r="A341" s="3" t="str">
        <f>_xlfn.LET(_xlpm.sep," : ",CONCATENATE(E341,_xlpm.sep,F341))</f>
        <v>~emp~ : [ɛmp]</v>
      </c>
      <c r="B341" s="1">
        <v>1</v>
      </c>
      <c r="C341" s="3" t="s">
        <v>475</v>
      </c>
      <c r="D341" s="4">
        <f>B341/freq.sum.r1a</f>
        <v>4.6838407494145199E-4</v>
      </c>
      <c r="E341" s="4" t="str">
        <f>_xlfn.LET(_xlpm.sep,":",_xlpm.w,$C341,_xlfn.CONCAT("~",RIGHT(_xlpm.w,LEN(_xlpm.w)-FIND(_xlpm.sep,_xlpm.w)),"~"))</f>
        <v>~emp~</v>
      </c>
      <c r="F341" s="4" t="str">
        <f>_xlfn.LET(_xlpm.sep,":",_xlpm.w,$C341,_xlfn.CONCAT("[",LEFT(_xlpm.w,FIND(_xlpm.sep,_xlpm.w)-1),"]"))</f>
        <v>[ɛmp]</v>
      </c>
      <c r="G341" s="5">
        <f>_xlfn.LET(_xlpm.w,E341,LEN(_xlpm.w)-2)</f>
        <v>3</v>
      </c>
      <c r="H341" s="5">
        <f>_xlfn.LET(_xlpm.w,F341,LEN(_xlpm.w)-2)</f>
        <v>3</v>
      </c>
      <c r="I341" s="5">
        <f>_xlfn.LET(_xlpm.a,H341,_xlpm.b,G341,MAX(_xlpm.a,_xlpm.b))</f>
        <v>3</v>
      </c>
      <c r="J341" s="4" cm="1">
        <f t="array" ref="J341">SUM(_xlfn._xlws.FILTER($D$2:$D$673,_xlfn.MAP($E$2:$E$673,_xlfn.LAMBDA(_xlpm.x,_xlpm.x=$E341))))</f>
        <v>4.6838407494145199E-4</v>
      </c>
      <c r="K341" s="4">
        <f>$D341/J341</f>
        <v>1</v>
      </c>
      <c r="L341" s="4" cm="1">
        <f t="array" ref="L341">SUM(_xlfn._xlws.FILTER($D$2:$D$673,_xlfn.MAP($F$2:$F$673,_xlfn.LAMBDA(_xlpm.x,_xlpm.x=$F341))))</f>
        <v>4.6838407494145199E-4</v>
      </c>
      <c r="M341" s="4">
        <f>$D341/L341</f>
        <v>1</v>
      </c>
      <c r="N341" s="4">
        <f>_xlfn.LET(_xlpm.freq,B341,_xlpm.size,H341+1,_xlpm.F,O341,LOG(1+_xlpm.freq)*LOG(1+_xlpm.size)*_xlpm.F)</f>
        <v>0.21041093737452468</v>
      </c>
      <c r="O341" s="4">
        <f>_xlfn.LET(_xlpm.a,M341,_xlpm.b,K341,2*_xlpm.a*_xlpm.b/(_xlpm.a+_xlpm.b))</f>
        <v>1</v>
      </c>
      <c r="P341" s="4">
        <f>_xlfn.LET(_xlpm.p,K341,_xlpm.q,M341,LOG(_xlpm.p/_xlpm.q))</f>
        <v>0</v>
      </c>
      <c r="Q341" s="4"/>
    </row>
    <row r="342" spans="1:17">
      <c r="A342" s="3" t="str">
        <f>_xlfn.LET(_xlpm.sep," : ",CONCATENATE(E342,_xlpm.sep,F342))</f>
        <v>~ünf~ : [ʏnf]</v>
      </c>
      <c r="B342" s="1">
        <v>1</v>
      </c>
      <c r="C342" s="3" t="s">
        <v>499</v>
      </c>
      <c r="D342" s="4">
        <f>B342/freq.sum.r1a</f>
        <v>4.6838407494145199E-4</v>
      </c>
      <c r="E342" s="4" t="str">
        <f>_xlfn.LET(_xlpm.sep,":",_xlpm.w,$C342,_xlfn.CONCAT("~",RIGHT(_xlpm.w,LEN(_xlpm.w)-FIND(_xlpm.sep,_xlpm.w)),"~"))</f>
        <v>~ünf~</v>
      </c>
      <c r="F342" s="4" t="str">
        <f>_xlfn.LET(_xlpm.sep,":",_xlpm.w,$C342,_xlfn.CONCAT("[",LEFT(_xlpm.w,FIND(_xlpm.sep,_xlpm.w)-1),"]"))</f>
        <v>[ʏnf]</v>
      </c>
      <c r="G342" s="5">
        <f>_xlfn.LET(_xlpm.w,E342,LEN(_xlpm.w)-2)</f>
        <v>3</v>
      </c>
      <c r="H342" s="5">
        <f>_xlfn.LET(_xlpm.w,F342,LEN(_xlpm.w)-2)</f>
        <v>3</v>
      </c>
      <c r="I342" s="5">
        <f>_xlfn.LET(_xlpm.a,H342,_xlpm.b,G342,MAX(_xlpm.a,_xlpm.b))</f>
        <v>3</v>
      </c>
      <c r="J342" s="4" cm="1">
        <f t="array" ref="J342">SUM(_xlfn._xlws.FILTER($D$2:$D$673,_xlfn.MAP($E$2:$E$673,_xlfn.LAMBDA(_xlpm.x,_xlpm.x=$E342))))</f>
        <v>4.6838407494145199E-4</v>
      </c>
      <c r="K342" s="4">
        <f>$D342/J342</f>
        <v>1</v>
      </c>
      <c r="L342" s="4" cm="1">
        <f t="array" ref="L342">SUM(_xlfn._xlws.FILTER($D$2:$D$673,_xlfn.MAP($F$2:$F$673,_xlfn.LAMBDA(_xlpm.x,_xlpm.x=$F342))))</f>
        <v>4.6838407494145199E-4</v>
      </c>
      <c r="M342" s="4">
        <f>$D342/L342</f>
        <v>1</v>
      </c>
      <c r="N342" s="4">
        <f>_xlfn.LET(_xlpm.freq,B342,_xlpm.size,H342+1,_xlpm.F,O342,LOG(1+_xlpm.freq)*LOG(1+_xlpm.size)*_xlpm.F)</f>
        <v>0.21041093737452468</v>
      </c>
      <c r="O342" s="4">
        <f>_xlfn.LET(_xlpm.a,M342,_xlpm.b,K342,2*_xlpm.a*_xlpm.b/(_xlpm.a+_xlpm.b))</f>
        <v>1</v>
      </c>
      <c r="P342" s="4">
        <f>_xlfn.LET(_xlpm.p,K342,_xlpm.q,M342,LOG(_xlpm.p/_xlpm.q))</f>
        <v>0</v>
      </c>
      <c r="Q342" s="4"/>
    </row>
    <row r="343" spans="1:17">
      <c r="A343" s="3" t="str">
        <f>_xlfn.LET(_xlpm.sep," : ",CONCATENATE(E343,_xlpm.sep,F343))</f>
        <v>~ins~ : [ɪns]</v>
      </c>
      <c r="B343" s="1">
        <v>1</v>
      </c>
      <c r="C343" s="3" t="s">
        <v>500</v>
      </c>
      <c r="D343" s="4">
        <f>B343/freq.sum.r1a</f>
        <v>4.6838407494145199E-4</v>
      </c>
      <c r="E343" s="3" t="str">
        <f>_xlfn.LET(_xlpm.sep,":",_xlpm.w,$C343,_xlfn.CONCAT("~",RIGHT(_xlpm.w,LEN(_xlpm.w)-FIND(_xlpm.sep,_xlpm.w)),"~"))</f>
        <v>~ins~</v>
      </c>
      <c r="F343" s="3" t="str">
        <f>_xlfn.LET(_xlpm.sep,":",_xlpm.w,$C343,_xlfn.CONCAT("[",LEFT(_xlpm.w,FIND(_xlpm.sep,_xlpm.w)-1),"]"))</f>
        <v>[ɪns]</v>
      </c>
      <c r="G343" s="5">
        <f>_xlfn.LET(_xlpm.w,E343,LEN(_xlpm.w)-2)</f>
        <v>3</v>
      </c>
      <c r="H343" s="5">
        <f>_xlfn.LET(_xlpm.w,F343,LEN(_xlpm.w)-2)</f>
        <v>3</v>
      </c>
      <c r="I343" s="5">
        <f>_xlfn.LET(_xlpm.a,H343,_xlpm.b,G343,MAX(_xlpm.a,_xlpm.b))</f>
        <v>3</v>
      </c>
      <c r="J343" s="4" cm="1">
        <f t="array" ref="J343">SUM(_xlfn._xlws.FILTER($D$2:$D$673,_xlfn.MAP($E$2:$E$673,_xlfn.LAMBDA(_xlpm.x,_xlpm.x=$E343))))</f>
        <v>4.6838407494145199E-4</v>
      </c>
      <c r="K343" s="4">
        <f>$D343/J343</f>
        <v>1</v>
      </c>
      <c r="L343" s="4" cm="1">
        <f t="array" ref="L343">SUM(_xlfn._xlws.FILTER($D$2:$D$673,_xlfn.MAP($F$2:$F$673,_xlfn.LAMBDA(_xlpm.x,_xlpm.x=$F343))))</f>
        <v>4.6838407494145199E-4</v>
      </c>
      <c r="M343" s="4">
        <f>$D343/L343</f>
        <v>1</v>
      </c>
      <c r="N343" s="4">
        <f>_xlfn.LET(_xlpm.freq,B343,_xlpm.size,H343+1,_xlpm.F,O343,LOG(1+_xlpm.freq)*LOG(1+_xlpm.size)*_xlpm.F)</f>
        <v>0.21041093737452468</v>
      </c>
      <c r="O343" s="4">
        <f>_xlfn.LET(_xlpm.a,M343,_xlpm.b,K343,2*_xlpm.a*_xlpm.b/(_xlpm.a+_xlpm.b))</f>
        <v>1</v>
      </c>
      <c r="P343" s="4">
        <f>_xlfn.LET(_xlpm.p,K343,_xlpm.q,M343,LOG(_xlpm.p/_xlpm.q))</f>
        <v>0</v>
      </c>
      <c r="Q343" s="4"/>
    </row>
    <row r="344" spans="1:17">
      <c r="A344" s="3" t="str">
        <f>_xlfn.LET(_xlpm.sep," : ",CONCATENATE(E344,_xlpm.sep,F344))</f>
        <v>~uns~ : [ʊns]</v>
      </c>
      <c r="B344" s="1">
        <v>1</v>
      </c>
      <c r="C344" s="3" t="s">
        <v>501</v>
      </c>
      <c r="D344" s="4">
        <f>B344/freq.sum.r1a</f>
        <v>4.6838407494145199E-4</v>
      </c>
      <c r="E344" s="4" t="str">
        <f>_xlfn.LET(_xlpm.sep,":",_xlpm.w,$C344,_xlfn.CONCAT("~",RIGHT(_xlpm.w,LEN(_xlpm.w)-FIND(_xlpm.sep,_xlpm.w)),"~"))</f>
        <v>~uns~</v>
      </c>
      <c r="F344" s="4" t="str">
        <f>_xlfn.LET(_xlpm.sep,":",_xlpm.w,$C344,_xlfn.CONCAT("[",LEFT(_xlpm.w,FIND(_xlpm.sep,_xlpm.w)-1),"]"))</f>
        <v>[ʊns]</v>
      </c>
      <c r="G344" s="5">
        <f>_xlfn.LET(_xlpm.w,E344,LEN(_xlpm.w)-2)</f>
        <v>3</v>
      </c>
      <c r="H344" s="5">
        <f>_xlfn.LET(_xlpm.w,F344,LEN(_xlpm.w)-2)</f>
        <v>3</v>
      </c>
      <c r="I344" s="5">
        <f>_xlfn.LET(_xlpm.a,H344,_xlpm.b,G344,MAX(_xlpm.a,_xlpm.b))</f>
        <v>3</v>
      </c>
      <c r="J344" s="4" cm="1">
        <f t="array" ref="J344">SUM(_xlfn._xlws.FILTER($D$2:$D$673,_xlfn.MAP($E$2:$E$673,_xlfn.LAMBDA(_xlpm.x,_xlpm.x=$E344))))</f>
        <v>4.6838407494145199E-4</v>
      </c>
      <c r="K344" s="4">
        <f>$D344/J344</f>
        <v>1</v>
      </c>
      <c r="L344" s="4" cm="1">
        <f t="array" ref="L344">SUM(_xlfn._xlws.FILTER($D$2:$D$673,_xlfn.MAP($F$2:$F$673,_xlfn.LAMBDA(_xlpm.x,_xlpm.x=$F344))))</f>
        <v>4.6838407494145199E-4</v>
      </c>
      <c r="M344" s="4">
        <f>$D344/L344</f>
        <v>1</v>
      </c>
      <c r="N344" s="4">
        <f>_xlfn.LET(_xlpm.freq,B344,_xlpm.size,H344+1,_xlpm.F,O344,LOG(1+_xlpm.freq)*LOG(1+_xlpm.size)*_xlpm.F)</f>
        <v>0.21041093737452468</v>
      </c>
      <c r="O344" s="4">
        <f>_xlfn.LET(_xlpm.a,M344,_xlpm.b,K344,2*_xlpm.a*_xlpm.b/(_xlpm.a+_xlpm.b))</f>
        <v>1</v>
      </c>
      <c r="P344" s="4">
        <f>_xlfn.LET(_xlpm.p,K344,_xlpm.q,M344,LOG(_xlpm.p/_xlpm.q))</f>
        <v>0</v>
      </c>
      <c r="Q344" s="4"/>
    </row>
    <row r="345" spans="1:17">
      <c r="A345" s="3" t="str">
        <f>_xlfn.LET(_xlpm.sep," : ",CONCATENATE(E345,_xlpm.sep,F345))</f>
        <v>~ons~ : [ɔnz]</v>
      </c>
      <c r="B345" s="1">
        <v>1</v>
      </c>
      <c r="C345" s="3" t="s">
        <v>518</v>
      </c>
      <c r="D345" s="4">
        <f>B345/freq.sum.r1a</f>
        <v>4.6838407494145199E-4</v>
      </c>
      <c r="E345" s="3" t="str">
        <f>_xlfn.LET(_xlpm.sep,":",_xlpm.w,$C345,_xlfn.CONCAT("~",RIGHT(_xlpm.w,LEN(_xlpm.w)-FIND(_xlpm.sep,_xlpm.w)),"~"))</f>
        <v>~ons~</v>
      </c>
      <c r="F345" s="3" t="str">
        <f>_xlfn.LET(_xlpm.sep,":",_xlpm.w,$C345,_xlfn.CONCAT("[",LEFT(_xlpm.w,FIND(_xlpm.sep,_xlpm.w)-1),"]"))</f>
        <v>[ɔnz]</v>
      </c>
      <c r="G345" s="5">
        <f>_xlfn.LET(_xlpm.w,E345,LEN(_xlpm.w)-2)</f>
        <v>3</v>
      </c>
      <c r="H345" s="5">
        <f>_xlfn.LET(_xlpm.w,F345,LEN(_xlpm.w)-2)</f>
        <v>3</v>
      </c>
      <c r="I345" s="5">
        <f>_xlfn.LET(_xlpm.a,H345,_xlpm.b,G345,MAX(_xlpm.a,_xlpm.b))</f>
        <v>3</v>
      </c>
      <c r="J345" s="4" cm="1">
        <f t="array" ref="J345">SUM(_xlfn._xlws.FILTER($D$2:$D$673,_xlfn.MAP($E$2:$E$673,_xlfn.LAMBDA(_xlpm.x,_xlpm.x=$E345))))</f>
        <v>4.6838407494145199E-4</v>
      </c>
      <c r="K345" s="4">
        <f>$D345/J345</f>
        <v>1</v>
      </c>
      <c r="L345" s="4" cm="1">
        <f t="array" ref="L345">SUM(_xlfn._xlws.FILTER($D$2:$D$673,_xlfn.MAP($F$2:$F$673,_xlfn.LAMBDA(_xlpm.x,_xlpm.x=$F345))))</f>
        <v>4.6838407494145199E-4</v>
      </c>
      <c r="M345" s="4">
        <f>$D345/L345</f>
        <v>1</v>
      </c>
      <c r="N345" s="4">
        <f>_xlfn.LET(_xlpm.freq,B345,_xlpm.size,H345+1,_xlpm.F,O345,LOG(1+_xlpm.freq)*LOG(1+_xlpm.size)*_xlpm.F)</f>
        <v>0.21041093737452468</v>
      </c>
      <c r="O345" s="4">
        <f>_xlfn.LET(_xlpm.a,M345,_xlpm.b,K345,2*_xlpm.a*_xlpm.b/(_xlpm.a+_xlpm.b))</f>
        <v>1</v>
      </c>
      <c r="P345" s="4">
        <f>_xlfn.LET(_xlpm.p,K345,_xlpm.q,M345,LOG(_xlpm.p/_xlpm.q))</f>
        <v>0</v>
      </c>
      <c r="Q345" s="4"/>
    </row>
    <row r="346" spans="1:17">
      <c r="A346" s="3" t="str">
        <f>_xlfn.LET(_xlpm.sep," : ",CONCATENATE(E346,_xlpm.sep,F346))</f>
        <v>~opf~ : [ɔpf]</v>
      </c>
      <c r="B346" s="1">
        <v>1</v>
      </c>
      <c r="C346" s="3" t="s">
        <v>530</v>
      </c>
      <c r="D346" s="4">
        <f>B346/freq.sum.r1a</f>
        <v>4.6838407494145199E-4</v>
      </c>
      <c r="E346" s="3" t="str">
        <f>_xlfn.LET(_xlpm.sep,":",_xlpm.w,$C346,_xlfn.CONCAT("~",RIGHT(_xlpm.w,LEN(_xlpm.w)-FIND(_xlpm.sep,_xlpm.w)),"~"))</f>
        <v>~opf~</v>
      </c>
      <c r="F346" s="3" t="str">
        <f>_xlfn.LET(_xlpm.sep,":",_xlpm.w,$C346,_xlfn.CONCAT("[",LEFT(_xlpm.w,FIND(_xlpm.sep,_xlpm.w)-1),"]"))</f>
        <v>[ɔpf]</v>
      </c>
      <c r="G346" s="5">
        <f>_xlfn.LET(_xlpm.w,E346,LEN(_xlpm.w)-2)</f>
        <v>3</v>
      </c>
      <c r="H346" s="5">
        <f>_xlfn.LET(_xlpm.w,F346,LEN(_xlpm.w)-2)</f>
        <v>3</v>
      </c>
      <c r="I346" s="5">
        <f>_xlfn.LET(_xlpm.a,H346,_xlpm.b,G346,MAX(_xlpm.a,_xlpm.b))</f>
        <v>3</v>
      </c>
      <c r="J346" s="4" cm="1">
        <f t="array" ref="J346">SUM(_xlfn._xlws.FILTER($D$2:$D$673,_xlfn.MAP($E$2:$E$673,_xlfn.LAMBDA(_xlpm.x,_xlpm.x=$E346))))</f>
        <v>4.6838407494145199E-4</v>
      </c>
      <c r="K346" s="4">
        <f>$D346/J346</f>
        <v>1</v>
      </c>
      <c r="L346" s="4" cm="1">
        <f t="array" ref="L346">SUM(_xlfn._xlws.FILTER($D$2:$D$673,_xlfn.MAP($F$2:$F$673,_xlfn.LAMBDA(_xlpm.x,_xlpm.x=$F346))))</f>
        <v>4.6838407494145199E-4</v>
      </c>
      <c r="M346" s="4">
        <f>$D346/L346</f>
        <v>1</v>
      </c>
      <c r="N346" s="4">
        <f>_xlfn.LET(_xlpm.freq,B346,_xlpm.size,H346+1,_xlpm.F,O346,LOG(1+_xlpm.freq)*LOG(1+_xlpm.size)*_xlpm.F)</f>
        <v>0.21041093737452468</v>
      </c>
      <c r="O346" s="4">
        <f>_xlfn.LET(_xlpm.a,M346,_xlpm.b,K346,2*_xlpm.a*_xlpm.b/(_xlpm.a+_xlpm.b))</f>
        <v>1</v>
      </c>
      <c r="P346" s="4">
        <f>_xlfn.LET(_xlpm.p,K346,_xlpm.q,M346,LOG(_xlpm.p/_xlpm.q))</f>
        <v>0</v>
      </c>
      <c r="Q346" s="4"/>
    </row>
    <row r="347" spans="1:17">
      <c r="A347" s="3" t="str">
        <f>_xlfn.LET(_xlpm.sep," : ",CONCATENATE(E347,_xlpm.sep,F347))</f>
        <v>~obj~ : [ɔpʝ]</v>
      </c>
      <c r="B347" s="1">
        <v>1</v>
      </c>
      <c r="C347" s="3" t="s">
        <v>533</v>
      </c>
      <c r="D347" s="4">
        <f>B347/freq.sum.r1a</f>
        <v>4.6838407494145199E-4</v>
      </c>
      <c r="E347" s="3" t="str">
        <f>_xlfn.LET(_xlpm.sep,":",_xlpm.w,$C347,_xlfn.CONCAT("~",RIGHT(_xlpm.w,LEN(_xlpm.w)-FIND(_xlpm.sep,_xlpm.w)),"~"))</f>
        <v>~obj~</v>
      </c>
      <c r="F347" s="3" t="str">
        <f>_xlfn.LET(_xlpm.sep,":",_xlpm.w,$C347,_xlfn.CONCAT("[",LEFT(_xlpm.w,FIND(_xlpm.sep,_xlpm.w)-1),"]"))</f>
        <v>[ɔpʝ]</v>
      </c>
      <c r="G347" s="5">
        <f>_xlfn.LET(_xlpm.w,E347,LEN(_xlpm.w)-2)</f>
        <v>3</v>
      </c>
      <c r="H347" s="5">
        <f>_xlfn.LET(_xlpm.w,F347,LEN(_xlpm.w)-2)</f>
        <v>3</v>
      </c>
      <c r="I347" s="5">
        <f>_xlfn.LET(_xlpm.a,H347,_xlpm.b,G347,MAX(_xlpm.a,_xlpm.b))</f>
        <v>3</v>
      </c>
      <c r="J347" s="4" cm="1">
        <f t="array" ref="J347">SUM(_xlfn._xlws.FILTER($D$2:$D$673,_xlfn.MAP($E$2:$E$673,_xlfn.LAMBDA(_xlpm.x,_xlpm.x=$E347))))</f>
        <v>4.6838407494145199E-4</v>
      </c>
      <c r="K347" s="4">
        <f>$D347/J347</f>
        <v>1</v>
      </c>
      <c r="L347" s="4" cm="1">
        <f t="array" ref="L347">SUM(_xlfn._xlws.FILTER($D$2:$D$673,_xlfn.MAP($F$2:$F$673,_xlfn.LAMBDA(_xlpm.x,_xlpm.x=$F347))))</f>
        <v>4.6838407494145199E-4</v>
      </c>
      <c r="M347" s="4">
        <f>$D347/L347</f>
        <v>1</v>
      </c>
      <c r="N347" s="4">
        <f>_xlfn.LET(_xlpm.freq,B347,_xlpm.size,H347+1,_xlpm.F,O347,LOG(1+_xlpm.freq)*LOG(1+_xlpm.size)*_xlpm.F)</f>
        <v>0.21041093737452468</v>
      </c>
      <c r="O347" s="4">
        <f>_xlfn.LET(_xlpm.a,M347,_xlpm.b,K347,2*_xlpm.a*_xlpm.b/(_xlpm.a+_xlpm.b))</f>
        <v>1</v>
      </c>
      <c r="P347" s="4">
        <f>_xlfn.LET(_xlpm.p,K347,_xlpm.q,M347,LOG(_xlpm.p/_xlpm.q))</f>
        <v>0</v>
      </c>
      <c r="Q347" s="4"/>
    </row>
    <row r="348" spans="1:17">
      <c r="A348" s="3" t="str">
        <f>_xlfn.LET(_xlpm.sep," : ",CONCATENATE(E348,_xlpm.sep,F348))</f>
        <v>~isk~ : [ɪsk]</v>
      </c>
      <c r="B348" s="1">
        <v>1</v>
      </c>
      <c r="C348" s="3" t="s">
        <v>542</v>
      </c>
      <c r="D348" s="4">
        <f>B348/freq.sum.r1a</f>
        <v>4.6838407494145199E-4</v>
      </c>
      <c r="E348" s="3" t="str">
        <f>_xlfn.LET(_xlpm.sep,":",_xlpm.w,$C348,_xlfn.CONCAT("~",RIGHT(_xlpm.w,LEN(_xlpm.w)-FIND(_xlpm.sep,_xlpm.w)),"~"))</f>
        <v>~isk~</v>
      </c>
      <c r="F348" s="3" t="str">
        <f>_xlfn.LET(_xlpm.sep,":",_xlpm.w,$C348,_xlfn.CONCAT("[",LEFT(_xlpm.w,FIND(_xlpm.sep,_xlpm.w)-1),"]"))</f>
        <v>[ɪsk]</v>
      </c>
      <c r="G348" s="5">
        <f>_xlfn.LET(_xlpm.w,E348,LEN(_xlpm.w)-2)</f>
        <v>3</v>
      </c>
      <c r="H348" s="5">
        <f>_xlfn.LET(_xlpm.w,F348,LEN(_xlpm.w)-2)</f>
        <v>3</v>
      </c>
      <c r="I348" s="5">
        <f>_xlfn.LET(_xlpm.a,H348,_xlpm.b,G348,MAX(_xlpm.a,_xlpm.b))</f>
        <v>3</v>
      </c>
      <c r="J348" s="4" cm="1">
        <f t="array" ref="J348">SUM(_xlfn._xlws.FILTER($D$2:$D$673,_xlfn.MAP($E$2:$E$673,_xlfn.LAMBDA(_xlpm.x,_xlpm.x=$E348))))</f>
        <v>4.6838407494145199E-4</v>
      </c>
      <c r="K348" s="4">
        <f>$D348/J348</f>
        <v>1</v>
      </c>
      <c r="L348" s="4" cm="1">
        <f t="array" ref="L348">SUM(_xlfn._xlws.FILTER($D$2:$D$673,_xlfn.MAP($F$2:$F$673,_xlfn.LAMBDA(_xlpm.x,_xlpm.x=$F348))))</f>
        <v>4.6838407494145199E-4</v>
      </c>
      <c r="M348" s="4">
        <f>$D348/L348</f>
        <v>1</v>
      </c>
      <c r="N348" s="4">
        <f>_xlfn.LET(_xlpm.freq,B348,_xlpm.size,H348+1,_xlpm.F,O348,LOG(1+_xlpm.freq)*LOG(1+_xlpm.size)*_xlpm.F)</f>
        <v>0.21041093737452468</v>
      </c>
      <c r="O348" s="4">
        <f>_xlfn.LET(_xlpm.a,M348,_xlpm.b,K348,2*_xlpm.a*_xlpm.b/(_xlpm.a+_xlpm.b))</f>
        <v>1</v>
      </c>
      <c r="P348" s="4">
        <f>_xlfn.LET(_xlpm.p,K348,_xlpm.q,M348,LOG(_xlpm.p/_xlpm.q))</f>
        <v>0</v>
      </c>
      <c r="Q348" s="4"/>
    </row>
    <row r="349" spans="1:17">
      <c r="A349" s="3" t="str">
        <f>_xlfn.LET(_xlpm.sep," : ",CONCATENATE(E349,_xlpm.sep,F349))</f>
        <v>~etz~ : [ɛts]</v>
      </c>
      <c r="B349" s="1">
        <v>1</v>
      </c>
      <c r="C349" s="3" t="s">
        <v>571</v>
      </c>
      <c r="D349" s="4">
        <f>B349/freq.sum.r1a</f>
        <v>4.6838407494145199E-4</v>
      </c>
      <c r="E349" s="4" t="str">
        <f>_xlfn.LET(_xlpm.sep,":",_xlpm.w,$C349,_xlfn.CONCAT("~",RIGHT(_xlpm.w,LEN(_xlpm.w)-FIND(_xlpm.sep,_xlpm.w)),"~"))</f>
        <v>~etz~</v>
      </c>
      <c r="F349" s="4" t="str">
        <f>_xlfn.LET(_xlpm.sep,":",_xlpm.w,$C349,_xlfn.CONCAT("[",LEFT(_xlpm.w,FIND(_xlpm.sep,_xlpm.w)-1),"]"))</f>
        <v>[ɛts]</v>
      </c>
      <c r="G349" s="5">
        <f>_xlfn.LET(_xlpm.w,E349,LEN(_xlpm.w)-2)</f>
        <v>3</v>
      </c>
      <c r="H349" s="5">
        <f>_xlfn.LET(_xlpm.w,F349,LEN(_xlpm.w)-2)</f>
        <v>3</v>
      </c>
      <c r="I349" s="5">
        <f>_xlfn.LET(_xlpm.a,H349,_xlpm.b,G349,MAX(_xlpm.a,_xlpm.b))</f>
        <v>3</v>
      </c>
      <c r="J349" s="4" cm="1">
        <f t="array" ref="J349">SUM(_xlfn._xlws.FILTER($D$2:$D$673,_xlfn.MAP($E$2:$E$673,_xlfn.LAMBDA(_xlpm.x,_xlpm.x=$E349))))</f>
        <v>4.6838407494145199E-4</v>
      </c>
      <c r="K349" s="4">
        <f>$D349/J349</f>
        <v>1</v>
      </c>
      <c r="L349" s="4" cm="1">
        <f t="array" ref="L349">SUM(_xlfn._xlws.FILTER($D$2:$D$673,_xlfn.MAP($F$2:$F$673,_xlfn.LAMBDA(_xlpm.x,_xlpm.x=$F349))))</f>
        <v>4.6838407494145199E-4</v>
      </c>
      <c r="M349" s="4">
        <f>$D349/L349</f>
        <v>1</v>
      </c>
      <c r="N349" s="4">
        <f>_xlfn.LET(_xlpm.freq,B349,_xlpm.size,H349+1,_xlpm.F,O349,LOG(1+_xlpm.freq)*LOG(1+_xlpm.size)*_xlpm.F)</f>
        <v>0.21041093737452468</v>
      </c>
      <c r="O349" s="4">
        <f>_xlfn.LET(_xlpm.a,M349,_xlpm.b,K349,2*_xlpm.a*_xlpm.b/(_xlpm.a+_xlpm.b))</f>
        <v>1</v>
      </c>
      <c r="P349" s="4">
        <f>_xlfn.LET(_xlpm.p,K349,_xlpm.q,M349,LOG(_xlpm.p/_xlpm.q))</f>
        <v>0</v>
      </c>
      <c r="Q349" s="4"/>
    </row>
    <row r="350" spans="1:17">
      <c r="A350" s="3" t="str">
        <f>_xlfn.LET(_xlpm.sep," : ",CONCATENATE(E350,_xlpm.sep,F350))</f>
        <v>~itz~ : [ɪts]</v>
      </c>
      <c r="B350" s="1">
        <v>1</v>
      </c>
      <c r="C350" s="3" t="s">
        <v>572</v>
      </c>
      <c r="D350" s="4">
        <f>B350/freq.sum.r1a</f>
        <v>4.6838407494145199E-4</v>
      </c>
      <c r="E350" s="4" t="str">
        <f>_xlfn.LET(_xlpm.sep,":",_xlpm.w,$C350,_xlfn.CONCAT("~",RIGHT(_xlpm.w,LEN(_xlpm.w)-FIND(_xlpm.sep,_xlpm.w)),"~"))</f>
        <v>~itz~</v>
      </c>
      <c r="F350" s="4" t="str">
        <f>_xlfn.LET(_xlpm.sep,":",_xlpm.w,$C350,_xlfn.CONCAT("[",LEFT(_xlpm.w,FIND(_xlpm.sep,_xlpm.w)-1),"]"))</f>
        <v>[ɪts]</v>
      </c>
      <c r="G350" s="5">
        <f>_xlfn.LET(_xlpm.w,E350,LEN(_xlpm.w)-2)</f>
        <v>3</v>
      </c>
      <c r="H350" s="5">
        <f>_xlfn.LET(_xlpm.w,F350,LEN(_xlpm.w)-2)</f>
        <v>3</v>
      </c>
      <c r="I350" s="5">
        <f>_xlfn.LET(_xlpm.a,H350,_xlpm.b,G350,MAX(_xlpm.a,_xlpm.b))</f>
        <v>3</v>
      </c>
      <c r="J350" s="4" cm="1">
        <f t="array" ref="J350">SUM(_xlfn._xlws.FILTER($D$2:$D$673,_xlfn.MAP($E$2:$E$673,_xlfn.LAMBDA(_xlpm.x,_xlpm.x=$E350))))</f>
        <v>4.6838407494145199E-4</v>
      </c>
      <c r="K350" s="4">
        <f>$D350/J350</f>
        <v>1</v>
      </c>
      <c r="L350" s="4" cm="1">
        <f t="array" ref="L350">SUM(_xlfn._xlws.FILTER($D$2:$D$673,_xlfn.MAP($F$2:$F$673,_xlfn.LAMBDA(_xlpm.x,_xlpm.x=$F350))))</f>
        <v>4.6838407494145199E-4</v>
      </c>
      <c r="M350" s="4">
        <f>$D350/L350</f>
        <v>1</v>
      </c>
      <c r="N350" s="4">
        <f>_xlfn.LET(_xlpm.freq,B350,_xlpm.size,H350+1,_xlpm.F,O350,LOG(1+_xlpm.freq)*LOG(1+_xlpm.size)*_xlpm.F)</f>
        <v>0.21041093737452468</v>
      </c>
      <c r="O350" s="4">
        <f>_xlfn.LET(_xlpm.a,M350,_xlpm.b,K350,2*_xlpm.a*_xlpm.b/(_xlpm.a+_xlpm.b))</f>
        <v>1</v>
      </c>
      <c r="P350" s="4">
        <f>_xlfn.LET(_xlpm.p,K350,_xlpm.q,M350,LOG(_xlpm.p/_xlpm.q))</f>
        <v>0</v>
      </c>
      <c r="Q350" s="4"/>
    </row>
    <row r="351" spans="1:17">
      <c r="A351" s="3" t="str">
        <f>_xlfn.LET(_xlpm.sep," : ",CONCATENATE(E351,_xlpm.sep,F351))</f>
        <v>~ütz~ : [ʏts]</v>
      </c>
      <c r="B351" s="1">
        <v>1</v>
      </c>
      <c r="C351" s="3" t="s">
        <v>573</v>
      </c>
      <c r="D351" s="4">
        <f>B351/freq.sum.r1a</f>
        <v>4.6838407494145199E-4</v>
      </c>
      <c r="E351" s="3" t="str">
        <f>_xlfn.LET(_xlpm.sep,":",_xlpm.w,$C351,_xlfn.CONCAT("~",RIGHT(_xlpm.w,LEN(_xlpm.w)-FIND(_xlpm.sep,_xlpm.w)),"~"))</f>
        <v>~ütz~</v>
      </c>
      <c r="F351" s="3" t="str">
        <f>_xlfn.LET(_xlpm.sep,":",_xlpm.w,$C351,_xlfn.CONCAT("[",LEFT(_xlpm.w,FIND(_xlpm.sep,_xlpm.w)-1),"]"))</f>
        <v>[ʏts]</v>
      </c>
      <c r="G351" s="5">
        <f>_xlfn.LET(_xlpm.w,E351,LEN(_xlpm.w)-2)</f>
        <v>3</v>
      </c>
      <c r="H351" s="5">
        <f>_xlfn.LET(_xlpm.w,F351,LEN(_xlpm.w)-2)</f>
        <v>3</v>
      </c>
      <c r="I351" s="5">
        <f>_xlfn.LET(_xlpm.a,H351,_xlpm.b,G351,MAX(_xlpm.a,_xlpm.b))</f>
        <v>3</v>
      </c>
      <c r="J351" s="4" cm="1">
        <f t="array" ref="J351">SUM(_xlfn._xlws.FILTER($D$2:$D$673,_xlfn.MAP($E$2:$E$673,_xlfn.LAMBDA(_xlpm.x,_xlpm.x=$E351))))</f>
        <v>4.6838407494145199E-4</v>
      </c>
      <c r="K351" s="4">
        <f>$D351/J351</f>
        <v>1</v>
      </c>
      <c r="L351" s="4" cm="1">
        <f t="array" ref="L351">SUM(_xlfn._xlws.FILTER($D$2:$D$673,_xlfn.MAP($F$2:$F$673,_xlfn.LAMBDA(_xlpm.x,_xlpm.x=$F351))))</f>
        <v>4.6838407494145199E-4</v>
      </c>
      <c r="M351" s="4">
        <f>$D351/L351</f>
        <v>1</v>
      </c>
      <c r="N351" s="4">
        <f>_xlfn.LET(_xlpm.freq,B351,_xlpm.size,H351+1,_xlpm.F,O351,LOG(1+_xlpm.freq)*LOG(1+_xlpm.size)*_xlpm.F)</f>
        <v>0.21041093737452468</v>
      </c>
      <c r="O351" s="4">
        <f>_xlfn.LET(_xlpm.a,M351,_xlpm.b,K351,2*_xlpm.a*_xlpm.b/(_xlpm.a+_xlpm.b))</f>
        <v>1</v>
      </c>
      <c r="P351" s="4">
        <f>_xlfn.LET(_xlpm.p,K351,_xlpm.q,M351,LOG(_xlpm.p/_xlpm.q))</f>
        <v>0</v>
      </c>
      <c r="Q351" s="4"/>
    </row>
    <row r="352" spans="1:17">
      <c r="A352" s="3" t="str">
        <f>_xlfn.LET(_xlpm.sep," : ",CONCATENATE(E352,_xlpm.sep,F352))</f>
        <v>~orf~ : [ɔʁf]</v>
      </c>
      <c r="B352" s="1">
        <v>1</v>
      </c>
      <c r="C352" s="3" t="s">
        <v>624</v>
      </c>
      <c r="D352" s="4">
        <f>B352/freq.sum.r1a</f>
        <v>4.6838407494145199E-4</v>
      </c>
      <c r="E352" s="4" t="str">
        <f>_xlfn.LET(_xlpm.sep,":",_xlpm.w,$C352,_xlfn.CONCAT("~",RIGHT(_xlpm.w,LEN(_xlpm.w)-FIND(_xlpm.sep,_xlpm.w)),"~"))</f>
        <v>~orf~</v>
      </c>
      <c r="F352" s="4" t="str">
        <f>_xlfn.LET(_xlpm.sep,":",_xlpm.w,$C352,_xlfn.CONCAT("[",LEFT(_xlpm.w,FIND(_xlpm.sep,_xlpm.w)-1),"]"))</f>
        <v>[ɔʁf]</v>
      </c>
      <c r="G352" s="5">
        <f>_xlfn.LET(_xlpm.w,E352,LEN(_xlpm.w)-2)</f>
        <v>3</v>
      </c>
      <c r="H352" s="5">
        <f>_xlfn.LET(_xlpm.w,F352,LEN(_xlpm.w)-2)</f>
        <v>3</v>
      </c>
      <c r="I352" s="5">
        <f>_xlfn.LET(_xlpm.a,H352,_xlpm.b,G352,MAX(_xlpm.a,_xlpm.b))</f>
        <v>3</v>
      </c>
      <c r="J352" s="4" cm="1">
        <f t="array" ref="J352">SUM(_xlfn._xlws.FILTER($D$2:$D$673,_xlfn.MAP($E$2:$E$673,_xlfn.LAMBDA(_xlpm.x,_xlpm.x=$E352))))</f>
        <v>4.6838407494145199E-4</v>
      </c>
      <c r="K352" s="4">
        <f>$D352/J352</f>
        <v>1</v>
      </c>
      <c r="L352" s="4" cm="1">
        <f t="array" ref="L352">SUM(_xlfn._xlws.FILTER($D$2:$D$673,_xlfn.MAP($F$2:$F$673,_xlfn.LAMBDA(_xlpm.x,_xlpm.x=$F352))))</f>
        <v>4.6838407494145199E-4</v>
      </c>
      <c r="M352" s="4">
        <f>$D352/L352</f>
        <v>1</v>
      </c>
      <c r="N352" s="4">
        <f>_xlfn.LET(_xlpm.freq,B352,_xlpm.size,H352+1,_xlpm.F,O352,LOG(1+_xlpm.freq)*LOG(1+_xlpm.size)*_xlpm.F)</f>
        <v>0.21041093737452468</v>
      </c>
      <c r="O352" s="4">
        <f>_xlfn.LET(_xlpm.a,M352,_xlpm.b,K352,2*_xlpm.a*_xlpm.b/(_xlpm.a+_xlpm.b))</f>
        <v>1</v>
      </c>
      <c r="P352" s="4">
        <f>_xlfn.LET(_xlpm.p,K352,_xlpm.q,M352,LOG(_xlpm.p/_xlpm.q))</f>
        <v>0</v>
      </c>
      <c r="Q352" s="4"/>
    </row>
    <row r="353" spans="1:17">
      <c r="A353" s="3" t="str">
        <f>_xlfn.LET(_xlpm.sep," : ",CONCATENATE(E353,_xlpm.sep,F353))</f>
        <v>~urf~ : [ʊʁf]</v>
      </c>
      <c r="B353" s="1">
        <v>1</v>
      </c>
      <c r="C353" s="3" t="s">
        <v>625</v>
      </c>
      <c r="D353" s="4">
        <f>B353/freq.sum.r1a</f>
        <v>4.6838407494145199E-4</v>
      </c>
      <c r="E353" s="4" t="str">
        <f>_xlfn.LET(_xlpm.sep,":",_xlpm.w,$C353,_xlfn.CONCAT("~",RIGHT(_xlpm.w,LEN(_xlpm.w)-FIND(_xlpm.sep,_xlpm.w)),"~"))</f>
        <v>~urf~</v>
      </c>
      <c r="F353" s="4" t="str">
        <f>_xlfn.LET(_xlpm.sep,":",_xlpm.w,$C353,_xlfn.CONCAT("[",LEFT(_xlpm.w,FIND(_xlpm.sep,_xlpm.w)-1),"]"))</f>
        <v>[ʊʁf]</v>
      </c>
      <c r="G353" s="5">
        <f>_xlfn.LET(_xlpm.w,E353,LEN(_xlpm.w)-2)</f>
        <v>3</v>
      </c>
      <c r="H353" s="5">
        <f>_xlfn.LET(_xlpm.w,F353,LEN(_xlpm.w)-2)</f>
        <v>3</v>
      </c>
      <c r="I353" s="5">
        <f>_xlfn.LET(_xlpm.a,H353,_xlpm.b,G353,MAX(_xlpm.a,_xlpm.b))</f>
        <v>3</v>
      </c>
      <c r="J353" s="4" cm="1">
        <f t="array" ref="J353">SUM(_xlfn._xlws.FILTER($D$2:$D$673,_xlfn.MAP($E$2:$E$673,_xlfn.LAMBDA(_xlpm.x,_xlpm.x=$E353))))</f>
        <v>4.6838407494145199E-4</v>
      </c>
      <c r="K353" s="4">
        <f>$D353/J353</f>
        <v>1</v>
      </c>
      <c r="L353" s="4" cm="1">
        <f t="array" ref="L353">SUM(_xlfn._xlws.FILTER($D$2:$D$673,_xlfn.MAP($F$2:$F$673,_xlfn.LAMBDA(_xlpm.x,_xlpm.x=$F353))))</f>
        <v>4.6838407494145199E-4</v>
      </c>
      <c r="M353" s="4">
        <f>$D353/L353</f>
        <v>1</v>
      </c>
      <c r="N353" s="4">
        <f>_xlfn.LET(_xlpm.freq,B353,_xlpm.size,H353+1,_xlpm.F,O353,LOG(1+_xlpm.freq)*LOG(1+_xlpm.size)*_xlpm.F)</f>
        <v>0.21041093737452468</v>
      </c>
      <c r="O353" s="4">
        <f>_xlfn.LET(_xlpm.a,M353,_xlpm.b,K353,2*_xlpm.a*_xlpm.b/(_xlpm.a+_xlpm.b))</f>
        <v>1</v>
      </c>
      <c r="P353" s="4">
        <f>_xlfn.LET(_xlpm.p,K353,_xlpm.q,M353,LOG(_xlpm.p/_xlpm.q))</f>
        <v>0</v>
      </c>
      <c r="Q353" s="4"/>
    </row>
    <row r="354" spans="1:17">
      <c r="A354" s="3" t="str">
        <f>_xlfn.LET(_xlpm.sep," : ",CONCATENATE(E354,_xlpm.sep,F354))</f>
        <v>~änk~ : [ɛŋk]</v>
      </c>
      <c r="B354" s="1">
        <v>1</v>
      </c>
      <c r="C354" s="3" t="s">
        <v>627</v>
      </c>
      <c r="D354" s="4">
        <f>B354/freq.sum.r1a</f>
        <v>4.6838407494145199E-4</v>
      </c>
      <c r="E354" s="3" t="str">
        <f>_xlfn.LET(_xlpm.sep,":",_xlpm.w,$C354,_xlfn.CONCAT("~",RIGHT(_xlpm.w,LEN(_xlpm.w)-FIND(_xlpm.sep,_xlpm.w)),"~"))</f>
        <v>~änk~</v>
      </c>
      <c r="F354" s="3" t="str">
        <f>_xlfn.LET(_xlpm.sep,":",_xlpm.w,$C354,_xlfn.CONCAT("[",LEFT(_xlpm.w,FIND(_xlpm.sep,_xlpm.w)-1),"]"))</f>
        <v>[ɛŋk]</v>
      </c>
      <c r="G354" s="5">
        <f>_xlfn.LET(_xlpm.w,E354,LEN(_xlpm.w)-2)</f>
        <v>3</v>
      </c>
      <c r="H354" s="5">
        <f>_xlfn.LET(_xlpm.w,F354,LEN(_xlpm.w)-2)</f>
        <v>3</v>
      </c>
      <c r="I354" s="5">
        <f>_xlfn.LET(_xlpm.a,H354,_xlpm.b,G354,MAX(_xlpm.a,_xlpm.b))</f>
        <v>3</v>
      </c>
      <c r="J354" s="4" cm="1">
        <f t="array" ref="J354">SUM(_xlfn._xlws.FILTER($D$2:$D$673,_xlfn.MAP($E$2:$E$673,_xlfn.LAMBDA(_xlpm.x,_xlpm.x=$E354))))</f>
        <v>4.6838407494145199E-4</v>
      </c>
      <c r="K354" s="4">
        <f>$D354/J354</f>
        <v>1</v>
      </c>
      <c r="L354" s="4" cm="1">
        <f t="array" ref="L354">SUM(_xlfn._xlws.FILTER($D$2:$D$673,_xlfn.MAP($F$2:$F$673,_xlfn.LAMBDA(_xlpm.x,_xlpm.x=$F354))))</f>
        <v>4.6838407494145199E-4</v>
      </c>
      <c r="M354" s="4">
        <f>$D354/L354</f>
        <v>1</v>
      </c>
      <c r="N354" s="4">
        <f>_xlfn.LET(_xlpm.freq,B354,_xlpm.size,H354+1,_xlpm.F,O354,LOG(1+_xlpm.freq)*LOG(1+_xlpm.size)*_xlpm.F)</f>
        <v>0.21041093737452468</v>
      </c>
      <c r="O354" s="4">
        <f>_xlfn.LET(_xlpm.a,M354,_xlpm.b,K354,2*_xlpm.a*_xlpm.b/(_xlpm.a+_xlpm.b))</f>
        <v>1</v>
      </c>
      <c r="P354" s="4">
        <f>_xlfn.LET(_xlpm.p,K354,_xlpm.q,M354,LOG(_xlpm.p/_xlpm.q))</f>
        <v>0</v>
      </c>
      <c r="Q354" s="4"/>
    </row>
    <row r="355" spans="1:17">
      <c r="A355" s="3" t="str">
        <f>_xlfn.LET(_xlpm.sep," : ",CONCATENATE(E355,_xlpm.sep,F355))</f>
        <v>~irk~ : [ɪʁk]</v>
      </c>
      <c r="B355" s="1">
        <v>1</v>
      </c>
      <c r="C355" s="3" t="s">
        <v>629</v>
      </c>
      <c r="D355" s="4">
        <f>B355/freq.sum.r1a</f>
        <v>4.6838407494145199E-4</v>
      </c>
      <c r="E355" s="3" t="str">
        <f>_xlfn.LET(_xlpm.sep,":",_xlpm.w,$C355,_xlfn.CONCAT("~",RIGHT(_xlpm.w,LEN(_xlpm.w)-FIND(_xlpm.sep,_xlpm.w)),"~"))</f>
        <v>~irk~</v>
      </c>
      <c r="F355" s="3" t="str">
        <f>_xlfn.LET(_xlpm.sep,":",_xlpm.w,$C355,_xlfn.CONCAT("[",LEFT(_xlpm.w,FIND(_xlpm.sep,_xlpm.w)-1),"]"))</f>
        <v>[ɪʁk]</v>
      </c>
      <c r="G355" s="5">
        <f>_xlfn.LET(_xlpm.w,E355,LEN(_xlpm.w)-2)</f>
        <v>3</v>
      </c>
      <c r="H355" s="5">
        <f>_xlfn.LET(_xlpm.w,F355,LEN(_xlpm.w)-2)</f>
        <v>3</v>
      </c>
      <c r="I355" s="5">
        <f>_xlfn.LET(_xlpm.a,H355,_xlpm.b,G355,MAX(_xlpm.a,_xlpm.b))</f>
        <v>3</v>
      </c>
      <c r="J355" s="4" cm="1">
        <f t="array" ref="J355">SUM(_xlfn._xlws.FILTER($D$2:$D$673,_xlfn.MAP($E$2:$E$673,_xlfn.LAMBDA(_xlpm.x,_xlpm.x=$E355))))</f>
        <v>4.6838407494145199E-4</v>
      </c>
      <c r="K355" s="4">
        <f>$D355/J355</f>
        <v>1</v>
      </c>
      <c r="L355" s="4" cm="1">
        <f t="array" ref="L355">SUM(_xlfn._xlws.FILTER($D$2:$D$673,_xlfn.MAP($F$2:$F$673,_xlfn.LAMBDA(_xlpm.x,_xlpm.x=$F355))))</f>
        <v>4.6838407494145199E-4</v>
      </c>
      <c r="M355" s="4">
        <f>$D355/L355</f>
        <v>1</v>
      </c>
      <c r="N355" s="4">
        <f>_xlfn.LET(_xlpm.freq,B355,_xlpm.size,H355+1,_xlpm.F,O355,LOG(1+_xlpm.freq)*LOG(1+_xlpm.size)*_xlpm.F)</f>
        <v>0.21041093737452468</v>
      </c>
      <c r="O355" s="4">
        <f>_xlfn.LET(_xlpm.a,M355,_xlpm.b,K355,2*_xlpm.a*_xlpm.b/(_xlpm.a+_xlpm.b))</f>
        <v>1</v>
      </c>
      <c r="P355" s="4">
        <f>_xlfn.LET(_xlpm.p,K355,_xlpm.q,M355,LOG(_xlpm.p/_xlpm.q))</f>
        <v>0</v>
      </c>
      <c r="Q355" s="4"/>
    </row>
    <row r="356" spans="1:17">
      <c r="A356" s="3" t="str">
        <f>_xlfn.LET(_xlpm.sep," : ",CONCATENATE(E356,_xlpm.sep,F356))</f>
        <v>~unk~ : [ʊŋk]</v>
      </c>
      <c r="B356" s="1">
        <v>1</v>
      </c>
      <c r="C356" s="3" t="s">
        <v>630</v>
      </c>
      <c r="D356" s="4">
        <f>B356/freq.sum.r1a</f>
        <v>4.6838407494145199E-4</v>
      </c>
      <c r="E356" s="3" t="str">
        <f>_xlfn.LET(_xlpm.sep,":",_xlpm.w,$C356,_xlfn.CONCAT("~",RIGHT(_xlpm.w,LEN(_xlpm.w)-FIND(_xlpm.sep,_xlpm.w)),"~"))</f>
        <v>~unk~</v>
      </c>
      <c r="F356" s="3" t="str">
        <f>_xlfn.LET(_xlpm.sep,":",_xlpm.w,$C356,_xlfn.CONCAT("[",LEFT(_xlpm.w,FIND(_xlpm.sep,_xlpm.w)-1),"]"))</f>
        <v>[ʊŋk]</v>
      </c>
      <c r="G356" s="5">
        <f>_xlfn.LET(_xlpm.w,E356,LEN(_xlpm.w)-2)</f>
        <v>3</v>
      </c>
      <c r="H356" s="5">
        <f>_xlfn.LET(_xlpm.w,F356,LEN(_xlpm.w)-2)</f>
        <v>3</v>
      </c>
      <c r="I356" s="5">
        <f>_xlfn.LET(_xlpm.a,H356,_xlpm.b,G356,MAX(_xlpm.a,_xlpm.b))</f>
        <v>3</v>
      </c>
      <c r="J356" s="4" cm="1">
        <f t="array" ref="J356">SUM(_xlfn._xlws.FILTER($D$2:$D$673,_xlfn.MAP($E$2:$E$673,_xlfn.LAMBDA(_xlpm.x,_xlpm.x=$E356))))</f>
        <v>4.6838407494145199E-4</v>
      </c>
      <c r="K356" s="4">
        <f>$D356/J356</f>
        <v>1</v>
      </c>
      <c r="L356" s="4" cm="1">
        <f t="array" ref="L356">SUM(_xlfn._xlws.FILTER($D$2:$D$673,_xlfn.MAP($F$2:$F$673,_xlfn.LAMBDA(_xlpm.x,_xlpm.x=$F356))))</f>
        <v>4.6838407494145199E-4</v>
      </c>
      <c r="M356" s="4">
        <f>$D356/L356</f>
        <v>1</v>
      </c>
      <c r="N356" s="4">
        <f>_xlfn.LET(_xlpm.freq,B356,_xlpm.size,H356+1,_xlpm.F,O356,LOG(1+_xlpm.freq)*LOG(1+_xlpm.size)*_xlpm.F)</f>
        <v>0.21041093737452468</v>
      </c>
      <c r="O356" s="4">
        <f>_xlfn.LET(_xlpm.a,M356,_xlpm.b,K356,2*_xlpm.a*_xlpm.b/(_xlpm.a+_xlpm.b))</f>
        <v>1</v>
      </c>
      <c r="P356" s="4">
        <f>_xlfn.LET(_xlpm.p,K356,_xlpm.q,M356,LOG(_xlpm.p/_xlpm.q))</f>
        <v>0</v>
      </c>
      <c r="Q356" s="4"/>
    </row>
    <row r="357" spans="1:17">
      <c r="A357" s="3" t="str">
        <f>_xlfn.LET(_xlpm.sep," : ",CONCATENATE(E357,_xlpm.sep,F357))</f>
        <v>~egm~ : [ɛɡm]</v>
      </c>
      <c r="B357" s="1">
        <v>1</v>
      </c>
      <c r="C357" s="3" t="s">
        <v>642</v>
      </c>
      <c r="D357" s="4">
        <f>B357/freq.sum.r1a</f>
        <v>4.6838407494145199E-4</v>
      </c>
      <c r="E357" s="4" t="str">
        <f>_xlfn.LET(_xlpm.sep,":",_xlpm.w,$C357,_xlfn.CONCAT("~",RIGHT(_xlpm.w,LEN(_xlpm.w)-FIND(_xlpm.sep,_xlpm.w)),"~"))</f>
        <v>~egm~</v>
      </c>
      <c r="F357" s="4" t="str">
        <f>_xlfn.LET(_xlpm.sep,":",_xlpm.w,$C357,_xlfn.CONCAT("[",LEFT(_xlpm.w,FIND(_xlpm.sep,_xlpm.w)-1),"]"))</f>
        <v>[ɛɡm]</v>
      </c>
      <c r="G357" s="5">
        <f>_xlfn.LET(_xlpm.w,E357,LEN(_xlpm.w)-2)</f>
        <v>3</v>
      </c>
      <c r="H357" s="5">
        <f>_xlfn.LET(_xlpm.w,F357,LEN(_xlpm.w)-2)</f>
        <v>3</v>
      </c>
      <c r="I357" s="5">
        <f>_xlfn.LET(_xlpm.a,H357,_xlpm.b,G357,MAX(_xlpm.a,_xlpm.b))</f>
        <v>3</v>
      </c>
      <c r="J357" s="4" cm="1">
        <f t="array" ref="J357">SUM(_xlfn._xlws.FILTER($D$2:$D$673,_xlfn.MAP($E$2:$E$673,_xlfn.LAMBDA(_xlpm.x,_xlpm.x=$E357))))</f>
        <v>4.6838407494145199E-4</v>
      </c>
      <c r="K357" s="4">
        <f>$D357/J357</f>
        <v>1</v>
      </c>
      <c r="L357" s="4" cm="1">
        <f t="array" ref="L357">SUM(_xlfn._xlws.FILTER($D$2:$D$673,_xlfn.MAP($F$2:$F$673,_xlfn.LAMBDA(_xlpm.x,_xlpm.x=$F357))))</f>
        <v>4.6838407494145199E-4</v>
      </c>
      <c r="M357" s="4">
        <f>$D357/L357</f>
        <v>1</v>
      </c>
      <c r="N357" s="4">
        <f>_xlfn.LET(_xlpm.freq,B357,_xlpm.size,H357+1,_xlpm.F,O357,LOG(1+_xlpm.freq)*LOG(1+_xlpm.size)*_xlpm.F)</f>
        <v>0.21041093737452468</v>
      </c>
      <c r="O357" s="4">
        <f>_xlfn.LET(_xlpm.a,M357,_xlpm.b,K357,2*_xlpm.a*_xlpm.b/(_xlpm.a+_xlpm.b))</f>
        <v>1</v>
      </c>
      <c r="P357" s="4">
        <f>_xlfn.LET(_xlpm.p,K357,_xlpm.q,M357,LOG(_xlpm.p/_xlpm.q))</f>
        <v>0</v>
      </c>
      <c r="Q357" s="4"/>
    </row>
    <row r="358" spans="1:17">
      <c r="A358" s="3" t="str">
        <f>_xlfn.LET(_xlpm.sep," : ",CONCATENATE(E358,_xlpm.sep,F358))</f>
        <v>~irm~ : [ɪʁm]</v>
      </c>
      <c r="B358" s="1">
        <v>1</v>
      </c>
      <c r="C358" s="3" t="s">
        <v>643</v>
      </c>
      <c r="D358" s="4">
        <f>B358/freq.sum.r1a</f>
        <v>4.6838407494145199E-4</v>
      </c>
      <c r="E358" s="3" t="str">
        <f>_xlfn.LET(_xlpm.sep,":",_xlpm.w,$C358,_xlfn.CONCAT("~",RIGHT(_xlpm.w,LEN(_xlpm.w)-FIND(_xlpm.sep,_xlpm.w)),"~"))</f>
        <v>~irm~</v>
      </c>
      <c r="F358" s="3" t="str">
        <f>_xlfn.LET(_xlpm.sep,":",_xlpm.w,$C358,_xlfn.CONCAT("[",LEFT(_xlpm.w,FIND(_xlpm.sep,_xlpm.w)-1),"]"))</f>
        <v>[ɪʁm]</v>
      </c>
      <c r="G358" s="5">
        <f>_xlfn.LET(_xlpm.w,E358,LEN(_xlpm.w)-2)</f>
        <v>3</v>
      </c>
      <c r="H358" s="5">
        <f>_xlfn.LET(_xlpm.w,F358,LEN(_xlpm.w)-2)</f>
        <v>3</v>
      </c>
      <c r="I358" s="5">
        <f>_xlfn.LET(_xlpm.a,H358,_xlpm.b,G358,MAX(_xlpm.a,_xlpm.b))</f>
        <v>3</v>
      </c>
      <c r="J358" s="4" cm="1">
        <f t="array" ref="J358">SUM(_xlfn._xlws.FILTER($D$2:$D$673,_xlfn.MAP($E$2:$E$673,_xlfn.LAMBDA(_xlpm.x,_xlpm.x=$E358))))</f>
        <v>4.6838407494145199E-4</v>
      </c>
      <c r="K358" s="4">
        <f>$D358/J358</f>
        <v>1</v>
      </c>
      <c r="L358" s="4" cm="1">
        <f t="array" ref="L358">SUM(_xlfn._xlws.FILTER($D$2:$D$673,_xlfn.MAP($F$2:$F$673,_xlfn.LAMBDA(_xlpm.x,_xlpm.x=$F358))))</f>
        <v>4.6838407494145199E-4</v>
      </c>
      <c r="M358" s="4">
        <f>$D358/L358</f>
        <v>1</v>
      </c>
      <c r="N358" s="4">
        <f>_xlfn.LET(_xlpm.freq,B358,_xlpm.size,H358+1,_xlpm.F,O358,LOG(1+_xlpm.freq)*LOG(1+_xlpm.size)*_xlpm.F)</f>
        <v>0.21041093737452468</v>
      </c>
      <c r="O358" s="4">
        <f>_xlfn.LET(_xlpm.a,M358,_xlpm.b,K358,2*_xlpm.a*_xlpm.b/(_xlpm.a+_xlpm.b))</f>
        <v>1</v>
      </c>
      <c r="P358" s="4">
        <f>_xlfn.LET(_xlpm.p,K358,_xlpm.q,M358,LOG(_xlpm.p/_xlpm.q))</f>
        <v>0</v>
      </c>
      <c r="Q358" s="4"/>
    </row>
    <row r="359" spans="1:17">
      <c r="A359" s="3" t="str">
        <f>_xlfn.LET(_xlpm.sep," : ",CONCATENATE(E359,_xlpm.sep,F359))</f>
        <v>~orn~ : [ɔʁn]</v>
      </c>
      <c r="B359" s="1">
        <v>1</v>
      </c>
      <c r="C359" s="3" t="s">
        <v>648</v>
      </c>
      <c r="D359" s="4">
        <f>B359/freq.sum.r1a</f>
        <v>4.6838407494145199E-4</v>
      </c>
      <c r="E359" s="3" t="str">
        <f>_xlfn.LET(_xlpm.sep,":",_xlpm.w,$C359,_xlfn.CONCAT("~",RIGHT(_xlpm.w,LEN(_xlpm.w)-FIND(_xlpm.sep,_xlpm.w)),"~"))</f>
        <v>~orn~</v>
      </c>
      <c r="F359" s="3" t="str">
        <f>_xlfn.LET(_xlpm.sep,":",_xlpm.w,$C359,_xlfn.CONCAT("[",LEFT(_xlpm.w,FIND(_xlpm.sep,_xlpm.w)-1),"]"))</f>
        <v>[ɔʁn]</v>
      </c>
      <c r="G359" s="5">
        <f>_xlfn.LET(_xlpm.w,E359,LEN(_xlpm.w)-2)</f>
        <v>3</v>
      </c>
      <c r="H359" s="5">
        <f>_xlfn.LET(_xlpm.w,F359,LEN(_xlpm.w)-2)</f>
        <v>3</v>
      </c>
      <c r="I359" s="5">
        <f>_xlfn.LET(_xlpm.a,H359,_xlpm.b,G359,MAX(_xlpm.a,_xlpm.b))</f>
        <v>3</v>
      </c>
      <c r="J359" s="4" cm="1">
        <f t="array" ref="J359">SUM(_xlfn._xlws.FILTER($D$2:$D$673,_xlfn.MAP($E$2:$E$673,_xlfn.LAMBDA(_xlpm.x,_xlpm.x=$E359))))</f>
        <v>4.6838407494145199E-4</v>
      </c>
      <c r="K359" s="4">
        <f>$D359/J359</f>
        <v>1</v>
      </c>
      <c r="L359" s="4" cm="1">
        <f t="array" ref="L359">SUM(_xlfn._xlws.FILTER($D$2:$D$673,_xlfn.MAP($F$2:$F$673,_xlfn.LAMBDA(_xlpm.x,_xlpm.x=$F359))))</f>
        <v>4.6838407494145199E-4</v>
      </c>
      <c r="M359" s="4">
        <f>$D359/L359</f>
        <v>1</v>
      </c>
      <c r="N359" s="4">
        <f>_xlfn.LET(_xlpm.freq,B359,_xlpm.size,H359+1,_xlpm.F,O359,LOG(1+_xlpm.freq)*LOG(1+_xlpm.size)*_xlpm.F)</f>
        <v>0.21041093737452468</v>
      </c>
      <c r="O359" s="4">
        <f>_xlfn.LET(_xlpm.a,M359,_xlpm.b,K359,2*_xlpm.a*_xlpm.b/(_xlpm.a+_xlpm.b))</f>
        <v>1</v>
      </c>
      <c r="P359" s="4">
        <f>_xlfn.LET(_xlpm.p,K359,_xlpm.q,M359,LOG(_xlpm.p/_xlpm.q))</f>
        <v>0</v>
      </c>
      <c r="Q359" s="4"/>
    </row>
    <row r="360" spans="1:17">
      <c r="A360" s="3" t="str">
        <f>_xlfn.LET(_xlpm.sep," : ",CONCATENATE(E360,_xlpm.sep,F360))</f>
        <v>~urs~ : [ʊʁs]</v>
      </c>
      <c r="B360" s="1">
        <v>1</v>
      </c>
      <c r="C360" s="3" t="s">
        <v>651</v>
      </c>
      <c r="D360" s="4">
        <f>B360/freq.sum.r1a</f>
        <v>4.6838407494145199E-4</v>
      </c>
      <c r="E360" s="4" t="str">
        <f>_xlfn.LET(_xlpm.sep,":",_xlpm.w,$C360,_xlfn.CONCAT("~",RIGHT(_xlpm.w,LEN(_xlpm.w)-FIND(_xlpm.sep,_xlpm.w)),"~"))</f>
        <v>~urs~</v>
      </c>
      <c r="F360" s="4" t="str">
        <f>_xlfn.LET(_xlpm.sep,":",_xlpm.w,$C360,_xlfn.CONCAT("[",LEFT(_xlpm.w,FIND(_xlpm.sep,_xlpm.w)-1),"]"))</f>
        <v>[ʊʁs]</v>
      </c>
      <c r="G360" s="5">
        <f>_xlfn.LET(_xlpm.w,E360,LEN(_xlpm.w)-2)</f>
        <v>3</v>
      </c>
      <c r="H360" s="5">
        <f>_xlfn.LET(_xlpm.w,F360,LEN(_xlpm.w)-2)</f>
        <v>3</v>
      </c>
      <c r="I360" s="5">
        <f>_xlfn.LET(_xlpm.a,H360,_xlpm.b,G360,MAX(_xlpm.a,_xlpm.b))</f>
        <v>3</v>
      </c>
      <c r="J360" s="4" cm="1">
        <f t="array" ref="J360">SUM(_xlfn._xlws.FILTER($D$2:$D$673,_xlfn.MAP($E$2:$E$673,_xlfn.LAMBDA(_xlpm.x,_xlpm.x=$E360))))</f>
        <v>4.6838407494145199E-4</v>
      </c>
      <c r="K360" s="4">
        <f>$D360/J360</f>
        <v>1</v>
      </c>
      <c r="L360" s="4" cm="1">
        <f t="array" ref="L360">SUM(_xlfn._xlws.FILTER($D$2:$D$673,_xlfn.MAP($F$2:$F$673,_xlfn.LAMBDA(_xlpm.x,_xlpm.x=$F360))))</f>
        <v>4.6838407494145199E-4</v>
      </c>
      <c r="M360" s="4">
        <f>$D360/L360</f>
        <v>1</v>
      </c>
      <c r="N360" s="4">
        <f>_xlfn.LET(_xlpm.freq,B360,_xlpm.size,H360+1,_xlpm.F,O360,LOG(1+_xlpm.freq)*LOG(1+_xlpm.size)*_xlpm.F)</f>
        <v>0.21041093737452468</v>
      </c>
      <c r="O360" s="4">
        <f>_xlfn.LET(_xlpm.a,M360,_xlpm.b,K360,2*_xlpm.a*_xlpm.b/(_xlpm.a+_xlpm.b))</f>
        <v>1</v>
      </c>
      <c r="P360" s="4">
        <f>_xlfn.LET(_xlpm.p,K360,_xlpm.q,M360,LOG(_xlpm.p/_xlpm.q))</f>
        <v>0</v>
      </c>
      <c r="Q360" s="4"/>
    </row>
    <row r="361" spans="1:17">
      <c r="A361" s="3" t="str">
        <f>_xlfn.LET(_xlpm.sep," : ",CONCATENATE(E361,_xlpm.sep,F361))</f>
        <v>~ird~ : [ɪʁt]</v>
      </c>
      <c r="B361" s="1">
        <v>1</v>
      </c>
      <c r="C361" s="3" t="s">
        <v>655</v>
      </c>
      <c r="D361" s="4">
        <f>B361/freq.sum.r1a</f>
        <v>4.6838407494145199E-4</v>
      </c>
      <c r="E361" s="3" t="str">
        <f>_xlfn.LET(_xlpm.sep,":",_xlpm.w,$C361,_xlfn.CONCAT("~",RIGHT(_xlpm.w,LEN(_xlpm.w)-FIND(_xlpm.sep,_xlpm.w)),"~"))</f>
        <v>~ird~</v>
      </c>
      <c r="F361" s="3" t="str">
        <f>_xlfn.LET(_xlpm.sep,":",_xlpm.w,$C361,_xlfn.CONCAT("[",LEFT(_xlpm.w,FIND(_xlpm.sep,_xlpm.w)-1),"]"))</f>
        <v>[ɪʁt]</v>
      </c>
      <c r="G361" s="5">
        <f>_xlfn.LET(_xlpm.w,E361,LEN(_xlpm.w)-2)</f>
        <v>3</v>
      </c>
      <c r="H361" s="5">
        <f>_xlfn.LET(_xlpm.w,F361,LEN(_xlpm.w)-2)</f>
        <v>3</v>
      </c>
      <c r="I361" s="5">
        <f>_xlfn.LET(_xlpm.a,H361,_xlpm.b,G361,MAX(_xlpm.a,_xlpm.b))</f>
        <v>3</v>
      </c>
      <c r="J361" s="4" cm="1">
        <f t="array" ref="J361">SUM(_xlfn._xlws.FILTER($D$2:$D$673,_xlfn.MAP($E$2:$E$673,_xlfn.LAMBDA(_xlpm.x,_xlpm.x=$E361))))</f>
        <v>4.6838407494145199E-4</v>
      </c>
      <c r="K361" s="4">
        <f>$D361/J361</f>
        <v>1</v>
      </c>
      <c r="L361" s="4" cm="1">
        <f t="array" ref="L361">SUM(_xlfn._xlws.FILTER($D$2:$D$673,_xlfn.MAP($F$2:$F$673,_xlfn.LAMBDA(_xlpm.x,_xlpm.x=$F361))))</f>
        <v>4.6838407494145199E-4</v>
      </c>
      <c r="M361" s="4">
        <f>$D361/L361</f>
        <v>1</v>
      </c>
      <c r="N361" s="4">
        <f>_xlfn.LET(_xlpm.freq,B361,_xlpm.size,H361+1,_xlpm.F,O361,LOG(1+_xlpm.freq)*LOG(1+_xlpm.size)*_xlpm.F)</f>
        <v>0.21041093737452468</v>
      </c>
      <c r="O361" s="4">
        <f>_xlfn.LET(_xlpm.a,M361,_xlpm.b,K361,2*_xlpm.a*_xlpm.b/(_xlpm.a+_xlpm.b))</f>
        <v>1</v>
      </c>
      <c r="P361" s="4">
        <f>_xlfn.LET(_xlpm.p,K361,_xlpm.q,M361,LOG(_xlpm.p/_xlpm.q))</f>
        <v>0</v>
      </c>
      <c r="Q361" s="4"/>
    </row>
    <row r="362" spans="1:17">
      <c r="A362" s="3" t="str">
        <f>_xlfn.LET(_xlpm.sep," : ",CONCATENATE(E362,_xlpm.sep,F362))</f>
        <v>~ähr~ : [ɛːʁ]</v>
      </c>
      <c r="B362" s="1">
        <v>1</v>
      </c>
      <c r="C362" s="3" t="s">
        <v>669</v>
      </c>
      <c r="D362" s="4">
        <f>B362/freq.sum.r1a</f>
        <v>4.6838407494145199E-4</v>
      </c>
      <c r="E362" s="3" t="str">
        <f>_xlfn.LET(_xlpm.sep,":",_xlpm.w,$C362,_xlfn.CONCAT("~",RIGHT(_xlpm.w,LEN(_xlpm.w)-FIND(_xlpm.sep,_xlpm.w)),"~"))</f>
        <v>~ähr~</v>
      </c>
      <c r="F362" s="3" t="str">
        <f>_xlfn.LET(_xlpm.sep,":",_xlpm.w,$C362,_xlfn.CONCAT("[",LEFT(_xlpm.w,FIND(_xlpm.sep,_xlpm.w)-1),"]"))</f>
        <v>[ɛːʁ]</v>
      </c>
      <c r="G362" s="5">
        <f>_xlfn.LET(_xlpm.w,E362,LEN(_xlpm.w)-2)</f>
        <v>3</v>
      </c>
      <c r="H362" s="5">
        <f>_xlfn.LET(_xlpm.w,F362,LEN(_xlpm.w)-2)</f>
        <v>3</v>
      </c>
      <c r="I362" s="5">
        <f>_xlfn.LET(_xlpm.a,H362,_xlpm.b,G362,MAX(_xlpm.a,_xlpm.b))</f>
        <v>3</v>
      </c>
      <c r="J362" s="4" cm="1">
        <f t="array" ref="J362">SUM(_xlfn._xlws.FILTER($D$2:$D$673,_xlfn.MAP($E$2:$E$673,_xlfn.LAMBDA(_xlpm.x,_xlpm.x=$E362))))</f>
        <v>4.6838407494145199E-4</v>
      </c>
      <c r="K362" s="4">
        <f>$D362/J362</f>
        <v>1</v>
      </c>
      <c r="L362" s="4" cm="1">
        <f t="array" ref="L362">SUM(_xlfn._xlws.FILTER($D$2:$D$673,_xlfn.MAP($F$2:$F$673,_xlfn.LAMBDA(_xlpm.x,_xlpm.x=$F362))))</f>
        <v>4.6838407494145199E-4</v>
      </c>
      <c r="M362" s="4">
        <f>$D362/L362</f>
        <v>1</v>
      </c>
      <c r="N362" s="4">
        <f>_xlfn.LET(_xlpm.freq,B362,_xlpm.size,H362+1,_xlpm.F,O362,LOG(1+_xlpm.freq)*LOG(1+_xlpm.size)*_xlpm.F)</f>
        <v>0.21041093737452468</v>
      </c>
      <c r="O362" s="4">
        <f>_xlfn.LET(_xlpm.a,M362,_xlpm.b,K362,2*_xlpm.a*_xlpm.b/(_xlpm.a+_xlpm.b))</f>
        <v>1</v>
      </c>
      <c r="P362" s="4">
        <f>_xlfn.LET(_xlpm.p,K362,_xlpm.q,M362,LOG(_xlpm.p/_xlpm.q))</f>
        <v>0</v>
      </c>
      <c r="Q362" s="4"/>
    </row>
    <row r="363" spans="1:17">
      <c r="A363" s="3" t="str">
        <f>_xlfn.LET(_xlpm.sep," : ",CONCATENATE(E363,_xlpm.sep,F363))</f>
        <v>~alz~ : [alts]</v>
      </c>
      <c r="B363" s="1">
        <v>1</v>
      </c>
      <c r="C363" s="3" t="s">
        <v>66</v>
      </c>
      <c r="D363" s="4">
        <f>B363/freq.sum.r1a</f>
        <v>4.6838407494145199E-4</v>
      </c>
      <c r="E363" s="3" t="str">
        <f>_xlfn.LET(_xlpm.sep,":",_xlpm.w,$C363,_xlfn.CONCAT("~",RIGHT(_xlpm.w,LEN(_xlpm.w)-FIND(_xlpm.sep,_xlpm.w)),"~"))</f>
        <v>~alz~</v>
      </c>
      <c r="F363" s="3" t="str">
        <f>_xlfn.LET(_xlpm.sep,":",_xlpm.w,$C363,_xlfn.CONCAT("[",LEFT(_xlpm.w,FIND(_xlpm.sep,_xlpm.w)-1),"]"))</f>
        <v>[alts]</v>
      </c>
      <c r="G363" s="5">
        <f>_xlfn.LET(_xlpm.w,E363,LEN(_xlpm.w)-2)</f>
        <v>3</v>
      </c>
      <c r="H363" s="5">
        <f>_xlfn.LET(_xlpm.w,F363,LEN(_xlpm.w)-2)</f>
        <v>4</v>
      </c>
      <c r="I363" s="5">
        <f>_xlfn.LET(_xlpm.a,H363,_xlpm.b,G363,MAX(_xlpm.a,_xlpm.b))</f>
        <v>4</v>
      </c>
      <c r="J363" s="4" cm="1">
        <f t="array" ref="J363">SUM(_xlfn._xlws.FILTER($D$2:$D$673,_xlfn.MAP($E$2:$E$673,_xlfn.LAMBDA(_xlpm.x,_xlpm.x=$E363))))</f>
        <v>4.6838407494145199E-4</v>
      </c>
      <c r="K363" s="4">
        <f>$D363/J363</f>
        <v>1</v>
      </c>
      <c r="L363" s="4" cm="1">
        <f t="array" ref="L363">SUM(_xlfn._xlws.FILTER($D$2:$D$673,_xlfn.MAP($F$2:$F$673,_xlfn.LAMBDA(_xlpm.x,_xlpm.x=$F363))))</f>
        <v>4.6838407494145199E-4</v>
      </c>
      <c r="M363" s="4">
        <f>$D363/L363</f>
        <v>1</v>
      </c>
      <c r="N363" s="4">
        <f>_xlfn.LET(_xlpm.freq,B363,_xlpm.size,H363+1,_xlpm.F,O363,LOG(1+_xlpm.freq)*LOG(1+_xlpm.size)*_xlpm.F)</f>
        <v>0.2342468675289098</v>
      </c>
      <c r="O363" s="4">
        <f>_xlfn.LET(_xlpm.a,M363,_xlpm.b,K363,2*_xlpm.a*_xlpm.b/(_xlpm.a+_xlpm.b))</f>
        <v>1</v>
      </c>
      <c r="P363" s="4">
        <f>_xlfn.LET(_xlpm.p,K363,_xlpm.q,M363,LOG(_xlpm.p/_xlpm.q))</f>
        <v>0</v>
      </c>
      <c r="Q363" s="4"/>
    </row>
    <row r="364" spans="1:17">
      <c r="A364" s="3" t="str">
        <f>_xlfn.LET(_xlpm.sep," : ",CONCATENATE(E364,_xlpm.sep,F364))</f>
        <v>~agd~ : [aːkt]</v>
      </c>
      <c r="B364" s="1">
        <v>1</v>
      </c>
      <c r="C364" s="3" t="s">
        <v>132</v>
      </c>
      <c r="D364" s="4">
        <f>B364/freq.sum.r1a</f>
        <v>4.6838407494145199E-4</v>
      </c>
      <c r="E364" s="4" t="str">
        <f>_xlfn.LET(_xlpm.sep,":",_xlpm.w,$C364,_xlfn.CONCAT("~",RIGHT(_xlpm.w,LEN(_xlpm.w)-FIND(_xlpm.sep,_xlpm.w)),"~"))</f>
        <v>~agd~</v>
      </c>
      <c r="F364" s="4" t="str">
        <f>_xlfn.LET(_xlpm.sep,":",_xlpm.w,$C364,_xlfn.CONCAT("[",LEFT(_xlpm.w,FIND(_xlpm.sep,_xlpm.w)-1),"]"))</f>
        <v>[aːkt]</v>
      </c>
      <c r="G364" s="5">
        <f>_xlfn.LET(_xlpm.w,E364,LEN(_xlpm.w)-2)</f>
        <v>3</v>
      </c>
      <c r="H364" s="5">
        <f>_xlfn.LET(_xlpm.w,F364,LEN(_xlpm.w)-2)</f>
        <v>4</v>
      </c>
      <c r="I364" s="5">
        <f>_xlfn.LET(_xlpm.a,H364,_xlpm.b,G364,MAX(_xlpm.a,_xlpm.b))</f>
        <v>4</v>
      </c>
      <c r="J364" s="4" cm="1">
        <f t="array" ref="J364">SUM(_xlfn._xlws.FILTER($D$2:$D$673,_xlfn.MAP($E$2:$E$673,_xlfn.LAMBDA(_xlpm.x,_xlpm.x=$E364))))</f>
        <v>4.6838407494145199E-4</v>
      </c>
      <c r="K364" s="4">
        <f>$D364/J364</f>
        <v>1</v>
      </c>
      <c r="L364" s="4" cm="1">
        <f t="array" ref="L364">SUM(_xlfn._xlws.FILTER($D$2:$D$673,_xlfn.MAP($F$2:$F$673,_xlfn.LAMBDA(_xlpm.x,_xlpm.x=$F364))))</f>
        <v>4.6838407494145199E-4</v>
      </c>
      <c r="M364" s="4">
        <f>$D364/L364</f>
        <v>1</v>
      </c>
      <c r="N364" s="4">
        <f>_xlfn.LET(_xlpm.freq,B364,_xlpm.size,H364+1,_xlpm.F,O364,LOG(1+_xlpm.freq)*LOG(1+_xlpm.size)*_xlpm.F)</f>
        <v>0.2342468675289098</v>
      </c>
      <c r="O364" s="4">
        <f>_xlfn.LET(_xlpm.a,M364,_xlpm.b,K364,2*_xlpm.a*_xlpm.b/(_xlpm.a+_xlpm.b))</f>
        <v>1</v>
      </c>
      <c r="P364" s="4">
        <f>_xlfn.LET(_xlpm.p,K364,_xlpm.q,M364,LOG(_xlpm.p/_xlpm.q))</f>
        <v>0</v>
      </c>
      <c r="Q364" s="4"/>
    </row>
    <row r="365" spans="1:17">
      <c r="A365" s="3" t="str">
        <f>_xlfn.LET(_xlpm.sep," : ",CONCATENATE(E365,_xlpm.sep,F365))</f>
        <v>~arz~ : [aʁts]</v>
      </c>
      <c r="B365" s="1">
        <v>1</v>
      </c>
      <c r="C365" s="3" t="s">
        <v>180</v>
      </c>
      <c r="D365" s="4">
        <f>B365/freq.sum.r1a</f>
        <v>4.6838407494145199E-4</v>
      </c>
      <c r="E365" s="3" t="str">
        <f>_xlfn.LET(_xlpm.sep,":",_xlpm.w,$C365,_xlfn.CONCAT("~",RIGHT(_xlpm.w,LEN(_xlpm.w)-FIND(_xlpm.sep,_xlpm.w)),"~"))</f>
        <v>~arz~</v>
      </c>
      <c r="F365" s="3" t="str">
        <f>_xlfn.LET(_xlpm.sep,":",_xlpm.w,$C365,_xlfn.CONCAT("[",LEFT(_xlpm.w,FIND(_xlpm.sep,_xlpm.w)-1),"]"))</f>
        <v>[aʁts]</v>
      </c>
      <c r="G365" s="5">
        <f>_xlfn.LET(_xlpm.w,E365,LEN(_xlpm.w)-2)</f>
        <v>3</v>
      </c>
      <c r="H365" s="5">
        <f>_xlfn.LET(_xlpm.w,F365,LEN(_xlpm.w)-2)</f>
        <v>4</v>
      </c>
      <c r="I365" s="5">
        <f>_xlfn.LET(_xlpm.a,H365,_xlpm.b,G365,MAX(_xlpm.a,_xlpm.b))</f>
        <v>4</v>
      </c>
      <c r="J365" s="4" cm="1">
        <f t="array" ref="J365">SUM(_xlfn._xlws.FILTER($D$2:$D$673,_xlfn.MAP($E$2:$E$673,_xlfn.LAMBDA(_xlpm.x,_xlpm.x=$E365))))</f>
        <v>4.6838407494145199E-4</v>
      </c>
      <c r="K365" s="4">
        <f>$D365/J365</f>
        <v>1</v>
      </c>
      <c r="L365" s="4" cm="1">
        <f t="array" ref="L365">SUM(_xlfn._xlws.FILTER($D$2:$D$673,_xlfn.MAP($F$2:$F$673,_xlfn.LAMBDA(_xlpm.x,_xlpm.x=$F365))))</f>
        <v>4.6838407494145199E-4</v>
      </c>
      <c r="M365" s="4">
        <f>$D365/L365</f>
        <v>1</v>
      </c>
      <c r="N365" s="4">
        <f>_xlfn.LET(_xlpm.freq,B365,_xlpm.size,H365+1,_xlpm.F,O365,LOG(1+_xlpm.freq)*LOG(1+_xlpm.size)*_xlpm.F)</f>
        <v>0.2342468675289098</v>
      </c>
      <c r="O365" s="4">
        <f>_xlfn.LET(_xlpm.a,M365,_xlpm.b,K365,2*_xlpm.a*_xlpm.b/(_xlpm.a+_xlpm.b))</f>
        <v>1</v>
      </c>
      <c r="P365" s="4">
        <f>_xlfn.LET(_xlpm.p,K365,_xlpm.q,M365,LOG(_xlpm.p/_xlpm.q))</f>
        <v>0</v>
      </c>
      <c r="Q365" s="4"/>
    </row>
    <row r="366" spans="1:17">
      <c r="A366" s="3" t="str">
        <f>_xlfn.LET(_xlpm.sep," : ",CONCATENATE(E366,_xlpm.sep,F366))</f>
        <v>~ebn~ : [eːpn]</v>
      </c>
      <c r="B366" s="1">
        <v>1</v>
      </c>
      <c r="C366" s="3" t="s">
        <v>239</v>
      </c>
      <c r="D366" s="4">
        <f>B366/freq.sum.r1a</f>
        <v>4.6838407494145199E-4</v>
      </c>
      <c r="E366" s="3" t="str">
        <f>_xlfn.LET(_xlpm.sep,":",_xlpm.w,$C366,_xlfn.CONCAT("~",RIGHT(_xlpm.w,LEN(_xlpm.w)-FIND(_xlpm.sep,_xlpm.w)),"~"))</f>
        <v>~ebn~</v>
      </c>
      <c r="F366" s="3" t="str">
        <f>_xlfn.LET(_xlpm.sep,":",_xlpm.w,$C366,_xlfn.CONCAT("[",LEFT(_xlpm.w,FIND(_xlpm.sep,_xlpm.w)-1),"]"))</f>
        <v>[eːpn]</v>
      </c>
      <c r="G366" s="5">
        <f>_xlfn.LET(_xlpm.w,E366,LEN(_xlpm.w)-2)</f>
        <v>3</v>
      </c>
      <c r="H366" s="5">
        <f>_xlfn.LET(_xlpm.w,F366,LEN(_xlpm.w)-2)</f>
        <v>4</v>
      </c>
      <c r="I366" s="5">
        <f>_xlfn.LET(_xlpm.a,H366,_xlpm.b,G366,MAX(_xlpm.a,_xlpm.b))</f>
        <v>4</v>
      </c>
      <c r="J366" s="4" cm="1">
        <f t="array" ref="J366">SUM(_xlfn._xlws.FILTER($D$2:$D$673,_xlfn.MAP($E$2:$E$673,_xlfn.LAMBDA(_xlpm.x,_xlpm.x=$E366))))</f>
        <v>4.6838407494145199E-4</v>
      </c>
      <c r="K366" s="4">
        <f>$D366/J366</f>
        <v>1</v>
      </c>
      <c r="L366" s="4" cm="1">
        <f t="array" ref="L366">SUM(_xlfn._xlws.FILTER($D$2:$D$673,_xlfn.MAP($F$2:$F$673,_xlfn.LAMBDA(_xlpm.x,_xlpm.x=$F366))))</f>
        <v>4.6838407494145199E-4</v>
      </c>
      <c r="M366" s="4">
        <f>$D366/L366</f>
        <v>1</v>
      </c>
      <c r="N366" s="4">
        <f>_xlfn.LET(_xlpm.freq,B366,_xlpm.size,H366+1,_xlpm.F,O366,LOG(1+_xlpm.freq)*LOG(1+_xlpm.size)*_xlpm.F)</f>
        <v>0.2342468675289098</v>
      </c>
      <c r="O366" s="4">
        <f>_xlfn.LET(_xlpm.a,M366,_xlpm.b,K366,2*_xlpm.a*_xlpm.b/(_xlpm.a+_xlpm.b))</f>
        <v>1</v>
      </c>
      <c r="P366" s="4">
        <f>_xlfn.LET(_xlpm.p,K366,_xlpm.q,M366,LOG(_xlpm.p/_xlpm.q))</f>
        <v>0</v>
      </c>
      <c r="Q366" s="4"/>
    </row>
    <row r="367" spans="1:17">
      <c r="A367" s="3" t="str">
        <f>_xlfn.LET(_xlpm.sep," : ",CONCATENATE(E367,_xlpm.sep,F367))</f>
        <v>~ion~ : [ioːn]</v>
      </c>
      <c r="B367" s="1">
        <v>1</v>
      </c>
      <c r="C367" s="3" t="s">
        <v>260</v>
      </c>
      <c r="D367" s="4">
        <f>B367/freq.sum.r1a</f>
        <v>4.6838407494145199E-4</v>
      </c>
      <c r="E367" s="4" t="str">
        <f>_xlfn.LET(_xlpm.sep,":",_xlpm.w,$C367,_xlfn.CONCAT("~",RIGHT(_xlpm.w,LEN(_xlpm.w)-FIND(_xlpm.sep,_xlpm.w)),"~"))</f>
        <v>~ion~</v>
      </c>
      <c r="F367" s="4" t="str">
        <f>_xlfn.LET(_xlpm.sep,":",_xlpm.w,$C367,_xlfn.CONCAT("[",LEFT(_xlpm.w,FIND(_xlpm.sep,_xlpm.w)-1),"]"))</f>
        <v>[ioːn]</v>
      </c>
      <c r="G367" s="5">
        <f>_xlfn.LET(_xlpm.w,E367,LEN(_xlpm.w)-2)</f>
        <v>3</v>
      </c>
      <c r="H367" s="5">
        <f>_xlfn.LET(_xlpm.w,F367,LEN(_xlpm.w)-2)</f>
        <v>4</v>
      </c>
      <c r="I367" s="5">
        <f>_xlfn.LET(_xlpm.a,H367,_xlpm.b,G367,MAX(_xlpm.a,_xlpm.b))</f>
        <v>4</v>
      </c>
      <c r="J367" s="4" cm="1">
        <f t="array" ref="J367">SUM(_xlfn._xlws.FILTER($D$2:$D$673,_xlfn.MAP($E$2:$E$673,_xlfn.LAMBDA(_xlpm.x,_xlpm.x=$E367))))</f>
        <v>4.6838407494145199E-4</v>
      </c>
      <c r="K367" s="4">
        <f>$D367/J367</f>
        <v>1</v>
      </c>
      <c r="L367" s="4" cm="1">
        <f t="array" ref="L367">SUM(_xlfn._xlws.FILTER($D$2:$D$673,_xlfn.MAP($F$2:$F$673,_xlfn.LAMBDA(_xlpm.x,_xlpm.x=$F367))))</f>
        <v>4.6838407494145199E-4</v>
      </c>
      <c r="M367" s="4">
        <f>$D367/L367</f>
        <v>1</v>
      </c>
      <c r="N367" s="4">
        <f>_xlfn.LET(_xlpm.freq,B367,_xlpm.size,H367+1,_xlpm.F,O367,LOG(1+_xlpm.freq)*LOG(1+_xlpm.size)*_xlpm.F)</f>
        <v>0.2342468675289098</v>
      </c>
      <c r="O367" s="4">
        <f>_xlfn.LET(_xlpm.a,M367,_xlpm.b,K367,2*_xlpm.a*_xlpm.b/(_xlpm.a+_xlpm.b))</f>
        <v>1</v>
      </c>
      <c r="P367" s="4">
        <f>_xlfn.LET(_xlpm.p,K367,_xlpm.q,M367,LOG(_xlpm.p/_xlpm.q))</f>
        <v>0</v>
      </c>
      <c r="Q367" s="4"/>
    </row>
    <row r="368" spans="1:17">
      <c r="A368" s="3" t="str">
        <f>_xlfn.LET(_xlpm.sep," : ",CONCATENATE(E368,_xlpm.sep,F368))</f>
        <v>~ilz~ : [ɪlts]</v>
      </c>
      <c r="B368" s="1">
        <v>1</v>
      </c>
      <c r="C368" s="3" t="s">
        <v>464</v>
      </c>
      <c r="D368" s="4">
        <f>B368/freq.sum.r1a</f>
        <v>4.6838407494145199E-4</v>
      </c>
      <c r="E368" s="3" t="str">
        <f>_xlfn.LET(_xlpm.sep,":",_xlpm.w,$C368,_xlfn.CONCAT("~",RIGHT(_xlpm.w,LEN(_xlpm.w)-FIND(_xlpm.sep,_xlpm.w)),"~"))</f>
        <v>~ilz~</v>
      </c>
      <c r="F368" s="3" t="str">
        <f>_xlfn.LET(_xlpm.sep,":",_xlpm.w,$C368,_xlfn.CONCAT("[",LEFT(_xlpm.w,FIND(_xlpm.sep,_xlpm.w)-1),"]"))</f>
        <v>[ɪlts]</v>
      </c>
      <c r="G368" s="5">
        <f>_xlfn.LET(_xlpm.w,E368,LEN(_xlpm.w)-2)</f>
        <v>3</v>
      </c>
      <c r="H368" s="5">
        <f>_xlfn.LET(_xlpm.w,F368,LEN(_xlpm.w)-2)</f>
        <v>4</v>
      </c>
      <c r="I368" s="5">
        <f>_xlfn.LET(_xlpm.a,H368,_xlpm.b,G368,MAX(_xlpm.a,_xlpm.b))</f>
        <v>4</v>
      </c>
      <c r="J368" s="4" cm="1">
        <f t="array" ref="J368">SUM(_xlfn._xlws.FILTER($D$2:$D$673,_xlfn.MAP($E$2:$E$673,_xlfn.LAMBDA(_xlpm.x,_xlpm.x=$E368))))</f>
        <v>4.6838407494145199E-4</v>
      </c>
      <c r="K368" s="4">
        <f>$D368/J368</f>
        <v>1</v>
      </c>
      <c r="L368" s="4" cm="1">
        <f t="array" ref="L368">SUM(_xlfn._xlws.FILTER($D$2:$D$673,_xlfn.MAP($F$2:$F$673,_xlfn.LAMBDA(_xlpm.x,_xlpm.x=$F368))))</f>
        <v>4.6838407494145199E-4</v>
      </c>
      <c r="M368" s="4">
        <f>$D368/L368</f>
        <v>1</v>
      </c>
      <c r="N368" s="4">
        <f>_xlfn.LET(_xlpm.freq,B368,_xlpm.size,H368+1,_xlpm.F,O368,LOG(1+_xlpm.freq)*LOG(1+_xlpm.size)*_xlpm.F)</f>
        <v>0.2342468675289098</v>
      </c>
      <c r="O368" s="4">
        <f>_xlfn.LET(_xlpm.a,M368,_xlpm.b,K368,2*_xlpm.a*_xlpm.b/(_xlpm.a+_xlpm.b))</f>
        <v>1</v>
      </c>
      <c r="P368" s="4">
        <f>_xlfn.LET(_xlpm.p,K368,_xlpm.q,M368,LOG(_xlpm.p/_xlpm.q))</f>
        <v>0</v>
      </c>
      <c r="Q368" s="4"/>
    </row>
    <row r="369" spans="1:17">
      <c r="A369" s="3" t="str">
        <f>_xlfn.LET(_xlpm.sep," : ",CONCATENATE(E369,_xlpm.sep,F369))</f>
        <v>~olz~ : [ɔlts]</v>
      </c>
      <c r="B369" s="1">
        <v>1</v>
      </c>
      <c r="C369" s="3" t="s">
        <v>465</v>
      </c>
      <c r="D369" s="4">
        <f>B369/freq.sum.r1a</f>
        <v>4.6838407494145199E-4</v>
      </c>
      <c r="E369" s="4" t="str">
        <f>_xlfn.LET(_xlpm.sep,":",_xlpm.w,$C369,_xlfn.CONCAT("~",RIGHT(_xlpm.w,LEN(_xlpm.w)-FIND(_xlpm.sep,_xlpm.w)),"~"))</f>
        <v>~olz~</v>
      </c>
      <c r="F369" s="4" t="str">
        <f>_xlfn.LET(_xlpm.sep,":",_xlpm.w,$C369,_xlfn.CONCAT("[",LEFT(_xlpm.w,FIND(_xlpm.sep,_xlpm.w)-1),"]"))</f>
        <v>[ɔlts]</v>
      </c>
      <c r="G369" s="5">
        <f>_xlfn.LET(_xlpm.w,E369,LEN(_xlpm.w)-2)</f>
        <v>3</v>
      </c>
      <c r="H369" s="5">
        <f>_xlfn.LET(_xlpm.w,F369,LEN(_xlpm.w)-2)</f>
        <v>4</v>
      </c>
      <c r="I369" s="5">
        <f>_xlfn.LET(_xlpm.a,H369,_xlpm.b,G369,MAX(_xlpm.a,_xlpm.b))</f>
        <v>4</v>
      </c>
      <c r="J369" s="4" cm="1">
        <f t="array" ref="J369">SUM(_xlfn._xlws.FILTER($D$2:$D$673,_xlfn.MAP($E$2:$E$673,_xlfn.LAMBDA(_xlpm.x,_xlpm.x=$E369))))</f>
        <v>4.6838407494145199E-4</v>
      </c>
      <c r="K369" s="4">
        <f>$D369/J369</f>
        <v>1</v>
      </c>
      <c r="L369" s="4" cm="1">
        <f t="array" ref="L369">SUM(_xlfn._xlws.FILTER($D$2:$D$673,_xlfn.MAP($F$2:$F$673,_xlfn.LAMBDA(_xlpm.x,_xlpm.x=$F369))))</f>
        <v>4.6838407494145199E-4</v>
      </c>
      <c r="M369" s="4">
        <f>$D369/L369</f>
        <v>1</v>
      </c>
      <c r="N369" s="4">
        <f>_xlfn.LET(_xlpm.freq,B369,_xlpm.size,H369+1,_xlpm.F,O369,LOG(1+_xlpm.freq)*LOG(1+_xlpm.size)*_xlpm.F)</f>
        <v>0.2342468675289098</v>
      </c>
      <c r="O369" s="4">
        <f>_xlfn.LET(_xlpm.a,M369,_xlpm.b,K369,2*_xlpm.a*_xlpm.b/(_xlpm.a+_xlpm.b))</f>
        <v>1</v>
      </c>
      <c r="P369" s="4">
        <f>_xlfn.LET(_xlpm.p,K369,_xlpm.q,M369,LOG(_xlpm.p/_xlpm.q))</f>
        <v>0</v>
      </c>
      <c r="Q369" s="4"/>
    </row>
    <row r="370" spans="1:17">
      <c r="A370" s="3" t="str">
        <f>_xlfn.LET(_xlpm.sep," : ",CONCATENATE(E370,_xlpm.sep,F370))</f>
        <v>~inz~ : [ɪnts]</v>
      </c>
      <c r="B370" s="1">
        <v>1</v>
      </c>
      <c r="C370" s="3" t="s">
        <v>515</v>
      </c>
      <c r="D370" s="4">
        <f>B370/freq.sum.r1a</f>
        <v>4.6838407494145199E-4</v>
      </c>
      <c r="E370" s="4" t="str">
        <f>_xlfn.LET(_xlpm.sep,":",_xlpm.w,$C370,_xlfn.CONCAT("~",RIGHT(_xlpm.w,LEN(_xlpm.w)-FIND(_xlpm.sep,_xlpm.w)),"~"))</f>
        <v>~inz~</v>
      </c>
      <c r="F370" s="4" t="str">
        <f>_xlfn.LET(_xlpm.sep,":",_xlpm.w,$C370,_xlfn.CONCAT("[",LEFT(_xlpm.w,FIND(_xlpm.sep,_xlpm.w)-1),"]"))</f>
        <v>[ɪnts]</v>
      </c>
      <c r="G370" s="5">
        <f>_xlfn.LET(_xlpm.w,E370,LEN(_xlpm.w)-2)</f>
        <v>3</v>
      </c>
      <c r="H370" s="5">
        <f>_xlfn.LET(_xlpm.w,F370,LEN(_xlpm.w)-2)</f>
        <v>4</v>
      </c>
      <c r="I370" s="5">
        <f>_xlfn.LET(_xlpm.a,H370,_xlpm.b,G370,MAX(_xlpm.a,_xlpm.b))</f>
        <v>4</v>
      </c>
      <c r="J370" s="4" cm="1">
        <f t="array" ref="J370">SUM(_xlfn._xlws.FILTER($D$2:$D$673,_xlfn.MAP($E$2:$E$673,_xlfn.LAMBDA(_xlpm.x,_xlpm.x=$E370))))</f>
        <v>4.6838407494145199E-4</v>
      </c>
      <c r="K370" s="4">
        <f>$D370/J370</f>
        <v>1</v>
      </c>
      <c r="L370" s="4" cm="1">
        <f t="array" ref="L370">SUM(_xlfn._xlws.FILTER($D$2:$D$673,_xlfn.MAP($F$2:$F$673,_xlfn.LAMBDA(_xlpm.x,_xlpm.x=$F370))))</f>
        <v>4.6838407494145199E-4</v>
      </c>
      <c r="M370" s="4">
        <f>$D370/L370</f>
        <v>1</v>
      </c>
      <c r="N370" s="4">
        <f>_xlfn.LET(_xlpm.freq,B370,_xlpm.size,H370+1,_xlpm.F,O370,LOG(1+_xlpm.freq)*LOG(1+_xlpm.size)*_xlpm.F)</f>
        <v>0.2342468675289098</v>
      </c>
      <c r="O370" s="4">
        <f>_xlfn.LET(_xlpm.a,M370,_xlpm.b,K370,2*_xlpm.a*_xlpm.b/(_xlpm.a+_xlpm.b))</f>
        <v>1</v>
      </c>
      <c r="P370" s="4">
        <f>_xlfn.LET(_xlpm.p,K370,_xlpm.q,M370,LOG(_xlpm.p/_xlpm.q))</f>
        <v>0</v>
      </c>
      <c r="Q370" s="4"/>
    </row>
    <row r="371" spans="1:17">
      <c r="A371" s="3" t="str">
        <f>_xlfn.LET(_xlpm.sep," : ",CONCATENATE(E371,_xlpm.sep,F371))</f>
        <v>~urz~ : [ʊʁts]</v>
      </c>
      <c r="B371" s="1">
        <v>1</v>
      </c>
      <c r="C371" s="3" t="s">
        <v>663</v>
      </c>
      <c r="D371" s="4">
        <f>B371/freq.sum.r1a</f>
        <v>4.6838407494145199E-4</v>
      </c>
      <c r="E371" s="3" t="str">
        <f>_xlfn.LET(_xlpm.sep,":",_xlpm.w,$C371,_xlfn.CONCAT("~",RIGHT(_xlpm.w,LEN(_xlpm.w)-FIND(_xlpm.sep,_xlpm.w)),"~"))</f>
        <v>~urz~</v>
      </c>
      <c r="F371" s="3" t="str">
        <f>_xlfn.LET(_xlpm.sep,":",_xlpm.w,$C371,_xlfn.CONCAT("[",LEFT(_xlpm.w,FIND(_xlpm.sep,_xlpm.w)-1),"]"))</f>
        <v>[ʊʁts]</v>
      </c>
      <c r="G371" s="5">
        <f>_xlfn.LET(_xlpm.w,E371,LEN(_xlpm.w)-2)</f>
        <v>3</v>
      </c>
      <c r="H371" s="5">
        <f>_xlfn.LET(_xlpm.w,F371,LEN(_xlpm.w)-2)</f>
        <v>4</v>
      </c>
      <c r="I371" s="5">
        <f>_xlfn.LET(_xlpm.a,H371,_xlpm.b,G371,MAX(_xlpm.a,_xlpm.b))</f>
        <v>4</v>
      </c>
      <c r="J371" s="4" cm="1">
        <f t="array" ref="J371">SUM(_xlfn._xlws.FILTER($D$2:$D$673,_xlfn.MAP($E$2:$E$673,_xlfn.LAMBDA(_xlpm.x,_xlpm.x=$E371))))</f>
        <v>4.6838407494145199E-4</v>
      </c>
      <c r="K371" s="4">
        <f>$D371/J371</f>
        <v>1</v>
      </c>
      <c r="L371" s="4" cm="1">
        <f t="array" ref="L371">SUM(_xlfn._xlws.FILTER($D$2:$D$673,_xlfn.MAP($F$2:$F$673,_xlfn.LAMBDA(_xlpm.x,_xlpm.x=$F371))))</f>
        <v>4.6838407494145199E-4</v>
      </c>
      <c r="M371" s="4">
        <f>$D371/L371</f>
        <v>1</v>
      </c>
      <c r="N371" s="4">
        <f>_xlfn.LET(_xlpm.freq,B371,_xlpm.size,H371+1,_xlpm.F,O371,LOG(1+_xlpm.freq)*LOG(1+_xlpm.size)*_xlpm.F)</f>
        <v>0.2342468675289098</v>
      </c>
      <c r="O371" s="4">
        <f>_xlfn.LET(_xlpm.a,M371,_xlpm.b,K371,2*_xlpm.a*_xlpm.b/(_xlpm.a+_xlpm.b))</f>
        <v>1</v>
      </c>
      <c r="P371" s="4">
        <f>_xlfn.LET(_xlpm.p,K371,_xlpm.q,M371,LOG(_xlpm.p/_xlpm.q))</f>
        <v>0</v>
      </c>
      <c r="Q371" s="4"/>
    </row>
    <row r="372" spans="1:17">
      <c r="A372" s="3" t="str">
        <f>_xlfn.LET(_xlpm.sep," : ",CONCATENATE(E372,_xlpm.sep,F372))</f>
        <v>~uff~ : [ʊf]</v>
      </c>
      <c r="B372" s="1">
        <v>2</v>
      </c>
      <c r="C372" s="3" t="s">
        <v>411</v>
      </c>
      <c r="D372" s="4">
        <f>B372/freq.sum.r1a</f>
        <v>9.3676814988290398E-4</v>
      </c>
      <c r="E372" s="3" t="str">
        <f>_xlfn.LET(_xlpm.sep,":",_xlpm.w,$C372,_xlfn.CONCAT("~",RIGHT(_xlpm.w,LEN(_xlpm.w)-FIND(_xlpm.sep,_xlpm.w)),"~"))</f>
        <v>~uff~</v>
      </c>
      <c r="F372" s="3" t="str">
        <f>_xlfn.LET(_xlpm.sep,":",_xlpm.w,$C372,_xlfn.CONCAT("[",LEFT(_xlpm.w,FIND(_xlpm.sep,_xlpm.w)-1),"]"))</f>
        <v>[ʊf]</v>
      </c>
      <c r="G372" s="5">
        <f>_xlfn.LET(_xlpm.w,E372,LEN(_xlpm.w)-2)</f>
        <v>3</v>
      </c>
      <c r="H372" s="5">
        <f>_xlfn.LET(_xlpm.w,F372,LEN(_xlpm.w)-2)</f>
        <v>2</v>
      </c>
      <c r="I372" s="5">
        <f>_xlfn.LET(_xlpm.a,H372,_xlpm.b,G372,MAX(_xlpm.a,_xlpm.b))</f>
        <v>3</v>
      </c>
      <c r="J372" s="4" cm="1">
        <f t="array" ref="J372">SUM(_xlfn._xlws.FILTER($D$2:$D$673,_xlfn.MAP($E$2:$E$673,_xlfn.LAMBDA(_xlpm.x,_xlpm.x=$E372))))</f>
        <v>9.3676814988290398E-4</v>
      </c>
      <c r="K372" s="4">
        <f>$D372/J372</f>
        <v>1</v>
      </c>
      <c r="L372" s="4" cm="1">
        <f t="array" ref="L372">SUM(_xlfn._xlws.FILTER($D$2:$D$673,_xlfn.MAP($F$2:$F$673,_xlfn.LAMBDA(_xlpm.x,_xlpm.x=$F372))))</f>
        <v>9.3676814988290398E-4</v>
      </c>
      <c r="M372" s="4">
        <f>$D372/L372</f>
        <v>1</v>
      </c>
      <c r="N372" s="4">
        <f>_xlfn.LET(_xlpm.freq,B372,_xlpm.size,H372+1,_xlpm.F,O372,LOG(1+_xlpm.freq)*LOG(1+_xlpm.size)*_xlpm.F)</f>
        <v>0.28725561847890652</v>
      </c>
      <c r="O372" s="4">
        <f>_xlfn.LET(_xlpm.a,M372,_xlpm.b,K372,2*_xlpm.a*_xlpm.b/(_xlpm.a+_xlpm.b))</f>
        <v>1</v>
      </c>
      <c r="P372" s="4">
        <f>_xlfn.LET(_xlpm.p,K372,_xlpm.q,M372,LOG(_xlpm.p/_xlpm.q))</f>
        <v>0</v>
      </c>
      <c r="Q372" s="4"/>
    </row>
    <row r="373" spans="1:17">
      <c r="A373" s="3" t="str">
        <f>_xlfn.LET(_xlpm.sep," : ",CONCATENATE(E373,_xlpm.sep,F373))</f>
        <v>~eck~ : [ɛk]</v>
      </c>
      <c r="B373" s="1">
        <v>2</v>
      </c>
      <c r="C373" s="3" t="s">
        <v>421</v>
      </c>
      <c r="D373" s="4">
        <f>B373/freq.sum.r1a</f>
        <v>9.3676814988290398E-4</v>
      </c>
      <c r="E373" s="4" t="str">
        <f>_xlfn.LET(_xlpm.sep,":",_xlpm.w,$C373,_xlfn.CONCAT("~",RIGHT(_xlpm.w,LEN(_xlpm.w)-FIND(_xlpm.sep,_xlpm.w)),"~"))</f>
        <v>~eck~</v>
      </c>
      <c r="F373" s="4" t="str">
        <f>_xlfn.LET(_xlpm.sep,":",_xlpm.w,$C373,_xlfn.CONCAT("[",LEFT(_xlpm.w,FIND(_xlpm.sep,_xlpm.w)-1),"]"))</f>
        <v>[ɛk]</v>
      </c>
      <c r="G373" s="5">
        <f>_xlfn.LET(_xlpm.w,E373,LEN(_xlpm.w)-2)</f>
        <v>3</v>
      </c>
      <c r="H373" s="5">
        <f>_xlfn.LET(_xlpm.w,F373,LEN(_xlpm.w)-2)</f>
        <v>2</v>
      </c>
      <c r="I373" s="5">
        <f>_xlfn.LET(_xlpm.a,H373,_xlpm.b,G373,MAX(_xlpm.a,_xlpm.b))</f>
        <v>3</v>
      </c>
      <c r="J373" s="4" cm="1">
        <f t="array" ref="J373">SUM(_xlfn._xlws.FILTER($D$2:$D$673,_xlfn.MAP($E$2:$E$673,_xlfn.LAMBDA(_xlpm.x,_xlpm.x=$E373))))</f>
        <v>9.3676814988290398E-4</v>
      </c>
      <c r="K373" s="4">
        <f>$D373/J373</f>
        <v>1</v>
      </c>
      <c r="L373" s="4" cm="1">
        <f t="array" ref="L373">SUM(_xlfn._xlws.FILTER($D$2:$D$673,_xlfn.MAP($F$2:$F$673,_xlfn.LAMBDA(_xlpm.x,_xlpm.x=$F373))))</f>
        <v>9.3676814988290398E-4</v>
      </c>
      <c r="M373" s="4">
        <f>$D373/L373</f>
        <v>1</v>
      </c>
      <c r="N373" s="4">
        <f>_xlfn.LET(_xlpm.freq,B373,_xlpm.size,H373+1,_xlpm.F,O373,LOG(1+_xlpm.freq)*LOG(1+_xlpm.size)*_xlpm.F)</f>
        <v>0.28725561847890652</v>
      </c>
      <c r="O373" s="4">
        <f>_xlfn.LET(_xlpm.a,M373,_xlpm.b,K373,2*_xlpm.a*_xlpm.b/(_xlpm.a+_xlpm.b))</f>
        <v>1</v>
      </c>
      <c r="P373" s="4">
        <f>_xlfn.LET(_xlpm.p,K373,_xlpm.q,M373,LOG(_xlpm.p/_xlpm.q))</f>
        <v>0</v>
      </c>
      <c r="Q373" s="4"/>
    </row>
    <row r="374" spans="1:17">
      <c r="A374" s="3" t="str">
        <f>_xlfn.LET(_xlpm.sep," : ",CONCATENATE(E374,_xlpm.sep,F374))</f>
        <v>~ock~ : [ɔk]</v>
      </c>
      <c r="B374" s="1">
        <v>2</v>
      </c>
      <c r="C374" s="3" t="s">
        <v>424</v>
      </c>
      <c r="D374" s="4">
        <f>B374/freq.sum.r1a</f>
        <v>9.3676814988290398E-4</v>
      </c>
      <c r="E374" s="3" t="str">
        <f>_xlfn.LET(_xlpm.sep,":",_xlpm.w,$C374,_xlfn.CONCAT("~",RIGHT(_xlpm.w,LEN(_xlpm.w)-FIND(_xlpm.sep,_xlpm.w)),"~"))</f>
        <v>~ock~</v>
      </c>
      <c r="F374" s="3" t="str">
        <f>_xlfn.LET(_xlpm.sep,":",_xlpm.w,$C374,_xlfn.CONCAT("[",LEFT(_xlpm.w,FIND(_xlpm.sep,_xlpm.w)-1),"]"))</f>
        <v>[ɔk]</v>
      </c>
      <c r="G374" s="5">
        <f>_xlfn.LET(_xlpm.w,E374,LEN(_xlpm.w)-2)</f>
        <v>3</v>
      </c>
      <c r="H374" s="5">
        <f>_xlfn.LET(_xlpm.w,F374,LEN(_xlpm.w)-2)</f>
        <v>2</v>
      </c>
      <c r="I374" s="5">
        <f>_xlfn.LET(_xlpm.a,H374,_xlpm.b,G374,MAX(_xlpm.a,_xlpm.b))</f>
        <v>3</v>
      </c>
      <c r="J374" s="4" cm="1">
        <f t="array" ref="J374">SUM(_xlfn._xlws.FILTER($D$2:$D$673,_xlfn.MAP($E$2:$E$673,_xlfn.LAMBDA(_xlpm.x,_xlpm.x=$E374))))</f>
        <v>9.3676814988290398E-4</v>
      </c>
      <c r="K374" s="4">
        <f>$D374/J374</f>
        <v>1</v>
      </c>
      <c r="L374" s="4" cm="1">
        <f t="array" ref="L374">SUM(_xlfn._xlws.FILTER($D$2:$D$673,_xlfn.MAP($F$2:$F$673,_xlfn.LAMBDA(_xlpm.x,_xlpm.x=$F374))))</f>
        <v>9.3676814988290398E-4</v>
      </c>
      <c r="M374" s="4">
        <f>$D374/L374</f>
        <v>1</v>
      </c>
      <c r="N374" s="4">
        <f>_xlfn.LET(_xlpm.freq,B374,_xlpm.size,H374+1,_xlpm.F,O374,LOG(1+_xlpm.freq)*LOG(1+_xlpm.size)*_xlpm.F)</f>
        <v>0.28725561847890652</v>
      </c>
      <c r="O374" s="4">
        <f>_xlfn.LET(_xlpm.a,M374,_xlpm.b,K374,2*_xlpm.a*_xlpm.b/(_xlpm.a+_xlpm.b))</f>
        <v>1</v>
      </c>
      <c r="P374" s="4">
        <f>_xlfn.LET(_xlpm.p,K374,_xlpm.q,M374,LOG(_xlpm.p/_xlpm.q))</f>
        <v>0</v>
      </c>
      <c r="Q374" s="4"/>
    </row>
    <row r="375" spans="1:17">
      <c r="A375" s="3" t="str">
        <f>_xlfn.LET(_xlpm.sep," : ",CONCATENATE(E375,_xlpm.sep,F375))</f>
        <v>~ück~ : [ʏk]</v>
      </c>
      <c r="B375" s="1">
        <v>2</v>
      </c>
      <c r="C375" s="3" t="s">
        <v>427</v>
      </c>
      <c r="D375" s="4">
        <f>B375/freq.sum.r1a</f>
        <v>9.3676814988290398E-4</v>
      </c>
      <c r="E375" s="4" t="str">
        <f>_xlfn.LET(_xlpm.sep,":",_xlpm.w,$C375,_xlfn.CONCAT("~",RIGHT(_xlpm.w,LEN(_xlpm.w)-FIND(_xlpm.sep,_xlpm.w)),"~"))</f>
        <v>~ück~</v>
      </c>
      <c r="F375" s="4" t="str">
        <f>_xlfn.LET(_xlpm.sep,":",_xlpm.w,$C375,_xlfn.CONCAT("[",LEFT(_xlpm.w,FIND(_xlpm.sep,_xlpm.w)-1),"]"))</f>
        <v>[ʏk]</v>
      </c>
      <c r="G375" s="5">
        <f>_xlfn.LET(_xlpm.w,E375,LEN(_xlpm.w)-2)</f>
        <v>3</v>
      </c>
      <c r="H375" s="5">
        <f>_xlfn.LET(_xlpm.w,F375,LEN(_xlpm.w)-2)</f>
        <v>2</v>
      </c>
      <c r="I375" s="5">
        <f>_xlfn.LET(_xlpm.a,H375,_xlpm.b,G375,MAX(_xlpm.a,_xlpm.b))</f>
        <v>3</v>
      </c>
      <c r="J375" s="4" cm="1">
        <f t="array" ref="J375">SUM(_xlfn._xlws.FILTER($D$2:$D$673,_xlfn.MAP($E$2:$E$673,_xlfn.LAMBDA(_xlpm.x,_xlpm.x=$E375))))</f>
        <v>9.3676814988290398E-4</v>
      </c>
      <c r="K375" s="4">
        <f>$D375/J375</f>
        <v>1</v>
      </c>
      <c r="L375" s="4" cm="1">
        <f t="array" ref="L375">SUM(_xlfn._xlws.FILTER($D$2:$D$673,_xlfn.MAP($F$2:$F$673,_xlfn.LAMBDA(_xlpm.x,_xlpm.x=$F375))))</f>
        <v>9.3676814988290398E-4</v>
      </c>
      <c r="M375" s="4">
        <f>$D375/L375</f>
        <v>1</v>
      </c>
      <c r="N375" s="4">
        <f>_xlfn.LET(_xlpm.freq,B375,_xlpm.size,H375+1,_xlpm.F,O375,LOG(1+_xlpm.freq)*LOG(1+_xlpm.size)*_xlpm.F)</f>
        <v>0.28725561847890652</v>
      </c>
      <c r="O375" s="4">
        <f>_xlfn.LET(_xlpm.a,M375,_xlpm.b,K375,2*_xlpm.a*_xlpm.b/(_xlpm.a+_xlpm.b))</f>
        <v>1</v>
      </c>
      <c r="P375" s="4">
        <f>_xlfn.LET(_xlpm.p,K375,_xlpm.q,M375,LOG(_xlpm.p/_xlpm.q))</f>
        <v>0</v>
      </c>
      <c r="Q375" s="4"/>
    </row>
    <row r="376" spans="1:17">
      <c r="A376" s="3" t="str">
        <f>_xlfn.LET(_xlpm.sep," : ",CONCATENATE(E376,_xlpm.sep,F376))</f>
        <v>~ill~ : [ɪl]</v>
      </c>
      <c r="B376" s="1">
        <v>2</v>
      </c>
      <c r="C376" s="3" t="s">
        <v>440</v>
      </c>
      <c r="D376" s="4">
        <f>B376/freq.sum.r1a</f>
        <v>9.3676814988290398E-4</v>
      </c>
      <c r="E376" s="4" t="str">
        <f>_xlfn.LET(_xlpm.sep,":",_xlpm.w,$C376,_xlfn.CONCAT("~",RIGHT(_xlpm.w,LEN(_xlpm.w)-FIND(_xlpm.sep,_xlpm.w)),"~"))</f>
        <v>~ill~</v>
      </c>
      <c r="F376" s="4" t="str">
        <f>_xlfn.LET(_xlpm.sep,":",_xlpm.w,$C376,_xlfn.CONCAT("[",LEFT(_xlpm.w,FIND(_xlpm.sep,_xlpm.w)-1),"]"))</f>
        <v>[ɪl]</v>
      </c>
      <c r="G376" s="5">
        <f>_xlfn.LET(_xlpm.w,E376,LEN(_xlpm.w)-2)</f>
        <v>3</v>
      </c>
      <c r="H376" s="5">
        <f>_xlfn.LET(_xlpm.w,F376,LEN(_xlpm.w)-2)</f>
        <v>2</v>
      </c>
      <c r="I376" s="5">
        <f>_xlfn.LET(_xlpm.a,H376,_xlpm.b,G376,MAX(_xlpm.a,_xlpm.b))</f>
        <v>3</v>
      </c>
      <c r="J376" s="4" cm="1">
        <f t="array" ref="J376">SUM(_xlfn._xlws.FILTER($D$2:$D$673,_xlfn.MAP($E$2:$E$673,_xlfn.LAMBDA(_xlpm.x,_xlpm.x=$E376))))</f>
        <v>9.3676814988290398E-4</v>
      </c>
      <c r="K376" s="4">
        <f>$D376/J376</f>
        <v>1</v>
      </c>
      <c r="L376" s="4" cm="1">
        <f t="array" ref="L376">SUM(_xlfn._xlws.FILTER($D$2:$D$673,_xlfn.MAP($F$2:$F$673,_xlfn.LAMBDA(_xlpm.x,_xlpm.x=$F376))))</f>
        <v>9.3676814988290398E-4</v>
      </c>
      <c r="M376" s="4">
        <f>$D376/L376</f>
        <v>1</v>
      </c>
      <c r="N376" s="4">
        <f>_xlfn.LET(_xlpm.freq,B376,_xlpm.size,H376+1,_xlpm.F,O376,LOG(1+_xlpm.freq)*LOG(1+_xlpm.size)*_xlpm.F)</f>
        <v>0.28725561847890652</v>
      </c>
      <c r="O376" s="4">
        <f>_xlfn.LET(_xlpm.a,M376,_xlpm.b,K376,2*_xlpm.a*_xlpm.b/(_xlpm.a+_xlpm.b))</f>
        <v>1</v>
      </c>
      <c r="P376" s="4">
        <f>_xlfn.LET(_xlpm.p,K376,_xlpm.q,M376,LOG(_xlpm.p/_xlpm.q))</f>
        <v>0</v>
      </c>
      <c r="Q376" s="4"/>
    </row>
    <row r="377" spans="1:17">
      <c r="A377" s="3" t="str">
        <f>_xlfn.LET(_xlpm.sep," : ",CONCATENATE(E377,_xlpm.sep,F377))</f>
        <v>~erm~ : [ɐm]</v>
      </c>
      <c r="B377" s="1">
        <v>2</v>
      </c>
      <c r="C377" s="3" t="s">
        <v>469</v>
      </c>
      <c r="D377" s="4">
        <f>B377/freq.sum.r1a</f>
        <v>9.3676814988290398E-4</v>
      </c>
      <c r="E377" s="3" t="str">
        <f>_xlfn.LET(_xlpm.sep,":",_xlpm.w,$C377,_xlfn.CONCAT("~",RIGHT(_xlpm.w,LEN(_xlpm.w)-FIND(_xlpm.sep,_xlpm.w)),"~"))</f>
        <v>~erm~</v>
      </c>
      <c r="F377" s="3" t="str">
        <f>_xlfn.LET(_xlpm.sep,":",_xlpm.w,$C377,_xlfn.CONCAT("[",LEFT(_xlpm.w,FIND(_xlpm.sep,_xlpm.w)-1),"]"))</f>
        <v>[ɐm]</v>
      </c>
      <c r="G377" s="5">
        <f>_xlfn.LET(_xlpm.w,E377,LEN(_xlpm.w)-2)</f>
        <v>3</v>
      </c>
      <c r="H377" s="5">
        <f>_xlfn.LET(_xlpm.w,F377,LEN(_xlpm.w)-2)</f>
        <v>2</v>
      </c>
      <c r="I377" s="5">
        <f>_xlfn.LET(_xlpm.a,H377,_xlpm.b,G377,MAX(_xlpm.a,_xlpm.b))</f>
        <v>3</v>
      </c>
      <c r="J377" s="4" cm="1">
        <f t="array" ref="J377">SUM(_xlfn._xlws.FILTER($D$2:$D$673,_xlfn.MAP($E$2:$E$673,_xlfn.LAMBDA(_xlpm.x,_xlpm.x=$E377))))</f>
        <v>9.3676814988290398E-4</v>
      </c>
      <c r="K377" s="4">
        <f>$D377/J377</f>
        <v>1</v>
      </c>
      <c r="L377" s="4" cm="1">
        <f t="array" ref="L377">SUM(_xlfn._xlws.FILTER($D$2:$D$673,_xlfn.MAP($F$2:$F$673,_xlfn.LAMBDA(_xlpm.x,_xlpm.x=$F377))))</f>
        <v>9.3676814988290398E-4</v>
      </c>
      <c r="M377" s="4">
        <f>$D377/L377</f>
        <v>1</v>
      </c>
      <c r="N377" s="4">
        <f>_xlfn.LET(_xlpm.freq,B377,_xlpm.size,H377+1,_xlpm.F,O377,LOG(1+_xlpm.freq)*LOG(1+_xlpm.size)*_xlpm.F)</f>
        <v>0.28725561847890652</v>
      </c>
      <c r="O377" s="4">
        <f>_xlfn.LET(_xlpm.a,M377,_xlpm.b,K377,2*_xlpm.a*_xlpm.b/(_xlpm.a+_xlpm.b))</f>
        <v>1</v>
      </c>
      <c r="P377" s="4">
        <f>_xlfn.LET(_xlpm.p,K377,_xlpm.q,M377,LOG(_xlpm.p/_xlpm.q))</f>
        <v>0</v>
      </c>
      <c r="Q377" s="4"/>
    </row>
    <row r="378" spans="1:17">
      <c r="A378" s="3" t="str">
        <f>_xlfn.LET(_xlpm.sep," : ",CONCATENATE(E378,_xlpm.sep,F378))</f>
        <v>~utt~ : [ʊt]</v>
      </c>
      <c r="B378" s="1">
        <v>2</v>
      </c>
      <c r="C378" s="3" t="s">
        <v>568</v>
      </c>
      <c r="D378" s="4">
        <f>B378/freq.sum.r1a</f>
        <v>9.3676814988290398E-4</v>
      </c>
      <c r="E378" s="3" t="str">
        <f>_xlfn.LET(_xlpm.sep,":",_xlpm.w,$C378,_xlfn.CONCAT("~",RIGHT(_xlpm.w,LEN(_xlpm.w)-FIND(_xlpm.sep,_xlpm.w)),"~"))</f>
        <v>~utt~</v>
      </c>
      <c r="F378" s="3" t="str">
        <f>_xlfn.LET(_xlpm.sep,":",_xlpm.w,$C378,_xlfn.CONCAT("[",LEFT(_xlpm.w,FIND(_xlpm.sep,_xlpm.w)-1),"]"))</f>
        <v>[ʊt]</v>
      </c>
      <c r="G378" s="5">
        <f>_xlfn.LET(_xlpm.w,E378,LEN(_xlpm.w)-2)</f>
        <v>3</v>
      </c>
      <c r="H378" s="5">
        <f>_xlfn.LET(_xlpm.w,F378,LEN(_xlpm.w)-2)</f>
        <v>2</v>
      </c>
      <c r="I378" s="5">
        <f>_xlfn.LET(_xlpm.a,H378,_xlpm.b,G378,MAX(_xlpm.a,_xlpm.b))</f>
        <v>3</v>
      </c>
      <c r="J378" s="4" cm="1">
        <f t="array" ref="J378">SUM(_xlfn._xlws.FILTER($D$2:$D$673,_xlfn.MAP($E$2:$E$673,_xlfn.LAMBDA(_xlpm.x,_xlpm.x=$E378))))</f>
        <v>9.3676814988290398E-4</v>
      </c>
      <c r="K378" s="4">
        <f>$D378/J378</f>
        <v>1</v>
      </c>
      <c r="L378" s="4" cm="1">
        <f t="array" ref="L378">SUM(_xlfn._xlws.FILTER($D$2:$D$673,_xlfn.MAP($F$2:$F$673,_xlfn.LAMBDA(_xlpm.x,_xlpm.x=$F378))))</f>
        <v>9.3676814988290398E-4</v>
      </c>
      <c r="M378" s="4">
        <f>$D378/L378</f>
        <v>1</v>
      </c>
      <c r="N378" s="4">
        <f>_xlfn.LET(_xlpm.freq,B378,_xlpm.size,H378+1,_xlpm.F,O378,LOG(1+_xlpm.freq)*LOG(1+_xlpm.size)*_xlpm.F)</f>
        <v>0.28725561847890652</v>
      </c>
      <c r="O378" s="4">
        <f>_xlfn.LET(_xlpm.a,M378,_xlpm.b,K378,2*_xlpm.a*_xlpm.b/(_xlpm.a+_xlpm.b))</f>
        <v>1</v>
      </c>
      <c r="P378" s="4">
        <f>_xlfn.LET(_xlpm.p,K378,_xlpm.q,M378,LOG(_xlpm.p/_xlpm.q))</f>
        <v>0</v>
      </c>
      <c r="Q378" s="4"/>
    </row>
    <row r="379" spans="1:17">
      <c r="A379" s="3" t="str">
        <f>_xlfn.LET(_xlpm.sep," : ",CONCATENATE(E379,_xlpm.sep,F379))</f>
        <v>~err~ : [ɐʁ]</v>
      </c>
      <c r="B379" s="1">
        <v>2</v>
      </c>
      <c r="C379" s="3" t="s">
        <v>602</v>
      </c>
      <c r="D379" s="4">
        <f>B379/freq.sum.r1a</f>
        <v>9.3676814988290398E-4</v>
      </c>
      <c r="E379" s="3" t="str">
        <f>_xlfn.LET(_xlpm.sep,":",_xlpm.w,$C379,_xlfn.CONCAT("~",RIGHT(_xlpm.w,LEN(_xlpm.w)-FIND(_xlpm.sep,_xlpm.w)),"~"))</f>
        <v>~err~</v>
      </c>
      <c r="F379" s="3" t="str">
        <f>_xlfn.LET(_xlpm.sep,":",_xlpm.w,$C379,_xlfn.CONCAT("[",LEFT(_xlpm.w,FIND(_xlpm.sep,_xlpm.w)-1),"]"))</f>
        <v>[ɐʁ]</v>
      </c>
      <c r="G379" s="5">
        <f>_xlfn.LET(_xlpm.w,E379,LEN(_xlpm.w)-2)</f>
        <v>3</v>
      </c>
      <c r="H379" s="5">
        <f>_xlfn.LET(_xlpm.w,F379,LEN(_xlpm.w)-2)</f>
        <v>2</v>
      </c>
      <c r="I379" s="5">
        <f>_xlfn.LET(_xlpm.a,H379,_xlpm.b,G379,MAX(_xlpm.a,_xlpm.b))</f>
        <v>3</v>
      </c>
      <c r="J379" s="4" cm="1">
        <f t="array" ref="J379">SUM(_xlfn._xlws.FILTER($D$2:$D$673,_xlfn.MAP($E$2:$E$673,_xlfn.LAMBDA(_xlpm.x,_xlpm.x=$E379))))</f>
        <v>9.3676814988290398E-4</v>
      </c>
      <c r="K379" s="4">
        <f>$D379/J379</f>
        <v>1</v>
      </c>
      <c r="L379" s="4" cm="1">
        <f t="array" ref="L379">SUM(_xlfn._xlws.FILTER($D$2:$D$673,_xlfn.MAP($F$2:$F$673,_xlfn.LAMBDA(_xlpm.x,_xlpm.x=$F379))))</f>
        <v>9.3676814988290398E-4</v>
      </c>
      <c r="M379" s="4">
        <f>$D379/L379</f>
        <v>1</v>
      </c>
      <c r="N379" s="4">
        <f>_xlfn.LET(_xlpm.freq,B379,_xlpm.size,H379+1,_xlpm.F,O379,LOG(1+_xlpm.freq)*LOG(1+_xlpm.size)*_xlpm.F)</f>
        <v>0.28725561847890652</v>
      </c>
      <c r="O379" s="4">
        <f>_xlfn.LET(_xlpm.a,M379,_xlpm.b,K379,2*_xlpm.a*_xlpm.b/(_xlpm.a+_xlpm.b))</f>
        <v>1</v>
      </c>
      <c r="P379" s="4">
        <f>_xlfn.LET(_xlpm.p,K379,_xlpm.q,M379,LOG(_xlpm.p/_xlpm.q))</f>
        <v>0</v>
      </c>
      <c r="Q379" s="4"/>
    </row>
    <row r="380" spans="1:17">
      <c r="A380" s="3" t="str">
        <f>_xlfn.LET(_xlpm.sep," : ",CONCATENATE(E380,_xlpm.sep,F380))</f>
        <v>~als~ : [als]</v>
      </c>
      <c r="B380" s="1">
        <v>2</v>
      </c>
      <c r="C380" s="3" t="s">
        <v>62</v>
      </c>
      <c r="D380" s="4">
        <f>B380/freq.sum.r1a</f>
        <v>9.3676814988290398E-4</v>
      </c>
      <c r="E380" s="4" t="str">
        <f>_xlfn.LET(_xlpm.sep,":",_xlpm.w,$C380,_xlfn.CONCAT("~",RIGHT(_xlpm.w,LEN(_xlpm.w)-FIND(_xlpm.sep,_xlpm.w)),"~"))</f>
        <v>~als~</v>
      </c>
      <c r="F380" s="4" t="str">
        <f>_xlfn.LET(_xlpm.sep,":",_xlpm.w,$C380,_xlfn.CONCAT("[",LEFT(_xlpm.w,FIND(_xlpm.sep,_xlpm.w)-1),"]"))</f>
        <v>[als]</v>
      </c>
      <c r="G380" s="5">
        <f>_xlfn.LET(_xlpm.w,E380,LEN(_xlpm.w)-2)</f>
        <v>3</v>
      </c>
      <c r="H380" s="5">
        <f>_xlfn.LET(_xlpm.w,F380,LEN(_xlpm.w)-2)</f>
        <v>3</v>
      </c>
      <c r="I380" s="5">
        <f>_xlfn.LET(_xlpm.a,H380,_xlpm.b,G380,MAX(_xlpm.a,_xlpm.b))</f>
        <v>3</v>
      </c>
      <c r="J380" s="4" cm="1">
        <f t="array" ref="J380">SUM(_xlfn._xlws.FILTER($D$2:$D$673,_xlfn.MAP($E$2:$E$673,_xlfn.LAMBDA(_xlpm.x,_xlpm.x=$E380))))</f>
        <v>9.3676814988290398E-4</v>
      </c>
      <c r="K380" s="4">
        <f>$D380/J380</f>
        <v>1</v>
      </c>
      <c r="L380" s="4" cm="1">
        <f t="array" ref="L380">SUM(_xlfn._xlws.FILTER($D$2:$D$673,_xlfn.MAP($F$2:$F$673,_xlfn.LAMBDA(_xlpm.x,_xlpm.x=$F380))))</f>
        <v>9.3676814988290398E-4</v>
      </c>
      <c r="M380" s="4">
        <f>$D380/L380</f>
        <v>1</v>
      </c>
      <c r="N380" s="4">
        <f>_xlfn.LET(_xlpm.freq,B380,_xlpm.size,H380+1,_xlpm.F,O380,LOG(1+_xlpm.freq)*LOG(1+_xlpm.size)*_xlpm.F)</f>
        <v>0.33349344548020921</v>
      </c>
      <c r="O380" s="4">
        <f>_xlfn.LET(_xlpm.a,M380,_xlpm.b,K380,2*_xlpm.a*_xlpm.b/(_xlpm.a+_xlpm.b))</f>
        <v>1</v>
      </c>
      <c r="P380" s="4">
        <f>_xlfn.LET(_xlpm.p,K380,_xlpm.q,M380,LOG(_xlpm.p/_xlpm.q))</f>
        <v>0</v>
      </c>
      <c r="Q380" s="4"/>
    </row>
    <row r="381" spans="1:17">
      <c r="A381" s="3" t="str">
        <f>_xlfn.LET(_xlpm.sep," : ",CONCATENATE(E381,_xlpm.sep,F381))</f>
        <v>~arb~ : [aʁb]</v>
      </c>
      <c r="B381" s="1">
        <v>2</v>
      </c>
      <c r="C381" s="3" t="s">
        <v>109</v>
      </c>
      <c r="D381" s="4">
        <f>B381/freq.sum.r1a</f>
        <v>9.3676814988290398E-4</v>
      </c>
      <c r="E381" s="3" t="str">
        <f>_xlfn.LET(_xlpm.sep,":",_xlpm.w,$C381,_xlfn.CONCAT("~",RIGHT(_xlpm.w,LEN(_xlpm.w)-FIND(_xlpm.sep,_xlpm.w)),"~"))</f>
        <v>~arb~</v>
      </c>
      <c r="F381" s="3" t="str">
        <f>_xlfn.LET(_xlpm.sep,":",_xlpm.w,$C381,_xlfn.CONCAT("[",LEFT(_xlpm.w,FIND(_xlpm.sep,_xlpm.w)-1),"]"))</f>
        <v>[aʁb]</v>
      </c>
      <c r="G381" s="5">
        <f>_xlfn.LET(_xlpm.w,E381,LEN(_xlpm.w)-2)</f>
        <v>3</v>
      </c>
      <c r="H381" s="5">
        <f>_xlfn.LET(_xlpm.w,F381,LEN(_xlpm.w)-2)</f>
        <v>3</v>
      </c>
      <c r="I381" s="5">
        <f>_xlfn.LET(_xlpm.a,H381,_xlpm.b,G381,MAX(_xlpm.a,_xlpm.b))</f>
        <v>3</v>
      </c>
      <c r="J381" s="4" cm="1">
        <f t="array" ref="J381">SUM(_xlfn._xlws.FILTER($D$2:$D$673,_xlfn.MAP($E$2:$E$673,_xlfn.LAMBDA(_xlpm.x,_xlpm.x=$E381))))</f>
        <v>9.3676814988290398E-4</v>
      </c>
      <c r="K381" s="4">
        <f>$D381/J381</f>
        <v>1</v>
      </c>
      <c r="L381" s="4" cm="1">
        <f t="array" ref="L381">SUM(_xlfn._xlws.FILTER($D$2:$D$673,_xlfn.MAP($F$2:$F$673,_xlfn.LAMBDA(_xlpm.x,_xlpm.x=$F381))))</f>
        <v>9.3676814988290398E-4</v>
      </c>
      <c r="M381" s="4">
        <f>$D381/L381</f>
        <v>1</v>
      </c>
      <c r="N381" s="4">
        <f>_xlfn.LET(_xlpm.freq,B381,_xlpm.size,H381+1,_xlpm.F,O381,LOG(1+_xlpm.freq)*LOG(1+_xlpm.size)*_xlpm.F)</f>
        <v>0.33349344548020921</v>
      </c>
      <c r="O381" s="4">
        <f>_xlfn.LET(_xlpm.a,M381,_xlpm.b,K381,2*_xlpm.a*_xlpm.b/(_xlpm.a+_xlpm.b))</f>
        <v>1</v>
      </c>
      <c r="P381" s="4">
        <f>_xlfn.LET(_xlpm.p,K381,_xlpm.q,M381,LOG(_xlpm.p/_xlpm.q))</f>
        <v>0</v>
      </c>
      <c r="Q381" s="4"/>
    </row>
    <row r="382" spans="1:17">
      <c r="A382" s="3" t="str">
        <f>_xlfn.LET(_xlpm.sep," : ",CONCATENATE(E382,_xlpm.sep,F382))</f>
        <v>~ark~ : [aʁk]</v>
      </c>
      <c r="B382" s="1">
        <v>2</v>
      </c>
      <c r="C382" s="3" t="s">
        <v>130</v>
      </c>
      <c r="D382" s="4">
        <f>B382/freq.sum.r1a</f>
        <v>9.3676814988290398E-4</v>
      </c>
      <c r="E382" s="4" t="str">
        <f>_xlfn.LET(_xlpm.sep,":",_xlpm.w,$C382,_xlfn.CONCAT("~",RIGHT(_xlpm.w,LEN(_xlpm.w)-FIND(_xlpm.sep,_xlpm.w)),"~"))</f>
        <v>~ark~</v>
      </c>
      <c r="F382" s="4" t="str">
        <f>_xlfn.LET(_xlpm.sep,":",_xlpm.w,$C382,_xlfn.CONCAT("[",LEFT(_xlpm.w,FIND(_xlpm.sep,_xlpm.w)-1),"]"))</f>
        <v>[aʁk]</v>
      </c>
      <c r="G382" s="5">
        <f>_xlfn.LET(_xlpm.w,E382,LEN(_xlpm.w)-2)</f>
        <v>3</v>
      </c>
      <c r="H382" s="5">
        <f>_xlfn.LET(_xlpm.w,F382,LEN(_xlpm.w)-2)</f>
        <v>3</v>
      </c>
      <c r="I382" s="5">
        <f>_xlfn.LET(_xlpm.a,H382,_xlpm.b,G382,MAX(_xlpm.a,_xlpm.b))</f>
        <v>3</v>
      </c>
      <c r="J382" s="4" cm="1">
        <f t="array" ref="J382">SUM(_xlfn._xlws.FILTER($D$2:$D$673,_xlfn.MAP($E$2:$E$673,_xlfn.LAMBDA(_xlpm.x,_xlpm.x=$E382))))</f>
        <v>9.3676814988290398E-4</v>
      </c>
      <c r="K382" s="4">
        <f>$D382/J382</f>
        <v>1</v>
      </c>
      <c r="L382" s="4" cm="1">
        <f t="array" ref="L382">SUM(_xlfn._xlws.FILTER($D$2:$D$673,_xlfn.MAP($F$2:$F$673,_xlfn.LAMBDA(_xlpm.x,_xlpm.x=$F382))))</f>
        <v>9.3676814988290398E-4</v>
      </c>
      <c r="M382" s="4">
        <f>$D382/L382</f>
        <v>1</v>
      </c>
      <c r="N382" s="4">
        <f>_xlfn.LET(_xlpm.freq,B382,_xlpm.size,H382+1,_xlpm.F,O382,LOG(1+_xlpm.freq)*LOG(1+_xlpm.size)*_xlpm.F)</f>
        <v>0.33349344548020921</v>
      </c>
      <c r="O382" s="4">
        <f>_xlfn.LET(_xlpm.a,M382,_xlpm.b,K382,2*_xlpm.a*_xlpm.b/(_xlpm.a+_xlpm.b))</f>
        <v>1</v>
      </c>
      <c r="P382" s="4">
        <f>_xlfn.LET(_xlpm.p,K382,_xlpm.q,M382,LOG(_xlpm.p/_xlpm.q))</f>
        <v>0</v>
      </c>
      <c r="Q382" s="4"/>
    </row>
    <row r="383" spans="1:17">
      <c r="A383" s="3" t="str">
        <f>_xlfn.LET(_xlpm.sep," : ",CONCATENATE(E383,_xlpm.sep,F383))</f>
        <v>~etr~ : [etʁ]</v>
      </c>
      <c r="B383" s="1">
        <v>2</v>
      </c>
      <c r="C383" s="3" t="s">
        <v>222</v>
      </c>
      <c r="D383" s="4">
        <f>B383/freq.sum.r1a</f>
        <v>9.3676814988290398E-4</v>
      </c>
      <c r="E383" s="4" t="str">
        <f>_xlfn.LET(_xlpm.sep,":",_xlpm.w,$C383,_xlfn.CONCAT("~",RIGHT(_xlpm.w,LEN(_xlpm.w)-FIND(_xlpm.sep,_xlpm.w)),"~"))</f>
        <v>~etr~</v>
      </c>
      <c r="F383" s="4" t="str">
        <f>_xlfn.LET(_xlpm.sep,":",_xlpm.w,$C383,_xlfn.CONCAT("[",LEFT(_xlpm.w,FIND(_xlpm.sep,_xlpm.w)-1),"]"))</f>
        <v>[etʁ]</v>
      </c>
      <c r="G383" s="5">
        <f>_xlfn.LET(_xlpm.w,E383,LEN(_xlpm.w)-2)</f>
        <v>3</v>
      </c>
      <c r="H383" s="5">
        <f>_xlfn.LET(_xlpm.w,F383,LEN(_xlpm.w)-2)</f>
        <v>3</v>
      </c>
      <c r="I383" s="5">
        <f>_xlfn.LET(_xlpm.a,H383,_xlpm.b,G383,MAX(_xlpm.a,_xlpm.b))</f>
        <v>3</v>
      </c>
      <c r="J383" s="4" cm="1">
        <f t="array" ref="J383">SUM(_xlfn._xlws.FILTER($D$2:$D$673,_xlfn.MAP($E$2:$E$673,_xlfn.LAMBDA(_xlpm.x,_xlpm.x=$E383))))</f>
        <v>9.3676814988290398E-4</v>
      </c>
      <c r="K383" s="4">
        <f>$D383/J383</f>
        <v>1</v>
      </c>
      <c r="L383" s="4" cm="1">
        <f t="array" ref="L383">SUM(_xlfn._xlws.FILTER($D$2:$D$673,_xlfn.MAP($F$2:$F$673,_xlfn.LAMBDA(_xlpm.x,_xlpm.x=$F383))))</f>
        <v>9.3676814988290398E-4</v>
      </c>
      <c r="M383" s="4">
        <f>$D383/L383</f>
        <v>1</v>
      </c>
      <c r="N383" s="4">
        <f>_xlfn.LET(_xlpm.freq,B383,_xlpm.size,H383+1,_xlpm.F,O383,LOG(1+_xlpm.freq)*LOG(1+_xlpm.size)*_xlpm.F)</f>
        <v>0.33349344548020921</v>
      </c>
      <c r="O383" s="4">
        <f>_xlfn.LET(_xlpm.a,M383,_xlpm.b,K383,2*_xlpm.a*_xlpm.b/(_xlpm.a+_xlpm.b))</f>
        <v>1</v>
      </c>
      <c r="P383" s="4">
        <f>_xlfn.LET(_xlpm.p,K383,_xlpm.q,M383,LOG(_xlpm.p/_xlpm.q))</f>
        <v>0</v>
      </c>
      <c r="Q383" s="4"/>
    </row>
    <row r="384" spans="1:17">
      <c r="A384" s="3" t="str">
        <f>_xlfn.LET(_xlpm.sep," : ",CONCATENATE(E384,_xlpm.sep,F384))</f>
        <v>~ief~ : [iːf]</v>
      </c>
      <c r="B384" s="1">
        <v>2</v>
      </c>
      <c r="C384" s="3" t="s">
        <v>274</v>
      </c>
      <c r="D384" s="4">
        <f>B384/freq.sum.r1a</f>
        <v>9.3676814988290398E-4</v>
      </c>
      <c r="E384" s="3" t="str">
        <f>_xlfn.LET(_xlpm.sep,":",_xlpm.w,$C384,_xlfn.CONCAT("~",RIGHT(_xlpm.w,LEN(_xlpm.w)-FIND(_xlpm.sep,_xlpm.w)),"~"))</f>
        <v>~ief~</v>
      </c>
      <c r="F384" s="3" t="str">
        <f>_xlfn.LET(_xlpm.sep,":",_xlpm.w,$C384,_xlfn.CONCAT("[",LEFT(_xlpm.w,FIND(_xlpm.sep,_xlpm.w)-1),"]"))</f>
        <v>[iːf]</v>
      </c>
      <c r="G384" s="5">
        <f>_xlfn.LET(_xlpm.w,E384,LEN(_xlpm.w)-2)</f>
        <v>3</v>
      </c>
      <c r="H384" s="5">
        <f>_xlfn.LET(_xlpm.w,F384,LEN(_xlpm.w)-2)</f>
        <v>3</v>
      </c>
      <c r="I384" s="5">
        <f>_xlfn.LET(_xlpm.a,H384,_xlpm.b,G384,MAX(_xlpm.a,_xlpm.b))</f>
        <v>3</v>
      </c>
      <c r="J384" s="4" cm="1">
        <f t="array" ref="J384">SUM(_xlfn._xlws.FILTER($D$2:$D$673,_xlfn.MAP($E$2:$E$673,_xlfn.LAMBDA(_xlpm.x,_xlpm.x=$E384))))</f>
        <v>9.3676814988290398E-4</v>
      </c>
      <c r="K384" s="4">
        <f>$D384/J384</f>
        <v>1</v>
      </c>
      <c r="L384" s="4" cm="1">
        <f t="array" ref="L384">SUM(_xlfn._xlws.FILTER($D$2:$D$673,_xlfn.MAP($F$2:$F$673,_xlfn.LAMBDA(_xlpm.x,_xlpm.x=$F384))))</f>
        <v>9.3676814988290398E-4</v>
      </c>
      <c r="M384" s="4">
        <f>$D384/L384</f>
        <v>1</v>
      </c>
      <c r="N384" s="4">
        <f>_xlfn.LET(_xlpm.freq,B384,_xlpm.size,H384+1,_xlpm.F,O384,LOG(1+_xlpm.freq)*LOG(1+_xlpm.size)*_xlpm.F)</f>
        <v>0.33349344548020921</v>
      </c>
      <c r="O384" s="4">
        <f>_xlfn.LET(_xlpm.a,M384,_xlpm.b,K384,2*_xlpm.a*_xlpm.b/(_xlpm.a+_xlpm.b))</f>
        <v>1</v>
      </c>
      <c r="P384" s="4">
        <f>_xlfn.LET(_xlpm.p,K384,_xlpm.q,M384,LOG(_xlpm.p/_xlpm.q))</f>
        <v>0</v>
      </c>
      <c r="Q384" s="4"/>
    </row>
    <row r="385" spans="1:17">
      <c r="A385" s="3" t="str">
        <f>_xlfn.LET(_xlpm.sep," : ",CONCATENATE(E385,_xlpm.sep,F385))</f>
        <v>~pfl~ : [pfl]</v>
      </c>
      <c r="B385" s="1">
        <v>2</v>
      </c>
      <c r="C385" s="3" t="s">
        <v>342</v>
      </c>
      <c r="D385" s="4">
        <f>B385/freq.sum.r1a</f>
        <v>9.3676814988290398E-4</v>
      </c>
      <c r="E385" s="3" t="str">
        <f>_xlfn.LET(_xlpm.sep,":",_xlpm.w,$C385,_xlfn.CONCAT("~",RIGHT(_xlpm.w,LEN(_xlpm.w)-FIND(_xlpm.sep,_xlpm.w)),"~"))</f>
        <v>~pfl~</v>
      </c>
      <c r="F385" s="3" t="str">
        <f>_xlfn.LET(_xlpm.sep,":",_xlpm.w,$C385,_xlfn.CONCAT("[",LEFT(_xlpm.w,FIND(_xlpm.sep,_xlpm.w)-1),"]"))</f>
        <v>[pfl]</v>
      </c>
      <c r="G385" s="5">
        <f>_xlfn.LET(_xlpm.w,E385,LEN(_xlpm.w)-2)</f>
        <v>3</v>
      </c>
      <c r="H385" s="5">
        <f>_xlfn.LET(_xlpm.w,F385,LEN(_xlpm.w)-2)</f>
        <v>3</v>
      </c>
      <c r="I385" s="5">
        <f>_xlfn.LET(_xlpm.a,H385,_xlpm.b,G385,MAX(_xlpm.a,_xlpm.b))</f>
        <v>3</v>
      </c>
      <c r="J385" s="4" cm="1">
        <f t="array" ref="J385">SUM(_xlfn._xlws.FILTER($D$2:$D$673,_xlfn.MAP($E$2:$E$673,_xlfn.LAMBDA(_xlpm.x,_xlpm.x=$E385))))</f>
        <v>9.3676814988290398E-4</v>
      </c>
      <c r="K385" s="4">
        <f>$D385/J385</f>
        <v>1</v>
      </c>
      <c r="L385" s="4" cm="1">
        <f t="array" ref="L385">SUM(_xlfn._xlws.FILTER($D$2:$D$673,_xlfn.MAP($F$2:$F$673,_xlfn.LAMBDA(_xlpm.x,_xlpm.x=$F385))))</f>
        <v>9.3676814988290398E-4</v>
      </c>
      <c r="M385" s="4">
        <f>$D385/L385</f>
        <v>1</v>
      </c>
      <c r="N385" s="4">
        <f>_xlfn.LET(_xlpm.freq,B385,_xlpm.size,H385+1,_xlpm.F,O385,LOG(1+_xlpm.freq)*LOG(1+_xlpm.size)*_xlpm.F)</f>
        <v>0.33349344548020921</v>
      </c>
      <c r="O385" s="4">
        <f>_xlfn.LET(_xlpm.a,M385,_xlpm.b,K385,2*_xlpm.a*_xlpm.b/(_xlpm.a+_xlpm.b))</f>
        <v>1</v>
      </c>
      <c r="P385" s="4">
        <f>_xlfn.LET(_xlpm.p,K385,_xlpm.q,M385,LOG(_xlpm.p/_xlpm.q))</f>
        <v>0</v>
      </c>
      <c r="Q385" s="4"/>
    </row>
    <row r="386" spans="1:17">
      <c r="A386" s="3" t="str">
        <f>_xlfn.LET(_xlpm.sep," : ",CONCATENATE(E386,_xlpm.sep,F386))</f>
        <v>~uft~ : [ʊft]</v>
      </c>
      <c r="B386" s="1">
        <v>2</v>
      </c>
      <c r="C386" s="3" t="s">
        <v>417</v>
      </c>
      <c r="D386" s="4">
        <f>B386/freq.sum.r1a</f>
        <v>9.3676814988290398E-4</v>
      </c>
      <c r="E386" s="3" t="str">
        <f>_xlfn.LET(_xlpm.sep,":",_xlpm.w,$C386,_xlfn.CONCAT("~",RIGHT(_xlpm.w,LEN(_xlpm.w)-FIND(_xlpm.sep,_xlpm.w)),"~"))</f>
        <v>~uft~</v>
      </c>
      <c r="F386" s="3" t="str">
        <f>_xlfn.LET(_xlpm.sep,":",_xlpm.w,$C386,_xlfn.CONCAT("[",LEFT(_xlpm.w,FIND(_xlpm.sep,_xlpm.w)-1),"]"))</f>
        <v>[ʊft]</v>
      </c>
      <c r="G386" s="5">
        <f>_xlfn.LET(_xlpm.w,E386,LEN(_xlpm.w)-2)</f>
        <v>3</v>
      </c>
      <c r="H386" s="5">
        <f>_xlfn.LET(_xlpm.w,F386,LEN(_xlpm.w)-2)</f>
        <v>3</v>
      </c>
      <c r="I386" s="5">
        <f>_xlfn.LET(_xlpm.a,H386,_xlpm.b,G386,MAX(_xlpm.a,_xlpm.b))</f>
        <v>3</v>
      </c>
      <c r="J386" s="4" cm="1">
        <f t="array" ref="J386">SUM(_xlfn._xlws.FILTER($D$2:$D$673,_xlfn.MAP($E$2:$E$673,_xlfn.LAMBDA(_xlpm.x,_xlpm.x=$E386))))</f>
        <v>9.3676814988290398E-4</v>
      </c>
      <c r="K386" s="4">
        <f>$D386/J386</f>
        <v>1</v>
      </c>
      <c r="L386" s="4" cm="1">
        <f t="array" ref="L386">SUM(_xlfn._xlws.FILTER($D$2:$D$673,_xlfn.MAP($F$2:$F$673,_xlfn.LAMBDA(_xlpm.x,_xlpm.x=$F386))))</f>
        <v>9.3676814988290398E-4</v>
      </c>
      <c r="M386" s="4">
        <f>$D386/L386</f>
        <v>1</v>
      </c>
      <c r="N386" s="4">
        <f>_xlfn.LET(_xlpm.freq,B386,_xlpm.size,H386+1,_xlpm.F,O386,LOG(1+_xlpm.freq)*LOG(1+_xlpm.size)*_xlpm.F)</f>
        <v>0.33349344548020921</v>
      </c>
      <c r="O386" s="4">
        <f>_xlfn.LET(_xlpm.a,M386,_xlpm.b,K386,2*_xlpm.a*_xlpm.b/(_xlpm.a+_xlpm.b))</f>
        <v>1</v>
      </c>
      <c r="P386" s="4">
        <f>_xlfn.LET(_xlpm.p,K386,_xlpm.q,M386,LOG(_xlpm.p/_xlpm.q))</f>
        <v>0</v>
      </c>
      <c r="Q386" s="4"/>
    </row>
    <row r="387" spans="1:17">
      <c r="A387" s="3" t="str">
        <f>_xlfn.LET(_xlpm.sep," : ",CONCATENATE(E387,_xlpm.sep,F387))</f>
        <v>~ekt~ : [ɛkt]</v>
      </c>
      <c r="B387" s="1">
        <v>2</v>
      </c>
      <c r="C387" s="3" t="s">
        <v>432</v>
      </c>
      <c r="D387" s="4">
        <f>B387/freq.sum.r1a</f>
        <v>9.3676814988290398E-4</v>
      </c>
      <c r="E387" s="4" t="str">
        <f>_xlfn.LET(_xlpm.sep,":",_xlpm.w,$C387,_xlfn.CONCAT("~",RIGHT(_xlpm.w,LEN(_xlpm.w)-FIND(_xlpm.sep,_xlpm.w)),"~"))</f>
        <v>~ekt~</v>
      </c>
      <c r="F387" s="4" t="str">
        <f>_xlfn.LET(_xlpm.sep,":",_xlpm.w,$C387,_xlfn.CONCAT("[",LEFT(_xlpm.w,FIND(_xlpm.sep,_xlpm.w)-1),"]"))</f>
        <v>[ɛkt]</v>
      </c>
      <c r="G387" s="5">
        <f>_xlfn.LET(_xlpm.w,E387,LEN(_xlpm.w)-2)</f>
        <v>3</v>
      </c>
      <c r="H387" s="5">
        <f>_xlfn.LET(_xlpm.w,F387,LEN(_xlpm.w)-2)</f>
        <v>3</v>
      </c>
      <c r="I387" s="5">
        <f>_xlfn.LET(_xlpm.a,H387,_xlpm.b,G387,MAX(_xlpm.a,_xlpm.b))</f>
        <v>3</v>
      </c>
      <c r="J387" s="4" cm="1">
        <f t="array" ref="J387">SUM(_xlfn._xlws.FILTER($D$2:$D$673,_xlfn.MAP($E$2:$E$673,_xlfn.LAMBDA(_xlpm.x,_xlpm.x=$E387))))</f>
        <v>9.3676814988290398E-4</v>
      </c>
      <c r="K387" s="4">
        <f>$D387/J387</f>
        <v>1</v>
      </c>
      <c r="L387" s="4" cm="1">
        <f t="array" ref="L387">SUM(_xlfn._xlws.FILTER($D$2:$D$673,_xlfn.MAP($F$2:$F$673,_xlfn.LAMBDA(_xlpm.x,_xlpm.x=$F387))))</f>
        <v>9.3676814988290398E-4</v>
      </c>
      <c r="M387" s="4">
        <f>$D387/L387</f>
        <v>1</v>
      </c>
      <c r="N387" s="4">
        <f>_xlfn.LET(_xlpm.freq,B387,_xlpm.size,H387+1,_xlpm.F,O387,LOG(1+_xlpm.freq)*LOG(1+_xlpm.size)*_xlpm.F)</f>
        <v>0.33349344548020921</v>
      </c>
      <c r="O387" s="4">
        <f>_xlfn.LET(_xlpm.a,M387,_xlpm.b,K387,2*_xlpm.a*_xlpm.b/(_xlpm.a+_xlpm.b))</f>
        <v>1</v>
      </c>
      <c r="P387" s="4">
        <f>_xlfn.LET(_xlpm.p,K387,_xlpm.q,M387,LOG(_xlpm.p/_xlpm.q))</f>
        <v>0</v>
      </c>
      <c r="Q387" s="4"/>
    </row>
    <row r="388" spans="1:17">
      <c r="A388" s="3" t="str">
        <f>_xlfn.LET(_xlpm.sep," : ",CONCATENATE(E388,_xlpm.sep,F388))</f>
        <v>~ilb~ : [ɪlb]</v>
      </c>
      <c r="B388" s="1">
        <v>2</v>
      </c>
      <c r="C388" s="3" t="s">
        <v>446</v>
      </c>
      <c r="D388" s="4">
        <f>B388/freq.sum.r1a</f>
        <v>9.3676814988290398E-4</v>
      </c>
      <c r="E388" s="4" t="str">
        <f>_xlfn.LET(_xlpm.sep,":",_xlpm.w,$C388,_xlfn.CONCAT("~",RIGHT(_xlpm.w,LEN(_xlpm.w)-FIND(_xlpm.sep,_xlpm.w)),"~"))</f>
        <v>~ilb~</v>
      </c>
      <c r="F388" s="4" t="str">
        <f>_xlfn.LET(_xlpm.sep,":",_xlpm.w,$C388,_xlfn.CONCAT("[",LEFT(_xlpm.w,FIND(_xlpm.sep,_xlpm.w)-1),"]"))</f>
        <v>[ɪlb]</v>
      </c>
      <c r="G388" s="5">
        <f>_xlfn.LET(_xlpm.w,E388,LEN(_xlpm.w)-2)</f>
        <v>3</v>
      </c>
      <c r="H388" s="5">
        <f>_xlfn.LET(_xlpm.w,F388,LEN(_xlpm.w)-2)</f>
        <v>3</v>
      </c>
      <c r="I388" s="5">
        <f>_xlfn.LET(_xlpm.a,H388,_xlpm.b,G388,MAX(_xlpm.a,_xlpm.b))</f>
        <v>3</v>
      </c>
      <c r="J388" s="4" cm="1">
        <f t="array" ref="J388">SUM(_xlfn._xlws.FILTER($D$2:$D$673,_xlfn.MAP($E$2:$E$673,_xlfn.LAMBDA(_xlpm.x,_xlpm.x=$E388))))</f>
        <v>9.3676814988290398E-4</v>
      </c>
      <c r="K388" s="4">
        <f>$D388/J388</f>
        <v>1</v>
      </c>
      <c r="L388" s="4" cm="1">
        <f t="array" ref="L388">SUM(_xlfn._xlws.FILTER($D$2:$D$673,_xlfn.MAP($F$2:$F$673,_xlfn.LAMBDA(_xlpm.x,_xlpm.x=$F388))))</f>
        <v>9.3676814988290398E-4</v>
      </c>
      <c r="M388" s="4">
        <f>$D388/L388</f>
        <v>1</v>
      </c>
      <c r="N388" s="4">
        <f>_xlfn.LET(_xlpm.freq,B388,_xlpm.size,H388+1,_xlpm.F,O388,LOG(1+_xlpm.freq)*LOG(1+_xlpm.size)*_xlpm.F)</f>
        <v>0.33349344548020921</v>
      </c>
      <c r="O388" s="4">
        <f>_xlfn.LET(_xlpm.a,M388,_xlpm.b,K388,2*_xlpm.a*_xlpm.b/(_xlpm.a+_xlpm.b))</f>
        <v>1</v>
      </c>
      <c r="P388" s="4">
        <f>_xlfn.LET(_xlpm.p,K388,_xlpm.q,M388,LOG(_xlpm.p/_xlpm.q))</f>
        <v>0</v>
      </c>
      <c r="Q388" s="4"/>
    </row>
    <row r="389" spans="1:17">
      <c r="A389" s="3" t="str">
        <f>_xlfn.LET(_xlpm.sep," : ",CONCATENATE(E389,_xlpm.sep,F389))</f>
        <v>~ult~ : [ʊlt]</v>
      </c>
      <c r="B389" s="1">
        <v>2</v>
      </c>
      <c r="C389" s="3" t="s">
        <v>463</v>
      </c>
      <c r="D389" s="4">
        <f>B389/freq.sum.r1a</f>
        <v>9.3676814988290398E-4</v>
      </c>
      <c r="E389" s="3" t="str">
        <f>_xlfn.LET(_xlpm.sep,":",_xlpm.w,$C389,_xlfn.CONCAT("~",RIGHT(_xlpm.w,LEN(_xlpm.w)-FIND(_xlpm.sep,_xlpm.w)),"~"))</f>
        <v>~ult~</v>
      </c>
      <c r="F389" s="3" t="str">
        <f>_xlfn.LET(_xlpm.sep,":",_xlpm.w,$C389,_xlfn.CONCAT("[",LEFT(_xlpm.w,FIND(_xlpm.sep,_xlpm.w)-1),"]"))</f>
        <v>[ʊlt]</v>
      </c>
      <c r="G389" s="5">
        <f>_xlfn.LET(_xlpm.w,E389,LEN(_xlpm.w)-2)</f>
        <v>3</v>
      </c>
      <c r="H389" s="5">
        <f>_xlfn.LET(_xlpm.w,F389,LEN(_xlpm.w)-2)</f>
        <v>3</v>
      </c>
      <c r="I389" s="5">
        <f>_xlfn.LET(_xlpm.a,H389,_xlpm.b,G389,MAX(_xlpm.a,_xlpm.b))</f>
        <v>3</v>
      </c>
      <c r="J389" s="4" cm="1">
        <f t="array" ref="J389">SUM(_xlfn._xlws.FILTER($D$2:$D$673,_xlfn.MAP($E$2:$E$673,_xlfn.LAMBDA(_xlpm.x,_xlpm.x=$E389))))</f>
        <v>9.3676814988290398E-4</v>
      </c>
      <c r="K389" s="4">
        <f>$D389/J389</f>
        <v>1</v>
      </c>
      <c r="L389" s="4" cm="1">
        <f t="array" ref="L389">SUM(_xlfn._xlws.FILTER($D$2:$D$673,_xlfn.MAP($F$2:$F$673,_xlfn.LAMBDA(_xlpm.x,_xlpm.x=$F389))))</f>
        <v>9.3676814988290398E-4</v>
      </c>
      <c r="M389" s="4">
        <f>$D389/L389</f>
        <v>1</v>
      </c>
      <c r="N389" s="4">
        <f>_xlfn.LET(_xlpm.freq,B389,_xlpm.size,H389+1,_xlpm.F,O389,LOG(1+_xlpm.freq)*LOG(1+_xlpm.size)*_xlpm.F)</f>
        <v>0.33349344548020921</v>
      </c>
      <c r="O389" s="4">
        <f>_xlfn.LET(_xlpm.a,M389,_xlpm.b,K389,2*_xlpm.a*_xlpm.b/(_xlpm.a+_xlpm.b))</f>
        <v>1</v>
      </c>
      <c r="P389" s="4">
        <f>_xlfn.LET(_xlpm.p,K389,_xlpm.q,M389,LOG(_xlpm.p/_xlpm.q))</f>
        <v>0</v>
      </c>
      <c r="Q389" s="4"/>
    </row>
    <row r="390" spans="1:17">
      <c r="A390" s="3" t="str">
        <f>_xlfn.LET(_xlpm.sep," : ",CONCATENATE(E390,_xlpm.sep,F390))</f>
        <v>~ärm~ : [ɛʁm]</v>
      </c>
      <c r="B390" s="1">
        <v>2</v>
      </c>
      <c r="C390" s="3" t="s">
        <v>641</v>
      </c>
      <c r="D390" s="4">
        <f>B390/freq.sum.r1a</f>
        <v>9.3676814988290398E-4</v>
      </c>
      <c r="E390" s="4" t="str">
        <f>_xlfn.LET(_xlpm.sep,":",_xlpm.w,$C390,_xlfn.CONCAT("~",RIGHT(_xlpm.w,LEN(_xlpm.w)-FIND(_xlpm.sep,_xlpm.w)),"~"))</f>
        <v>~ärm~</v>
      </c>
      <c r="F390" s="4" t="str">
        <f>_xlfn.LET(_xlpm.sep,":",_xlpm.w,$C390,_xlfn.CONCAT("[",LEFT(_xlpm.w,FIND(_xlpm.sep,_xlpm.w)-1),"]"))</f>
        <v>[ɛʁm]</v>
      </c>
      <c r="G390" s="5">
        <f>_xlfn.LET(_xlpm.w,E390,LEN(_xlpm.w)-2)</f>
        <v>3</v>
      </c>
      <c r="H390" s="5">
        <f>_xlfn.LET(_xlpm.w,F390,LEN(_xlpm.w)-2)</f>
        <v>3</v>
      </c>
      <c r="I390" s="5">
        <f>_xlfn.LET(_xlpm.a,H390,_xlpm.b,G390,MAX(_xlpm.a,_xlpm.b))</f>
        <v>3</v>
      </c>
      <c r="J390" s="4" cm="1">
        <f t="array" ref="J390">SUM(_xlfn._xlws.FILTER($D$2:$D$673,_xlfn.MAP($E$2:$E$673,_xlfn.LAMBDA(_xlpm.x,_xlpm.x=$E390))))</f>
        <v>9.3676814988290398E-4</v>
      </c>
      <c r="K390" s="4">
        <f>$D390/J390</f>
        <v>1</v>
      </c>
      <c r="L390" s="4" cm="1">
        <f t="array" ref="L390">SUM(_xlfn._xlws.FILTER($D$2:$D$673,_xlfn.MAP($F$2:$F$673,_xlfn.LAMBDA(_xlpm.x,_xlpm.x=$F390))))</f>
        <v>9.3676814988290398E-4</v>
      </c>
      <c r="M390" s="4">
        <f>$D390/L390</f>
        <v>1</v>
      </c>
      <c r="N390" s="4">
        <f>_xlfn.LET(_xlpm.freq,B390,_xlpm.size,H390+1,_xlpm.F,O390,LOG(1+_xlpm.freq)*LOG(1+_xlpm.size)*_xlpm.F)</f>
        <v>0.33349344548020921</v>
      </c>
      <c r="O390" s="4">
        <f>_xlfn.LET(_xlpm.a,M390,_xlpm.b,K390,2*_xlpm.a*_xlpm.b/(_xlpm.a+_xlpm.b))</f>
        <v>1</v>
      </c>
      <c r="P390" s="4">
        <f>_xlfn.LET(_xlpm.p,K390,_xlpm.q,M390,LOG(_xlpm.p/_xlpm.q))</f>
        <v>0</v>
      </c>
      <c r="Q390" s="4"/>
    </row>
    <row r="391" spans="1:17">
      <c r="A391" s="3" t="str">
        <f>_xlfn.LET(_xlpm.sep," : ",CONCATENATE(E391,_xlpm.sep,F391))</f>
        <v>~orm~ : [ɔʁm]</v>
      </c>
      <c r="B391" s="1">
        <v>2</v>
      </c>
      <c r="C391" s="3" t="s">
        <v>644</v>
      </c>
      <c r="D391" s="4">
        <f>B391/freq.sum.r1a</f>
        <v>9.3676814988290398E-4</v>
      </c>
      <c r="E391" s="4" t="str">
        <f>_xlfn.LET(_xlpm.sep,":",_xlpm.w,$C391,_xlfn.CONCAT("~",RIGHT(_xlpm.w,LEN(_xlpm.w)-FIND(_xlpm.sep,_xlpm.w)),"~"))</f>
        <v>~orm~</v>
      </c>
      <c r="F391" s="4" t="str">
        <f>_xlfn.LET(_xlpm.sep,":",_xlpm.w,$C391,_xlfn.CONCAT("[",LEFT(_xlpm.w,FIND(_xlpm.sep,_xlpm.w)-1),"]"))</f>
        <v>[ɔʁm]</v>
      </c>
      <c r="G391" s="5">
        <f>_xlfn.LET(_xlpm.w,E391,LEN(_xlpm.w)-2)</f>
        <v>3</v>
      </c>
      <c r="H391" s="5">
        <f>_xlfn.LET(_xlpm.w,F391,LEN(_xlpm.w)-2)</f>
        <v>3</v>
      </c>
      <c r="I391" s="5">
        <f>_xlfn.LET(_xlpm.a,H391,_xlpm.b,G391,MAX(_xlpm.a,_xlpm.b))</f>
        <v>3</v>
      </c>
      <c r="J391" s="4" cm="1">
        <f t="array" ref="J391">SUM(_xlfn._xlws.FILTER($D$2:$D$673,_xlfn.MAP($E$2:$E$673,_xlfn.LAMBDA(_xlpm.x,_xlpm.x=$E391))))</f>
        <v>9.3676814988290398E-4</v>
      </c>
      <c r="K391" s="4">
        <f>$D391/J391</f>
        <v>1</v>
      </c>
      <c r="L391" s="4" cm="1">
        <f t="array" ref="L391">SUM(_xlfn._xlws.FILTER($D$2:$D$673,_xlfn.MAP($F$2:$F$673,_xlfn.LAMBDA(_xlpm.x,_xlpm.x=$F391))))</f>
        <v>9.3676814988290398E-4</v>
      </c>
      <c r="M391" s="4">
        <f>$D391/L391</f>
        <v>1</v>
      </c>
      <c r="N391" s="4">
        <f>_xlfn.LET(_xlpm.freq,B391,_xlpm.size,H391+1,_xlpm.F,O391,LOG(1+_xlpm.freq)*LOG(1+_xlpm.size)*_xlpm.F)</f>
        <v>0.33349344548020921</v>
      </c>
      <c r="O391" s="4">
        <f>_xlfn.LET(_xlpm.a,M391,_xlpm.b,K391,2*_xlpm.a*_xlpm.b/(_xlpm.a+_xlpm.b))</f>
        <v>1</v>
      </c>
      <c r="P391" s="4">
        <f>_xlfn.LET(_xlpm.p,K391,_xlpm.q,M391,LOG(_xlpm.p/_xlpm.q))</f>
        <v>0</v>
      </c>
      <c r="Q391" s="4"/>
    </row>
    <row r="392" spans="1:17">
      <c r="A392" s="3" t="str">
        <f>_xlfn.LET(_xlpm.sep," : ",CONCATENATE(E392,_xlpm.sep,F392))</f>
        <v>~uck~ : [ʊk]</v>
      </c>
      <c r="B392" s="1">
        <v>3</v>
      </c>
      <c r="C392" s="3" t="s">
        <v>426</v>
      </c>
      <c r="D392" s="4">
        <f>B392/freq.sum.r1a</f>
        <v>1.405152224824356E-3</v>
      </c>
      <c r="E392" s="3" t="str">
        <f>_xlfn.LET(_xlpm.sep,":",_xlpm.w,$C392,_xlfn.CONCAT("~",RIGHT(_xlpm.w,LEN(_xlpm.w)-FIND(_xlpm.sep,_xlpm.w)),"~"))</f>
        <v>~uck~</v>
      </c>
      <c r="F392" s="3" t="str">
        <f>_xlfn.LET(_xlpm.sep,":",_xlpm.w,$C392,_xlfn.CONCAT("[",LEFT(_xlpm.w,FIND(_xlpm.sep,_xlpm.w)-1),"]"))</f>
        <v>[ʊk]</v>
      </c>
      <c r="G392" s="5">
        <f>_xlfn.LET(_xlpm.w,E392,LEN(_xlpm.w)-2)</f>
        <v>3</v>
      </c>
      <c r="H392" s="5">
        <f>_xlfn.LET(_xlpm.w,F392,LEN(_xlpm.w)-2)</f>
        <v>2</v>
      </c>
      <c r="I392" s="5">
        <f>_xlfn.LET(_xlpm.a,H392,_xlpm.b,G392,MAX(_xlpm.a,_xlpm.b))</f>
        <v>3</v>
      </c>
      <c r="J392" s="4" cm="1">
        <f t="array" ref="J392">SUM(_xlfn._xlws.FILTER($D$2:$D$673,_xlfn.MAP($E$2:$E$673,_xlfn.LAMBDA(_xlpm.x,_xlpm.x=$E392))))</f>
        <v>1.405152224824356E-3</v>
      </c>
      <c r="K392" s="4">
        <f>$D392/J392</f>
        <v>1</v>
      </c>
      <c r="L392" s="4" cm="1">
        <f t="array" ref="L392">SUM(_xlfn._xlws.FILTER($D$2:$D$673,_xlfn.MAP($F$2:$F$673,_xlfn.LAMBDA(_xlpm.x,_xlpm.x=$F392))))</f>
        <v>1.405152224824356E-3</v>
      </c>
      <c r="M392" s="4">
        <f>$D392/L392</f>
        <v>1</v>
      </c>
      <c r="N392" s="4">
        <f>_xlfn.LET(_xlpm.freq,B392,_xlpm.size,H392+1,_xlpm.F,O392,LOG(1+_xlpm.freq)*LOG(1+_xlpm.size)*_xlpm.F)</f>
        <v>0.36247623315782618</v>
      </c>
      <c r="O392" s="4">
        <f>_xlfn.LET(_xlpm.a,M392,_xlpm.b,K392,2*_xlpm.a*_xlpm.b/(_xlpm.a+_xlpm.b))</f>
        <v>1</v>
      </c>
      <c r="P392" s="4">
        <f>_xlfn.LET(_xlpm.p,K392,_xlpm.q,M392,LOG(_xlpm.p/_xlpm.q))</f>
        <v>0</v>
      </c>
      <c r="Q392" s="4"/>
    </row>
    <row r="393" spans="1:17">
      <c r="A393" s="3" t="str">
        <f>_xlfn.LET(_xlpm.sep," : ",CONCATENATE(E393,_xlpm.sep,F393))</f>
        <v>~omm~ : [ɔm]</v>
      </c>
      <c r="B393" s="1">
        <v>3</v>
      </c>
      <c r="C393" s="3" t="s">
        <v>472</v>
      </c>
      <c r="D393" s="4">
        <f>B393/freq.sum.r1a</f>
        <v>1.405152224824356E-3</v>
      </c>
      <c r="E393" s="3" t="str">
        <f>_xlfn.LET(_xlpm.sep,":",_xlpm.w,$C393,_xlfn.CONCAT("~",RIGHT(_xlpm.w,LEN(_xlpm.w)-FIND(_xlpm.sep,_xlpm.w)),"~"))</f>
        <v>~omm~</v>
      </c>
      <c r="F393" s="3" t="str">
        <f>_xlfn.LET(_xlpm.sep,":",_xlpm.w,$C393,_xlfn.CONCAT("[",LEFT(_xlpm.w,FIND(_xlpm.sep,_xlpm.w)-1),"]"))</f>
        <v>[ɔm]</v>
      </c>
      <c r="G393" s="5">
        <f>_xlfn.LET(_xlpm.w,E393,LEN(_xlpm.w)-2)</f>
        <v>3</v>
      </c>
      <c r="H393" s="5">
        <f>_xlfn.LET(_xlpm.w,F393,LEN(_xlpm.w)-2)</f>
        <v>2</v>
      </c>
      <c r="I393" s="5">
        <f>_xlfn.LET(_xlpm.a,H393,_xlpm.b,G393,MAX(_xlpm.a,_xlpm.b))</f>
        <v>3</v>
      </c>
      <c r="J393" s="4" cm="1">
        <f t="array" ref="J393">SUM(_xlfn._xlws.FILTER($D$2:$D$673,_xlfn.MAP($E$2:$E$673,_xlfn.LAMBDA(_xlpm.x,_xlpm.x=$E393))))</f>
        <v>1.405152224824356E-3</v>
      </c>
      <c r="K393" s="4">
        <f>$D393/J393</f>
        <v>1</v>
      </c>
      <c r="L393" s="4" cm="1">
        <f t="array" ref="L393">SUM(_xlfn._xlws.FILTER($D$2:$D$673,_xlfn.MAP($F$2:$F$673,_xlfn.LAMBDA(_xlpm.x,_xlpm.x=$F393))))</f>
        <v>1.405152224824356E-3</v>
      </c>
      <c r="M393" s="4">
        <f>$D393/L393</f>
        <v>1</v>
      </c>
      <c r="N393" s="4">
        <f>_xlfn.LET(_xlpm.freq,B393,_xlpm.size,H393+1,_xlpm.F,O393,LOG(1+_xlpm.freq)*LOG(1+_xlpm.size)*_xlpm.F)</f>
        <v>0.36247623315782618</v>
      </c>
      <c r="O393" s="4">
        <f>_xlfn.LET(_xlpm.a,M393,_xlpm.b,K393,2*_xlpm.a*_xlpm.b/(_xlpm.a+_xlpm.b))</f>
        <v>1</v>
      </c>
      <c r="P393" s="4">
        <f>_xlfn.LET(_xlpm.p,K393,_xlpm.q,M393,LOG(_xlpm.p/_xlpm.q))</f>
        <v>0</v>
      </c>
      <c r="Q393" s="4"/>
    </row>
    <row r="394" spans="1:17">
      <c r="A394" s="3" t="str">
        <f>_xlfn.LET(_xlpm.sep," : ",CONCATENATE(E394,_xlpm.sep,F394))</f>
        <v>~ett~ : [ɛt]</v>
      </c>
      <c r="B394" s="1">
        <v>3</v>
      </c>
      <c r="C394" s="3" t="s">
        <v>561</v>
      </c>
      <c r="D394" s="4">
        <f>B394/freq.sum.r1a</f>
        <v>1.405152224824356E-3</v>
      </c>
      <c r="E394" s="3" t="str">
        <f>_xlfn.LET(_xlpm.sep,":",_xlpm.w,$C394,_xlfn.CONCAT("~",RIGHT(_xlpm.w,LEN(_xlpm.w)-FIND(_xlpm.sep,_xlpm.w)),"~"))</f>
        <v>~ett~</v>
      </c>
      <c r="F394" s="3" t="str">
        <f>_xlfn.LET(_xlpm.sep,":",_xlpm.w,$C394,_xlfn.CONCAT("[",LEFT(_xlpm.w,FIND(_xlpm.sep,_xlpm.w)-1),"]"))</f>
        <v>[ɛt]</v>
      </c>
      <c r="G394" s="5">
        <f>_xlfn.LET(_xlpm.w,E394,LEN(_xlpm.w)-2)</f>
        <v>3</v>
      </c>
      <c r="H394" s="5">
        <f>_xlfn.LET(_xlpm.w,F394,LEN(_xlpm.w)-2)</f>
        <v>2</v>
      </c>
      <c r="I394" s="5">
        <f>_xlfn.LET(_xlpm.a,H394,_xlpm.b,G394,MAX(_xlpm.a,_xlpm.b))</f>
        <v>3</v>
      </c>
      <c r="J394" s="4" cm="1">
        <f t="array" ref="J394">SUM(_xlfn._xlws.FILTER($D$2:$D$673,_xlfn.MAP($E$2:$E$673,_xlfn.LAMBDA(_xlpm.x,_xlpm.x=$E394))))</f>
        <v>1.405152224824356E-3</v>
      </c>
      <c r="K394" s="4">
        <f>$D394/J394</f>
        <v>1</v>
      </c>
      <c r="L394" s="4" cm="1">
        <f t="array" ref="L394">SUM(_xlfn._xlws.FILTER($D$2:$D$673,_xlfn.MAP($F$2:$F$673,_xlfn.LAMBDA(_xlpm.x,_xlpm.x=$F394))))</f>
        <v>1.405152224824356E-3</v>
      </c>
      <c r="M394" s="4">
        <f>$D394/L394</f>
        <v>1</v>
      </c>
      <c r="N394" s="4">
        <f>_xlfn.LET(_xlpm.freq,B394,_xlpm.size,H394+1,_xlpm.F,O394,LOG(1+_xlpm.freq)*LOG(1+_xlpm.size)*_xlpm.F)</f>
        <v>0.36247623315782618</v>
      </c>
      <c r="O394" s="4">
        <f>_xlfn.LET(_xlpm.a,M394,_xlpm.b,K394,2*_xlpm.a*_xlpm.b/(_xlpm.a+_xlpm.b))</f>
        <v>1</v>
      </c>
      <c r="P394" s="4">
        <f>_xlfn.LET(_xlpm.p,K394,_xlpm.q,M394,LOG(_xlpm.p/_xlpm.q))</f>
        <v>0</v>
      </c>
      <c r="Q394" s="4"/>
    </row>
    <row r="395" spans="1:17">
      <c r="A395" s="3" t="str">
        <f>_xlfn.LET(_xlpm.sep," : ",CONCATENATE(E395,_xlpm.sep,F395))</f>
        <v>~aft~ : [aft]</v>
      </c>
      <c r="B395" s="1">
        <v>3</v>
      </c>
      <c r="C395" s="3" t="s">
        <v>52</v>
      </c>
      <c r="D395" s="4">
        <f>B395/freq.sum.r1a</f>
        <v>1.405152224824356E-3</v>
      </c>
      <c r="E395" s="3" t="str">
        <f>_xlfn.LET(_xlpm.sep,":",_xlpm.w,$C395,_xlfn.CONCAT("~",RIGHT(_xlpm.w,LEN(_xlpm.w)-FIND(_xlpm.sep,_xlpm.w)),"~"))</f>
        <v>~aft~</v>
      </c>
      <c r="F395" s="3" t="str">
        <f>_xlfn.LET(_xlpm.sep,":",_xlpm.w,$C395,_xlfn.CONCAT("[",LEFT(_xlpm.w,FIND(_xlpm.sep,_xlpm.w)-1),"]"))</f>
        <v>[aft]</v>
      </c>
      <c r="G395" s="5">
        <f>_xlfn.LET(_xlpm.w,E395,LEN(_xlpm.w)-2)</f>
        <v>3</v>
      </c>
      <c r="H395" s="5">
        <f>_xlfn.LET(_xlpm.w,F395,LEN(_xlpm.w)-2)</f>
        <v>3</v>
      </c>
      <c r="I395" s="5">
        <f>_xlfn.LET(_xlpm.a,H395,_xlpm.b,G395,MAX(_xlpm.a,_xlpm.b))</f>
        <v>3</v>
      </c>
      <c r="J395" s="4" cm="1">
        <f t="array" ref="J395">SUM(_xlfn._xlws.FILTER($D$2:$D$673,_xlfn.MAP($E$2:$E$673,_xlfn.LAMBDA(_xlpm.x,_xlpm.x=$E395))))</f>
        <v>1.405152224824356E-3</v>
      </c>
      <c r="K395" s="4">
        <f>$D395/J395</f>
        <v>1</v>
      </c>
      <c r="L395" s="4" cm="1">
        <f t="array" ref="L395">SUM(_xlfn._xlws.FILTER($D$2:$D$673,_xlfn.MAP($F$2:$F$673,_xlfn.LAMBDA(_xlpm.x,_xlpm.x=$F395))))</f>
        <v>1.405152224824356E-3</v>
      </c>
      <c r="M395" s="4">
        <f>$D395/L395</f>
        <v>1</v>
      </c>
      <c r="N395" s="4">
        <f>_xlfn.LET(_xlpm.freq,B395,_xlpm.size,H395+1,_xlpm.F,O395,LOG(1+_xlpm.freq)*LOG(1+_xlpm.size)*_xlpm.F)</f>
        <v>0.42082187474904936</v>
      </c>
      <c r="O395" s="4">
        <f>_xlfn.LET(_xlpm.a,M395,_xlpm.b,K395,2*_xlpm.a*_xlpm.b/(_xlpm.a+_xlpm.b))</f>
        <v>1</v>
      </c>
      <c r="P395" s="4">
        <f>_xlfn.LET(_xlpm.p,K395,_xlpm.q,M395,LOG(_xlpm.p/_xlpm.q))</f>
        <v>0</v>
      </c>
      <c r="Q395" s="4"/>
    </row>
    <row r="396" spans="1:17">
      <c r="A396" s="3" t="str">
        <f>_xlfn.LET(_xlpm.sep," : ",CONCATENATE(E396,_xlpm.sep,F396))</f>
        <v>~auf~ : [aɔf]</v>
      </c>
      <c r="B396" s="1">
        <v>3</v>
      </c>
      <c r="C396" s="3" t="s">
        <v>123</v>
      </c>
      <c r="D396" s="4">
        <f>B396/freq.sum.r1a</f>
        <v>1.405152224824356E-3</v>
      </c>
      <c r="E396" s="4" t="str">
        <f>_xlfn.LET(_xlpm.sep,":",_xlpm.w,$C396,_xlfn.CONCAT("~",RIGHT(_xlpm.w,LEN(_xlpm.w)-FIND(_xlpm.sep,_xlpm.w)),"~"))</f>
        <v>~auf~</v>
      </c>
      <c r="F396" s="4" t="str">
        <f>_xlfn.LET(_xlpm.sep,":",_xlpm.w,$C396,_xlfn.CONCAT("[",LEFT(_xlpm.w,FIND(_xlpm.sep,_xlpm.w)-1),"]"))</f>
        <v>[aɔf]</v>
      </c>
      <c r="G396" s="5">
        <f>_xlfn.LET(_xlpm.w,E396,LEN(_xlpm.w)-2)</f>
        <v>3</v>
      </c>
      <c r="H396" s="5">
        <f>_xlfn.LET(_xlpm.w,F396,LEN(_xlpm.w)-2)</f>
        <v>3</v>
      </c>
      <c r="I396" s="5">
        <f>_xlfn.LET(_xlpm.a,H396,_xlpm.b,G396,MAX(_xlpm.a,_xlpm.b))</f>
        <v>3</v>
      </c>
      <c r="J396" s="4" cm="1">
        <f t="array" ref="J396">SUM(_xlfn._xlws.FILTER($D$2:$D$673,_xlfn.MAP($E$2:$E$673,_xlfn.LAMBDA(_xlpm.x,_xlpm.x=$E396))))</f>
        <v>1.405152224824356E-3</v>
      </c>
      <c r="K396" s="4">
        <f>$D396/J396</f>
        <v>1</v>
      </c>
      <c r="L396" s="4" cm="1">
        <f t="array" ref="L396">SUM(_xlfn._xlws.FILTER($D$2:$D$673,_xlfn.MAP($F$2:$F$673,_xlfn.LAMBDA(_xlpm.x,_xlpm.x=$F396))))</f>
        <v>1.405152224824356E-3</v>
      </c>
      <c r="M396" s="4">
        <f>$D396/L396</f>
        <v>1</v>
      </c>
      <c r="N396" s="4">
        <f>_xlfn.LET(_xlpm.freq,B396,_xlpm.size,H396+1,_xlpm.F,O396,LOG(1+_xlpm.freq)*LOG(1+_xlpm.size)*_xlpm.F)</f>
        <v>0.42082187474904936</v>
      </c>
      <c r="O396" s="4">
        <f>_xlfn.LET(_xlpm.a,M396,_xlpm.b,K396,2*_xlpm.a*_xlpm.b/(_xlpm.a+_xlpm.b))</f>
        <v>1</v>
      </c>
      <c r="P396" s="4">
        <f>_xlfn.LET(_xlpm.p,K396,_xlpm.q,M396,LOG(_xlpm.p/_xlpm.q))</f>
        <v>0</v>
      </c>
      <c r="Q396" s="4"/>
    </row>
    <row r="397" spans="1:17">
      <c r="A397" s="3" t="str">
        <f>_xlfn.LET(_xlpm.sep," : ",CONCATENATE(E397,_xlpm.sep,F397))</f>
        <v>~aum~ : [aɔm]</v>
      </c>
      <c r="B397" s="1">
        <v>3</v>
      </c>
      <c r="C397" s="3" t="s">
        <v>143</v>
      </c>
      <c r="D397" s="4">
        <f>B397/freq.sum.r1a</f>
        <v>1.405152224824356E-3</v>
      </c>
      <c r="E397" s="4" t="str">
        <f>_xlfn.LET(_xlpm.sep,":",_xlpm.w,$C397,_xlfn.CONCAT("~",RIGHT(_xlpm.w,LEN(_xlpm.w)-FIND(_xlpm.sep,_xlpm.w)),"~"))</f>
        <v>~aum~</v>
      </c>
      <c r="F397" s="4" t="str">
        <f>_xlfn.LET(_xlpm.sep,":",_xlpm.w,$C397,_xlfn.CONCAT("[",LEFT(_xlpm.w,FIND(_xlpm.sep,_xlpm.w)-1),"]"))</f>
        <v>[aɔm]</v>
      </c>
      <c r="G397" s="5">
        <f>_xlfn.LET(_xlpm.w,E397,LEN(_xlpm.w)-2)</f>
        <v>3</v>
      </c>
      <c r="H397" s="5">
        <f>_xlfn.LET(_xlpm.w,F397,LEN(_xlpm.w)-2)</f>
        <v>3</v>
      </c>
      <c r="I397" s="5">
        <f>_xlfn.LET(_xlpm.a,H397,_xlpm.b,G397,MAX(_xlpm.a,_xlpm.b))</f>
        <v>3</v>
      </c>
      <c r="J397" s="4" cm="1">
        <f t="array" ref="J397">SUM(_xlfn._xlws.FILTER($D$2:$D$673,_xlfn.MAP($E$2:$E$673,_xlfn.LAMBDA(_xlpm.x,_xlpm.x=$E397))))</f>
        <v>1.405152224824356E-3</v>
      </c>
      <c r="K397" s="4">
        <f>$D397/J397</f>
        <v>1</v>
      </c>
      <c r="L397" s="4" cm="1">
        <f t="array" ref="L397">SUM(_xlfn._xlws.FILTER($D$2:$D$673,_xlfn.MAP($F$2:$F$673,_xlfn.LAMBDA(_xlpm.x,_xlpm.x=$F397))))</f>
        <v>1.405152224824356E-3</v>
      </c>
      <c r="M397" s="4">
        <f>$D397/L397</f>
        <v>1</v>
      </c>
      <c r="N397" s="4">
        <f>_xlfn.LET(_xlpm.freq,B397,_xlpm.size,H397+1,_xlpm.F,O397,LOG(1+_xlpm.freq)*LOG(1+_xlpm.size)*_xlpm.F)</f>
        <v>0.42082187474904936</v>
      </c>
      <c r="O397" s="4">
        <f>_xlfn.LET(_xlpm.a,M397,_xlpm.b,K397,2*_xlpm.a*_xlpm.b/(_xlpm.a+_xlpm.b))</f>
        <v>1</v>
      </c>
      <c r="P397" s="4">
        <f>_xlfn.LET(_xlpm.p,K397,_xlpm.q,M397,LOG(_xlpm.p/_xlpm.q))</f>
        <v>0</v>
      </c>
      <c r="Q397" s="4"/>
    </row>
    <row r="398" spans="1:17">
      <c r="A398" s="3" t="str">
        <f>_xlfn.LET(_xlpm.sep," : ",CONCATENATE(E398,_xlpm.sep,F398))</f>
        <v>~aut~ : [aɔt]</v>
      </c>
      <c r="B398" s="1">
        <v>3</v>
      </c>
      <c r="C398" s="3" t="s">
        <v>173</v>
      </c>
      <c r="D398" s="4">
        <f>B398/freq.sum.r1a</f>
        <v>1.405152224824356E-3</v>
      </c>
      <c r="E398" s="4" t="str">
        <f>_xlfn.LET(_xlpm.sep,":",_xlpm.w,$C398,_xlfn.CONCAT("~",RIGHT(_xlpm.w,LEN(_xlpm.w)-FIND(_xlpm.sep,_xlpm.w)),"~"))</f>
        <v>~aut~</v>
      </c>
      <c r="F398" s="4" t="str">
        <f>_xlfn.LET(_xlpm.sep,":",_xlpm.w,$C398,_xlfn.CONCAT("[",LEFT(_xlpm.w,FIND(_xlpm.sep,_xlpm.w)-1),"]"))</f>
        <v>[aɔt]</v>
      </c>
      <c r="G398" s="5">
        <f>_xlfn.LET(_xlpm.w,E398,LEN(_xlpm.w)-2)</f>
        <v>3</v>
      </c>
      <c r="H398" s="5">
        <f>_xlfn.LET(_xlpm.w,F398,LEN(_xlpm.w)-2)</f>
        <v>3</v>
      </c>
      <c r="I398" s="5">
        <f>_xlfn.LET(_xlpm.a,H398,_xlpm.b,G398,MAX(_xlpm.a,_xlpm.b))</f>
        <v>3</v>
      </c>
      <c r="J398" s="4" cm="1">
        <f t="array" ref="J398">SUM(_xlfn._xlws.FILTER($D$2:$D$673,_xlfn.MAP($E$2:$E$673,_xlfn.LAMBDA(_xlpm.x,_xlpm.x=$E398))))</f>
        <v>1.405152224824356E-3</v>
      </c>
      <c r="K398" s="4">
        <f>$D398/J398</f>
        <v>1</v>
      </c>
      <c r="L398" s="4" cm="1">
        <f t="array" ref="L398">SUM(_xlfn._xlws.FILTER($D$2:$D$673,_xlfn.MAP($F$2:$F$673,_xlfn.LAMBDA(_xlpm.x,_xlpm.x=$F398))))</f>
        <v>1.405152224824356E-3</v>
      </c>
      <c r="M398" s="4">
        <f>$D398/L398</f>
        <v>1</v>
      </c>
      <c r="N398" s="4">
        <f>_xlfn.LET(_xlpm.freq,B398,_xlpm.size,H398+1,_xlpm.F,O398,LOG(1+_xlpm.freq)*LOG(1+_xlpm.size)*_xlpm.F)</f>
        <v>0.42082187474904936</v>
      </c>
      <c r="O398" s="4">
        <f>_xlfn.LET(_xlpm.a,M398,_xlpm.b,K398,2*_xlpm.a*_xlpm.b/(_xlpm.a+_xlpm.b))</f>
        <v>1</v>
      </c>
      <c r="P398" s="4">
        <f>_xlfn.LET(_xlpm.p,K398,_xlpm.q,M398,LOG(_xlpm.p/_xlpm.q))</f>
        <v>0</v>
      </c>
      <c r="Q398" s="4"/>
    </row>
    <row r="399" spans="1:17">
      <c r="A399" s="3" t="str">
        <f>_xlfn.LET(_xlpm.sep," : ",CONCATENATE(E399,_xlpm.sep,F399))</f>
        <v>~ont~ : [ɔnt]</v>
      </c>
      <c r="B399" s="1">
        <v>3</v>
      </c>
      <c r="C399" s="3" t="s">
        <v>511</v>
      </c>
      <c r="D399" s="4">
        <f>B399/freq.sum.r1a</f>
        <v>1.405152224824356E-3</v>
      </c>
      <c r="E399" s="3" t="str">
        <f>_xlfn.LET(_xlpm.sep,":",_xlpm.w,$C399,_xlfn.CONCAT("~",RIGHT(_xlpm.w,LEN(_xlpm.w)-FIND(_xlpm.sep,_xlpm.w)),"~"))</f>
        <v>~ont~</v>
      </c>
      <c r="F399" s="3" t="str">
        <f>_xlfn.LET(_xlpm.sep,":",_xlpm.w,$C399,_xlfn.CONCAT("[",LEFT(_xlpm.w,FIND(_xlpm.sep,_xlpm.w)-1),"]"))</f>
        <v>[ɔnt]</v>
      </c>
      <c r="G399" s="5">
        <f>_xlfn.LET(_xlpm.w,E399,LEN(_xlpm.w)-2)</f>
        <v>3</v>
      </c>
      <c r="H399" s="5">
        <f>_xlfn.LET(_xlpm.w,F399,LEN(_xlpm.w)-2)</f>
        <v>3</v>
      </c>
      <c r="I399" s="5">
        <f>_xlfn.LET(_xlpm.a,H399,_xlpm.b,G399,MAX(_xlpm.a,_xlpm.b))</f>
        <v>3</v>
      </c>
      <c r="J399" s="4" cm="1">
        <f t="array" ref="J399">SUM(_xlfn._xlws.FILTER($D$2:$D$673,_xlfn.MAP($E$2:$E$673,_xlfn.LAMBDA(_xlpm.x,_xlpm.x=$E399))))</f>
        <v>1.405152224824356E-3</v>
      </c>
      <c r="K399" s="4">
        <f>$D399/J399</f>
        <v>1</v>
      </c>
      <c r="L399" s="4" cm="1">
        <f t="array" ref="L399">SUM(_xlfn._xlws.FILTER($D$2:$D$673,_xlfn.MAP($F$2:$F$673,_xlfn.LAMBDA(_xlpm.x,_xlpm.x=$F399))))</f>
        <v>1.405152224824356E-3</v>
      </c>
      <c r="M399" s="4">
        <f>$D399/L399</f>
        <v>1</v>
      </c>
      <c r="N399" s="4">
        <f>_xlfn.LET(_xlpm.freq,B399,_xlpm.size,H399+1,_xlpm.F,O399,LOG(1+_xlpm.freq)*LOG(1+_xlpm.size)*_xlpm.F)</f>
        <v>0.42082187474904936</v>
      </c>
      <c r="O399" s="4">
        <f>_xlfn.LET(_xlpm.a,M399,_xlpm.b,K399,2*_xlpm.a*_xlpm.b/(_xlpm.a+_xlpm.b))</f>
        <v>1</v>
      </c>
      <c r="P399" s="4">
        <f>_xlfn.LET(_xlpm.p,K399,_xlpm.q,M399,LOG(_xlpm.p/_xlpm.q))</f>
        <v>0</v>
      </c>
      <c r="Q399" s="4"/>
    </row>
    <row r="400" spans="1:17">
      <c r="A400" s="3" t="str">
        <f>_xlfn.LET(_xlpm.sep," : ",CONCATENATE(E400,_xlpm.sep,F400))</f>
        <v>~ist~ : [ɪst]</v>
      </c>
      <c r="B400" s="1">
        <v>3</v>
      </c>
      <c r="C400" s="3" t="s">
        <v>548</v>
      </c>
      <c r="D400" s="4">
        <f>B400/freq.sum.r1a</f>
        <v>1.405152224824356E-3</v>
      </c>
      <c r="E400" s="4" t="str">
        <f>_xlfn.LET(_xlpm.sep,":",_xlpm.w,$C400,_xlfn.CONCAT("~",RIGHT(_xlpm.w,LEN(_xlpm.w)-FIND(_xlpm.sep,_xlpm.w)),"~"))</f>
        <v>~ist~</v>
      </c>
      <c r="F400" s="4" t="str">
        <f>_xlfn.LET(_xlpm.sep,":",_xlpm.w,$C400,_xlfn.CONCAT("[",LEFT(_xlpm.w,FIND(_xlpm.sep,_xlpm.w)-1),"]"))</f>
        <v>[ɪst]</v>
      </c>
      <c r="G400" s="5">
        <f>_xlfn.LET(_xlpm.w,E400,LEN(_xlpm.w)-2)</f>
        <v>3</v>
      </c>
      <c r="H400" s="5">
        <f>_xlfn.LET(_xlpm.w,F400,LEN(_xlpm.w)-2)</f>
        <v>3</v>
      </c>
      <c r="I400" s="5">
        <f>_xlfn.LET(_xlpm.a,H400,_xlpm.b,G400,MAX(_xlpm.a,_xlpm.b))</f>
        <v>3</v>
      </c>
      <c r="J400" s="4" cm="1">
        <f t="array" ref="J400">SUM(_xlfn._xlws.FILTER($D$2:$D$673,_xlfn.MAP($E$2:$E$673,_xlfn.LAMBDA(_xlpm.x,_xlpm.x=$E400))))</f>
        <v>1.405152224824356E-3</v>
      </c>
      <c r="K400" s="4">
        <f>$D400/J400</f>
        <v>1</v>
      </c>
      <c r="L400" s="4" cm="1">
        <f t="array" ref="L400">SUM(_xlfn._xlws.FILTER($D$2:$D$673,_xlfn.MAP($F$2:$F$673,_xlfn.LAMBDA(_xlpm.x,_xlpm.x=$F400))))</f>
        <v>1.405152224824356E-3</v>
      </c>
      <c r="M400" s="4">
        <f>$D400/L400</f>
        <v>1</v>
      </c>
      <c r="N400" s="4">
        <f>_xlfn.LET(_xlpm.freq,B400,_xlpm.size,H400+1,_xlpm.F,O400,LOG(1+_xlpm.freq)*LOG(1+_xlpm.size)*_xlpm.F)</f>
        <v>0.42082187474904936</v>
      </c>
      <c r="O400" s="4">
        <f>_xlfn.LET(_xlpm.a,M400,_xlpm.b,K400,2*_xlpm.a*_xlpm.b/(_xlpm.a+_xlpm.b))</f>
        <v>1</v>
      </c>
      <c r="P400" s="4">
        <f>_xlfn.LET(_xlpm.p,K400,_xlpm.q,M400,LOG(_xlpm.p/_xlpm.q))</f>
        <v>0</v>
      </c>
      <c r="Q400" s="4"/>
    </row>
    <row r="401" spans="1:17">
      <c r="A401" s="3" t="str">
        <f>_xlfn.LET(_xlpm.sep," : ",CONCATENATE(E401,_xlpm.sep,F401))</f>
        <v>~erf~ : [ɐf]</v>
      </c>
      <c r="B401" s="1">
        <v>5</v>
      </c>
      <c r="C401" s="3" t="s">
        <v>407</v>
      </c>
      <c r="D401" s="4">
        <f>B401/freq.sum.r1a</f>
        <v>2.34192037470726E-3</v>
      </c>
      <c r="E401" s="3" t="str">
        <f>_xlfn.LET(_xlpm.sep,":",_xlpm.w,$C401,_xlfn.CONCAT("~",RIGHT(_xlpm.w,LEN(_xlpm.w)-FIND(_xlpm.sep,_xlpm.w)),"~"))</f>
        <v>~erf~</v>
      </c>
      <c r="F401" s="3" t="str">
        <f>_xlfn.LET(_xlpm.sep,":",_xlpm.w,$C401,_xlfn.CONCAT("[",LEFT(_xlpm.w,FIND(_xlpm.sep,_xlpm.w)-1),"]"))</f>
        <v>[ɐf]</v>
      </c>
      <c r="G401" s="5">
        <f>_xlfn.LET(_xlpm.w,E401,LEN(_xlpm.w)-2)</f>
        <v>3</v>
      </c>
      <c r="H401" s="5">
        <f>_xlfn.LET(_xlpm.w,F401,LEN(_xlpm.w)-2)</f>
        <v>2</v>
      </c>
      <c r="I401" s="5">
        <f>_xlfn.LET(_xlpm.a,H401,_xlpm.b,G401,MAX(_xlpm.a,_xlpm.b))</f>
        <v>3</v>
      </c>
      <c r="J401" s="4" cm="1">
        <f t="array" ref="J401">SUM(_xlfn._xlws.FILTER($D$2:$D$673,_xlfn.MAP($E$2:$E$673,_xlfn.LAMBDA(_xlpm.x,_xlpm.x=$E401))))</f>
        <v>2.34192037470726E-3</v>
      </c>
      <c r="K401" s="4">
        <f>$D401/J401</f>
        <v>1</v>
      </c>
      <c r="L401" s="4" cm="1">
        <f t="array" ref="L401">SUM(_xlfn._xlws.FILTER($D$2:$D$673,_xlfn.MAP($F$2:$F$673,_xlfn.LAMBDA(_xlpm.x,_xlpm.x=$F401))))</f>
        <v>2.34192037470726E-3</v>
      </c>
      <c r="M401" s="4">
        <f>$D401/L401</f>
        <v>1</v>
      </c>
      <c r="N401" s="4">
        <f>_xlfn.LET(_xlpm.freq,B401,_xlpm.size,H401+1,_xlpm.F,O401,LOG(1+_xlpm.freq)*LOG(1+_xlpm.size)*_xlpm.F)</f>
        <v>0.4684937350578196</v>
      </c>
      <c r="O401" s="4">
        <f>_xlfn.LET(_xlpm.a,M401,_xlpm.b,K401,2*_xlpm.a*_xlpm.b/(_xlpm.a+_xlpm.b))</f>
        <v>1</v>
      </c>
      <c r="P401" s="4">
        <f>_xlfn.LET(_xlpm.p,K401,_xlpm.q,M401,LOG(_xlpm.p/_xlpm.q))</f>
        <v>0</v>
      </c>
      <c r="Q401" s="4"/>
    </row>
    <row r="402" spans="1:17">
      <c r="A402" s="3" t="str">
        <f>_xlfn.LET(_xlpm.sep," : ",CONCATENATE(E402,_xlpm.sep,F402))</f>
        <v>~ick~ : [ɪk]</v>
      </c>
      <c r="B402" s="1">
        <v>5</v>
      </c>
      <c r="C402" s="3" t="s">
        <v>423</v>
      </c>
      <c r="D402" s="4">
        <f>B402/freq.sum.r1a</f>
        <v>2.34192037470726E-3</v>
      </c>
      <c r="E402" s="4" t="str">
        <f>_xlfn.LET(_xlpm.sep,":",_xlpm.w,$C402,_xlfn.CONCAT("~",RIGHT(_xlpm.w,LEN(_xlpm.w)-FIND(_xlpm.sep,_xlpm.w)),"~"))</f>
        <v>~ick~</v>
      </c>
      <c r="F402" s="4" t="str">
        <f>_xlfn.LET(_xlpm.sep,":",_xlpm.w,$C402,_xlfn.CONCAT("[",LEFT(_xlpm.w,FIND(_xlpm.sep,_xlpm.w)-1),"]"))</f>
        <v>[ɪk]</v>
      </c>
      <c r="G402" s="5">
        <f>_xlfn.LET(_xlpm.w,E402,LEN(_xlpm.w)-2)</f>
        <v>3</v>
      </c>
      <c r="H402" s="5">
        <f>_xlfn.LET(_xlpm.w,F402,LEN(_xlpm.w)-2)</f>
        <v>2</v>
      </c>
      <c r="I402" s="5">
        <f>_xlfn.LET(_xlpm.a,H402,_xlpm.b,G402,MAX(_xlpm.a,_xlpm.b))</f>
        <v>3</v>
      </c>
      <c r="J402" s="4" cm="1">
        <f t="array" ref="J402">SUM(_xlfn._xlws.FILTER($D$2:$D$673,_xlfn.MAP($E$2:$E$673,_xlfn.LAMBDA(_xlpm.x,_xlpm.x=$E402))))</f>
        <v>2.34192037470726E-3</v>
      </c>
      <c r="K402" s="4">
        <f>$D402/J402</f>
        <v>1</v>
      </c>
      <c r="L402" s="4" cm="1">
        <f t="array" ref="L402">SUM(_xlfn._xlws.FILTER($D$2:$D$673,_xlfn.MAP($F$2:$F$673,_xlfn.LAMBDA(_xlpm.x,_xlpm.x=$F402))))</f>
        <v>2.34192037470726E-3</v>
      </c>
      <c r="M402" s="4">
        <f>$D402/L402</f>
        <v>1</v>
      </c>
      <c r="N402" s="4">
        <f>_xlfn.LET(_xlpm.freq,B402,_xlpm.size,H402+1,_xlpm.F,O402,LOG(1+_xlpm.freq)*LOG(1+_xlpm.size)*_xlpm.F)</f>
        <v>0.4684937350578196</v>
      </c>
      <c r="O402" s="4">
        <f>_xlfn.LET(_xlpm.a,M402,_xlpm.b,K402,2*_xlpm.a*_xlpm.b/(_xlpm.a+_xlpm.b))</f>
        <v>1</v>
      </c>
      <c r="P402" s="4">
        <f>_xlfn.LET(_xlpm.p,K402,_xlpm.q,M402,LOG(_xlpm.p/_xlpm.q))</f>
        <v>0</v>
      </c>
      <c r="Q402" s="4"/>
    </row>
    <row r="403" spans="1:17">
      <c r="A403" s="3" t="str">
        <f>_xlfn.LET(_xlpm.sep," : ",CONCATENATE(E403,_xlpm.sep,F403))</f>
        <v>~ess~ : [ɛs]</v>
      </c>
      <c r="B403" s="1">
        <v>5</v>
      </c>
      <c r="C403" s="3" t="s">
        <v>535</v>
      </c>
      <c r="D403" s="4">
        <f>B403/freq.sum.r1a</f>
        <v>2.34192037470726E-3</v>
      </c>
      <c r="E403" s="4" t="str">
        <f>_xlfn.LET(_xlpm.sep,":",_xlpm.w,$C403,_xlfn.CONCAT("~",RIGHT(_xlpm.w,LEN(_xlpm.w)-FIND(_xlpm.sep,_xlpm.w)),"~"))</f>
        <v>~ess~</v>
      </c>
      <c r="F403" s="4" t="str">
        <f>_xlfn.LET(_xlpm.sep,":",_xlpm.w,$C403,_xlfn.CONCAT("[",LEFT(_xlpm.w,FIND(_xlpm.sep,_xlpm.w)-1),"]"))</f>
        <v>[ɛs]</v>
      </c>
      <c r="G403" s="5">
        <f>_xlfn.LET(_xlpm.w,E403,LEN(_xlpm.w)-2)</f>
        <v>3</v>
      </c>
      <c r="H403" s="5">
        <f>_xlfn.LET(_xlpm.w,F403,LEN(_xlpm.w)-2)</f>
        <v>2</v>
      </c>
      <c r="I403" s="5">
        <f>_xlfn.LET(_xlpm.a,H403,_xlpm.b,G403,MAX(_xlpm.a,_xlpm.b))</f>
        <v>3</v>
      </c>
      <c r="J403" s="4" cm="1">
        <f t="array" ref="J403">SUM(_xlfn._xlws.FILTER($D$2:$D$673,_xlfn.MAP($E$2:$E$673,_xlfn.LAMBDA(_xlpm.x,_xlpm.x=$E403))))</f>
        <v>2.34192037470726E-3</v>
      </c>
      <c r="K403" s="4">
        <f>$D403/J403</f>
        <v>1</v>
      </c>
      <c r="L403" s="4" cm="1">
        <f t="array" ref="L403">SUM(_xlfn._xlws.FILTER($D$2:$D$673,_xlfn.MAP($F$2:$F$673,_xlfn.LAMBDA(_xlpm.x,_xlpm.x=$F403))))</f>
        <v>2.34192037470726E-3</v>
      </c>
      <c r="M403" s="4">
        <f>$D403/L403</f>
        <v>1</v>
      </c>
      <c r="N403" s="4">
        <f>_xlfn.LET(_xlpm.freq,B403,_xlpm.size,H403+1,_xlpm.F,O403,LOG(1+_xlpm.freq)*LOG(1+_xlpm.size)*_xlpm.F)</f>
        <v>0.4684937350578196</v>
      </c>
      <c r="O403" s="4">
        <f>_xlfn.LET(_xlpm.a,M403,_xlpm.b,K403,2*_xlpm.a*_xlpm.b/(_xlpm.a+_xlpm.b))</f>
        <v>1</v>
      </c>
      <c r="P403" s="4">
        <f>_xlfn.LET(_xlpm.p,K403,_xlpm.q,M403,LOG(_xlpm.p/_xlpm.q))</f>
        <v>0</v>
      </c>
      <c r="Q403" s="4"/>
    </row>
    <row r="404" spans="1:17">
      <c r="A404" s="3" t="str">
        <f>_xlfn.LET(_xlpm.sep," : ",CONCATENATE(E404,_xlpm.sep,F404))</f>
        <v>~spr~ : [ʃpʁ]</v>
      </c>
      <c r="B404" s="1">
        <v>4</v>
      </c>
      <c r="C404" s="3" t="s">
        <v>534</v>
      </c>
      <c r="D404" s="4">
        <f>B404/freq.sum.r1a</f>
        <v>1.873536299765808E-3</v>
      </c>
      <c r="E404" s="3" t="str">
        <f>_xlfn.LET(_xlpm.sep,":",_xlpm.w,$C404,_xlfn.CONCAT("~",RIGHT(_xlpm.w,LEN(_xlpm.w)-FIND(_xlpm.sep,_xlpm.w)),"~"))</f>
        <v>~spr~</v>
      </c>
      <c r="F404" s="3" t="str">
        <f>_xlfn.LET(_xlpm.sep,":",_xlpm.w,$C404,_xlfn.CONCAT("[",LEFT(_xlpm.w,FIND(_xlpm.sep,_xlpm.w)-1),"]"))</f>
        <v>[ʃpʁ]</v>
      </c>
      <c r="G404" s="5">
        <f>_xlfn.LET(_xlpm.w,E404,LEN(_xlpm.w)-2)</f>
        <v>3</v>
      </c>
      <c r="H404" s="5">
        <f>_xlfn.LET(_xlpm.w,F404,LEN(_xlpm.w)-2)</f>
        <v>3</v>
      </c>
      <c r="I404" s="5">
        <f>_xlfn.LET(_xlpm.a,H404,_xlpm.b,G404,MAX(_xlpm.a,_xlpm.b))</f>
        <v>3</v>
      </c>
      <c r="J404" s="4" cm="1">
        <f t="array" ref="J404">SUM(_xlfn._xlws.FILTER($D$2:$D$673,_xlfn.MAP($E$2:$E$673,_xlfn.LAMBDA(_xlpm.x,_xlpm.x=$E404))))</f>
        <v>1.873536299765808E-3</v>
      </c>
      <c r="K404" s="4">
        <f>$D404/J404</f>
        <v>1</v>
      </c>
      <c r="L404" s="4" cm="1">
        <f t="array" ref="L404">SUM(_xlfn._xlws.FILTER($D$2:$D$673,_xlfn.MAP($F$2:$F$673,_xlfn.LAMBDA(_xlpm.x,_xlpm.x=$F404))))</f>
        <v>1.873536299765808E-3</v>
      </c>
      <c r="M404" s="4">
        <f>$D404/L404</f>
        <v>1</v>
      </c>
      <c r="N404" s="4">
        <f>_xlfn.LET(_xlpm.freq,B404,_xlpm.size,H404+1,_xlpm.F,O404,LOG(1+_xlpm.freq)*LOG(1+_xlpm.size)*_xlpm.F)</f>
        <v>0.4885590669614942</v>
      </c>
      <c r="O404" s="4">
        <f>_xlfn.LET(_xlpm.a,M404,_xlpm.b,K404,2*_xlpm.a*_xlpm.b/(_xlpm.a+_xlpm.b))</f>
        <v>1</v>
      </c>
      <c r="P404" s="4">
        <f>_xlfn.LET(_xlpm.p,K404,_xlpm.q,M404,LOG(_xlpm.p/_xlpm.q))</f>
        <v>0</v>
      </c>
      <c r="Q404" s="4"/>
    </row>
    <row r="405" spans="1:17">
      <c r="A405" s="3" t="str">
        <f>_xlfn.LET(_xlpm.sep," : ",CONCATENATE(E405,_xlpm.sep,F405))</f>
        <v>~ell~ : [ɛl]</v>
      </c>
      <c r="B405" s="1">
        <v>6</v>
      </c>
      <c r="C405" s="3" t="s">
        <v>437</v>
      </c>
      <c r="D405" s="4">
        <f>B405/freq.sum.r1a</f>
        <v>2.8103044496487119E-3</v>
      </c>
      <c r="E405" s="3" t="str">
        <f>_xlfn.LET(_xlpm.sep,":",_xlpm.w,$C405,_xlfn.CONCAT("~",RIGHT(_xlpm.w,LEN(_xlpm.w)-FIND(_xlpm.sep,_xlpm.w)),"~"))</f>
        <v>~ell~</v>
      </c>
      <c r="F405" s="3" t="str">
        <f>_xlfn.LET(_xlpm.sep,":",_xlpm.w,$C405,_xlfn.CONCAT("[",LEFT(_xlpm.w,FIND(_xlpm.sep,_xlpm.w)-1),"]"))</f>
        <v>[ɛl]</v>
      </c>
      <c r="G405" s="5">
        <f>_xlfn.LET(_xlpm.w,E405,LEN(_xlpm.w)-2)</f>
        <v>3</v>
      </c>
      <c r="H405" s="5">
        <f>_xlfn.LET(_xlpm.w,F405,LEN(_xlpm.w)-2)</f>
        <v>2</v>
      </c>
      <c r="I405" s="5">
        <f>_xlfn.LET(_xlpm.a,H405,_xlpm.b,G405,MAX(_xlpm.a,_xlpm.b))</f>
        <v>3</v>
      </c>
      <c r="J405" s="4" cm="1">
        <f t="array" ref="J405">SUM(_xlfn._xlws.FILTER($D$2:$D$673,_xlfn.MAP($E$2:$E$673,_xlfn.LAMBDA(_xlpm.x,_xlpm.x=$E405))))</f>
        <v>2.8103044496487119E-3</v>
      </c>
      <c r="K405" s="4">
        <f>$D405/J405</f>
        <v>1</v>
      </c>
      <c r="L405" s="4" cm="1">
        <f t="array" ref="L405">SUM(_xlfn._xlws.FILTER($D$2:$D$673,_xlfn.MAP($F$2:$F$673,_xlfn.LAMBDA(_xlpm.x,_xlpm.x=$F405))))</f>
        <v>2.8103044496487119E-3</v>
      </c>
      <c r="M405" s="4">
        <f>$D405/L405</f>
        <v>1</v>
      </c>
      <c r="N405" s="4">
        <f>_xlfn.LET(_xlpm.freq,B405,_xlpm.size,H405+1,_xlpm.F,O405,LOG(1+_xlpm.freq)*LOG(1+_xlpm.size)*_xlpm.F)</f>
        <v>0.50879971864226148</v>
      </c>
      <c r="O405" s="4">
        <f>_xlfn.LET(_xlpm.a,M405,_xlpm.b,K405,2*_xlpm.a*_xlpm.b/(_xlpm.a+_xlpm.b))</f>
        <v>1</v>
      </c>
      <c r="P405" s="4">
        <f>_xlfn.LET(_xlpm.p,K405,_xlpm.q,M405,LOG(_xlpm.p/_xlpm.q))</f>
        <v>0</v>
      </c>
      <c r="Q405" s="4"/>
    </row>
    <row r="406" spans="1:17">
      <c r="A406" s="3" t="str">
        <f>_xlfn.LET(_xlpm.sep," : ",CONCATENATE(E406,_xlpm.sep,F406))</f>
        <v>~ing~ : [ɪŋ]</v>
      </c>
      <c r="B406" s="1">
        <v>7</v>
      </c>
      <c r="C406" s="3" t="s">
        <v>608</v>
      </c>
      <c r="D406" s="4">
        <f>B406/freq.sum.r1a</f>
        <v>3.2786885245901639E-3</v>
      </c>
      <c r="E406" s="4" t="str">
        <f>_xlfn.LET(_xlpm.sep,":",_xlpm.w,$C406,_xlfn.CONCAT("~",RIGHT(_xlpm.w,LEN(_xlpm.w)-FIND(_xlpm.sep,_xlpm.w)),"~"))</f>
        <v>~ing~</v>
      </c>
      <c r="F406" s="4" t="str">
        <f>_xlfn.LET(_xlpm.sep,":",_xlpm.w,$C406,_xlfn.CONCAT("[",LEFT(_xlpm.w,FIND(_xlpm.sep,_xlpm.w)-1),"]"))</f>
        <v>[ɪŋ]</v>
      </c>
      <c r="G406" s="5">
        <f>_xlfn.LET(_xlpm.w,E406,LEN(_xlpm.w)-2)</f>
        <v>3</v>
      </c>
      <c r="H406" s="5">
        <f>_xlfn.LET(_xlpm.w,F406,LEN(_xlpm.w)-2)</f>
        <v>2</v>
      </c>
      <c r="I406" s="5">
        <f>_xlfn.LET(_xlpm.a,H406,_xlpm.b,G406,MAX(_xlpm.a,_xlpm.b))</f>
        <v>3</v>
      </c>
      <c r="J406" s="4" cm="1">
        <f t="array" ref="J406">SUM(_xlfn._xlws.FILTER($D$2:$D$673,_xlfn.MAP($E$2:$E$673,_xlfn.LAMBDA(_xlpm.x,_xlpm.x=$E406))))</f>
        <v>3.2786885245901639E-3</v>
      </c>
      <c r="K406" s="4">
        <f>$D406/J406</f>
        <v>1</v>
      </c>
      <c r="L406" s="4" cm="1">
        <f t="array" ref="L406">SUM(_xlfn._xlws.FILTER($D$2:$D$673,_xlfn.MAP($F$2:$F$673,_xlfn.LAMBDA(_xlpm.x,_xlpm.x=$F406))))</f>
        <v>3.2786885245901639E-3</v>
      </c>
      <c r="M406" s="4">
        <f>$D406/L406</f>
        <v>1</v>
      </c>
      <c r="N406" s="4">
        <f>_xlfn.LET(_xlpm.freq,B406,_xlpm.size,H406+1,_xlpm.F,O406,LOG(1+_xlpm.freq)*LOG(1+_xlpm.size)*_xlpm.F)</f>
        <v>0.54371434973673916</v>
      </c>
      <c r="O406" s="4">
        <f>_xlfn.LET(_xlpm.a,M406,_xlpm.b,K406,2*_xlpm.a*_xlpm.b/(_xlpm.a+_xlpm.b))</f>
        <v>1</v>
      </c>
      <c r="P406" s="4">
        <f>_xlfn.LET(_xlpm.p,K406,_xlpm.q,M406,LOG(_xlpm.p/_xlpm.q))</f>
        <v>0</v>
      </c>
      <c r="Q406" s="4"/>
    </row>
    <row r="407" spans="1:17">
      <c r="A407" s="3" t="str">
        <f>_xlfn.LET(_xlpm.sep," : ",CONCATENATE(E407,_xlpm.sep,F407))</f>
        <v>~oll~ : [ɔl]</v>
      </c>
      <c r="B407" s="1">
        <v>8</v>
      </c>
      <c r="C407" s="3" t="s">
        <v>441</v>
      </c>
      <c r="D407" s="4">
        <f>B407/freq.sum.r1a</f>
        <v>3.7470725995316159E-3</v>
      </c>
      <c r="E407" s="4" t="str">
        <f>_xlfn.LET(_xlpm.sep,":",_xlpm.w,$C407,_xlfn.CONCAT("~",RIGHT(_xlpm.w,LEN(_xlpm.w)-FIND(_xlpm.sep,_xlpm.w)),"~"))</f>
        <v>~oll~</v>
      </c>
      <c r="F407" s="4" t="str">
        <f>_xlfn.LET(_xlpm.sep,":",_xlpm.w,$C407,_xlfn.CONCAT("[",LEFT(_xlpm.w,FIND(_xlpm.sep,_xlpm.w)-1),"]"))</f>
        <v>[ɔl]</v>
      </c>
      <c r="G407" s="5">
        <f>_xlfn.LET(_xlpm.w,E407,LEN(_xlpm.w)-2)</f>
        <v>3</v>
      </c>
      <c r="H407" s="5">
        <f>_xlfn.LET(_xlpm.w,F407,LEN(_xlpm.w)-2)</f>
        <v>2</v>
      </c>
      <c r="I407" s="5">
        <f>_xlfn.LET(_xlpm.a,H407,_xlpm.b,G407,MAX(_xlpm.a,_xlpm.b))</f>
        <v>3</v>
      </c>
      <c r="J407" s="4" cm="1">
        <f t="array" ref="J407">SUM(_xlfn._xlws.FILTER($D$2:$D$673,_xlfn.MAP($E$2:$E$673,_xlfn.LAMBDA(_xlpm.x,_xlpm.x=$E407))))</f>
        <v>3.7470725995316159E-3</v>
      </c>
      <c r="K407" s="4">
        <f>$D407/J407</f>
        <v>1</v>
      </c>
      <c r="L407" s="4" cm="1">
        <f t="array" ref="L407">SUM(_xlfn._xlws.FILTER($D$2:$D$673,_xlfn.MAP($F$2:$F$673,_xlfn.LAMBDA(_xlpm.x,_xlpm.x=$F407))))</f>
        <v>3.7470725995316159E-3</v>
      </c>
      <c r="M407" s="4">
        <f>$D407/L407</f>
        <v>1</v>
      </c>
      <c r="N407" s="4">
        <f>_xlfn.LET(_xlpm.freq,B407,_xlpm.size,H407+1,_xlpm.F,O407,LOG(1+_xlpm.freq)*LOG(1+_xlpm.size)*_xlpm.F)</f>
        <v>0.57451123695781303</v>
      </c>
      <c r="O407" s="4">
        <f>_xlfn.LET(_xlpm.a,M407,_xlpm.b,K407,2*_xlpm.a*_xlpm.b/(_xlpm.a+_xlpm.b))</f>
        <v>1</v>
      </c>
      <c r="P407" s="4">
        <f>_xlfn.LET(_xlpm.p,K407,_xlpm.q,M407,LOG(_xlpm.p/_xlpm.q))</f>
        <v>0</v>
      </c>
      <c r="Q407" s="4"/>
    </row>
    <row r="408" spans="1:17">
      <c r="A408" s="3" t="str">
        <f>_xlfn.LET(_xlpm.sep," : ",CONCATENATE(E408,_xlpm.sep,F408))</f>
        <v>~eil~ : [aɛl]</v>
      </c>
      <c r="B408" s="1">
        <v>6</v>
      </c>
      <c r="C408" s="3" t="s">
        <v>137</v>
      </c>
      <c r="D408" s="4">
        <f>B408/freq.sum.r1a</f>
        <v>2.8103044496487119E-3</v>
      </c>
      <c r="E408" s="4" t="str">
        <f>_xlfn.LET(_xlpm.sep,":",_xlpm.w,$C408,_xlfn.CONCAT("~",RIGHT(_xlpm.w,LEN(_xlpm.w)-FIND(_xlpm.sep,_xlpm.w)),"~"))</f>
        <v>~eil~</v>
      </c>
      <c r="F408" s="4" t="str">
        <f>_xlfn.LET(_xlpm.sep,":",_xlpm.w,$C408,_xlfn.CONCAT("[",LEFT(_xlpm.w,FIND(_xlpm.sep,_xlpm.w)-1),"]"))</f>
        <v>[aɛl]</v>
      </c>
      <c r="G408" s="5">
        <f>_xlfn.LET(_xlpm.w,E408,LEN(_xlpm.w)-2)</f>
        <v>3</v>
      </c>
      <c r="H408" s="5">
        <f>_xlfn.LET(_xlpm.w,F408,LEN(_xlpm.w)-2)</f>
        <v>3</v>
      </c>
      <c r="I408" s="5">
        <f>_xlfn.LET(_xlpm.a,H408,_xlpm.b,G408,MAX(_xlpm.a,_xlpm.b))</f>
        <v>3</v>
      </c>
      <c r="J408" s="4" cm="1">
        <f t="array" ref="J408">SUM(_xlfn._xlws.FILTER($D$2:$D$673,_xlfn.MAP($E$2:$E$673,_xlfn.LAMBDA(_xlpm.x,_xlpm.x=$E408))))</f>
        <v>2.8103044496487119E-3</v>
      </c>
      <c r="K408" s="4">
        <f>$D408/J408</f>
        <v>1</v>
      </c>
      <c r="L408" s="4" cm="1">
        <f t="array" ref="L408">SUM(_xlfn._xlws.FILTER($D$2:$D$673,_xlfn.MAP($F$2:$F$673,_xlfn.LAMBDA(_xlpm.x,_xlpm.x=$F408))))</f>
        <v>2.8103044496487119E-3</v>
      </c>
      <c r="M408" s="4">
        <f>$D408/L408</f>
        <v>1</v>
      </c>
      <c r="N408" s="4">
        <f>_xlfn.LET(_xlpm.freq,B408,_xlpm.size,H408+1,_xlpm.F,O408,LOG(1+_xlpm.freq)*LOG(1+_xlpm.size)*_xlpm.F)</f>
        <v>0.59069818069312607</v>
      </c>
      <c r="O408" s="4">
        <f>_xlfn.LET(_xlpm.a,M408,_xlpm.b,K408,2*_xlpm.a*_xlpm.b/(_xlpm.a+_xlpm.b))</f>
        <v>1</v>
      </c>
      <c r="P408" s="4">
        <f>_xlfn.LET(_xlpm.p,K408,_xlpm.q,M408,LOG(_xlpm.p/_xlpm.q))</f>
        <v>0</v>
      </c>
      <c r="Q408" s="4"/>
    </row>
    <row r="409" spans="1:17">
      <c r="A409" s="3" t="str">
        <f>_xlfn.LET(_xlpm.sep," : ",CONCATENATE(E409,_xlpm.sep,F409))</f>
        <v>~anz~ : [ants]</v>
      </c>
      <c r="B409" s="1">
        <v>5</v>
      </c>
      <c r="C409" s="3" t="s">
        <v>83</v>
      </c>
      <c r="D409" s="4">
        <f>B409/freq.sum.r1a</f>
        <v>2.34192037470726E-3</v>
      </c>
      <c r="E409" s="3" t="str">
        <f>_xlfn.LET(_xlpm.sep,":",_xlpm.w,$C409,_xlfn.CONCAT("~",RIGHT(_xlpm.w,LEN(_xlpm.w)-FIND(_xlpm.sep,_xlpm.w)),"~"))</f>
        <v>~anz~</v>
      </c>
      <c r="F409" s="3" t="str">
        <f>_xlfn.LET(_xlpm.sep,":",_xlpm.w,$C409,_xlfn.CONCAT("[",LEFT(_xlpm.w,FIND(_xlpm.sep,_xlpm.w)-1),"]"))</f>
        <v>[ants]</v>
      </c>
      <c r="G409" s="5">
        <f>_xlfn.LET(_xlpm.w,E409,LEN(_xlpm.w)-2)</f>
        <v>3</v>
      </c>
      <c r="H409" s="5">
        <f>_xlfn.LET(_xlpm.w,F409,LEN(_xlpm.w)-2)</f>
        <v>4</v>
      </c>
      <c r="I409" s="5">
        <f>_xlfn.LET(_xlpm.a,H409,_xlpm.b,G409,MAX(_xlpm.a,_xlpm.b))</f>
        <v>4</v>
      </c>
      <c r="J409" s="4" cm="1">
        <f t="array" ref="J409">SUM(_xlfn._xlws.FILTER($D$2:$D$673,_xlfn.MAP($E$2:$E$673,_xlfn.LAMBDA(_xlpm.x,_xlpm.x=$E409))))</f>
        <v>2.34192037470726E-3</v>
      </c>
      <c r="K409" s="4">
        <f>$D409/J409</f>
        <v>1</v>
      </c>
      <c r="L409" s="4" cm="1">
        <f t="array" ref="L409">SUM(_xlfn._xlws.FILTER($D$2:$D$673,_xlfn.MAP($F$2:$F$673,_xlfn.LAMBDA(_xlpm.x,_xlpm.x=$F409))))</f>
        <v>2.34192037470726E-3</v>
      </c>
      <c r="M409" s="4">
        <f>$D409/L409</f>
        <v>1</v>
      </c>
      <c r="N409" s="4">
        <f>_xlfn.LET(_xlpm.freq,B409,_xlpm.size,H409+1,_xlpm.F,O409,LOG(1+_xlpm.freq)*LOG(1+_xlpm.size)*_xlpm.F)</f>
        <v>0.60551936847362808</v>
      </c>
      <c r="O409" s="4">
        <f>_xlfn.LET(_xlpm.a,M409,_xlpm.b,K409,2*_xlpm.a*_xlpm.b/(_xlpm.a+_xlpm.b))</f>
        <v>1</v>
      </c>
      <c r="P409" s="4">
        <f>_xlfn.LET(_xlpm.p,K409,_xlpm.q,M409,LOG(_xlpm.p/_xlpm.q))</f>
        <v>0</v>
      </c>
      <c r="Q409" s="4"/>
    </row>
    <row r="410" spans="1:17">
      <c r="A410" s="3" t="str">
        <f>_xlfn.LET(_xlpm.sep," : ",CONCATENATE(E410,_xlpm.sep,F410))</f>
        <v>~ung~ : [ʊŋ]</v>
      </c>
      <c r="B410" s="1">
        <v>14</v>
      </c>
      <c r="C410" s="3" t="s">
        <v>618</v>
      </c>
      <c r="D410" s="4">
        <f>B410/freq.sum.r1a</f>
        <v>6.5573770491803279E-3</v>
      </c>
      <c r="E410" s="3" t="str">
        <f>_xlfn.LET(_xlpm.sep,":",_xlpm.w,$C410,_xlfn.CONCAT("~",RIGHT(_xlpm.w,LEN(_xlpm.w)-FIND(_xlpm.sep,_xlpm.w)),"~"))</f>
        <v>~ung~</v>
      </c>
      <c r="F410" s="3" t="str">
        <f>_xlfn.LET(_xlpm.sep,":",_xlpm.w,$C410,_xlfn.CONCAT("[",LEFT(_xlpm.w,FIND(_xlpm.sep,_xlpm.w)-1),"]"))</f>
        <v>[ʊŋ]</v>
      </c>
      <c r="G410" s="5">
        <f>_xlfn.LET(_xlpm.w,E410,LEN(_xlpm.w)-2)</f>
        <v>3</v>
      </c>
      <c r="H410" s="5">
        <f>_xlfn.LET(_xlpm.w,F410,LEN(_xlpm.w)-2)</f>
        <v>2</v>
      </c>
      <c r="I410" s="5">
        <f>_xlfn.LET(_xlpm.a,H410,_xlpm.b,G410,MAX(_xlpm.a,_xlpm.b))</f>
        <v>3</v>
      </c>
      <c r="J410" s="4" cm="1">
        <f t="array" ref="J410">SUM(_xlfn._xlws.FILTER($D$2:$D$673,_xlfn.MAP($E$2:$E$673,_xlfn.LAMBDA(_xlpm.x,_xlpm.x=$E410))))</f>
        <v>6.5573770491803279E-3</v>
      </c>
      <c r="K410" s="4">
        <f>$D410/J410</f>
        <v>1</v>
      </c>
      <c r="L410" s="4" cm="1">
        <f t="array" ref="L410">SUM(_xlfn._xlws.FILTER($D$2:$D$673,_xlfn.MAP($F$2:$F$673,_xlfn.LAMBDA(_xlpm.x,_xlpm.x=$F410))))</f>
        <v>6.5573770491803279E-3</v>
      </c>
      <c r="M410" s="4">
        <f>$D410/L410</f>
        <v>1</v>
      </c>
      <c r="N410" s="4">
        <f>_xlfn.LET(_xlpm.freq,B410,_xlpm.size,H410+1,_xlpm.F,O410,LOG(1+_xlpm.freq)*LOG(1+_xlpm.size)*_xlpm.F)</f>
        <v>0.70807749322795588</v>
      </c>
      <c r="O410" s="4">
        <f>_xlfn.LET(_xlpm.a,M410,_xlpm.b,K410,2*_xlpm.a*_xlpm.b/(_xlpm.a+_xlpm.b))</f>
        <v>1</v>
      </c>
      <c r="P410" s="4">
        <f>_xlfn.LET(_xlpm.p,K410,_xlpm.q,M410,LOG(_xlpm.p/_xlpm.q))</f>
        <v>0</v>
      </c>
      <c r="Q410" s="4"/>
    </row>
    <row r="411" spans="1:17">
      <c r="A411" s="3" t="str">
        <f>_xlfn.LET(_xlpm.sep," : ",CONCATENATE(E411,_xlpm.sep,F411))</f>
        <v>~ein~ : [aɛn]</v>
      </c>
      <c r="B411" s="1">
        <v>14</v>
      </c>
      <c r="C411" s="3" t="s">
        <v>147</v>
      </c>
      <c r="D411" s="4">
        <f>B411/freq.sum.r1a</f>
        <v>6.5573770491803279E-3</v>
      </c>
      <c r="E411" s="3" t="str">
        <f>_xlfn.LET(_xlpm.sep,":",_xlpm.w,$C411,_xlfn.CONCAT("~",RIGHT(_xlpm.w,LEN(_xlpm.w)-FIND(_xlpm.sep,_xlpm.w)),"~"))</f>
        <v>~ein~</v>
      </c>
      <c r="F411" s="3" t="str">
        <f>_xlfn.LET(_xlpm.sep,":",_xlpm.w,$C411,_xlfn.CONCAT("[",LEFT(_xlpm.w,FIND(_xlpm.sep,_xlpm.w)-1),"]"))</f>
        <v>[aɛn]</v>
      </c>
      <c r="G411" s="5">
        <f>_xlfn.LET(_xlpm.w,E411,LEN(_xlpm.w)-2)</f>
        <v>3</v>
      </c>
      <c r="H411" s="5">
        <f>_xlfn.LET(_xlpm.w,F411,LEN(_xlpm.w)-2)</f>
        <v>3</v>
      </c>
      <c r="I411" s="5">
        <f>_xlfn.LET(_xlpm.a,H411,_xlpm.b,G411,MAX(_xlpm.a,_xlpm.b))</f>
        <v>3</v>
      </c>
      <c r="J411" s="4" cm="1">
        <f t="array" ref="J411">SUM(_xlfn._xlws.FILTER($D$2:$D$673,_xlfn.MAP($E$2:$E$673,_xlfn.LAMBDA(_xlpm.x,_xlpm.x=$E411))))</f>
        <v>6.5573770491803279E-3</v>
      </c>
      <c r="K411" s="4">
        <f>$D411/J411</f>
        <v>1</v>
      </c>
      <c r="L411" s="4" cm="1">
        <f t="array" ref="L411">SUM(_xlfn._xlws.FILTER($D$2:$D$673,_xlfn.MAP($F$2:$F$673,_xlfn.LAMBDA(_xlpm.x,_xlpm.x=$F411))))</f>
        <v>6.5573770491803279E-3</v>
      </c>
      <c r="M411" s="4">
        <f>$D411/L411</f>
        <v>1</v>
      </c>
      <c r="N411" s="4">
        <f>_xlfn.LET(_xlpm.freq,B411,_xlpm.size,H411+1,_xlpm.F,O411,LOG(1+_xlpm.freq)*LOG(1+_xlpm.size)*_xlpm.F)</f>
        <v>0.82205251244170352</v>
      </c>
      <c r="O411" s="4">
        <f>_xlfn.LET(_xlpm.a,M411,_xlpm.b,K411,2*_xlpm.a*_xlpm.b/(_xlpm.a+_xlpm.b))</f>
        <v>1</v>
      </c>
      <c r="P411" s="4">
        <f>_xlfn.LET(_xlpm.p,K411,_xlpm.q,M411,LOG(_xlpm.p/_xlpm.q))</f>
        <v>0</v>
      </c>
      <c r="Q411" s="4"/>
    </row>
    <row r="412" spans="1:17">
      <c r="A412" s="3" t="str">
        <f>_xlfn.LET(_xlpm.sep," : ",CONCATENATE(E412,_xlpm.sep,F412))</f>
        <v>~eit~ : [aɛt]</v>
      </c>
      <c r="B412" s="1">
        <v>15</v>
      </c>
      <c r="C412" s="3" t="s">
        <v>175</v>
      </c>
      <c r="D412" s="4">
        <f>B412/freq.sum.r1a</f>
        <v>7.0257611241217799E-3</v>
      </c>
      <c r="E412" s="3" t="str">
        <f>_xlfn.LET(_xlpm.sep,":",_xlpm.w,$C412,_xlfn.CONCAT("~",RIGHT(_xlpm.w,LEN(_xlpm.w)-FIND(_xlpm.sep,_xlpm.w)),"~"))</f>
        <v>~eit~</v>
      </c>
      <c r="F412" s="3" t="str">
        <f>_xlfn.LET(_xlpm.sep,":",_xlpm.w,$C412,_xlfn.CONCAT("[",LEFT(_xlpm.w,FIND(_xlpm.sep,_xlpm.w)-1),"]"))</f>
        <v>[aɛt]</v>
      </c>
      <c r="G412" s="5">
        <f>_xlfn.LET(_xlpm.w,E412,LEN(_xlpm.w)-2)</f>
        <v>3</v>
      </c>
      <c r="H412" s="5">
        <f>_xlfn.LET(_xlpm.w,F412,LEN(_xlpm.w)-2)</f>
        <v>3</v>
      </c>
      <c r="I412" s="5">
        <f>_xlfn.LET(_xlpm.a,H412,_xlpm.b,G412,MAX(_xlpm.a,_xlpm.b))</f>
        <v>3</v>
      </c>
      <c r="J412" s="4" cm="1">
        <f t="array" ref="J412">SUM(_xlfn._xlws.FILTER($D$2:$D$673,_xlfn.MAP($E$2:$E$673,_xlfn.LAMBDA(_xlpm.x,_xlpm.x=$E412))))</f>
        <v>7.0257611241217799E-3</v>
      </c>
      <c r="K412" s="4">
        <f>$D412/J412</f>
        <v>1</v>
      </c>
      <c r="L412" s="4" cm="1">
        <f t="array" ref="L412">SUM(_xlfn._xlws.FILTER($D$2:$D$673,_xlfn.MAP($F$2:$F$673,_xlfn.LAMBDA(_xlpm.x,_xlpm.x=$F412))))</f>
        <v>7.4941451990632318E-3</v>
      </c>
      <c r="M412" s="4">
        <f>$D412/L412</f>
        <v>0.9375</v>
      </c>
      <c r="N412" s="4">
        <f>_xlfn.LET(_xlpm.freq,B412,_xlpm.size,H412+1,_xlpm.F,O412,LOG(1+_xlpm.freq)*LOG(1+_xlpm.size)*_xlpm.F)</f>
        <v>0.81449395112719236</v>
      </c>
      <c r="O412" s="4">
        <f>_xlfn.LET(_xlpm.a,M412,_xlpm.b,K412,2*_xlpm.a*_xlpm.b/(_xlpm.a+_xlpm.b))</f>
        <v>0.967741935483871</v>
      </c>
      <c r="P412" s="4">
        <f>_xlfn.LET(_xlpm.p,K412,_xlpm.q,M412,LOG(_xlpm.p/_xlpm.q))</f>
        <v>2.8028723600243534E-2</v>
      </c>
      <c r="Q412" s="4"/>
    </row>
    <row r="413" spans="1:17">
      <c r="A413" s="3" t="str">
        <f>_xlfn.LET(_xlpm.sep," : ",CONCATENATE(E413,_xlpm.sep,F413))</f>
        <v>~ent~ : [ɛnt]</v>
      </c>
      <c r="B413" s="1">
        <v>13</v>
      </c>
      <c r="C413" s="3" t="s">
        <v>508</v>
      </c>
      <c r="D413" s="4">
        <f>B413/freq.sum.r1a</f>
        <v>6.0889929742388759E-3</v>
      </c>
      <c r="E413" s="3" t="str">
        <f>_xlfn.LET(_xlpm.sep,":",_xlpm.w,$C413,_xlfn.CONCAT("~",RIGHT(_xlpm.w,LEN(_xlpm.w)-FIND(_xlpm.sep,_xlpm.w)),"~"))</f>
        <v>~ent~</v>
      </c>
      <c r="F413" s="3" t="str">
        <f>_xlfn.LET(_xlpm.sep,":",_xlpm.w,$C413,_xlfn.CONCAT("[",LEFT(_xlpm.w,FIND(_xlpm.sep,_xlpm.w)-1),"]"))</f>
        <v>[ɛnt]</v>
      </c>
      <c r="G413" s="5">
        <f>_xlfn.LET(_xlpm.w,E413,LEN(_xlpm.w)-2)</f>
        <v>3</v>
      </c>
      <c r="H413" s="5">
        <f>_xlfn.LET(_xlpm.w,F413,LEN(_xlpm.w)-2)</f>
        <v>3</v>
      </c>
      <c r="I413" s="5">
        <f>_xlfn.LET(_xlpm.a,H413,_xlpm.b,G413,MAX(_xlpm.a,_xlpm.b))</f>
        <v>3</v>
      </c>
      <c r="J413" s="4" cm="1">
        <f t="array" ref="J413">SUM(_xlfn._xlws.FILTER($D$2:$D$673,_xlfn.MAP($E$2:$E$673,_xlfn.LAMBDA(_xlpm.x,_xlpm.x=$E413))))</f>
        <v>6.0889929742388759E-3</v>
      </c>
      <c r="K413" s="4">
        <f>$D413/J413</f>
        <v>1</v>
      </c>
      <c r="L413" s="4" cm="1">
        <f t="array" ref="L413">SUM(_xlfn._xlws.FILTER($D$2:$D$673,_xlfn.MAP($F$2:$F$673,_xlfn.LAMBDA(_xlpm.x,_xlpm.x=$F413))))</f>
        <v>6.5573770491803279E-3</v>
      </c>
      <c r="M413" s="4">
        <f>$D413/L413</f>
        <v>0.9285714285714286</v>
      </c>
      <c r="N413" s="4">
        <f>_xlfn.LET(_xlpm.freq,B413,_xlpm.size,H413+1,_xlpm.F,O413,LOG(1+_xlpm.freq)*LOG(1+_xlpm.size)*_xlpm.F)</f>
        <v>0.77143840999107116</v>
      </c>
      <c r="O413" s="4">
        <f>_xlfn.LET(_xlpm.a,M413,_xlpm.b,K413,2*_xlpm.a*_xlpm.b/(_xlpm.a+_xlpm.b))</f>
        <v>0.96296296296296302</v>
      </c>
      <c r="P413" s="4">
        <f>_xlfn.LET(_xlpm.p,K413,_xlpm.q,M413,LOG(_xlpm.p/_xlpm.q))</f>
        <v>3.2184683371401235E-2</v>
      </c>
      <c r="Q413" s="4"/>
    </row>
    <row r="414" spans="1:17">
      <c r="A414" s="3" t="str">
        <f>_xlfn.LET(_xlpm.sep," : ",CONCATENATE(E414,_xlpm.sep,F414))</f>
        <v>~and~ : [ant]</v>
      </c>
      <c r="B414" s="1">
        <v>7</v>
      </c>
      <c r="C414" s="3" t="s">
        <v>80</v>
      </c>
      <c r="D414" s="4">
        <f>B414/freq.sum.r1a</f>
        <v>3.2786885245901639E-3</v>
      </c>
      <c r="E414" s="3" t="str">
        <f>_xlfn.LET(_xlpm.sep,":",_xlpm.w,$C414,_xlfn.CONCAT("~",RIGHT(_xlpm.w,LEN(_xlpm.w)-FIND(_xlpm.sep,_xlpm.w)),"~"))</f>
        <v>~and~</v>
      </c>
      <c r="F414" s="3" t="str">
        <f>_xlfn.LET(_xlpm.sep,":",_xlpm.w,$C414,_xlfn.CONCAT("[",LEFT(_xlpm.w,FIND(_xlpm.sep,_xlpm.w)-1),"]"))</f>
        <v>[ant]</v>
      </c>
      <c r="G414" s="5">
        <f>_xlfn.LET(_xlpm.w,E414,LEN(_xlpm.w)-2)</f>
        <v>3</v>
      </c>
      <c r="H414" s="5">
        <f>_xlfn.LET(_xlpm.w,F414,LEN(_xlpm.w)-2)</f>
        <v>3</v>
      </c>
      <c r="I414" s="5">
        <f>_xlfn.LET(_xlpm.a,H414,_xlpm.b,G414,MAX(_xlpm.a,_xlpm.b))</f>
        <v>3</v>
      </c>
      <c r="J414" s="4" cm="1">
        <f t="array" ref="J414">SUM(_xlfn._xlws.FILTER($D$2:$D$673,_xlfn.MAP($E$2:$E$673,_xlfn.LAMBDA(_xlpm.x,_xlpm.x=$E414))))</f>
        <v>4.2154566744730679E-3</v>
      </c>
      <c r="K414" s="4">
        <f>$D414/J414</f>
        <v>0.77777777777777779</v>
      </c>
      <c r="L414" s="4" cm="1">
        <f t="array" ref="L414">SUM(_xlfn._xlws.FILTER($D$2:$D$673,_xlfn.MAP($F$2:$F$673,_xlfn.LAMBDA(_xlpm.x,_xlpm.x=$F414))))</f>
        <v>4.6838407494145199E-3</v>
      </c>
      <c r="M414" s="4">
        <f>$D414/L414</f>
        <v>0.7</v>
      </c>
      <c r="N414" s="4">
        <f>_xlfn.LET(_xlpm.freq,B414,_xlpm.size,H414+1,_xlpm.F,O414,LOG(1+_xlpm.freq)*LOG(1+_xlpm.size)*_xlpm.F)</f>
        <v>0.46511891419631757</v>
      </c>
      <c r="O414" s="4">
        <f>_xlfn.LET(_xlpm.a,M414,_xlpm.b,K414,2*_xlpm.a*_xlpm.b/(_xlpm.a+_xlpm.b))</f>
        <v>0.73684210526315774</v>
      </c>
      <c r="P414" s="4">
        <f>_xlfn.LET(_xlpm.p,K414,_xlpm.q,M414,LOG(_xlpm.p/_xlpm.q))</f>
        <v>4.5757490560675143E-2</v>
      </c>
      <c r="Q414" s="4"/>
    </row>
    <row r="415" spans="1:17">
      <c r="A415" s="3" t="str">
        <f>_xlfn.LET(_xlpm.sep," : ",CONCATENATE(E415,_xlpm.sep,F415))</f>
        <v>~ind~ : [ɪnt]</v>
      </c>
      <c r="B415" s="1">
        <v>3</v>
      </c>
      <c r="C415" s="3" t="s">
        <v>509</v>
      </c>
      <c r="D415" s="4">
        <f>B415/freq.sum.r1a</f>
        <v>1.405152224824356E-3</v>
      </c>
      <c r="E415" s="3" t="str">
        <f>_xlfn.LET(_xlpm.sep,":",_xlpm.w,$C415,_xlfn.CONCAT("~",RIGHT(_xlpm.w,LEN(_xlpm.w)-FIND(_xlpm.sep,_xlpm.w)),"~"))</f>
        <v>~ind~</v>
      </c>
      <c r="F415" s="3" t="str">
        <f>_xlfn.LET(_xlpm.sep,":",_xlpm.w,$C415,_xlfn.CONCAT("[",LEFT(_xlpm.w,FIND(_xlpm.sep,_xlpm.w)-1),"]"))</f>
        <v>[ɪnt]</v>
      </c>
      <c r="G415" s="5">
        <f>_xlfn.LET(_xlpm.w,E415,LEN(_xlpm.w)-2)</f>
        <v>3</v>
      </c>
      <c r="H415" s="5">
        <f>_xlfn.LET(_xlpm.w,F415,LEN(_xlpm.w)-2)</f>
        <v>3</v>
      </c>
      <c r="I415" s="5">
        <f>_xlfn.LET(_xlpm.a,H415,_xlpm.b,G415,MAX(_xlpm.a,_xlpm.b))</f>
        <v>3</v>
      </c>
      <c r="J415" s="4" cm="1">
        <f t="array" ref="J415">SUM(_xlfn._xlws.FILTER($D$2:$D$673,_xlfn.MAP($E$2:$E$673,_xlfn.LAMBDA(_xlpm.x,_xlpm.x=$E415))))</f>
        <v>2.34192037470726E-3</v>
      </c>
      <c r="K415" s="4">
        <f>$D415/J415</f>
        <v>0.6</v>
      </c>
      <c r="L415" s="4" cm="1">
        <f t="array" ref="L415">SUM(_xlfn._xlws.FILTER($D$2:$D$673,_xlfn.MAP($F$2:$F$673,_xlfn.LAMBDA(_xlpm.x,_xlpm.x=$F415))))</f>
        <v>2.8103044496487119E-3</v>
      </c>
      <c r="M415" s="4">
        <f>$D415/L415</f>
        <v>0.5</v>
      </c>
      <c r="N415" s="4">
        <f>_xlfn.LET(_xlpm.freq,B415,_xlpm.size,H415+1,_xlpm.F,O415,LOG(1+_xlpm.freq)*LOG(1+_xlpm.size)*_xlpm.F)</f>
        <v>0.22953920440857237</v>
      </c>
      <c r="O415" s="4">
        <f>_xlfn.LET(_xlpm.a,M415,_xlpm.b,K415,2*_xlpm.a*_xlpm.b/(_xlpm.a+_xlpm.b))</f>
        <v>0.54545454545454541</v>
      </c>
      <c r="P415" s="4">
        <f>_xlfn.LET(_xlpm.p,K415,_xlpm.q,M415,LOG(_xlpm.p/_xlpm.q))</f>
        <v>7.9181246047624818E-2</v>
      </c>
      <c r="Q415" s="4"/>
    </row>
    <row r="416" spans="1:17">
      <c r="A416" s="3" t="str">
        <f>_xlfn.LET(_xlpm.sep," : ",CONCATENATE(E416,_xlpm.sep,F416))</f>
        <v>~sch~ : [ʃ]</v>
      </c>
      <c r="B416" s="1">
        <v>13</v>
      </c>
      <c r="C416" s="3" t="s">
        <v>41</v>
      </c>
      <c r="D416" s="4">
        <f>B416/freq.sum.r1a</f>
        <v>6.0889929742388759E-3</v>
      </c>
      <c r="E416" s="4" t="str">
        <f>_xlfn.LET(_xlpm.sep,":",_xlpm.w,$C416,_xlfn.CONCAT("~",RIGHT(_xlpm.w,LEN(_xlpm.w)-FIND(_xlpm.sep,_xlpm.w)),"~"))</f>
        <v>~sch~</v>
      </c>
      <c r="F416" s="4" t="str">
        <f>_xlfn.LET(_xlpm.sep,":",_xlpm.w,$C416,_xlfn.CONCAT("[",LEFT(_xlpm.w,FIND(_xlpm.sep,_xlpm.w)-1),"]"))</f>
        <v>[ʃ]</v>
      </c>
      <c r="G416" s="5">
        <f>_xlfn.LET(_xlpm.w,E416,LEN(_xlpm.w)-2)</f>
        <v>3</v>
      </c>
      <c r="H416" s="5">
        <f>_xlfn.LET(_xlpm.w,F416,LEN(_xlpm.w)-2)</f>
        <v>1</v>
      </c>
      <c r="I416" s="5">
        <f>_xlfn.LET(_xlpm.a,H416,_xlpm.b,G416,MAX(_xlpm.a,_xlpm.b))</f>
        <v>3</v>
      </c>
      <c r="J416" s="4" cm="1">
        <f t="array" ref="J416">SUM(_xlfn._xlws.FILTER($D$2:$D$673,_xlfn.MAP($E$2:$E$673,_xlfn.LAMBDA(_xlpm.x,_xlpm.x=$E416))))</f>
        <v>7.0257611241217799E-3</v>
      </c>
      <c r="K416" s="4">
        <f>$D416/J416</f>
        <v>0.8666666666666667</v>
      </c>
      <c r="L416" s="4" cm="1">
        <f t="array" ref="L416">SUM(_xlfn._xlws.FILTER($D$2:$D$673,_xlfn.MAP($F$2:$F$673,_xlfn.LAMBDA(_xlpm.x,_xlpm.x=$F416))))</f>
        <v>8.4309133489461358E-3</v>
      </c>
      <c r="M416" s="4">
        <f>$D416/L416</f>
        <v>0.72222222222222221</v>
      </c>
      <c r="N416" s="4">
        <f>_xlfn.LET(_xlpm.freq,B416,_xlpm.size,H416+1,_xlpm.F,O416,LOG(1+_xlpm.freq)*LOG(1+_xlpm.size)*_xlpm.F)</f>
        <v>0.4308452487199016</v>
      </c>
      <c r="O416" s="4">
        <f>_xlfn.LET(_xlpm.a,M416,_xlpm.b,K416,2*_xlpm.a*_xlpm.b/(_xlpm.a+_xlpm.b))</f>
        <v>0.78787878787878773</v>
      </c>
      <c r="P416" s="4">
        <f>_xlfn.LET(_xlpm.p,K416,_xlpm.q,M416,LOG(_xlpm.p/_xlpm.q))</f>
        <v>7.9181246047624818E-2</v>
      </c>
      <c r="Q416" s="4"/>
    </row>
    <row r="417" spans="1:17">
      <c r="A417" s="3" t="str">
        <f>_xlfn.LET(_xlpm.sep," : ",CONCATENATE(E417,_xlpm.sep,F417))</f>
        <v>~erl~ : [ɐl]</v>
      </c>
      <c r="B417" s="1">
        <v>5</v>
      </c>
      <c r="C417" s="3" t="s">
        <v>438</v>
      </c>
      <c r="D417" s="4">
        <f>B417/freq.sum.r1a</f>
        <v>2.34192037470726E-3</v>
      </c>
      <c r="E417" s="3" t="str">
        <f>_xlfn.LET(_xlpm.sep,":",_xlpm.w,$C417,_xlfn.CONCAT("~",RIGHT(_xlpm.w,LEN(_xlpm.w)-FIND(_xlpm.sep,_xlpm.w)),"~"))</f>
        <v>~erl~</v>
      </c>
      <c r="F417" s="3" t="str">
        <f>_xlfn.LET(_xlpm.sep,":",_xlpm.w,$C417,_xlfn.CONCAT("[",LEFT(_xlpm.w,FIND(_xlpm.sep,_xlpm.w)-1),"]"))</f>
        <v>[ɐl]</v>
      </c>
      <c r="G417" s="5">
        <f>_xlfn.LET(_xlpm.w,E417,LEN(_xlpm.w)-2)</f>
        <v>3</v>
      </c>
      <c r="H417" s="5">
        <f>_xlfn.LET(_xlpm.w,F417,LEN(_xlpm.w)-2)</f>
        <v>2</v>
      </c>
      <c r="I417" s="5">
        <f>_xlfn.LET(_xlpm.a,H417,_xlpm.b,G417,MAX(_xlpm.a,_xlpm.b))</f>
        <v>3</v>
      </c>
      <c r="J417" s="4" cm="1">
        <f t="array" ref="J417">SUM(_xlfn._xlws.FILTER($D$2:$D$673,_xlfn.MAP($E$2:$E$673,_xlfn.LAMBDA(_xlpm.x,_xlpm.x=$E417))))</f>
        <v>2.34192037470726E-3</v>
      </c>
      <c r="K417" s="4">
        <f>$D417/J417</f>
        <v>1</v>
      </c>
      <c r="L417" s="4" cm="1">
        <f t="array" ref="L417">SUM(_xlfn._xlws.FILTER($D$2:$D$673,_xlfn.MAP($F$2:$F$673,_xlfn.LAMBDA(_xlpm.x,_xlpm.x=$F417))))</f>
        <v>2.8103044496487119E-3</v>
      </c>
      <c r="M417" s="4">
        <f>$D417/L417</f>
        <v>0.83333333333333337</v>
      </c>
      <c r="N417" s="4">
        <f>_xlfn.LET(_xlpm.freq,B417,_xlpm.size,H417+1,_xlpm.F,O417,LOG(1+_xlpm.freq)*LOG(1+_xlpm.size)*_xlpm.F)</f>
        <v>0.42590339550710871</v>
      </c>
      <c r="O417" s="4">
        <f>_xlfn.LET(_xlpm.a,M417,_xlpm.b,K417,2*_xlpm.a*_xlpm.b/(_xlpm.a+_xlpm.b))</f>
        <v>0.90909090909090906</v>
      </c>
      <c r="P417" s="4">
        <f>_xlfn.LET(_xlpm.p,K417,_xlpm.q,M417,LOG(_xlpm.p/_xlpm.q))</f>
        <v>7.9181246047624818E-2</v>
      </c>
      <c r="Q417" s="4"/>
    </row>
    <row r="418" spans="1:17">
      <c r="A418" s="3" t="str">
        <f>_xlfn.LET(_xlpm.sep," : ",CONCATENATE(E418,_xlpm.sep,F418))</f>
        <v>~ord~ : [ɔʁt]</v>
      </c>
      <c r="B418" s="1">
        <v>2</v>
      </c>
      <c r="C418" s="3" t="s">
        <v>656</v>
      </c>
      <c r="D418" s="4">
        <f>B418/freq.sum.r1a</f>
        <v>9.3676814988290398E-4</v>
      </c>
      <c r="E418" s="3" t="str">
        <f>_xlfn.LET(_xlpm.sep,":",_xlpm.w,$C418,_xlfn.CONCAT("~",RIGHT(_xlpm.w,LEN(_xlpm.w)-FIND(_xlpm.sep,_xlpm.w)),"~"))</f>
        <v>~ord~</v>
      </c>
      <c r="F418" s="3" t="str">
        <f>_xlfn.LET(_xlpm.sep,":",_xlpm.w,$C418,_xlfn.CONCAT("[",LEFT(_xlpm.w,FIND(_xlpm.sep,_xlpm.w)-1),"]"))</f>
        <v>[ɔʁt]</v>
      </c>
      <c r="G418" s="5">
        <f>_xlfn.LET(_xlpm.w,E418,LEN(_xlpm.w)-2)</f>
        <v>3</v>
      </c>
      <c r="H418" s="5">
        <f>_xlfn.LET(_xlpm.w,F418,LEN(_xlpm.w)-2)</f>
        <v>3</v>
      </c>
      <c r="I418" s="5">
        <f>_xlfn.LET(_xlpm.a,H418,_xlpm.b,G418,MAX(_xlpm.a,_xlpm.b))</f>
        <v>3</v>
      </c>
      <c r="J418" s="4" cm="1">
        <f t="array" ref="J418">SUM(_xlfn._xlws.FILTER($D$2:$D$673,_xlfn.MAP($E$2:$E$673,_xlfn.LAMBDA(_xlpm.x,_xlpm.x=$E418))))</f>
        <v>1.873536299765808E-3</v>
      </c>
      <c r="K418" s="4">
        <f>$D418/J418</f>
        <v>0.5</v>
      </c>
      <c r="L418" s="4" cm="1">
        <f t="array" ref="L418">SUM(_xlfn._xlws.FILTER($D$2:$D$673,_xlfn.MAP($F$2:$F$673,_xlfn.LAMBDA(_xlpm.x,_xlpm.x=$F418))))</f>
        <v>2.34192037470726E-3</v>
      </c>
      <c r="M418" s="4">
        <f>$D418/L418</f>
        <v>0.4</v>
      </c>
      <c r="N418" s="4">
        <f>_xlfn.LET(_xlpm.freq,B418,_xlpm.size,H418+1,_xlpm.F,O418,LOG(1+_xlpm.freq)*LOG(1+_xlpm.size)*_xlpm.F)</f>
        <v>0.14821930910231521</v>
      </c>
      <c r="O418" s="4">
        <f>_xlfn.LET(_xlpm.a,M418,_xlpm.b,K418,2*_xlpm.a*_xlpm.b/(_xlpm.a+_xlpm.b))</f>
        <v>0.44444444444444448</v>
      </c>
      <c r="P418" s="4">
        <f>_xlfn.LET(_xlpm.p,K418,_xlpm.q,M418,LOG(_xlpm.p/_xlpm.q))</f>
        <v>9.691001300805642E-2</v>
      </c>
      <c r="Q418" s="4"/>
    </row>
    <row r="419" spans="1:17">
      <c r="A419" s="3" t="str">
        <f>_xlfn.LET(_xlpm.sep," : ",CONCATENATE(E419,_xlpm.sep,F419))</f>
        <v>~eis~ : [aɛs]</v>
      </c>
      <c r="B419" s="1">
        <v>3</v>
      </c>
      <c r="C419" s="3" t="s">
        <v>165</v>
      </c>
      <c r="D419" s="4">
        <f>B419/freq.sum.r1a</f>
        <v>1.405152224824356E-3</v>
      </c>
      <c r="E419" s="4" t="str">
        <f>_xlfn.LET(_xlpm.sep,":",_xlpm.w,$C419,_xlfn.CONCAT("~",RIGHT(_xlpm.w,LEN(_xlpm.w)-FIND(_xlpm.sep,_xlpm.w)),"~"))</f>
        <v>~eis~</v>
      </c>
      <c r="F419" s="4" t="str">
        <f>_xlfn.LET(_xlpm.sep,":",_xlpm.w,$C419,_xlfn.CONCAT("[",LEFT(_xlpm.w,FIND(_xlpm.sep,_xlpm.w)-1),"]"))</f>
        <v>[aɛs]</v>
      </c>
      <c r="G419" s="5">
        <f>_xlfn.LET(_xlpm.w,E419,LEN(_xlpm.w)-2)</f>
        <v>3</v>
      </c>
      <c r="H419" s="5">
        <f>_xlfn.LET(_xlpm.w,F419,LEN(_xlpm.w)-2)</f>
        <v>3</v>
      </c>
      <c r="I419" s="5">
        <f>_xlfn.LET(_xlpm.a,H419,_xlpm.b,G419,MAX(_xlpm.a,_xlpm.b))</f>
        <v>3</v>
      </c>
      <c r="J419" s="4" cm="1">
        <f t="array" ref="J419">SUM(_xlfn._xlws.FILTER($D$2:$D$673,_xlfn.MAP($E$2:$E$673,_xlfn.LAMBDA(_xlpm.x,_xlpm.x=$E419))))</f>
        <v>1.873536299765808E-3</v>
      </c>
      <c r="K419" s="4">
        <f>$D419/J419</f>
        <v>0.75</v>
      </c>
      <c r="L419" s="4" cm="1">
        <f t="array" ref="L419">SUM(_xlfn._xlws.FILTER($D$2:$D$673,_xlfn.MAP($F$2:$F$673,_xlfn.LAMBDA(_xlpm.x,_xlpm.x=$F419))))</f>
        <v>2.34192037470726E-3</v>
      </c>
      <c r="M419" s="4">
        <f>$D419/L419</f>
        <v>0.6</v>
      </c>
      <c r="N419" s="4">
        <f>_xlfn.LET(_xlpm.freq,B419,_xlpm.size,H419+1,_xlpm.F,O419,LOG(1+_xlpm.freq)*LOG(1+_xlpm.size)*_xlpm.F)</f>
        <v>0.28054791649936617</v>
      </c>
      <c r="O419" s="4">
        <f>_xlfn.LET(_xlpm.a,M419,_xlpm.b,K419,2*_xlpm.a*_xlpm.b/(_xlpm.a+_xlpm.b))</f>
        <v>0.66666666666666652</v>
      </c>
      <c r="P419" s="4">
        <f>_xlfn.LET(_xlpm.p,K419,_xlpm.q,M419,LOG(_xlpm.p/_xlpm.q))</f>
        <v>9.691001300805642E-2</v>
      </c>
      <c r="Q419" s="4"/>
    </row>
    <row r="420" spans="1:17">
      <c r="A420" s="3" t="str">
        <f>_xlfn.LET(_xlpm.sep," : ",CONCATENATE(E420,_xlpm.sep,F420))</f>
        <v>~imm~ : [ɪm]</v>
      </c>
      <c r="B420" s="1">
        <v>4</v>
      </c>
      <c r="C420" s="3" t="s">
        <v>471</v>
      </c>
      <c r="D420" s="4">
        <f>B420/freq.sum.r1a</f>
        <v>1.873536299765808E-3</v>
      </c>
      <c r="E420" s="3" t="str">
        <f>_xlfn.LET(_xlpm.sep,":",_xlpm.w,$C420,_xlfn.CONCAT("~",RIGHT(_xlpm.w,LEN(_xlpm.w)-FIND(_xlpm.sep,_xlpm.w)),"~"))</f>
        <v>~imm~</v>
      </c>
      <c r="F420" s="3" t="str">
        <f>_xlfn.LET(_xlpm.sep,":",_xlpm.w,$C420,_xlfn.CONCAT("[",LEFT(_xlpm.w,FIND(_xlpm.sep,_xlpm.w)-1),"]"))</f>
        <v>[ɪm]</v>
      </c>
      <c r="G420" s="5">
        <f>_xlfn.LET(_xlpm.w,E420,LEN(_xlpm.w)-2)</f>
        <v>3</v>
      </c>
      <c r="H420" s="5">
        <f>_xlfn.LET(_xlpm.w,F420,LEN(_xlpm.w)-2)</f>
        <v>2</v>
      </c>
      <c r="I420" s="5">
        <f>_xlfn.LET(_xlpm.a,H420,_xlpm.b,G420,MAX(_xlpm.a,_xlpm.b))</f>
        <v>3</v>
      </c>
      <c r="J420" s="4" cm="1">
        <f t="array" ref="J420">SUM(_xlfn._xlws.FILTER($D$2:$D$673,_xlfn.MAP($E$2:$E$673,_xlfn.LAMBDA(_xlpm.x,_xlpm.x=$E420))))</f>
        <v>1.873536299765808E-3</v>
      </c>
      <c r="K420" s="4">
        <f>$D420/J420</f>
        <v>1</v>
      </c>
      <c r="L420" s="4" cm="1">
        <f t="array" ref="L420">SUM(_xlfn._xlws.FILTER($D$2:$D$673,_xlfn.MAP($F$2:$F$673,_xlfn.LAMBDA(_xlpm.x,_xlpm.x=$F420))))</f>
        <v>2.34192037470726E-3</v>
      </c>
      <c r="M420" s="4">
        <f>$D420/L420</f>
        <v>0.8</v>
      </c>
      <c r="N420" s="4">
        <f>_xlfn.LET(_xlpm.freq,B420,_xlpm.size,H420+1,_xlpm.F,O420,LOG(1+_xlpm.freq)*LOG(1+_xlpm.size)*_xlpm.F)</f>
        <v>0.37406388866582169</v>
      </c>
      <c r="O420" s="4">
        <f>_xlfn.LET(_xlpm.a,M420,_xlpm.b,K420,2*_xlpm.a*_xlpm.b/(_xlpm.a+_xlpm.b))</f>
        <v>0.88888888888888895</v>
      </c>
      <c r="P420" s="4">
        <f>_xlfn.LET(_xlpm.p,K420,_xlpm.q,M420,LOG(_xlpm.p/_xlpm.q))</f>
        <v>9.691001300805642E-2</v>
      </c>
      <c r="Q420" s="4"/>
    </row>
    <row r="421" spans="1:17">
      <c r="A421" s="3" t="str">
        <f>_xlfn.LET(_xlpm.sep," : ",CONCATENATE(E421,_xlpm.sep,F421))</f>
        <v>~iel~ : [iːl]</v>
      </c>
      <c r="B421" s="1">
        <v>4</v>
      </c>
      <c r="C421" s="3" t="s">
        <v>277</v>
      </c>
      <c r="D421" s="4">
        <f>B421/freq.sum.r1a</f>
        <v>1.873536299765808E-3</v>
      </c>
      <c r="E421" s="3" t="str">
        <f>_xlfn.LET(_xlpm.sep,":",_xlpm.w,$C421,_xlfn.CONCAT("~",RIGHT(_xlpm.w,LEN(_xlpm.w)-FIND(_xlpm.sep,_xlpm.w)),"~"))</f>
        <v>~iel~</v>
      </c>
      <c r="F421" s="3" t="str">
        <f>_xlfn.LET(_xlpm.sep,":",_xlpm.w,$C421,_xlfn.CONCAT("[",LEFT(_xlpm.w,FIND(_xlpm.sep,_xlpm.w)-1),"]"))</f>
        <v>[iːl]</v>
      </c>
      <c r="G421" s="5">
        <f>_xlfn.LET(_xlpm.w,E421,LEN(_xlpm.w)-2)</f>
        <v>3</v>
      </c>
      <c r="H421" s="5">
        <f>_xlfn.LET(_xlpm.w,F421,LEN(_xlpm.w)-2)</f>
        <v>3</v>
      </c>
      <c r="I421" s="5">
        <f>_xlfn.LET(_xlpm.a,H421,_xlpm.b,G421,MAX(_xlpm.a,_xlpm.b))</f>
        <v>3</v>
      </c>
      <c r="J421" s="4" cm="1">
        <f t="array" ref="J421">SUM(_xlfn._xlws.FILTER($D$2:$D$673,_xlfn.MAP($E$2:$E$673,_xlfn.LAMBDA(_xlpm.x,_xlpm.x=$E421))))</f>
        <v>1.873536299765808E-3</v>
      </c>
      <c r="K421" s="4">
        <f>$D421/J421</f>
        <v>1</v>
      </c>
      <c r="L421" s="4" cm="1">
        <f t="array" ref="L421">SUM(_xlfn._xlws.FILTER($D$2:$D$673,_xlfn.MAP($F$2:$F$673,_xlfn.LAMBDA(_xlpm.x,_xlpm.x=$F421))))</f>
        <v>2.34192037470726E-3</v>
      </c>
      <c r="M421" s="4">
        <f>$D421/L421</f>
        <v>0.8</v>
      </c>
      <c r="N421" s="4">
        <f>_xlfn.LET(_xlpm.freq,B421,_xlpm.size,H421+1,_xlpm.F,O421,LOG(1+_xlpm.freq)*LOG(1+_xlpm.size)*_xlpm.F)</f>
        <v>0.4342747261879949</v>
      </c>
      <c r="O421" s="4">
        <f>_xlfn.LET(_xlpm.a,M421,_xlpm.b,K421,2*_xlpm.a*_xlpm.b/(_xlpm.a+_xlpm.b))</f>
        <v>0.88888888888888895</v>
      </c>
      <c r="P421" s="4">
        <f>_xlfn.LET(_xlpm.p,K421,_xlpm.q,M421,LOG(_xlpm.p/_xlpm.q))</f>
        <v>9.691001300805642E-2</v>
      </c>
      <c r="Q421" s="4"/>
    </row>
    <row r="422" spans="1:17">
      <c r="A422" s="3" t="str">
        <f>_xlfn.LET(_xlpm.sep," : ",CONCATENATE(E422,_xlpm.sep,F422))</f>
        <v>~all~ : [al]</v>
      </c>
      <c r="B422" s="1">
        <v>3</v>
      </c>
      <c r="C422" s="3" t="s">
        <v>60</v>
      </c>
      <c r="D422" s="4">
        <f>B422/freq.sum.r1a</f>
        <v>1.405152224824356E-3</v>
      </c>
      <c r="E422" s="4" t="str">
        <f>_xlfn.LET(_xlpm.sep,":",_xlpm.w,$C422,_xlfn.CONCAT("~",RIGHT(_xlpm.w,LEN(_xlpm.w)-FIND(_xlpm.sep,_xlpm.w)),"~"))</f>
        <v>~all~</v>
      </c>
      <c r="F422" s="4" t="str">
        <f>_xlfn.LET(_xlpm.sep,":",_xlpm.w,$C422,_xlfn.CONCAT("[",LEFT(_xlpm.w,FIND(_xlpm.sep,_xlpm.w)-1),"]"))</f>
        <v>[al]</v>
      </c>
      <c r="G422" s="5">
        <f>_xlfn.LET(_xlpm.w,E422,LEN(_xlpm.w)-2)</f>
        <v>3</v>
      </c>
      <c r="H422" s="5">
        <f>_xlfn.LET(_xlpm.w,F422,LEN(_xlpm.w)-2)</f>
        <v>2</v>
      </c>
      <c r="I422" s="5">
        <f>_xlfn.LET(_xlpm.a,H422,_xlpm.b,G422,MAX(_xlpm.a,_xlpm.b))</f>
        <v>3</v>
      </c>
      <c r="J422" s="4" cm="1">
        <f t="array" ref="J422">SUM(_xlfn._xlws.FILTER($D$2:$D$673,_xlfn.MAP($E$2:$E$673,_xlfn.LAMBDA(_xlpm.x,_xlpm.x=$E422))))</f>
        <v>1.405152224824356E-3</v>
      </c>
      <c r="K422" s="4">
        <f>$D422/J422</f>
        <v>1</v>
      </c>
      <c r="L422" s="4" cm="1">
        <f t="array" ref="L422">SUM(_xlfn._xlws.FILTER($D$2:$D$673,_xlfn.MAP($F$2:$F$673,_xlfn.LAMBDA(_xlpm.x,_xlpm.x=$F422))))</f>
        <v>1.873536299765808E-3</v>
      </c>
      <c r="M422" s="4">
        <f>$D422/L422</f>
        <v>0.75</v>
      </c>
      <c r="N422" s="4">
        <f>_xlfn.LET(_xlpm.freq,B422,_xlpm.size,H422+1,_xlpm.F,O422,LOG(1+_xlpm.freq)*LOG(1+_xlpm.size)*_xlpm.F)</f>
        <v>0.31069391413527958</v>
      </c>
      <c r="O422" s="4">
        <f>_xlfn.LET(_xlpm.a,M422,_xlpm.b,K422,2*_xlpm.a*_xlpm.b/(_xlpm.a+_xlpm.b))</f>
        <v>0.8571428571428571</v>
      </c>
      <c r="P422" s="4">
        <f>_xlfn.LET(_xlpm.p,K422,_xlpm.q,M422,LOG(_xlpm.p/_xlpm.q))</f>
        <v>0.12493873660829993</v>
      </c>
      <c r="Q422" s="4"/>
    </row>
    <row r="423" spans="1:17">
      <c r="A423" s="3" t="str">
        <f>_xlfn.LET(_xlpm.sep," : ",CONCATENATE(E423,_xlpm.sep,F423))</f>
        <v>~enn~ : [ɛn]</v>
      </c>
      <c r="B423" s="1">
        <v>3</v>
      </c>
      <c r="C423" s="3" t="s">
        <v>480</v>
      </c>
      <c r="D423" s="4">
        <f>B423/freq.sum.r1a</f>
        <v>1.405152224824356E-3</v>
      </c>
      <c r="E423" s="4" t="str">
        <f>_xlfn.LET(_xlpm.sep,":",_xlpm.w,$C423,_xlfn.CONCAT("~",RIGHT(_xlpm.w,LEN(_xlpm.w)-FIND(_xlpm.sep,_xlpm.w)),"~"))</f>
        <v>~enn~</v>
      </c>
      <c r="F423" s="4" t="str">
        <f>_xlfn.LET(_xlpm.sep,":",_xlpm.w,$C423,_xlfn.CONCAT("[",LEFT(_xlpm.w,FIND(_xlpm.sep,_xlpm.w)-1),"]"))</f>
        <v>[ɛn]</v>
      </c>
      <c r="G423" s="5">
        <f>_xlfn.LET(_xlpm.w,E423,LEN(_xlpm.w)-2)</f>
        <v>3</v>
      </c>
      <c r="H423" s="5">
        <f>_xlfn.LET(_xlpm.w,F423,LEN(_xlpm.w)-2)</f>
        <v>2</v>
      </c>
      <c r="I423" s="5">
        <f>_xlfn.LET(_xlpm.a,H423,_xlpm.b,G423,MAX(_xlpm.a,_xlpm.b))</f>
        <v>3</v>
      </c>
      <c r="J423" s="4" cm="1">
        <f t="array" ref="J423">SUM(_xlfn._xlws.FILTER($D$2:$D$673,_xlfn.MAP($E$2:$E$673,_xlfn.LAMBDA(_xlpm.x,_xlpm.x=$E423))))</f>
        <v>1.405152224824356E-3</v>
      </c>
      <c r="K423" s="4">
        <f>$D423/J423</f>
        <v>1</v>
      </c>
      <c r="L423" s="4" cm="1">
        <f t="array" ref="L423">SUM(_xlfn._xlws.FILTER($D$2:$D$673,_xlfn.MAP($F$2:$F$673,_xlfn.LAMBDA(_xlpm.x,_xlpm.x=$F423))))</f>
        <v>1.873536299765808E-3</v>
      </c>
      <c r="M423" s="4">
        <f>$D423/L423</f>
        <v>0.75</v>
      </c>
      <c r="N423" s="4">
        <f>_xlfn.LET(_xlpm.freq,B423,_xlpm.size,H423+1,_xlpm.F,O423,LOG(1+_xlpm.freq)*LOG(1+_xlpm.size)*_xlpm.F)</f>
        <v>0.31069391413527958</v>
      </c>
      <c r="O423" s="4">
        <f>_xlfn.LET(_xlpm.a,M423,_xlpm.b,K423,2*_xlpm.a*_xlpm.b/(_xlpm.a+_xlpm.b))</f>
        <v>0.8571428571428571</v>
      </c>
      <c r="P423" s="4">
        <f>_xlfn.LET(_xlpm.p,K423,_xlpm.q,M423,LOG(_xlpm.p/_xlpm.q))</f>
        <v>0.12493873660829993</v>
      </c>
      <c r="Q423" s="4"/>
    </row>
    <row r="424" spans="1:17">
      <c r="A424" s="3" t="str">
        <f>_xlfn.LET(_xlpm.sep," : ",CONCATENATE(E424,_xlpm.sep,F424))</f>
        <v>~itt~ : [ɪt]</v>
      </c>
      <c r="B424" s="1">
        <v>5</v>
      </c>
      <c r="C424" s="3" t="s">
        <v>563</v>
      </c>
      <c r="D424" s="4">
        <f>B424/freq.sum.r1a</f>
        <v>2.34192037470726E-3</v>
      </c>
      <c r="E424" s="3" t="str">
        <f>_xlfn.LET(_xlpm.sep,":",_xlpm.w,$C424,_xlfn.CONCAT("~",RIGHT(_xlpm.w,LEN(_xlpm.w)-FIND(_xlpm.sep,_xlpm.w)),"~"))</f>
        <v>~itt~</v>
      </c>
      <c r="F424" s="3" t="str">
        <f>_xlfn.LET(_xlpm.sep,":",_xlpm.w,$C424,_xlfn.CONCAT("[",LEFT(_xlpm.w,FIND(_xlpm.sep,_xlpm.w)-1),"]"))</f>
        <v>[ɪt]</v>
      </c>
      <c r="G424" s="5">
        <f>_xlfn.LET(_xlpm.w,E424,LEN(_xlpm.w)-2)</f>
        <v>3</v>
      </c>
      <c r="H424" s="5">
        <f>_xlfn.LET(_xlpm.w,F424,LEN(_xlpm.w)-2)</f>
        <v>2</v>
      </c>
      <c r="I424" s="5">
        <f>_xlfn.LET(_xlpm.a,H424,_xlpm.b,G424,MAX(_xlpm.a,_xlpm.b))</f>
        <v>3</v>
      </c>
      <c r="J424" s="4" cm="1">
        <f t="array" ref="J424">SUM(_xlfn._xlws.FILTER($D$2:$D$673,_xlfn.MAP($E$2:$E$673,_xlfn.LAMBDA(_xlpm.x,_xlpm.x=$E424))))</f>
        <v>2.34192037470726E-3</v>
      </c>
      <c r="K424" s="4">
        <f>$D424/J424</f>
        <v>1</v>
      </c>
      <c r="L424" s="4" cm="1">
        <f t="array" ref="L424">SUM(_xlfn._xlws.FILTER($D$2:$D$673,_xlfn.MAP($F$2:$F$673,_xlfn.LAMBDA(_xlpm.x,_xlpm.x=$F424))))</f>
        <v>3.2786885245901639E-3</v>
      </c>
      <c r="M424" s="4">
        <f>$D424/L424</f>
        <v>0.7142857142857143</v>
      </c>
      <c r="N424" s="4">
        <f>_xlfn.LET(_xlpm.freq,B424,_xlpm.size,H424+1,_xlpm.F,O424,LOG(1+_xlpm.freq)*LOG(1+_xlpm.size)*_xlpm.F)</f>
        <v>0.39041144588151633</v>
      </c>
      <c r="O424" s="4">
        <f>_xlfn.LET(_xlpm.a,M424,_xlpm.b,K424,2*_xlpm.a*_xlpm.b/(_xlpm.a+_xlpm.b))</f>
        <v>0.83333333333333326</v>
      </c>
      <c r="P424" s="4">
        <f>_xlfn.LET(_xlpm.p,K424,_xlpm.q,M424,LOG(_xlpm.p/_xlpm.q))</f>
        <v>0.14612803567823801</v>
      </c>
      <c r="Q424" s="4"/>
    </row>
    <row r="425" spans="1:17">
      <c r="A425" s="3" t="str">
        <f>_xlfn.LET(_xlpm.sep," : ",CONCATENATE(E425,_xlpm.sep,F425))</f>
        <v>~alt~ : [alt]</v>
      </c>
      <c r="B425" s="1">
        <v>5</v>
      </c>
      <c r="C425" s="3" t="s">
        <v>64</v>
      </c>
      <c r="D425" s="4">
        <f>B425/freq.sum.r1a</f>
        <v>2.34192037470726E-3</v>
      </c>
      <c r="E425" s="3" t="str">
        <f>_xlfn.LET(_xlpm.sep,":",_xlpm.w,$C425,_xlfn.CONCAT("~",RIGHT(_xlpm.w,LEN(_xlpm.w)-FIND(_xlpm.sep,_xlpm.w)),"~"))</f>
        <v>~alt~</v>
      </c>
      <c r="F425" s="3" t="str">
        <f>_xlfn.LET(_xlpm.sep,":",_xlpm.w,$C425,_xlfn.CONCAT("[",LEFT(_xlpm.w,FIND(_xlpm.sep,_xlpm.w)-1),"]"))</f>
        <v>[alt]</v>
      </c>
      <c r="G425" s="5">
        <f>_xlfn.LET(_xlpm.w,E425,LEN(_xlpm.w)-2)</f>
        <v>3</v>
      </c>
      <c r="H425" s="5">
        <f>_xlfn.LET(_xlpm.w,F425,LEN(_xlpm.w)-2)</f>
        <v>3</v>
      </c>
      <c r="I425" s="5">
        <f>_xlfn.LET(_xlpm.a,H425,_xlpm.b,G425,MAX(_xlpm.a,_xlpm.b))</f>
        <v>3</v>
      </c>
      <c r="J425" s="4" cm="1">
        <f t="array" ref="J425">SUM(_xlfn._xlws.FILTER($D$2:$D$673,_xlfn.MAP($E$2:$E$673,_xlfn.LAMBDA(_xlpm.x,_xlpm.x=$E425))))</f>
        <v>2.34192037470726E-3</v>
      </c>
      <c r="K425" s="4">
        <f>$D425/J425</f>
        <v>1</v>
      </c>
      <c r="L425" s="4" cm="1">
        <f t="array" ref="L425">SUM(_xlfn._xlws.FILTER($D$2:$D$673,_xlfn.MAP($F$2:$F$673,_xlfn.LAMBDA(_xlpm.x,_xlpm.x=$F425))))</f>
        <v>3.2786885245901639E-3</v>
      </c>
      <c r="M425" s="4">
        <f>$D425/L425</f>
        <v>0.7142857142857143</v>
      </c>
      <c r="N425" s="4">
        <f>_xlfn.LET(_xlpm.freq,B425,_xlpm.size,H425+1,_xlpm.F,O425,LOG(1+_xlpm.freq)*LOG(1+_xlpm.size)*_xlpm.F)</f>
        <v>0.45325365237894483</v>
      </c>
      <c r="O425" s="4">
        <f>_xlfn.LET(_xlpm.a,M425,_xlpm.b,K425,2*_xlpm.a*_xlpm.b/(_xlpm.a+_xlpm.b))</f>
        <v>0.83333333333333326</v>
      </c>
      <c r="P425" s="4">
        <f>_xlfn.LET(_xlpm.p,K425,_xlpm.q,M425,LOG(_xlpm.p/_xlpm.q))</f>
        <v>0.14612803567823801</v>
      </c>
      <c r="Q425" s="4"/>
    </row>
    <row r="426" spans="1:17">
      <c r="A426" s="3" t="str">
        <f>_xlfn.LET(_xlpm.sep," : ",CONCATENATE(E426,_xlpm.sep,F426))</f>
        <v>~anc~ : [ɑ̃ːs]</v>
      </c>
      <c r="B426" s="1">
        <v>1</v>
      </c>
      <c r="C426" s="3" t="s">
        <v>674</v>
      </c>
      <c r="D426" s="4">
        <f>B426/freq.sum.r1a</f>
        <v>4.6838407494145199E-4</v>
      </c>
      <c r="E426" s="3" t="str">
        <f>_xlfn.LET(_xlpm.sep,":",_xlpm.w,$C426,_xlfn.CONCAT("~",RIGHT(_xlpm.w,LEN(_xlpm.w)-FIND(_xlpm.sep,_xlpm.w)),"~"))</f>
        <v>~anc~</v>
      </c>
      <c r="F426" s="3" t="str">
        <f>_xlfn.LET(_xlpm.sep,":",_xlpm.w,$C426,_xlfn.CONCAT("[",LEFT(_xlpm.w,FIND(_xlpm.sep,_xlpm.w)-1),"]"))</f>
        <v>[ɑ̃ːs]</v>
      </c>
      <c r="G426" s="5">
        <f>_xlfn.LET(_xlpm.w,E426,LEN(_xlpm.w)-2)</f>
        <v>3</v>
      </c>
      <c r="H426" s="5">
        <f>_xlfn.LET(_xlpm.w,F426,LEN(_xlpm.w)-2)</f>
        <v>4</v>
      </c>
      <c r="I426" s="5">
        <f>_xlfn.LET(_xlpm.a,H426,_xlpm.b,G426,MAX(_xlpm.a,_xlpm.b))</f>
        <v>4</v>
      </c>
      <c r="J426" s="4" cm="1">
        <f t="array" ref="J426">SUM(_xlfn._xlws.FILTER($D$2:$D$673,_xlfn.MAP($E$2:$E$673,_xlfn.LAMBDA(_xlpm.x,_xlpm.x=$E426))))</f>
        <v>9.3676814988290398E-4</v>
      </c>
      <c r="K426" s="4">
        <f>$D426/J426</f>
        <v>0.5</v>
      </c>
      <c r="L426" s="4" cm="1">
        <f t="array" ref="L426">SUM(_xlfn._xlws.FILTER($D$2:$D$673,_xlfn.MAP($F$2:$F$673,_xlfn.LAMBDA(_xlpm.x,_xlpm.x=$F426))))</f>
        <v>1.405152224824356E-3</v>
      </c>
      <c r="M426" s="4">
        <f>$D426/L426</f>
        <v>0.33333333333333331</v>
      </c>
      <c r="N426" s="4">
        <f>_xlfn.LET(_xlpm.freq,B426,_xlpm.size,H426+1,_xlpm.F,O426,LOG(1+_xlpm.freq)*LOG(1+_xlpm.size)*_xlpm.F)</f>
        <v>9.3698747011563929E-2</v>
      </c>
      <c r="O426" s="4">
        <f>_xlfn.LET(_xlpm.a,M426,_xlpm.b,K426,2*_xlpm.a*_xlpm.b/(_xlpm.a+_xlpm.b))</f>
        <v>0.4</v>
      </c>
      <c r="P426" s="4">
        <f>_xlfn.LET(_xlpm.p,K426,_xlpm.q,M426,LOG(_xlpm.p/_xlpm.q))</f>
        <v>0.17609125905568124</v>
      </c>
      <c r="Q426" s="4"/>
    </row>
    <row r="427" spans="1:17">
      <c r="A427" s="3" t="str">
        <f>_xlfn.LET(_xlpm.sep," : ",CONCATENATE(E427,_xlpm.sep,F427))</f>
        <v>~ieg~ : [iːk]</v>
      </c>
      <c r="B427" s="1">
        <v>2</v>
      </c>
      <c r="C427" s="3" t="s">
        <v>275</v>
      </c>
      <c r="D427" s="4">
        <f>B427/freq.sum.r1a</f>
        <v>9.3676814988290398E-4</v>
      </c>
      <c r="E427" s="3" t="str">
        <f>_xlfn.LET(_xlpm.sep,":",_xlpm.w,$C427,_xlfn.CONCAT("~",RIGHT(_xlpm.w,LEN(_xlpm.w)-FIND(_xlpm.sep,_xlpm.w)),"~"))</f>
        <v>~ieg~</v>
      </c>
      <c r="F427" s="3" t="str">
        <f>_xlfn.LET(_xlpm.sep,":",_xlpm.w,$C427,_xlfn.CONCAT("[",LEFT(_xlpm.w,FIND(_xlpm.sep,_xlpm.w)-1),"]"))</f>
        <v>[iːk]</v>
      </c>
      <c r="G427" s="5">
        <f>_xlfn.LET(_xlpm.w,E427,LEN(_xlpm.w)-2)</f>
        <v>3</v>
      </c>
      <c r="H427" s="5">
        <f>_xlfn.LET(_xlpm.w,F427,LEN(_xlpm.w)-2)</f>
        <v>3</v>
      </c>
      <c r="I427" s="5">
        <f>_xlfn.LET(_xlpm.a,H427,_xlpm.b,G427,MAX(_xlpm.a,_xlpm.b))</f>
        <v>3</v>
      </c>
      <c r="J427" s="4" cm="1">
        <f t="array" ref="J427">SUM(_xlfn._xlws.FILTER($D$2:$D$673,_xlfn.MAP($E$2:$E$673,_xlfn.LAMBDA(_xlpm.x,_xlpm.x=$E427))))</f>
        <v>9.3676814988290398E-4</v>
      </c>
      <c r="K427" s="4">
        <f>$D427/J427</f>
        <v>1</v>
      </c>
      <c r="L427" s="4" cm="1">
        <f t="array" ref="L427">SUM(_xlfn._xlws.FILTER($D$2:$D$673,_xlfn.MAP($F$2:$F$673,_xlfn.LAMBDA(_xlpm.x,_xlpm.x=$F427))))</f>
        <v>1.405152224824356E-3</v>
      </c>
      <c r="M427" s="4">
        <f>$D427/L427</f>
        <v>0.66666666666666663</v>
      </c>
      <c r="N427" s="4">
        <f>_xlfn.LET(_xlpm.freq,B427,_xlpm.size,H427+1,_xlpm.F,O427,LOG(1+_xlpm.freq)*LOG(1+_xlpm.size)*_xlpm.F)</f>
        <v>0.26679475638416739</v>
      </c>
      <c r="O427" s="4">
        <f>_xlfn.LET(_xlpm.a,M427,_xlpm.b,K427,2*_xlpm.a*_xlpm.b/(_xlpm.a+_xlpm.b))</f>
        <v>0.8</v>
      </c>
      <c r="P427" s="4">
        <f>_xlfn.LET(_xlpm.p,K427,_xlpm.q,M427,LOG(_xlpm.p/_xlpm.q))</f>
        <v>0.17609125905568124</v>
      </c>
      <c r="Q427" s="4"/>
    </row>
    <row r="428" spans="1:17">
      <c r="A428" s="3" t="str">
        <f>_xlfn.LET(_xlpm.sep," : ",CONCATENATE(E428,_xlpm.sep,F428))</f>
        <v>~änd~ : [ɛnd]</v>
      </c>
      <c r="B428" s="1">
        <v>2</v>
      </c>
      <c r="C428" s="3" t="s">
        <v>490</v>
      </c>
      <c r="D428" s="4">
        <f>B428/freq.sum.r1a</f>
        <v>9.3676814988290398E-4</v>
      </c>
      <c r="E428" s="3" t="str">
        <f>_xlfn.LET(_xlpm.sep,":",_xlpm.w,$C428,_xlfn.CONCAT("~",RIGHT(_xlpm.w,LEN(_xlpm.w)-FIND(_xlpm.sep,_xlpm.w)),"~"))</f>
        <v>~änd~</v>
      </c>
      <c r="F428" s="3" t="str">
        <f>_xlfn.LET(_xlpm.sep,":",_xlpm.w,$C428,_xlfn.CONCAT("[",LEFT(_xlpm.w,FIND(_xlpm.sep,_xlpm.w)-1),"]"))</f>
        <v>[ɛnd]</v>
      </c>
      <c r="G428" s="5">
        <f>_xlfn.LET(_xlpm.w,E428,LEN(_xlpm.w)-2)</f>
        <v>3</v>
      </c>
      <c r="H428" s="5">
        <f>_xlfn.LET(_xlpm.w,F428,LEN(_xlpm.w)-2)</f>
        <v>3</v>
      </c>
      <c r="I428" s="5">
        <f>_xlfn.LET(_xlpm.a,H428,_xlpm.b,G428,MAX(_xlpm.a,_xlpm.b))</f>
        <v>3</v>
      </c>
      <c r="J428" s="4" cm="1">
        <f t="array" ref="J428">SUM(_xlfn._xlws.FILTER($D$2:$D$673,_xlfn.MAP($E$2:$E$673,_xlfn.LAMBDA(_xlpm.x,_xlpm.x=$E428))))</f>
        <v>9.3676814988290398E-4</v>
      </c>
      <c r="K428" s="4">
        <f>$D428/J428</f>
        <v>1</v>
      </c>
      <c r="L428" s="4" cm="1">
        <f t="array" ref="L428">SUM(_xlfn._xlws.FILTER($D$2:$D$673,_xlfn.MAP($F$2:$F$673,_xlfn.LAMBDA(_xlpm.x,_xlpm.x=$F428))))</f>
        <v>1.405152224824356E-3</v>
      </c>
      <c r="M428" s="4">
        <f>$D428/L428</f>
        <v>0.66666666666666663</v>
      </c>
      <c r="N428" s="4">
        <f>_xlfn.LET(_xlpm.freq,B428,_xlpm.size,H428+1,_xlpm.F,O428,LOG(1+_xlpm.freq)*LOG(1+_xlpm.size)*_xlpm.F)</f>
        <v>0.26679475638416739</v>
      </c>
      <c r="O428" s="4">
        <f>_xlfn.LET(_xlpm.a,M428,_xlpm.b,K428,2*_xlpm.a*_xlpm.b/(_xlpm.a+_xlpm.b))</f>
        <v>0.8</v>
      </c>
      <c r="P428" s="4">
        <f>_xlfn.LET(_xlpm.p,K428,_xlpm.q,M428,LOG(_xlpm.p/_xlpm.q))</f>
        <v>0.17609125905568124</v>
      </c>
      <c r="Q428" s="4"/>
    </row>
    <row r="429" spans="1:17">
      <c r="A429" s="3" t="str">
        <f>_xlfn.LET(_xlpm.sep," : ",CONCATENATE(E429,_xlpm.sep,F429))</f>
        <v>~atz~ : [ats]</v>
      </c>
      <c r="B429" s="1">
        <v>4</v>
      </c>
      <c r="C429" s="3" t="s">
        <v>97</v>
      </c>
      <c r="D429" s="4">
        <f>B429/freq.sum.r1a</f>
        <v>1.873536299765808E-3</v>
      </c>
      <c r="E429" s="4" t="str">
        <f>_xlfn.LET(_xlpm.sep,":",_xlpm.w,$C429,_xlfn.CONCAT("~",RIGHT(_xlpm.w,LEN(_xlpm.w)-FIND(_xlpm.sep,_xlpm.w)),"~"))</f>
        <v>~atz~</v>
      </c>
      <c r="F429" s="4" t="str">
        <f>_xlfn.LET(_xlpm.sep,":",_xlpm.w,$C429,_xlfn.CONCAT("[",LEFT(_xlpm.w,FIND(_xlpm.sep,_xlpm.w)-1),"]"))</f>
        <v>[ats]</v>
      </c>
      <c r="G429" s="5">
        <f>_xlfn.LET(_xlpm.w,E429,LEN(_xlpm.w)-2)</f>
        <v>3</v>
      </c>
      <c r="H429" s="5">
        <f>_xlfn.LET(_xlpm.w,F429,LEN(_xlpm.w)-2)</f>
        <v>3</v>
      </c>
      <c r="I429" s="5">
        <f>_xlfn.LET(_xlpm.a,H429,_xlpm.b,G429,MAX(_xlpm.a,_xlpm.b))</f>
        <v>3</v>
      </c>
      <c r="J429" s="4" cm="1">
        <f t="array" ref="J429">SUM(_xlfn._xlws.FILTER($D$2:$D$673,_xlfn.MAP($E$2:$E$673,_xlfn.LAMBDA(_xlpm.x,_xlpm.x=$E429))))</f>
        <v>1.873536299765808E-3</v>
      </c>
      <c r="K429" s="4">
        <f>$D429/J429</f>
        <v>1</v>
      </c>
      <c r="L429" s="4" cm="1">
        <f t="array" ref="L429">SUM(_xlfn._xlws.FILTER($D$2:$D$673,_xlfn.MAP($F$2:$F$673,_xlfn.LAMBDA(_xlpm.x,_xlpm.x=$F429))))</f>
        <v>2.8103044496487119E-3</v>
      </c>
      <c r="M429" s="4">
        <f>$D429/L429</f>
        <v>0.66666666666666663</v>
      </c>
      <c r="N429" s="4">
        <f>_xlfn.LET(_xlpm.freq,B429,_xlpm.size,H429+1,_xlpm.F,O429,LOG(1+_xlpm.freq)*LOG(1+_xlpm.size)*_xlpm.F)</f>
        <v>0.39084725356919536</v>
      </c>
      <c r="O429" s="4">
        <f>_xlfn.LET(_xlpm.a,M429,_xlpm.b,K429,2*_xlpm.a*_xlpm.b/(_xlpm.a+_xlpm.b))</f>
        <v>0.8</v>
      </c>
      <c r="P429" s="4">
        <f>_xlfn.LET(_xlpm.p,K429,_xlpm.q,M429,LOG(_xlpm.p/_xlpm.q))</f>
        <v>0.17609125905568124</v>
      </c>
      <c r="Q429" s="4"/>
    </row>
    <row r="430" spans="1:17">
      <c r="A430" s="3" t="str">
        <f>_xlfn.LET(_xlpm.sep," : ",CONCATENATE(E430,_xlpm.sep,F430))</f>
        <v>~and~ : [ɛnt]</v>
      </c>
      <c r="B430" s="1">
        <v>1</v>
      </c>
      <c r="C430" s="3" t="s">
        <v>507</v>
      </c>
      <c r="D430" s="4">
        <f>B430/freq.sum.r1a</f>
        <v>4.6838407494145199E-4</v>
      </c>
      <c r="E430" s="4" t="str">
        <f>_xlfn.LET(_xlpm.sep,":",_xlpm.w,$C430,_xlfn.CONCAT("~",RIGHT(_xlpm.w,LEN(_xlpm.w)-FIND(_xlpm.sep,_xlpm.w)),"~"))</f>
        <v>~and~</v>
      </c>
      <c r="F430" s="4" t="str">
        <f>_xlfn.LET(_xlpm.sep,":",_xlpm.w,$C430,_xlfn.CONCAT("[",LEFT(_xlpm.w,FIND(_xlpm.sep,_xlpm.w)-1),"]"))</f>
        <v>[ɛnt]</v>
      </c>
      <c r="G430" s="5">
        <f>_xlfn.LET(_xlpm.w,E430,LEN(_xlpm.w)-2)</f>
        <v>3</v>
      </c>
      <c r="H430" s="5">
        <f>_xlfn.LET(_xlpm.w,F430,LEN(_xlpm.w)-2)</f>
        <v>3</v>
      </c>
      <c r="I430" s="5">
        <f>_xlfn.LET(_xlpm.a,H430,_xlpm.b,G430,MAX(_xlpm.a,_xlpm.b))</f>
        <v>3</v>
      </c>
      <c r="J430" s="4" cm="1">
        <f t="array" ref="J430">SUM(_xlfn._xlws.FILTER($D$2:$D$673,_xlfn.MAP($E$2:$E$673,_xlfn.LAMBDA(_xlpm.x,_xlpm.x=$E430))))</f>
        <v>4.2154566744730679E-3</v>
      </c>
      <c r="K430" s="4">
        <f>$D430/J430</f>
        <v>0.1111111111111111</v>
      </c>
      <c r="L430" s="4" cm="1">
        <f t="array" ref="L430">SUM(_xlfn._xlws.FILTER($D$2:$D$673,_xlfn.MAP($F$2:$F$673,_xlfn.LAMBDA(_xlpm.x,_xlpm.x=$F430))))</f>
        <v>6.5573770491803279E-3</v>
      </c>
      <c r="M430" s="4">
        <f>$D430/L430</f>
        <v>7.1428571428571425E-2</v>
      </c>
      <c r="N430" s="4">
        <f>_xlfn.LET(_xlpm.freq,B430,_xlpm.size,H430+1,_xlpm.F,O430,LOG(1+_xlpm.freq)*LOG(1+_xlpm.size)*_xlpm.F)</f>
        <v>1.8296603249958666E-2</v>
      </c>
      <c r="O430" s="4">
        <f>_xlfn.LET(_xlpm.a,M430,_xlpm.b,K430,2*_xlpm.a*_xlpm.b/(_xlpm.a+_xlpm.b))</f>
        <v>8.6956521739130432E-2</v>
      </c>
      <c r="P430" s="4">
        <f>_xlfn.LET(_xlpm.p,K430,_xlpm.q,M430,LOG(_xlpm.p/_xlpm.q))</f>
        <v>0.19188552623891317</v>
      </c>
      <c r="Q430" s="4"/>
    </row>
    <row r="431" spans="1:17">
      <c r="A431" s="3" t="str">
        <f>_xlfn.LET(_xlpm.sep," : ",CONCATENATE(E431,_xlpm.sep,F431))</f>
        <v>~ort~ : [ɔʁt]</v>
      </c>
      <c r="B431" s="1">
        <v>3</v>
      </c>
      <c r="C431" s="3" t="s">
        <v>657</v>
      </c>
      <c r="D431" s="4">
        <f>B431/freq.sum.r1a</f>
        <v>1.405152224824356E-3</v>
      </c>
      <c r="E431" s="3" t="str">
        <f>_xlfn.LET(_xlpm.sep,":",_xlpm.w,$C431,_xlfn.CONCAT("~",RIGHT(_xlpm.w,LEN(_xlpm.w)-FIND(_xlpm.sep,_xlpm.w)),"~"))</f>
        <v>~ort~</v>
      </c>
      <c r="F431" s="3" t="str">
        <f>_xlfn.LET(_xlpm.sep,":",_xlpm.w,$C431,_xlfn.CONCAT("[",LEFT(_xlpm.w,FIND(_xlpm.sep,_xlpm.w)-1),"]"))</f>
        <v>[ɔʁt]</v>
      </c>
      <c r="G431" s="5">
        <f>_xlfn.LET(_xlpm.w,E431,LEN(_xlpm.w)-2)</f>
        <v>3</v>
      </c>
      <c r="H431" s="5">
        <f>_xlfn.LET(_xlpm.w,F431,LEN(_xlpm.w)-2)</f>
        <v>3</v>
      </c>
      <c r="I431" s="5">
        <f>_xlfn.LET(_xlpm.a,H431,_xlpm.b,G431,MAX(_xlpm.a,_xlpm.b))</f>
        <v>3</v>
      </c>
      <c r="J431" s="4" cm="1">
        <f t="array" ref="J431">SUM(_xlfn._xlws.FILTER($D$2:$D$673,_xlfn.MAP($E$2:$E$673,_xlfn.LAMBDA(_xlpm.x,_xlpm.x=$E431))))</f>
        <v>1.405152224824356E-3</v>
      </c>
      <c r="K431" s="4">
        <f>$D431/J431</f>
        <v>1</v>
      </c>
      <c r="L431" s="4" cm="1">
        <f t="array" ref="L431">SUM(_xlfn._xlws.FILTER($D$2:$D$673,_xlfn.MAP($F$2:$F$673,_xlfn.LAMBDA(_xlpm.x,_xlpm.x=$F431))))</f>
        <v>2.34192037470726E-3</v>
      </c>
      <c r="M431" s="4">
        <f>$D431/L431</f>
        <v>0.6</v>
      </c>
      <c r="N431" s="4">
        <f>_xlfn.LET(_xlpm.freq,B431,_xlpm.size,H431+1,_xlpm.F,O431,LOG(1+_xlpm.freq)*LOG(1+_xlpm.size)*_xlpm.F)</f>
        <v>0.31561640606178698</v>
      </c>
      <c r="O431" s="4">
        <f>_xlfn.LET(_xlpm.a,M431,_xlpm.b,K431,2*_xlpm.a*_xlpm.b/(_xlpm.a+_xlpm.b))</f>
        <v>0.74999999999999989</v>
      </c>
      <c r="P431" s="4">
        <f>_xlfn.LET(_xlpm.p,K431,_xlpm.q,M431,LOG(_xlpm.p/_xlpm.q))</f>
        <v>0.22184874961635639</v>
      </c>
      <c r="Q431" s="4"/>
    </row>
    <row r="432" spans="1:17">
      <c r="A432" s="3" t="str">
        <f>_xlfn.LET(_xlpm.sep," : ",CONCATENATE(E432,_xlpm.sep,F432))</f>
        <v>~onn~ : [ɔn]</v>
      </c>
      <c r="B432" s="1">
        <v>1</v>
      </c>
      <c r="C432" s="3" t="s">
        <v>486</v>
      </c>
      <c r="D432" s="4">
        <f>B432/freq.sum.r1a</f>
        <v>4.6838407494145199E-4</v>
      </c>
      <c r="E432" s="4" t="str">
        <f>_xlfn.LET(_xlpm.sep,":",_xlpm.w,$C432,_xlfn.CONCAT("~",RIGHT(_xlpm.w,LEN(_xlpm.w)-FIND(_xlpm.sep,_xlpm.w)),"~"))</f>
        <v>~onn~</v>
      </c>
      <c r="F432" s="4" t="str">
        <f>_xlfn.LET(_xlpm.sep,":",_xlpm.w,$C432,_xlfn.CONCAT("[",LEFT(_xlpm.w,FIND(_xlpm.sep,_xlpm.w)-1),"]"))</f>
        <v>[ɔn]</v>
      </c>
      <c r="G432" s="5">
        <f>_xlfn.LET(_xlpm.w,E432,LEN(_xlpm.w)-2)</f>
        <v>3</v>
      </c>
      <c r="H432" s="5">
        <f>_xlfn.LET(_xlpm.w,F432,LEN(_xlpm.w)-2)</f>
        <v>2</v>
      </c>
      <c r="I432" s="5">
        <f>_xlfn.LET(_xlpm.a,H432,_xlpm.b,G432,MAX(_xlpm.a,_xlpm.b))</f>
        <v>3</v>
      </c>
      <c r="J432" s="4" cm="1">
        <f t="array" ref="J432">SUM(_xlfn._xlws.FILTER($D$2:$D$673,_xlfn.MAP($E$2:$E$673,_xlfn.LAMBDA(_xlpm.x,_xlpm.x=$E432))))</f>
        <v>4.6838407494145199E-4</v>
      </c>
      <c r="K432" s="4">
        <f>$D432/J432</f>
        <v>1</v>
      </c>
      <c r="L432" s="4" cm="1">
        <f t="array" ref="L432">SUM(_xlfn._xlws.FILTER($D$2:$D$673,_xlfn.MAP($F$2:$F$673,_xlfn.LAMBDA(_xlpm.x,_xlpm.x=$F432))))</f>
        <v>9.3676814988290398E-4</v>
      </c>
      <c r="M432" s="4">
        <f>$D432/L432</f>
        <v>0.5</v>
      </c>
      <c r="N432" s="4">
        <f>_xlfn.LET(_xlpm.freq,B432,_xlpm.size,H432+1,_xlpm.F,O432,LOG(1+_xlpm.freq)*LOG(1+_xlpm.size)*_xlpm.F)</f>
        <v>0.12082541105260872</v>
      </c>
      <c r="O432" s="4">
        <f>_xlfn.LET(_xlpm.a,M432,_xlpm.b,K432,2*_xlpm.a*_xlpm.b/(_xlpm.a+_xlpm.b))</f>
        <v>0.66666666666666663</v>
      </c>
      <c r="P432" s="4">
        <f>_xlfn.LET(_xlpm.p,K432,_xlpm.q,M432,LOG(_xlpm.p/_xlpm.q))</f>
        <v>0.3010299956639812</v>
      </c>
      <c r="Q432" s="4"/>
    </row>
    <row r="433" spans="1:17">
      <c r="A433" s="3" t="str">
        <f>_xlfn.LET(_xlpm.sep," : ",CONCATENATE(E433,_xlpm.sep,F433))</f>
        <v>~upp~ : [ʊp]</v>
      </c>
      <c r="B433" s="1">
        <v>1</v>
      </c>
      <c r="C433" s="3" t="s">
        <v>528</v>
      </c>
      <c r="D433" s="4">
        <f>B433/freq.sum.r1a</f>
        <v>4.6838407494145199E-4</v>
      </c>
      <c r="E433" s="4" t="str">
        <f>_xlfn.LET(_xlpm.sep,":",_xlpm.w,$C433,_xlfn.CONCAT("~",RIGHT(_xlpm.w,LEN(_xlpm.w)-FIND(_xlpm.sep,_xlpm.w)),"~"))</f>
        <v>~upp~</v>
      </c>
      <c r="F433" s="4" t="str">
        <f>_xlfn.LET(_xlpm.sep,":",_xlpm.w,$C433,_xlfn.CONCAT("[",LEFT(_xlpm.w,FIND(_xlpm.sep,_xlpm.w)-1),"]"))</f>
        <v>[ʊp]</v>
      </c>
      <c r="G433" s="5">
        <f>_xlfn.LET(_xlpm.w,E433,LEN(_xlpm.w)-2)</f>
        <v>3</v>
      </c>
      <c r="H433" s="5">
        <f>_xlfn.LET(_xlpm.w,F433,LEN(_xlpm.w)-2)</f>
        <v>2</v>
      </c>
      <c r="I433" s="5">
        <f>_xlfn.LET(_xlpm.a,H433,_xlpm.b,G433,MAX(_xlpm.a,_xlpm.b))</f>
        <v>3</v>
      </c>
      <c r="J433" s="4" cm="1">
        <f t="array" ref="J433">SUM(_xlfn._xlws.FILTER($D$2:$D$673,_xlfn.MAP($E$2:$E$673,_xlfn.LAMBDA(_xlpm.x,_xlpm.x=$E433))))</f>
        <v>4.6838407494145199E-4</v>
      </c>
      <c r="K433" s="4">
        <f>$D433/J433</f>
        <v>1</v>
      </c>
      <c r="L433" s="4" cm="1">
        <f t="array" ref="L433">SUM(_xlfn._xlws.FILTER($D$2:$D$673,_xlfn.MAP($F$2:$F$673,_xlfn.LAMBDA(_xlpm.x,_xlpm.x=$F433))))</f>
        <v>9.3676814988290398E-4</v>
      </c>
      <c r="M433" s="4">
        <f>$D433/L433</f>
        <v>0.5</v>
      </c>
      <c r="N433" s="4">
        <f>_xlfn.LET(_xlpm.freq,B433,_xlpm.size,H433+1,_xlpm.F,O433,LOG(1+_xlpm.freq)*LOG(1+_xlpm.size)*_xlpm.F)</f>
        <v>0.12082541105260872</v>
      </c>
      <c r="O433" s="4">
        <f>_xlfn.LET(_xlpm.a,M433,_xlpm.b,K433,2*_xlpm.a*_xlpm.b/(_xlpm.a+_xlpm.b))</f>
        <v>0.66666666666666663</v>
      </c>
      <c r="P433" s="4">
        <f>_xlfn.LET(_xlpm.p,K433,_xlpm.q,M433,LOG(_xlpm.p/_xlpm.q))</f>
        <v>0.3010299956639812</v>
      </c>
      <c r="Q433" s="4"/>
    </row>
    <row r="434" spans="1:17">
      <c r="A434" s="3" t="str">
        <f>_xlfn.LET(_xlpm.sep," : ",CONCATENATE(E434,_xlpm.sep,F434))</f>
        <v>~erw~ : [ɐv]</v>
      </c>
      <c r="B434" s="1">
        <v>1</v>
      </c>
      <c r="C434" s="3" t="s">
        <v>583</v>
      </c>
      <c r="D434" s="4">
        <f>B434/freq.sum.r1a</f>
        <v>4.6838407494145199E-4</v>
      </c>
      <c r="E434" s="3" t="str">
        <f>_xlfn.LET(_xlpm.sep,":",_xlpm.w,$C434,_xlfn.CONCAT("~",RIGHT(_xlpm.w,LEN(_xlpm.w)-FIND(_xlpm.sep,_xlpm.w)),"~"))</f>
        <v>~erw~</v>
      </c>
      <c r="F434" s="3" t="str">
        <f>_xlfn.LET(_xlpm.sep,":",_xlpm.w,$C434,_xlfn.CONCAT("[",LEFT(_xlpm.w,FIND(_xlpm.sep,_xlpm.w)-1),"]"))</f>
        <v>[ɐv]</v>
      </c>
      <c r="G434" s="5">
        <f>_xlfn.LET(_xlpm.w,E434,LEN(_xlpm.w)-2)</f>
        <v>3</v>
      </c>
      <c r="H434" s="5">
        <f>_xlfn.LET(_xlpm.w,F434,LEN(_xlpm.w)-2)</f>
        <v>2</v>
      </c>
      <c r="I434" s="5">
        <f>_xlfn.LET(_xlpm.a,H434,_xlpm.b,G434,MAX(_xlpm.a,_xlpm.b))</f>
        <v>3</v>
      </c>
      <c r="J434" s="4" cm="1">
        <f t="array" ref="J434">SUM(_xlfn._xlws.FILTER($D$2:$D$673,_xlfn.MAP($E$2:$E$673,_xlfn.LAMBDA(_xlpm.x,_xlpm.x=$E434))))</f>
        <v>4.6838407494145199E-4</v>
      </c>
      <c r="K434" s="4">
        <f>$D434/J434</f>
        <v>1</v>
      </c>
      <c r="L434" s="4" cm="1">
        <f t="array" ref="L434">SUM(_xlfn._xlws.FILTER($D$2:$D$673,_xlfn.MAP($F$2:$F$673,_xlfn.LAMBDA(_xlpm.x,_xlpm.x=$F434))))</f>
        <v>9.3676814988290398E-4</v>
      </c>
      <c r="M434" s="4">
        <f>$D434/L434</f>
        <v>0.5</v>
      </c>
      <c r="N434" s="4">
        <f>_xlfn.LET(_xlpm.freq,B434,_xlpm.size,H434+1,_xlpm.F,O434,LOG(1+_xlpm.freq)*LOG(1+_xlpm.size)*_xlpm.F)</f>
        <v>0.12082541105260872</v>
      </c>
      <c r="O434" s="4">
        <f>_xlfn.LET(_xlpm.a,M434,_xlpm.b,K434,2*_xlpm.a*_xlpm.b/(_xlpm.a+_xlpm.b))</f>
        <v>0.66666666666666663</v>
      </c>
      <c r="P434" s="4">
        <f>_xlfn.LET(_xlpm.p,K434,_xlpm.q,M434,LOG(_xlpm.p/_xlpm.q))</f>
        <v>0.3010299956639812</v>
      </c>
      <c r="Q434" s="4"/>
    </row>
    <row r="435" spans="1:17">
      <c r="A435" s="3" t="str">
        <f>_xlfn.LET(_xlpm.sep," : ",CONCATENATE(E435,_xlpm.sep,F435))</f>
        <v>~äng~ : [ɛŋ]</v>
      </c>
      <c r="B435" s="1">
        <v>1</v>
      </c>
      <c r="C435" s="3" t="s">
        <v>597</v>
      </c>
      <c r="D435" s="4">
        <f>B435/freq.sum.r1a</f>
        <v>4.6838407494145199E-4</v>
      </c>
      <c r="E435" s="3" t="str">
        <f>_xlfn.LET(_xlpm.sep,":",_xlpm.w,$C435,_xlfn.CONCAT("~",RIGHT(_xlpm.w,LEN(_xlpm.w)-FIND(_xlpm.sep,_xlpm.w)),"~"))</f>
        <v>~äng~</v>
      </c>
      <c r="F435" s="3" t="str">
        <f>_xlfn.LET(_xlpm.sep,":",_xlpm.w,$C435,_xlfn.CONCAT("[",LEFT(_xlpm.w,FIND(_xlpm.sep,_xlpm.w)-1),"]"))</f>
        <v>[ɛŋ]</v>
      </c>
      <c r="G435" s="5">
        <f>_xlfn.LET(_xlpm.w,E435,LEN(_xlpm.w)-2)</f>
        <v>3</v>
      </c>
      <c r="H435" s="5">
        <f>_xlfn.LET(_xlpm.w,F435,LEN(_xlpm.w)-2)</f>
        <v>2</v>
      </c>
      <c r="I435" s="5">
        <f>_xlfn.LET(_xlpm.a,H435,_xlpm.b,G435,MAX(_xlpm.a,_xlpm.b))</f>
        <v>3</v>
      </c>
      <c r="J435" s="4" cm="1">
        <f t="array" ref="J435">SUM(_xlfn._xlws.FILTER($D$2:$D$673,_xlfn.MAP($E$2:$E$673,_xlfn.LAMBDA(_xlpm.x,_xlpm.x=$E435))))</f>
        <v>4.6838407494145199E-4</v>
      </c>
      <c r="K435" s="4">
        <f>$D435/J435</f>
        <v>1</v>
      </c>
      <c r="L435" s="4" cm="1">
        <f t="array" ref="L435">SUM(_xlfn._xlws.FILTER($D$2:$D$673,_xlfn.MAP($F$2:$F$673,_xlfn.LAMBDA(_xlpm.x,_xlpm.x=$F435))))</f>
        <v>9.3676814988290398E-4</v>
      </c>
      <c r="M435" s="4">
        <f>$D435/L435</f>
        <v>0.5</v>
      </c>
      <c r="N435" s="4">
        <f>_xlfn.LET(_xlpm.freq,B435,_xlpm.size,H435+1,_xlpm.F,O435,LOG(1+_xlpm.freq)*LOG(1+_xlpm.size)*_xlpm.F)</f>
        <v>0.12082541105260872</v>
      </c>
      <c r="O435" s="4">
        <f>_xlfn.LET(_xlpm.a,M435,_xlpm.b,K435,2*_xlpm.a*_xlpm.b/(_xlpm.a+_xlpm.b))</f>
        <v>0.66666666666666663</v>
      </c>
      <c r="P435" s="4">
        <f>_xlfn.LET(_xlpm.p,K435,_xlpm.q,M435,LOG(_xlpm.p/_xlpm.q))</f>
        <v>0.3010299956639812</v>
      </c>
      <c r="Q435" s="4"/>
    </row>
    <row r="436" spans="1:17">
      <c r="A436" s="3" t="str">
        <f>_xlfn.LET(_xlpm.sep," : ",CONCATENATE(E436,_xlpm.sep,F436))</f>
        <v>~eng~ : [ɛŋ]</v>
      </c>
      <c r="B436" s="1">
        <v>1</v>
      </c>
      <c r="C436" s="3" t="s">
        <v>599</v>
      </c>
      <c r="D436" s="4">
        <f>B436/freq.sum.r1a</f>
        <v>4.6838407494145199E-4</v>
      </c>
      <c r="E436" s="3" t="str">
        <f>_xlfn.LET(_xlpm.sep,":",_xlpm.w,$C436,_xlfn.CONCAT("~",RIGHT(_xlpm.w,LEN(_xlpm.w)-FIND(_xlpm.sep,_xlpm.w)),"~"))</f>
        <v>~eng~</v>
      </c>
      <c r="F436" s="3" t="str">
        <f>_xlfn.LET(_xlpm.sep,":",_xlpm.w,$C436,_xlfn.CONCAT("[",LEFT(_xlpm.w,FIND(_xlpm.sep,_xlpm.w)-1),"]"))</f>
        <v>[ɛŋ]</v>
      </c>
      <c r="G436" s="5">
        <f>_xlfn.LET(_xlpm.w,E436,LEN(_xlpm.w)-2)</f>
        <v>3</v>
      </c>
      <c r="H436" s="5">
        <f>_xlfn.LET(_xlpm.w,F436,LEN(_xlpm.w)-2)</f>
        <v>2</v>
      </c>
      <c r="I436" s="5">
        <f>_xlfn.LET(_xlpm.a,H436,_xlpm.b,G436,MAX(_xlpm.a,_xlpm.b))</f>
        <v>3</v>
      </c>
      <c r="J436" s="4" cm="1">
        <f t="array" ref="J436">SUM(_xlfn._xlws.FILTER($D$2:$D$673,_xlfn.MAP($E$2:$E$673,_xlfn.LAMBDA(_xlpm.x,_xlpm.x=$E436))))</f>
        <v>4.6838407494145199E-4</v>
      </c>
      <c r="K436" s="4">
        <f>$D436/J436</f>
        <v>1</v>
      </c>
      <c r="L436" s="4" cm="1">
        <f t="array" ref="L436">SUM(_xlfn._xlws.FILTER($D$2:$D$673,_xlfn.MAP($F$2:$F$673,_xlfn.LAMBDA(_xlpm.x,_xlpm.x=$F436))))</f>
        <v>9.3676814988290398E-4</v>
      </c>
      <c r="M436" s="4">
        <f>$D436/L436</f>
        <v>0.5</v>
      </c>
      <c r="N436" s="4">
        <f>_xlfn.LET(_xlpm.freq,B436,_xlpm.size,H436+1,_xlpm.F,O436,LOG(1+_xlpm.freq)*LOG(1+_xlpm.size)*_xlpm.F)</f>
        <v>0.12082541105260872</v>
      </c>
      <c r="O436" s="4">
        <f>_xlfn.LET(_xlpm.a,M436,_xlpm.b,K436,2*_xlpm.a*_xlpm.b/(_xlpm.a+_xlpm.b))</f>
        <v>0.66666666666666663</v>
      </c>
      <c r="P436" s="4">
        <f>_xlfn.LET(_xlpm.p,K436,_xlpm.q,M436,LOG(_xlpm.p/_xlpm.q))</f>
        <v>0.3010299956639812</v>
      </c>
      <c r="Q436" s="4"/>
    </row>
    <row r="437" spans="1:17">
      <c r="A437" s="3" t="str">
        <f>_xlfn.LET(_xlpm.sep," : ",CONCATENATE(E437,_xlpm.sep,F437))</f>
        <v>~ehn~ : [eːn]</v>
      </c>
      <c r="B437" s="1">
        <v>1</v>
      </c>
      <c r="C437" s="3" t="s">
        <v>237</v>
      </c>
      <c r="D437" s="4">
        <f>B437/freq.sum.r1a</f>
        <v>4.6838407494145199E-4</v>
      </c>
      <c r="E437" s="4" t="str">
        <f>_xlfn.LET(_xlpm.sep,":",_xlpm.w,$C437,_xlfn.CONCAT("~",RIGHT(_xlpm.w,LEN(_xlpm.w)-FIND(_xlpm.sep,_xlpm.w)),"~"))</f>
        <v>~ehn~</v>
      </c>
      <c r="F437" s="4" t="str">
        <f>_xlfn.LET(_xlpm.sep,":",_xlpm.w,$C437,_xlfn.CONCAT("[",LEFT(_xlpm.w,FIND(_xlpm.sep,_xlpm.w)-1),"]"))</f>
        <v>[eːn]</v>
      </c>
      <c r="G437" s="5">
        <f>_xlfn.LET(_xlpm.w,E437,LEN(_xlpm.w)-2)</f>
        <v>3</v>
      </c>
      <c r="H437" s="5">
        <f>_xlfn.LET(_xlpm.w,F437,LEN(_xlpm.w)-2)</f>
        <v>3</v>
      </c>
      <c r="I437" s="5">
        <f>_xlfn.LET(_xlpm.a,H437,_xlpm.b,G437,MAX(_xlpm.a,_xlpm.b))</f>
        <v>3</v>
      </c>
      <c r="J437" s="4" cm="1">
        <f t="array" ref="J437">SUM(_xlfn._xlws.FILTER($D$2:$D$673,_xlfn.MAP($E$2:$E$673,_xlfn.LAMBDA(_xlpm.x,_xlpm.x=$E437))))</f>
        <v>4.6838407494145199E-4</v>
      </c>
      <c r="K437" s="4">
        <f>$D437/J437</f>
        <v>1</v>
      </c>
      <c r="L437" s="4" cm="1">
        <f t="array" ref="L437">SUM(_xlfn._xlws.FILTER($D$2:$D$673,_xlfn.MAP($F$2:$F$673,_xlfn.LAMBDA(_xlpm.x,_xlpm.x=$F437))))</f>
        <v>9.3676814988290398E-4</v>
      </c>
      <c r="M437" s="4">
        <f>$D437/L437</f>
        <v>0.5</v>
      </c>
      <c r="N437" s="4">
        <f>_xlfn.LET(_xlpm.freq,B437,_xlpm.size,H437+1,_xlpm.F,O437,LOG(1+_xlpm.freq)*LOG(1+_xlpm.size)*_xlpm.F)</f>
        <v>0.14027395824968311</v>
      </c>
      <c r="O437" s="4">
        <f>_xlfn.LET(_xlpm.a,M437,_xlpm.b,K437,2*_xlpm.a*_xlpm.b/(_xlpm.a+_xlpm.b))</f>
        <v>0.66666666666666663</v>
      </c>
      <c r="P437" s="4">
        <f>_xlfn.LET(_xlpm.p,K437,_xlpm.q,M437,LOG(_xlpm.p/_xlpm.q))</f>
        <v>0.3010299956639812</v>
      </c>
      <c r="Q437" s="4"/>
    </row>
    <row r="438" spans="1:17">
      <c r="A438" s="3" t="str">
        <f>_xlfn.LET(_xlpm.sep," : ",CONCATENATE(E438,_xlpm.sep,F438))</f>
        <v>~ohl~ : [oːl]</v>
      </c>
      <c r="B438" s="1">
        <v>1</v>
      </c>
      <c r="C438" s="3" t="s">
        <v>325</v>
      </c>
      <c r="D438" s="4">
        <f>B438/freq.sum.r1a</f>
        <v>4.6838407494145199E-4</v>
      </c>
      <c r="E438" s="3" t="str">
        <f>_xlfn.LET(_xlpm.sep,":",_xlpm.w,$C438,_xlfn.CONCAT("~",RIGHT(_xlpm.w,LEN(_xlpm.w)-FIND(_xlpm.sep,_xlpm.w)),"~"))</f>
        <v>~ohl~</v>
      </c>
      <c r="F438" s="3" t="str">
        <f>_xlfn.LET(_xlpm.sep,":",_xlpm.w,$C438,_xlfn.CONCAT("[",LEFT(_xlpm.w,FIND(_xlpm.sep,_xlpm.w)-1),"]"))</f>
        <v>[oːl]</v>
      </c>
      <c r="G438" s="5">
        <f>_xlfn.LET(_xlpm.w,E438,LEN(_xlpm.w)-2)</f>
        <v>3</v>
      </c>
      <c r="H438" s="5">
        <f>_xlfn.LET(_xlpm.w,F438,LEN(_xlpm.w)-2)</f>
        <v>3</v>
      </c>
      <c r="I438" s="5">
        <f>_xlfn.LET(_xlpm.a,H438,_xlpm.b,G438,MAX(_xlpm.a,_xlpm.b))</f>
        <v>3</v>
      </c>
      <c r="J438" s="4" cm="1">
        <f t="array" ref="J438">SUM(_xlfn._xlws.FILTER($D$2:$D$673,_xlfn.MAP($E$2:$E$673,_xlfn.LAMBDA(_xlpm.x,_xlpm.x=$E438))))</f>
        <v>4.6838407494145199E-4</v>
      </c>
      <c r="K438" s="4">
        <f>$D438/J438</f>
        <v>1</v>
      </c>
      <c r="L438" s="4" cm="1">
        <f t="array" ref="L438">SUM(_xlfn._xlws.FILTER($D$2:$D$673,_xlfn.MAP($F$2:$F$673,_xlfn.LAMBDA(_xlpm.x,_xlpm.x=$F438))))</f>
        <v>9.3676814988290398E-4</v>
      </c>
      <c r="M438" s="4">
        <f>$D438/L438</f>
        <v>0.5</v>
      </c>
      <c r="N438" s="4">
        <f>_xlfn.LET(_xlpm.freq,B438,_xlpm.size,H438+1,_xlpm.F,O438,LOG(1+_xlpm.freq)*LOG(1+_xlpm.size)*_xlpm.F)</f>
        <v>0.14027395824968311</v>
      </c>
      <c r="O438" s="4">
        <f>_xlfn.LET(_xlpm.a,M438,_xlpm.b,K438,2*_xlpm.a*_xlpm.b/(_xlpm.a+_xlpm.b))</f>
        <v>0.66666666666666663</v>
      </c>
      <c r="P438" s="4">
        <f>_xlfn.LET(_xlpm.p,K438,_xlpm.q,M438,LOG(_xlpm.p/_xlpm.q))</f>
        <v>0.3010299956639812</v>
      </c>
      <c r="Q438" s="4"/>
    </row>
    <row r="439" spans="1:17">
      <c r="A439" s="3" t="str">
        <f>_xlfn.LET(_xlpm.sep," : ",CONCATENATE(E439,_xlpm.sep,F439))</f>
        <v>~uhl~ : [uːl]</v>
      </c>
      <c r="B439" s="1">
        <v>1</v>
      </c>
      <c r="C439" s="3" t="s">
        <v>368</v>
      </c>
      <c r="D439" s="4">
        <f>B439/freq.sum.r1a</f>
        <v>4.6838407494145199E-4</v>
      </c>
      <c r="E439" s="3" t="str">
        <f>_xlfn.LET(_xlpm.sep,":",_xlpm.w,$C439,_xlfn.CONCAT("~",RIGHT(_xlpm.w,LEN(_xlpm.w)-FIND(_xlpm.sep,_xlpm.w)),"~"))</f>
        <v>~uhl~</v>
      </c>
      <c r="F439" s="3" t="str">
        <f>_xlfn.LET(_xlpm.sep,":",_xlpm.w,$C439,_xlfn.CONCAT("[",LEFT(_xlpm.w,FIND(_xlpm.sep,_xlpm.w)-1),"]"))</f>
        <v>[uːl]</v>
      </c>
      <c r="G439" s="5">
        <f>_xlfn.LET(_xlpm.w,E439,LEN(_xlpm.w)-2)</f>
        <v>3</v>
      </c>
      <c r="H439" s="5">
        <f>_xlfn.LET(_xlpm.w,F439,LEN(_xlpm.w)-2)</f>
        <v>3</v>
      </c>
      <c r="I439" s="5">
        <f>_xlfn.LET(_xlpm.a,H439,_xlpm.b,G439,MAX(_xlpm.a,_xlpm.b))</f>
        <v>3</v>
      </c>
      <c r="J439" s="4" cm="1">
        <f t="array" ref="J439">SUM(_xlfn._xlws.FILTER($D$2:$D$673,_xlfn.MAP($E$2:$E$673,_xlfn.LAMBDA(_xlpm.x,_xlpm.x=$E439))))</f>
        <v>4.6838407494145199E-4</v>
      </c>
      <c r="K439" s="4">
        <f>$D439/J439</f>
        <v>1</v>
      </c>
      <c r="L439" s="4" cm="1">
        <f t="array" ref="L439">SUM(_xlfn._xlws.FILTER($D$2:$D$673,_xlfn.MAP($F$2:$F$673,_xlfn.LAMBDA(_xlpm.x,_xlpm.x=$F439))))</f>
        <v>9.3676814988290398E-4</v>
      </c>
      <c r="M439" s="4">
        <f>$D439/L439</f>
        <v>0.5</v>
      </c>
      <c r="N439" s="4">
        <f>_xlfn.LET(_xlpm.freq,B439,_xlpm.size,H439+1,_xlpm.F,O439,LOG(1+_xlpm.freq)*LOG(1+_xlpm.size)*_xlpm.F)</f>
        <v>0.14027395824968311</v>
      </c>
      <c r="O439" s="4">
        <f>_xlfn.LET(_xlpm.a,M439,_xlpm.b,K439,2*_xlpm.a*_xlpm.b/(_xlpm.a+_xlpm.b))</f>
        <v>0.66666666666666663</v>
      </c>
      <c r="P439" s="4">
        <f>_xlfn.LET(_xlpm.p,K439,_xlpm.q,M439,LOG(_xlpm.p/_xlpm.q))</f>
        <v>0.3010299956639812</v>
      </c>
      <c r="Q439" s="4"/>
    </row>
    <row r="440" spans="1:17">
      <c r="A440" s="3" t="str">
        <f>_xlfn.LET(_xlpm.sep," : ",CONCATENATE(E440,_xlpm.sep,F440))</f>
        <v>~olg~ : [ɔlk]</v>
      </c>
      <c r="B440" s="1">
        <v>1</v>
      </c>
      <c r="C440" s="3" t="s">
        <v>451</v>
      </c>
      <c r="D440" s="4">
        <f>B440/freq.sum.r1a</f>
        <v>4.6838407494145199E-4</v>
      </c>
      <c r="E440" s="4" t="str">
        <f>_xlfn.LET(_xlpm.sep,":",_xlpm.w,$C440,_xlfn.CONCAT("~",RIGHT(_xlpm.w,LEN(_xlpm.w)-FIND(_xlpm.sep,_xlpm.w)),"~"))</f>
        <v>~olg~</v>
      </c>
      <c r="F440" s="4" t="str">
        <f>_xlfn.LET(_xlpm.sep,":",_xlpm.w,$C440,_xlfn.CONCAT("[",LEFT(_xlpm.w,FIND(_xlpm.sep,_xlpm.w)-1),"]"))</f>
        <v>[ɔlk]</v>
      </c>
      <c r="G440" s="5">
        <f>_xlfn.LET(_xlpm.w,E440,LEN(_xlpm.w)-2)</f>
        <v>3</v>
      </c>
      <c r="H440" s="5">
        <f>_xlfn.LET(_xlpm.w,F440,LEN(_xlpm.w)-2)</f>
        <v>3</v>
      </c>
      <c r="I440" s="5">
        <f>_xlfn.LET(_xlpm.a,H440,_xlpm.b,G440,MAX(_xlpm.a,_xlpm.b))</f>
        <v>3</v>
      </c>
      <c r="J440" s="4" cm="1">
        <f t="array" ref="J440">SUM(_xlfn._xlws.FILTER($D$2:$D$673,_xlfn.MAP($E$2:$E$673,_xlfn.LAMBDA(_xlpm.x,_xlpm.x=$E440))))</f>
        <v>4.6838407494145199E-4</v>
      </c>
      <c r="K440" s="4">
        <f>$D440/J440</f>
        <v>1</v>
      </c>
      <c r="L440" s="4" cm="1">
        <f t="array" ref="L440">SUM(_xlfn._xlws.FILTER($D$2:$D$673,_xlfn.MAP($F$2:$F$673,_xlfn.LAMBDA(_xlpm.x,_xlpm.x=$F440))))</f>
        <v>9.3676814988290398E-4</v>
      </c>
      <c r="M440" s="4">
        <f>$D440/L440</f>
        <v>0.5</v>
      </c>
      <c r="N440" s="4">
        <f>_xlfn.LET(_xlpm.freq,B440,_xlpm.size,H440+1,_xlpm.F,O440,LOG(1+_xlpm.freq)*LOG(1+_xlpm.size)*_xlpm.F)</f>
        <v>0.14027395824968311</v>
      </c>
      <c r="O440" s="4">
        <f>_xlfn.LET(_xlpm.a,M440,_xlpm.b,K440,2*_xlpm.a*_xlpm.b/(_xlpm.a+_xlpm.b))</f>
        <v>0.66666666666666663</v>
      </c>
      <c r="P440" s="4">
        <f>_xlfn.LET(_xlpm.p,K440,_xlpm.q,M440,LOG(_xlpm.p/_xlpm.q))</f>
        <v>0.3010299956639812</v>
      </c>
      <c r="Q440" s="4"/>
    </row>
    <row r="441" spans="1:17">
      <c r="A441" s="3" t="str">
        <f>_xlfn.LET(_xlpm.sep," : ",CONCATENATE(E441,_xlpm.sep,F441))</f>
        <v>~olk~ : [ɔlk]</v>
      </c>
      <c r="B441" s="1">
        <v>1</v>
      </c>
      <c r="C441" s="3" t="s">
        <v>452</v>
      </c>
      <c r="D441" s="4">
        <f>B441/freq.sum.r1a</f>
        <v>4.6838407494145199E-4</v>
      </c>
      <c r="E441" s="3" t="str">
        <f>_xlfn.LET(_xlpm.sep,":",_xlpm.w,$C441,_xlfn.CONCAT("~",RIGHT(_xlpm.w,LEN(_xlpm.w)-FIND(_xlpm.sep,_xlpm.w)),"~"))</f>
        <v>~olk~</v>
      </c>
      <c r="F441" s="3" t="str">
        <f>_xlfn.LET(_xlpm.sep,":",_xlpm.w,$C441,_xlfn.CONCAT("[",LEFT(_xlpm.w,FIND(_xlpm.sep,_xlpm.w)-1),"]"))</f>
        <v>[ɔlk]</v>
      </c>
      <c r="G441" s="5">
        <f>_xlfn.LET(_xlpm.w,E441,LEN(_xlpm.w)-2)</f>
        <v>3</v>
      </c>
      <c r="H441" s="5">
        <f>_xlfn.LET(_xlpm.w,F441,LEN(_xlpm.w)-2)</f>
        <v>3</v>
      </c>
      <c r="I441" s="5">
        <f>_xlfn.LET(_xlpm.a,H441,_xlpm.b,G441,MAX(_xlpm.a,_xlpm.b))</f>
        <v>3</v>
      </c>
      <c r="J441" s="4" cm="1">
        <f t="array" ref="J441">SUM(_xlfn._xlws.FILTER($D$2:$D$673,_xlfn.MAP($E$2:$E$673,_xlfn.LAMBDA(_xlpm.x,_xlpm.x=$E441))))</f>
        <v>4.6838407494145199E-4</v>
      </c>
      <c r="K441" s="4">
        <f>$D441/J441</f>
        <v>1</v>
      </c>
      <c r="L441" s="4" cm="1">
        <f t="array" ref="L441">SUM(_xlfn._xlws.FILTER($D$2:$D$673,_xlfn.MAP($F$2:$F$673,_xlfn.LAMBDA(_xlpm.x,_xlpm.x=$F441))))</f>
        <v>9.3676814988290398E-4</v>
      </c>
      <c r="M441" s="4">
        <f>$D441/L441</f>
        <v>0.5</v>
      </c>
      <c r="N441" s="4">
        <f>_xlfn.LET(_xlpm.freq,B441,_xlpm.size,H441+1,_xlpm.F,O441,LOG(1+_xlpm.freq)*LOG(1+_xlpm.size)*_xlpm.F)</f>
        <v>0.14027395824968311</v>
      </c>
      <c r="O441" s="4">
        <f>_xlfn.LET(_xlpm.a,M441,_xlpm.b,K441,2*_xlpm.a*_xlpm.b/(_xlpm.a+_xlpm.b))</f>
        <v>0.66666666666666663</v>
      </c>
      <c r="P441" s="4">
        <f>_xlfn.LET(_xlpm.p,K441,_xlpm.q,M441,LOG(_xlpm.p/_xlpm.q))</f>
        <v>0.3010299956639812</v>
      </c>
      <c r="Q441" s="4"/>
    </row>
    <row r="442" spans="1:17">
      <c r="A442" s="3" t="str">
        <f>_xlfn.LET(_xlpm.sep," : ",CONCATENATE(E442,_xlpm.sep,F442))</f>
        <v>~yst~ : [ʏst]</v>
      </c>
      <c r="B442" s="1">
        <v>1</v>
      </c>
      <c r="C442" s="3" t="s">
        <v>554</v>
      </c>
      <c r="D442" s="4">
        <f>B442/freq.sum.r1a</f>
        <v>4.6838407494145199E-4</v>
      </c>
      <c r="E442" s="3" t="str">
        <f>_xlfn.LET(_xlpm.sep,":",_xlpm.w,$C442,_xlfn.CONCAT("~",RIGHT(_xlpm.w,LEN(_xlpm.w)-FIND(_xlpm.sep,_xlpm.w)),"~"))</f>
        <v>~yst~</v>
      </c>
      <c r="F442" s="3" t="str">
        <f>_xlfn.LET(_xlpm.sep,":",_xlpm.w,$C442,_xlfn.CONCAT("[",LEFT(_xlpm.w,FIND(_xlpm.sep,_xlpm.w)-1),"]"))</f>
        <v>[ʏst]</v>
      </c>
      <c r="G442" s="5">
        <f>_xlfn.LET(_xlpm.w,E442,LEN(_xlpm.w)-2)</f>
        <v>3</v>
      </c>
      <c r="H442" s="5">
        <f>_xlfn.LET(_xlpm.w,F442,LEN(_xlpm.w)-2)</f>
        <v>3</v>
      </c>
      <c r="I442" s="5">
        <f>_xlfn.LET(_xlpm.a,H442,_xlpm.b,G442,MAX(_xlpm.a,_xlpm.b))</f>
        <v>3</v>
      </c>
      <c r="J442" s="4" cm="1">
        <f t="array" ref="J442">SUM(_xlfn._xlws.FILTER($D$2:$D$673,_xlfn.MAP($E$2:$E$673,_xlfn.LAMBDA(_xlpm.x,_xlpm.x=$E442))))</f>
        <v>4.6838407494145199E-4</v>
      </c>
      <c r="K442" s="4">
        <f>$D442/J442</f>
        <v>1</v>
      </c>
      <c r="L442" s="4" cm="1">
        <f t="array" ref="L442">SUM(_xlfn._xlws.FILTER($D$2:$D$673,_xlfn.MAP($F$2:$F$673,_xlfn.LAMBDA(_xlpm.x,_xlpm.x=$F442))))</f>
        <v>9.3676814988290398E-4</v>
      </c>
      <c r="M442" s="4">
        <f>$D442/L442</f>
        <v>0.5</v>
      </c>
      <c r="N442" s="4">
        <f>_xlfn.LET(_xlpm.freq,B442,_xlpm.size,H442+1,_xlpm.F,O442,LOG(1+_xlpm.freq)*LOG(1+_xlpm.size)*_xlpm.F)</f>
        <v>0.14027395824968311</v>
      </c>
      <c r="O442" s="4">
        <f>_xlfn.LET(_xlpm.a,M442,_xlpm.b,K442,2*_xlpm.a*_xlpm.b/(_xlpm.a+_xlpm.b))</f>
        <v>0.66666666666666663</v>
      </c>
      <c r="P442" s="4">
        <f>_xlfn.LET(_xlpm.p,K442,_xlpm.q,M442,LOG(_xlpm.p/_xlpm.q))</f>
        <v>0.3010299956639812</v>
      </c>
      <c r="Q442" s="4"/>
    </row>
    <row r="443" spans="1:17">
      <c r="A443" s="3" t="str">
        <f>_xlfn.LET(_xlpm.sep," : ",CONCATENATE(E443,_xlpm.sep,F443))</f>
        <v>~rtr~ : [ɐtʁ]</v>
      </c>
      <c r="B443" s="1">
        <v>1</v>
      </c>
      <c r="C443" s="3" t="s">
        <v>580</v>
      </c>
      <c r="D443" s="4">
        <f>B443/freq.sum.r1a</f>
        <v>4.6838407494145199E-4</v>
      </c>
      <c r="E443" s="3" t="str">
        <f>_xlfn.LET(_xlpm.sep,":",_xlpm.w,$C443,_xlfn.CONCAT("~",RIGHT(_xlpm.w,LEN(_xlpm.w)-FIND(_xlpm.sep,_xlpm.w)),"~"))</f>
        <v>~rtr~</v>
      </c>
      <c r="F443" s="3" t="str">
        <f>_xlfn.LET(_xlpm.sep,":",_xlpm.w,$C443,_xlfn.CONCAT("[",LEFT(_xlpm.w,FIND(_xlpm.sep,_xlpm.w)-1),"]"))</f>
        <v>[ɐtʁ]</v>
      </c>
      <c r="G443" s="5">
        <f>_xlfn.LET(_xlpm.w,E443,LEN(_xlpm.w)-2)</f>
        <v>3</v>
      </c>
      <c r="H443" s="5">
        <f>_xlfn.LET(_xlpm.w,F443,LEN(_xlpm.w)-2)</f>
        <v>3</v>
      </c>
      <c r="I443" s="5">
        <f>_xlfn.LET(_xlpm.a,H443,_xlpm.b,G443,MAX(_xlpm.a,_xlpm.b))</f>
        <v>3</v>
      </c>
      <c r="J443" s="4" cm="1">
        <f t="array" ref="J443">SUM(_xlfn._xlws.FILTER($D$2:$D$673,_xlfn.MAP($E$2:$E$673,_xlfn.LAMBDA(_xlpm.x,_xlpm.x=$E443))))</f>
        <v>4.6838407494145199E-4</v>
      </c>
      <c r="K443" s="4">
        <f>$D443/J443</f>
        <v>1</v>
      </c>
      <c r="L443" s="4" cm="1">
        <f t="array" ref="L443">SUM(_xlfn._xlws.FILTER($D$2:$D$673,_xlfn.MAP($F$2:$F$673,_xlfn.LAMBDA(_xlpm.x,_xlpm.x=$F443))))</f>
        <v>9.3676814988290398E-4</v>
      </c>
      <c r="M443" s="4">
        <f>$D443/L443</f>
        <v>0.5</v>
      </c>
      <c r="N443" s="4">
        <f>_xlfn.LET(_xlpm.freq,B443,_xlpm.size,H443+1,_xlpm.F,O443,LOG(1+_xlpm.freq)*LOG(1+_xlpm.size)*_xlpm.F)</f>
        <v>0.14027395824968311</v>
      </c>
      <c r="O443" s="4">
        <f>_xlfn.LET(_xlpm.a,M443,_xlpm.b,K443,2*_xlpm.a*_xlpm.b/(_xlpm.a+_xlpm.b))</f>
        <v>0.66666666666666663</v>
      </c>
      <c r="P443" s="4">
        <f>_xlfn.LET(_xlpm.p,K443,_xlpm.q,M443,LOG(_xlpm.p/_xlpm.q))</f>
        <v>0.3010299956639812</v>
      </c>
      <c r="Q443" s="4"/>
    </row>
    <row r="444" spans="1:17">
      <c r="A444" s="3" t="str">
        <f>_xlfn.LET(_xlpm.sep," : ",CONCATENATE(E444,_xlpm.sep,F444))</f>
        <v>~erz~ : [ɛʁts]</v>
      </c>
      <c r="B444" s="1">
        <v>1</v>
      </c>
      <c r="C444" s="3" t="s">
        <v>662</v>
      </c>
      <c r="D444" s="4">
        <f>B444/freq.sum.r1a</f>
        <v>4.6838407494145199E-4</v>
      </c>
      <c r="E444" s="3" t="str">
        <f>_xlfn.LET(_xlpm.sep,":",_xlpm.w,$C444,_xlfn.CONCAT("~",RIGHT(_xlpm.w,LEN(_xlpm.w)-FIND(_xlpm.sep,_xlpm.w)),"~"))</f>
        <v>~erz~</v>
      </c>
      <c r="F444" s="3" t="str">
        <f>_xlfn.LET(_xlpm.sep,":",_xlpm.w,$C444,_xlfn.CONCAT("[",LEFT(_xlpm.w,FIND(_xlpm.sep,_xlpm.w)-1),"]"))</f>
        <v>[ɛʁts]</v>
      </c>
      <c r="G444" s="5">
        <f>_xlfn.LET(_xlpm.w,E444,LEN(_xlpm.w)-2)</f>
        <v>3</v>
      </c>
      <c r="H444" s="5">
        <f>_xlfn.LET(_xlpm.w,F444,LEN(_xlpm.w)-2)</f>
        <v>4</v>
      </c>
      <c r="I444" s="5">
        <f>_xlfn.LET(_xlpm.a,H444,_xlpm.b,G444,MAX(_xlpm.a,_xlpm.b))</f>
        <v>4</v>
      </c>
      <c r="J444" s="4" cm="1">
        <f t="array" ref="J444">SUM(_xlfn._xlws.FILTER($D$2:$D$673,_xlfn.MAP($E$2:$E$673,_xlfn.LAMBDA(_xlpm.x,_xlpm.x=$E444))))</f>
        <v>4.6838407494145199E-4</v>
      </c>
      <c r="K444" s="4">
        <f>$D444/J444</f>
        <v>1</v>
      </c>
      <c r="L444" s="4" cm="1">
        <f t="array" ref="L444">SUM(_xlfn._xlws.FILTER($D$2:$D$673,_xlfn.MAP($F$2:$F$673,_xlfn.LAMBDA(_xlpm.x,_xlpm.x=$F444))))</f>
        <v>9.3676814988290398E-4</v>
      </c>
      <c r="M444" s="4">
        <f>$D444/L444</f>
        <v>0.5</v>
      </c>
      <c r="N444" s="4">
        <f>_xlfn.LET(_xlpm.freq,B444,_xlpm.size,H444+1,_xlpm.F,O444,LOG(1+_xlpm.freq)*LOG(1+_xlpm.size)*_xlpm.F)</f>
        <v>0.15616457835260653</v>
      </c>
      <c r="O444" s="4">
        <f>_xlfn.LET(_xlpm.a,M444,_xlpm.b,K444,2*_xlpm.a*_xlpm.b/(_xlpm.a+_xlpm.b))</f>
        <v>0.66666666666666663</v>
      </c>
      <c r="P444" s="4">
        <f>_xlfn.LET(_xlpm.p,K444,_xlpm.q,M444,LOG(_xlpm.p/_xlpm.q))</f>
        <v>0.3010299956639812</v>
      </c>
      <c r="Q444" s="4"/>
    </row>
    <row r="445" spans="1:17">
      <c r="A445" s="3" t="str">
        <f>_xlfn.LET(_xlpm.sep," : ",CONCATENATE(E445,_xlpm.sep,F445))</f>
        <v>~amm~ : [am]</v>
      </c>
      <c r="B445" s="1">
        <v>2</v>
      </c>
      <c r="C445" s="3" t="s">
        <v>70</v>
      </c>
      <c r="D445" s="4">
        <f>B445/freq.sum.r1a</f>
        <v>9.3676814988290398E-4</v>
      </c>
      <c r="E445" s="4" t="str">
        <f>_xlfn.LET(_xlpm.sep,":",_xlpm.w,$C445,_xlfn.CONCAT("~",RIGHT(_xlpm.w,LEN(_xlpm.w)-FIND(_xlpm.sep,_xlpm.w)),"~"))</f>
        <v>~amm~</v>
      </c>
      <c r="F445" s="4" t="str">
        <f>_xlfn.LET(_xlpm.sep,":",_xlpm.w,$C445,_xlfn.CONCAT("[",LEFT(_xlpm.w,FIND(_xlpm.sep,_xlpm.w)-1),"]"))</f>
        <v>[am]</v>
      </c>
      <c r="G445" s="5">
        <f>_xlfn.LET(_xlpm.w,E445,LEN(_xlpm.w)-2)</f>
        <v>3</v>
      </c>
      <c r="H445" s="5">
        <f>_xlfn.LET(_xlpm.w,F445,LEN(_xlpm.w)-2)</f>
        <v>2</v>
      </c>
      <c r="I445" s="5">
        <f>_xlfn.LET(_xlpm.a,H445,_xlpm.b,G445,MAX(_xlpm.a,_xlpm.b))</f>
        <v>3</v>
      </c>
      <c r="J445" s="4" cm="1">
        <f t="array" ref="J445">SUM(_xlfn._xlws.FILTER($D$2:$D$673,_xlfn.MAP($E$2:$E$673,_xlfn.LAMBDA(_xlpm.x,_xlpm.x=$E445))))</f>
        <v>9.3676814988290398E-4</v>
      </c>
      <c r="K445" s="4">
        <f>$D445/J445</f>
        <v>1</v>
      </c>
      <c r="L445" s="4" cm="1">
        <f t="array" ref="L445">SUM(_xlfn._xlws.FILTER($D$2:$D$673,_xlfn.MAP($F$2:$F$673,_xlfn.LAMBDA(_xlpm.x,_xlpm.x=$F445))))</f>
        <v>1.873536299765808E-3</v>
      </c>
      <c r="M445" s="4">
        <f>$D445/L445</f>
        <v>0.5</v>
      </c>
      <c r="N445" s="4">
        <f>_xlfn.LET(_xlpm.freq,B445,_xlpm.size,H445+1,_xlpm.F,O445,LOG(1+_xlpm.freq)*LOG(1+_xlpm.size)*_xlpm.F)</f>
        <v>0.19150374565260433</v>
      </c>
      <c r="O445" s="4">
        <f>_xlfn.LET(_xlpm.a,M445,_xlpm.b,K445,2*_xlpm.a*_xlpm.b/(_xlpm.a+_xlpm.b))</f>
        <v>0.66666666666666663</v>
      </c>
      <c r="P445" s="4">
        <f>_xlfn.LET(_xlpm.p,K445,_xlpm.q,M445,LOG(_xlpm.p/_xlpm.q))</f>
        <v>0.3010299956639812</v>
      </c>
      <c r="Q445" s="4"/>
    </row>
    <row r="446" spans="1:17">
      <c r="A446" s="3" t="str">
        <f>_xlfn.LET(_xlpm.sep," : ",CONCATENATE(E446,_xlpm.sep,F446))</f>
        <v>~ehr~ : [eːʁ]</v>
      </c>
      <c r="B446" s="1">
        <v>2</v>
      </c>
      <c r="C446" s="3" t="s">
        <v>244</v>
      </c>
      <c r="D446" s="4">
        <f>B446/freq.sum.r1a</f>
        <v>9.3676814988290398E-4</v>
      </c>
      <c r="E446" s="3" t="str">
        <f>_xlfn.LET(_xlpm.sep,":",_xlpm.w,$C446,_xlfn.CONCAT("~",RIGHT(_xlpm.w,LEN(_xlpm.w)-FIND(_xlpm.sep,_xlpm.w)),"~"))</f>
        <v>~ehr~</v>
      </c>
      <c r="F446" s="3" t="str">
        <f>_xlfn.LET(_xlpm.sep,":",_xlpm.w,$C446,_xlfn.CONCAT("[",LEFT(_xlpm.w,FIND(_xlpm.sep,_xlpm.w)-1),"]"))</f>
        <v>[eːʁ]</v>
      </c>
      <c r="G446" s="5">
        <f>_xlfn.LET(_xlpm.w,E446,LEN(_xlpm.w)-2)</f>
        <v>3</v>
      </c>
      <c r="H446" s="5">
        <f>_xlfn.LET(_xlpm.w,F446,LEN(_xlpm.w)-2)</f>
        <v>3</v>
      </c>
      <c r="I446" s="5">
        <f>_xlfn.LET(_xlpm.a,H446,_xlpm.b,G446,MAX(_xlpm.a,_xlpm.b))</f>
        <v>3</v>
      </c>
      <c r="J446" s="4" cm="1">
        <f t="array" ref="J446">SUM(_xlfn._xlws.FILTER($D$2:$D$673,_xlfn.MAP($E$2:$E$673,_xlfn.LAMBDA(_xlpm.x,_xlpm.x=$E446))))</f>
        <v>9.3676814988290398E-4</v>
      </c>
      <c r="K446" s="4">
        <f>$D446/J446</f>
        <v>1</v>
      </c>
      <c r="L446" s="4" cm="1">
        <f t="array" ref="L446">SUM(_xlfn._xlws.FILTER($D$2:$D$673,_xlfn.MAP($F$2:$F$673,_xlfn.LAMBDA(_xlpm.x,_xlpm.x=$F446))))</f>
        <v>1.873536299765808E-3</v>
      </c>
      <c r="M446" s="4">
        <f>$D446/L446</f>
        <v>0.5</v>
      </c>
      <c r="N446" s="4">
        <f>_xlfn.LET(_xlpm.freq,B446,_xlpm.size,H446+1,_xlpm.F,O446,LOG(1+_xlpm.freq)*LOG(1+_xlpm.size)*_xlpm.F)</f>
        <v>0.22232896365347279</v>
      </c>
      <c r="O446" s="4">
        <f>_xlfn.LET(_xlpm.a,M446,_xlpm.b,K446,2*_xlpm.a*_xlpm.b/(_xlpm.a+_xlpm.b))</f>
        <v>0.66666666666666663</v>
      </c>
      <c r="P446" s="4">
        <f>_xlfn.LET(_xlpm.p,K446,_xlpm.q,M446,LOG(_xlpm.p/_xlpm.q))</f>
        <v>0.3010299956639812</v>
      </c>
      <c r="Q446" s="4"/>
    </row>
    <row r="447" spans="1:17">
      <c r="A447" s="3" t="str">
        <f>_xlfn.LET(_xlpm.sep," : ",CONCATENATE(E447,_xlpm.sep,F447))</f>
        <v>~inn~ : [ɪn]</v>
      </c>
      <c r="B447" s="1">
        <v>3</v>
      </c>
      <c r="C447" s="3" t="s">
        <v>483</v>
      </c>
      <c r="D447" s="4">
        <f>B447/freq.sum.r1a</f>
        <v>1.405152224824356E-3</v>
      </c>
      <c r="E447" s="3" t="str">
        <f>_xlfn.LET(_xlpm.sep,":",_xlpm.w,$C447,_xlfn.CONCAT("~",RIGHT(_xlpm.w,LEN(_xlpm.w)-FIND(_xlpm.sep,_xlpm.w)),"~"))</f>
        <v>~inn~</v>
      </c>
      <c r="F447" s="3" t="str">
        <f>_xlfn.LET(_xlpm.sep,":",_xlpm.w,$C447,_xlfn.CONCAT("[",LEFT(_xlpm.w,FIND(_xlpm.sep,_xlpm.w)-1),"]"))</f>
        <v>[ɪn]</v>
      </c>
      <c r="G447" s="5">
        <f>_xlfn.LET(_xlpm.w,E447,LEN(_xlpm.w)-2)</f>
        <v>3</v>
      </c>
      <c r="H447" s="5">
        <f>_xlfn.LET(_xlpm.w,F447,LEN(_xlpm.w)-2)</f>
        <v>2</v>
      </c>
      <c r="I447" s="5">
        <f>_xlfn.LET(_xlpm.a,H447,_xlpm.b,G447,MAX(_xlpm.a,_xlpm.b))</f>
        <v>3</v>
      </c>
      <c r="J447" s="4" cm="1">
        <f t="array" ref="J447">SUM(_xlfn._xlws.FILTER($D$2:$D$673,_xlfn.MAP($E$2:$E$673,_xlfn.LAMBDA(_xlpm.x,_xlpm.x=$E447))))</f>
        <v>1.405152224824356E-3</v>
      </c>
      <c r="K447" s="4">
        <f>$D447/J447</f>
        <v>1</v>
      </c>
      <c r="L447" s="4" cm="1">
        <f t="array" ref="L447">SUM(_xlfn._xlws.FILTER($D$2:$D$673,_xlfn.MAP($F$2:$F$673,_xlfn.LAMBDA(_xlpm.x,_xlpm.x=$F447))))</f>
        <v>2.8103044496487119E-3</v>
      </c>
      <c r="M447" s="4">
        <f>$D447/L447</f>
        <v>0.5</v>
      </c>
      <c r="N447" s="4">
        <f>_xlfn.LET(_xlpm.freq,B447,_xlpm.size,H447+1,_xlpm.F,O447,LOG(1+_xlpm.freq)*LOG(1+_xlpm.size)*_xlpm.F)</f>
        <v>0.24165082210521743</v>
      </c>
      <c r="O447" s="4">
        <f>_xlfn.LET(_xlpm.a,M447,_xlpm.b,K447,2*_xlpm.a*_xlpm.b/(_xlpm.a+_xlpm.b))</f>
        <v>0.66666666666666663</v>
      </c>
      <c r="P447" s="4">
        <f>_xlfn.LET(_xlpm.p,K447,_xlpm.q,M447,LOG(_xlpm.p/_xlpm.q))</f>
        <v>0.3010299956639812</v>
      </c>
      <c r="Q447" s="4"/>
    </row>
    <row r="448" spans="1:17">
      <c r="A448" s="3" t="str">
        <f>_xlfn.LET(_xlpm.sep," : ",CONCATENATE(E448,_xlpm.sep,F448))</f>
        <v>~elt~ : [ɛlt]</v>
      </c>
      <c r="B448" s="1">
        <v>3</v>
      </c>
      <c r="C448" s="3" t="s">
        <v>461</v>
      </c>
      <c r="D448" s="4">
        <f>B448/freq.sum.r1a</f>
        <v>1.405152224824356E-3</v>
      </c>
      <c r="E448" s="3" t="str">
        <f>_xlfn.LET(_xlpm.sep,":",_xlpm.w,$C448,_xlfn.CONCAT("~",RIGHT(_xlpm.w,LEN(_xlpm.w)-FIND(_xlpm.sep,_xlpm.w)),"~"))</f>
        <v>~elt~</v>
      </c>
      <c r="F448" s="3" t="str">
        <f>_xlfn.LET(_xlpm.sep,":",_xlpm.w,$C448,_xlfn.CONCAT("[",LEFT(_xlpm.w,FIND(_xlpm.sep,_xlpm.w)-1),"]"))</f>
        <v>[ɛlt]</v>
      </c>
      <c r="G448" s="5">
        <f>_xlfn.LET(_xlpm.w,E448,LEN(_xlpm.w)-2)</f>
        <v>3</v>
      </c>
      <c r="H448" s="5">
        <f>_xlfn.LET(_xlpm.w,F448,LEN(_xlpm.w)-2)</f>
        <v>3</v>
      </c>
      <c r="I448" s="5">
        <f>_xlfn.LET(_xlpm.a,H448,_xlpm.b,G448,MAX(_xlpm.a,_xlpm.b))</f>
        <v>3</v>
      </c>
      <c r="J448" s="4" cm="1">
        <f t="array" ref="J448">SUM(_xlfn._xlws.FILTER($D$2:$D$673,_xlfn.MAP($E$2:$E$673,_xlfn.LAMBDA(_xlpm.x,_xlpm.x=$E448))))</f>
        <v>1.405152224824356E-3</v>
      </c>
      <c r="K448" s="4">
        <f>$D448/J448</f>
        <v>1</v>
      </c>
      <c r="L448" s="4" cm="1">
        <f t="array" ref="L448">SUM(_xlfn._xlws.FILTER($D$2:$D$673,_xlfn.MAP($F$2:$F$673,_xlfn.LAMBDA(_xlpm.x,_xlpm.x=$F448))))</f>
        <v>2.8103044496487119E-3</v>
      </c>
      <c r="M448" s="4">
        <f>$D448/L448</f>
        <v>0.5</v>
      </c>
      <c r="N448" s="4">
        <f>_xlfn.LET(_xlpm.freq,B448,_xlpm.size,H448+1,_xlpm.F,O448,LOG(1+_xlpm.freq)*LOG(1+_xlpm.size)*_xlpm.F)</f>
        <v>0.28054791649936622</v>
      </c>
      <c r="O448" s="4">
        <f>_xlfn.LET(_xlpm.a,M448,_xlpm.b,K448,2*_xlpm.a*_xlpm.b/(_xlpm.a+_xlpm.b))</f>
        <v>0.66666666666666663</v>
      </c>
      <c r="P448" s="4">
        <f>_xlfn.LET(_xlpm.p,K448,_xlpm.q,M448,LOG(_xlpm.p/_xlpm.q))</f>
        <v>0.3010299956639812</v>
      </c>
      <c r="Q448" s="4"/>
    </row>
    <row r="449" spans="1:17">
      <c r="A449" s="3" t="str">
        <f>_xlfn.LET(_xlpm.sep," : ",CONCATENATE(E449,_xlpm.sep,F449))</f>
        <v>~int~ : [ɪnt]</v>
      </c>
      <c r="B449" s="1">
        <v>3</v>
      </c>
      <c r="C449" s="3" t="s">
        <v>510</v>
      </c>
      <c r="D449" s="4">
        <f>B449/freq.sum.r1a</f>
        <v>1.405152224824356E-3</v>
      </c>
      <c r="E449" s="4" t="str">
        <f>_xlfn.LET(_xlpm.sep,":",_xlpm.w,$C449,_xlfn.CONCAT("~",RIGHT(_xlpm.w,LEN(_xlpm.w)-FIND(_xlpm.sep,_xlpm.w)),"~"))</f>
        <v>~int~</v>
      </c>
      <c r="F449" s="4" t="str">
        <f>_xlfn.LET(_xlpm.sep,":",_xlpm.w,$C449,_xlfn.CONCAT("[",LEFT(_xlpm.w,FIND(_xlpm.sep,_xlpm.w)-1),"]"))</f>
        <v>[ɪnt]</v>
      </c>
      <c r="G449" s="5">
        <f>_xlfn.LET(_xlpm.w,E449,LEN(_xlpm.w)-2)</f>
        <v>3</v>
      </c>
      <c r="H449" s="5">
        <f>_xlfn.LET(_xlpm.w,F449,LEN(_xlpm.w)-2)</f>
        <v>3</v>
      </c>
      <c r="I449" s="5">
        <f>_xlfn.LET(_xlpm.a,H449,_xlpm.b,G449,MAX(_xlpm.a,_xlpm.b))</f>
        <v>3</v>
      </c>
      <c r="J449" s="4" cm="1">
        <f t="array" ref="J449">SUM(_xlfn._xlws.FILTER($D$2:$D$673,_xlfn.MAP($E$2:$E$673,_xlfn.LAMBDA(_xlpm.x,_xlpm.x=$E449))))</f>
        <v>1.405152224824356E-3</v>
      </c>
      <c r="K449" s="4">
        <f>$D449/J449</f>
        <v>1</v>
      </c>
      <c r="L449" s="4" cm="1">
        <f t="array" ref="L449">SUM(_xlfn._xlws.FILTER($D$2:$D$673,_xlfn.MAP($F$2:$F$673,_xlfn.LAMBDA(_xlpm.x,_xlpm.x=$F449))))</f>
        <v>2.8103044496487119E-3</v>
      </c>
      <c r="M449" s="4">
        <f>$D449/L449</f>
        <v>0.5</v>
      </c>
      <c r="N449" s="4">
        <f>_xlfn.LET(_xlpm.freq,B449,_xlpm.size,H449+1,_xlpm.F,O449,LOG(1+_xlpm.freq)*LOG(1+_xlpm.size)*_xlpm.F)</f>
        <v>0.28054791649936622</v>
      </c>
      <c r="O449" s="4">
        <f>_xlfn.LET(_xlpm.a,M449,_xlpm.b,K449,2*_xlpm.a*_xlpm.b/(_xlpm.a+_xlpm.b))</f>
        <v>0.66666666666666663</v>
      </c>
      <c r="P449" s="4">
        <f>_xlfn.LET(_xlpm.p,K449,_xlpm.q,M449,LOG(_xlpm.p/_xlpm.q))</f>
        <v>0.3010299956639812</v>
      </c>
      <c r="Q449" s="4"/>
    </row>
    <row r="450" spans="1:17">
      <c r="A450" s="3" t="str">
        <f>_xlfn.LET(_xlpm.sep," : ",CONCATENATE(E450,_xlpm.sep,F450))</f>
        <v>~ich~ : [ɪç]</v>
      </c>
      <c r="B450" s="1">
        <v>10</v>
      </c>
      <c r="C450" s="3" t="s">
        <v>395</v>
      </c>
      <c r="D450" s="4">
        <f>B450/freq.sum.r1a</f>
        <v>4.6838407494145199E-3</v>
      </c>
      <c r="E450" s="3" t="str">
        <f>_xlfn.LET(_xlpm.sep,":",_xlpm.w,$C450,_xlfn.CONCAT("~",RIGHT(_xlpm.w,LEN(_xlpm.w)-FIND(_xlpm.sep,_xlpm.w)),"~"))</f>
        <v>~ich~</v>
      </c>
      <c r="F450" s="3" t="str">
        <f>_xlfn.LET(_xlpm.sep,":",_xlpm.w,$C450,_xlfn.CONCAT("[",LEFT(_xlpm.w,FIND(_xlpm.sep,_xlpm.w)-1),"]"))</f>
        <v>[ɪç]</v>
      </c>
      <c r="G450" s="5">
        <f>_xlfn.LET(_xlpm.w,E450,LEN(_xlpm.w)-2)</f>
        <v>3</v>
      </c>
      <c r="H450" s="5">
        <f>_xlfn.LET(_xlpm.w,F450,LEN(_xlpm.w)-2)</f>
        <v>2</v>
      </c>
      <c r="I450" s="5">
        <f>_xlfn.LET(_xlpm.a,H450,_xlpm.b,G450,MAX(_xlpm.a,_xlpm.b))</f>
        <v>3</v>
      </c>
      <c r="J450" s="4" cm="1">
        <f t="array" ref="J450">SUM(_xlfn._xlws.FILTER($D$2:$D$673,_xlfn.MAP($E$2:$E$673,_xlfn.LAMBDA(_xlpm.x,_xlpm.x=$E450))))</f>
        <v>4.6838407494145199E-3</v>
      </c>
      <c r="K450" s="4">
        <f>$D450/J450</f>
        <v>1</v>
      </c>
      <c r="L450" s="4" cm="1">
        <f t="array" ref="L450">SUM(_xlfn._xlws.FILTER($D$2:$D$673,_xlfn.MAP($F$2:$F$673,_xlfn.LAMBDA(_xlpm.x,_xlpm.x=$F450))))</f>
        <v>1.0772833723653397E-2</v>
      </c>
      <c r="M450" s="4">
        <f>$D450/L450</f>
        <v>0.43478260869565216</v>
      </c>
      <c r="N450" s="4">
        <f>_xlfn.LET(_xlpm.freq,B450,_xlpm.size,H450+1,_xlpm.F,O450,LOG(1+_xlpm.freq)*LOG(1+_xlpm.size)*_xlpm.F)</f>
        <v>0.37998840666385725</v>
      </c>
      <c r="O450" s="4">
        <f>_xlfn.LET(_xlpm.a,M450,_xlpm.b,K450,2*_xlpm.a*_xlpm.b/(_xlpm.a+_xlpm.b))</f>
        <v>0.60606060606060608</v>
      </c>
      <c r="P450" s="4">
        <f>_xlfn.LET(_xlpm.p,K450,_xlpm.q,M450,LOG(_xlpm.p/_xlpm.q))</f>
        <v>0.36172783601759295</v>
      </c>
      <c r="Q450" s="4"/>
    </row>
    <row r="451" spans="1:17">
      <c r="A451" s="3" t="str">
        <f>_xlfn.LET(_xlpm.sep," : ",CONCATENATE(E451,_xlpm.sep,F451))</f>
        <v>~arr~ : [aʁ]</v>
      </c>
      <c r="B451" s="1">
        <v>2</v>
      </c>
      <c r="C451" s="3" t="s">
        <v>105</v>
      </c>
      <c r="D451" s="4">
        <f>B451/freq.sum.r1a</f>
        <v>9.3676814988290398E-4</v>
      </c>
      <c r="E451" s="4" t="str">
        <f>_xlfn.LET(_xlpm.sep,":",_xlpm.w,$C451,_xlfn.CONCAT("~",RIGHT(_xlpm.w,LEN(_xlpm.w)-FIND(_xlpm.sep,_xlpm.w)),"~"))</f>
        <v>~arr~</v>
      </c>
      <c r="F451" s="4" t="str">
        <f>_xlfn.LET(_xlpm.sep,":",_xlpm.w,$C451,_xlfn.CONCAT("[",LEFT(_xlpm.w,FIND(_xlpm.sep,_xlpm.w)-1),"]"))</f>
        <v>[aʁ]</v>
      </c>
      <c r="G451" s="5">
        <f>_xlfn.LET(_xlpm.w,E451,LEN(_xlpm.w)-2)</f>
        <v>3</v>
      </c>
      <c r="H451" s="5">
        <f>_xlfn.LET(_xlpm.w,F451,LEN(_xlpm.w)-2)</f>
        <v>2</v>
      </c>
      <c r="I451" s="5">
        <f>_xlfn.LET(_xlpm.a,H451,_xlpm.b,G451,MAX(_xlpm.a,_xlpm.b))</f>
        <v>3</v>
      </c>
      <c r="J451" s="4" cm="1">
        <f t="array" ref="J451">SUM(_xlfn._xlws.FILTER($D$2:$D$673,_xlfn.MAP($E$2:$E$673,_xlfn.LAMBDA(_xlpm.x,_xlpm.x=$E451))))</f>
        <v>9.3676814988290398E-4</v>
      </c>
      <c r="K451" s="4">
        <f>$D451/J451</f>
        <v>1</v>
      </c>
      <c r="L451" s="4" cm="1">
        <f t="array" ref="L451">SUM(_xlfn._xlws.FILTER($D$2:$D$673,_xlfn.MAP($F$2:$F$673,_xlfn.LAMBDA(_xlpm.x,_xlpm.x=$F451))))</f>
        <v>2.34192037470726E-3</v>
      </c>
      <c r="M451" s="4">
        <f>$D451/L451</f>
        <v>0.4</v>
      </c>
      <c r="N451" s="4">
        <f>_xlfn.LET(_xlpm.freq,B451,_xlpm.size,H451+1,_xlpm.F,O451,LOG(1+_xlpm.freq)*LOG(1+_xlpm.size)*_xlpm.F)</f>
        <v>0.16414606770223231</v>
      </c>
      <c r="O451" s="4">
        <f>_xlfn.LET(_xlpm.a,M451,_xlpm.b,K451,2*_xlpm.a*_xlpm.b/(_xlpm.a+_xlpm.b))</f>
        <v>0.57142857142857151</v>
      </c>
      <c r="P451" s="4">
        <f>_xlfn.LET(_xlpm.p,K451,_xlpm.q,M451,LOG(_xlpm.p/_xlpm.q))</f>
        <v>0.3979400086720376</v>
      </c>
      <c r="Q451" s="4"/>
    </row>
    <row r="452" spans="1:17">
      <c r="A452" s="3" t="str">
        <f>_xlfn.LET(_xlpm.sep," : ",CONCATENATE(E452,_xlpm.sep,F452))</f>
        <v>~ert~ : [ɐt]</v>
      </c>
      <c r="B452" s="1">
        <v>2</v>
      </c>
      <c r="C452" s="3" t="s">
        <v>559</v>
      </c>
      <c r="D452" s="4">
        <f>B452/freq.sum.r1a</f>
        <v>9.3676814988290398E-4</v>
      </c>
      <c r="E452" s="4" t="str">
        <f>_xlfn.LET(_xlpm.sep,":",_xlpm.w,$C452,_xlfn.CONCAT("~",RIGHT(_xlpm.w,LEN(_xlpm.w)-FIND(_xlpm.sep,_xlpm.w)),"~"))</f>
        <v>~ert~</v>
      </c>
      <c r="F452" s="4" t="str">
        <f>_xlfn.LET(_xlpm.sep,":",_xlpm.w,$C452,_xlfn.CONCAT("[",LEFT(_xlpm.w,FIND(_xlpm.sep,_xlpm.w)-1),"]"))</f>
        <v>[ɐt]</v>
      </c>
      <c r="G452" s="5">
        <f>_xlfn.LET(_xlpm.w,E452,LEN(_xlpm.w)-2)</f>
        <v>3</v>
      </c>
      <c r="H452" s="5">
        <f>_xlfn.LET(_xlpm.w,F452,LEN(_xlpm.w)-2)</f>
        <v>2</v>
      </c>
      <c r="I452" s="5">
        <f>_xlfn.LET(_xlpm.a,H452,_xlpm.b,G452,MAX(_xlpm.a,_xlpm.b))</f>
        <v>3</v>
      </c>
      <c r="J452" s="4" cm="1">
        <f t="array" ref="J452">SUM(_xlfn._xlws.FILTER($D$2:$D$673,_xlfn.MAP($E$2:$E$673,_xlfn.LAMBDA(_xlpm.x,_xlpm.x=$E452))))</f>
        <v>9.3676814988290398E-4</v>
      </c>
      <c r="K452" s="4">
        <f>$D452/J452</f>
        <v>1</v>
      </c>
      <c r="L452" s="4" cm="1">
        <f t="array" ref="L452">SUM(_xlfn._xlws.FILTER($D$2:$D$673,_xlfn.MAP($F$2:$F$673,_xlfn.LAMBDA(_xlpm.x,_xlpm.x=$F452))))</f>
        <v>2.34192037470726E-3</v>
      </c>
      <c r="M452" s="4">
        <f>$D452/L452</f>
        <v>0.4</v>
      </c>
      <c r="N452" s="4">
        <f>_xlfn.LET(_xlpm.freq,B452,_xlpm.size,H452+1,_xlpm.F,O452,LOG(1+_xlpm.freq)*LOG(1+_xlpm.size)*_xlpm.F)</f>
        <v>0.16414606770223231</v>
      </c>
      <c r="O452" s="4">
        <f>_xlfn.LET(_xlpm.a,M452,_xlpm.b,K452,2*_xlpm.a*_xlpm.b/(_xlpm.a+_xlpm.b))</f>
        <v>0.57142857142857151</v>
      </c>
      <c r="P452" s="4">
        <f>_xlfn.LET(_xlpm.p,K452,_xlpm.q,M452,LOG(_xlpm.p/_xlpm.q))</f>
        <v>0.3979400086720376</v>
      </c>
      <c r="Q452" s="4"/>
    </row>
    <row r="453" spans="1:17">
      <c r="A453" s="3" t="str">
        <f>_xlfn.LET(_xlpm.sep," : ",CONCATENATE(E453,_xlpm.sep,F453))</f>
        <v>~eiß~ : [aɛs]</v>
      </c>
      <c r="B453" s="1">
        <v>2</v>
      </c>
      <c r="C453" s="3" t="s">
        <v>166</v>
      </c>
      <c r="D453" s="4">
        <f>B453/freq.sum.r1a</f>
        <v>9.3676814988290398E-4</v>
      </c>
      <c r="E453" s="3" t="str">
        <f>_xlfn.LET(_xlpm.sep,":",_xlpm.w,$C453,_xlfn.CONCAT("~",RIGHT(_xlpm.w,LEN(_xlpm.w)-FIND(_xlpm.sep,_xlpm.w)),"~"))</f>
        <v>~eiß~</v>
      </c>
      <c r="F453" s="3" t="str">
        <f>_xlfn.LET(_xlpm.sep,":",_xlpm.w,$C453,_xlfn.CONCAT("[",LEFT(_xlpm.w,FIND(_xlpm.sep,_xlpm.w)-1),"]"))</f>
        <v>[aɛs]</v>
      </c>
      <c r="G453" s="5">
        <f>_xlfn.LET(_xlpm.w,E453,LEN(_xlpm.w)-2)</f>
        <v>3</v>
      </c>
      <c r="H453" s="5">
        <f>_xlfn.LET(_xlpm.w,F453,LEN(_xlpm.w)-2)</f>
        <v>3</v>
      </c>
      <c r="I453" s="5">
        <f>_xlfn.LET(_xlpm.a,H453,_xlpm.b,G453,MAX(_xlpm.a,_xlpm.b))</f>
        <v>3</v>
      </c>
      <c r="J453" s="4" cm="1">
        <f t="array" ref="J453">SUM(_xlfn._xlws.FILTER($D$2:$D$673,_xlfn.MAP($E$2:$E$673,_xlfn.LAMBDA(_xlpm.x,_xlpm.x=$E453))))</f>
        <v>9.3676814988290398E-4</v>
      </c>
      <c r="K453" s="4">
        <f>$D453/J453</f>
        <v>1</v>
      </c>
      <c r="L453" s="4" cm="1">
        <f t="array" ref="L453">SUM(_xlfn._xlws.FILTER($D$2:$D$673,_xlfn.MAP($F$2:$F$673,_xlfn.LAMBDA(_xlpm.x,_xlpm.x=$F453))))</f>
        <v>2.34192037470726E-3</v>
      </c>
      <c r="M453" s="4">
        <f>$D453/L453</f>
        <v>0.4</v>
      </c>
      <c r="N453" s="4">
        <f>_xlfn.LET(_xlpm.freq,B453,_xlpm.size,H453+1,_xlpm.F,O453,LOG(1+_xlpm.freq)*LOG(1+_xlpm.size)*_xlpm.F)</f>
        <v>0.19056768313154815</v>
      </c>
      <c r="O453" s="4">
        <f>_xlfn.LET(_xlpm.a,M453,_xlpm.b,K453,2*_xlpm.a*_xlpm.b/(_xlpm.a+_xlpm.b))</f>
        <v>0.57142857142857151</v>
      </c>
      <c r="P453" s="4">
        <f>_xlfn.LET(_xlpm.p,K453,_xlpm.q,M453,LOG(_xlpm.p/_xlpm.q))</f>
        <v>0.3979400086720376</v>
      </c>
      <c r="Q453" s="4"/>
    </row>
    <row r="454" spans="1:17">
      <c r="A454" s="3" t="str">
        <f>_xlfn.LET(_xlpm.sep," : ",CONCATENATE(E454,_xlpm.sep,F454))</f>
        <v>~ien~ : [iːn]</v>
      </c>
      <c r="B454" s="1">
        <v>2</v>
      </c>
      <c r="C454" s="3" t="s">
        <v>282</v>
      </c>
      <c r="D454" s="4">
        <f>B454/freq.sum.r1a</f>
        <v>9.3676814988290398E-4</v>
      </c>
      <c r="E454" s="4" t="str">
        <f>_xlfn.LET(_xlpm.sep,":",_xlpm.w,$C454,_xlfn.CONCAT("~",RIGHT(_xlpm.w,LEN(_xlpm.w)-FIND(_xlpm.sep,_xlpm.w)),"~"))</f>
        <v>~ien~</v>
      </c>
      <c r="F454" s="4" t="str">
        <f>_xlfn.LET(_xlpm.sep,":",_xlpm.w,$C454,_xlfn.CONCAT("[",LEFT(_xlpm.w,FIND(_xlpm.sep,_xlpm.w)-1),"]"))</f>
        <v>[iːn]</v>
      </c>
      <c r="G454" s="5">
        <f>_xlfn.LET(_xlpm.w,E454,LEN(_xlpm.w)-2)</f>
        <v>3</v>
      </c>
      <c r="H454" s="5">
        <f>_xlfn.LET(_xlpm.w,F454,LEN(_xlpm.w)-2)</f>
        <v>3</v>
      </c>
      <c r="I454" s="5">
        <f>_xlfn.LET(_xlpm.a,H454,_xlpm.b,G454,MAX(_xlpm.a,_xlpm.b))</f>
        <v>3</v>
      </c>
      <c r="J454" s="4" cm="1">
        <f t="array" ref="J454">SUM(_xlfn._xlws.FILTER($D$2:$D$673,_xlfn.MAP($E$2:$E$673,_xlfn.LAMBDA(_xlpm.x,_xlpm.x=$E454))))</f>
        <v>9.3676814988290398E-4</v>
      </c>
      <c r="K454" s="4">
        <f>$D454/J454</f>
        <v>1</v>
      </c>
      <c r="L454" s="4" cm="1">
        <f t="array" ref="L454">SUM(_xlfn._xlws.FILTER($D$2:$D$673,_xlfn.MAP($F$2:$F$673,_xlfn.LAMBDA(_xlpm.x,_xlpm.x=$F454))))</f>
        <v>2.34192037470726E-3</v>
      </c>
      <c r="M454" s="4">
        <f>$D454/L454</f>
        <v>0.4</v>
      </c>
      <c r="N454" s="4">
        <f>_xlfn.LET(_xlpm.freq,B454,_xlpm.size,H454+1,_xlpm.F,O454,LOG(1+_xlpm.freq)*LOG(1+_xlpm.size)*_xlpm.F)</f>
        <v>0.19056768313154815</v>
      </c>
      <c r="O454" s="4">
        <f>_xlfn.LET(_xlpm.a,M454,_xlpm.b,K454,2*_xlpm.a*_xlpm.b/(_xlpm.a+_xlpm.b))</f>
        <v>0.57142857142857151</v>
      </c>
      <c r="P454" s="4">
        <f>_xlfn.LET(_xlpm.p,K454,_xlpm.q,M454,LOG(_xlpm.p/_xlpm.q))</f>
        <v>0.3979400086720376</v>
      </c>
      <c r="Q454" s="4"/>
    </row>
    <row r="455" spans="1:17">
      <c r="A455" s="3" t="str">
        <f>_xlfn.LET(_xlpm.sep," : ",CONCATENATE(E455,_xlpm.sep,F455))</f>
        <v>~unt~ : [ʊnt]</v>
      </c>
      <c r="B455" s="1">
        <v>3</v>
      </c>
      <c r="C455" s="3" t="s">
        <v>513</v>
      </c>
      <c r="D455" s="4">
        <f>B455/freq.sum.r1a</f>
        <v>1.405152224824356E-3</v>
      </c>
      <c r="E455" s="3" t="str">
        <f>_xlfn.LET(_xlpm.sep,":",_xlpm.w,$C455,_xlfn.CONCAT("~",RIGHT(_xlpm.w,LEN(_xlpm.w)-FIND(_xlpm.sep,_xlpm.w)),"~"))</f>
        <v>~unt~</v>
      </c>
      <c r="F455" s="3" t="str">
        <f>_xlfn.LET(_xlpm.sep,":",_xlpm.w,$C455,_xlfn.CONCAT("[",LEFT(_xlpm.w,FIND(_xlpm.sep,_xlpm.w)-1),"]"))</f>
        <v>[ʊnt]</v>
      </c>
      <c r="G455" s="5">
        <f>_xlfn.LET(_xlpm.w,E455,LEN(_xlpm.w)-2)</f>
        <v>3</v>
      </c>
      <c r="H455" s="5">
        <f>_xlfn.LET(_xlpm.w,F455,LEN(_xlpm.w)-2)</f>
        <v>3</v>
      </c>
      <c r="I455" s="5">
        <f>_xlfn.LET(_xlpm.a,H455,_xlpm.b,G455,MAX(_xlpm.a,_xlpm.b))</f>
        <v>3</v>
      </c>
      <c r="J455" s="4" cm="1">
        <f t="array" ref="J455">SUM(_xlfn._xlws.FILTER($D$2:$D$673,_xlfn.MAP($E$2:$E$673,_xlfn.LAMBDA(_xlpm.x,_xlpm.x=$E455))))</f>
        <v>1.405152224824356E-3</v>
      </c>
      <c r="K455" s="4">
        <f>$D455/J455</f>
        <v>1</v>
      </c>
      <c r="L455" s="4" cm="1">
        <f t="array" ref="L455">SUM(_xlfn._xlws.FILTER($D$2:$D$673,_xlfn.MAP($F$2:$F$673,_xlfn.LAMBDA(_xlpm.x,_xlpm.x=$F455))))</f>
        <v>3.7470725995316159E-3</v>
      </c>
      <c r="M455" s="4">
        <f>$D455/L455</f>
        <v>0.375</v>
      </c>
      <c r="N455" s="4">
        <f>_xlfn.LET(_xlpm.freq,B455,_xlpm.size,H455+1,_xlpm.F,O455,LOG(1+_xlpm.freq)*LOG(1+_xlpm.size)*_xlpm.F)</f>
        <v>0.22953920440857237</v>
      </c>
      <c r="O455" s="4">
        <f>_xlfn.LET(_xlpm.a,M455,_xlpm.b,K455,2*_xlpm.a*_xlpm.b/(_xlpm.a+_xlpm.b))</f>
        <v>0.54545454545454541</v>
      </c>
      <c r="P455" s="4">
        <f>_xlfn.LET(_xlpm.p,K455,_xlpm.q,M455,LOG(_xlpm.p/_xlpm.q))</f>
        <v>0.4259687322722811</v>
      </c>
      <c r="Q455" s="4"/>
    </row>
    <row r="456" spans="1:17">
      <c r="A456" s="3" t="str">
        <f>_xlfn.LET(_xlpm.sep," : ",CONCATENATE(E456,_xlpm.sep,F456))</f>
        <v>~ühl~ : [ːl]</v>
      </c>
      <c r="B456" s="1">
        <v>1</v>
      </c>
      <c r="C456" s="3" t="s">
        <v>444</v>
      </c>
      <c r="D456" s="4">
        <f>B456/freq.sum.r1a</f>
        <v>4.6838407494145199E-4</v>
      </c>
      <c r="E456" s="3" t="str">
        <f>_xlfn.LET(_xlpm.sep,":",_xlpm.w,$C456,_xlfn.CONCAT("~",RIGHT(_xlpm.w,LEN(_xlpm.w)-FIND(_xlpm.sep,_xlpm.w)),"~"))</f>
        <v>~ühl~</v>
      </c>
      <c r="F456" s="3" t="str">
        <f>_xlfn.LET(_xlpm.sep,":",_xlpm.w,$C456,_xlfn.CONCAT("[",LEFT(_xlpm.w,FIND(_xlpm.sep,_xlpm.w)-1),"]"))</f>
        <v>[ːl]</v>
      </c>
      <c r="G456" s="5">
        <f>_xlfn.LET(_xlpm.w,E456,LEN(_xlpm.w)-2)</f>
        <v>3</v>
      </c>
      <c r="H456" s="5">
        <f>_xlfn.LET(_xlpm.w,F456,LEN(_xlpm.w)-2)</f>
        <v>2</v>
      </c>
      <c r="I456" s="5">
        <f>_xlfn.LET(_xlpm.a,H456,_xlpm.b,G456,MAX(_xlpm.a,_xlpm.b))</f>
        <v>3</v>
      </c>
      <c r="J456" s="4" cm="1">
        <f t="array" ref="J456">SUM(_xlfn._xlws.FILTER($D$2:$D$673,_xlfn.MAP($E$2:$E$673,_xlfn.LAMBDA(_xlpm.x,_xlpm.x=$E456))))</f>
        <v>4.6838407494145199E-4</v>
      </c>
      <c r="K456" s="4">
        <f>$D456/J456</f>
        <v>1</v>
      </c>
      <c r="L456" s="4" cm="1">
        <f t="array" ref="L456">SUM(_xlfn._xlws.FILTER($D$2:$D$673,_xlfn.MAP($F$2:$F$673,_xlfn.LAMBDA(_xlpm.x,_xlpm.x=$F456))))</f>
        <v>1.405152224824356E-3</v>
      </c>
      <c r="M456" s="4">
        <f>$D456/L456</f>
        <v>0.33333333333333331</v>
      </c>
      <c r="N456" s="4">
        <f>_xlfn.LET(_xlpm.freq,B456,_xlpm.size,H456+1,_xlpm.F,O456,LOG(1+_xlpm.freq)*LOG(1+_xlpm.size)*_xlpm.F)</f>
        <v>9.0619058289456544E-2</v>
      </c>
      <c r="O456" s="4">
        <f>_xlfn.LET(_xlpm.a,M456,_xlpm.b,K456,2*_xlpm.a*_xlpm.b/(_xlpm.a+_xlpm.b))</f>
        <v>0.5</v>
      </c>
      <c r="P456" s="4">
        <f>_xlfn.LET(_xlpm.p,K456,_xlpm.q,M456,LOG(_xlpm.p/_xlpm.q))</f>
        <v>0.47712125471966244</v>
      </c>
      <c r="Q456" s="4"/>
    </row>
    <row r="457" spans="1:17">
      <c r="A457" s="3" t="str">
        <f>_xlfn.LET(_xlpm.sep," : ",CONCATENATE(E457,_xlpm.sep,F457))</f>
        <v>~opp~ : [ɔp]</v>
      </c>
      <c r="B457" s="1">
        <v>1</v>
      </c>
      <c r="C457" s="3" t="s">
        <v>524</v>
      </c>
      <c r="D457" s="4">
        <f>B457/freq.sum.r1a</f>
        <v>4.6838407494145199E-4</v>
      </c>
      <c r="E457" s="3" t="str">
        <f>_xlfn.LET(_xlpm.sep,":",_xlpm.w,$C457,_xlfn.CONCAT("~",RIGHT(_xlpm.w,LEN(_xlpm.w)-FIND(_xlpm.sep,_xlpm.w)),"~"))</f>
        <v>~opp~</v>
      </c>
      <c r="F457" s="3" t="str">
        <f>_xlfn.LET(_xlpm.sep,":",_xlpm.w,$C457,_xlfn.CONCAT("[",LEFT(_xlpm.w,FIND(_xlpm.sep,_xlpm.w)-1),"]"))</f>
        <v>[ɔp]</v>
      </c>
      <c r="G457" s="5">
        <f>_xlfn.LET(_xlpm.w,E457,LEN(_xlpm.w)-2)</f>
        <v>3</v>
      </c>
      <c r="H457" s="5">
        <f>_xlfn.LET(_xlpm.w,F457,LEN(_xlpm.w)-2)</f>
        <v>2</v>
      </c>
      <c r="I457" s="5">
        <f>_xlfn.LET(_xlpm.a,H457,_xlpm.b,G457,MAX(_xlpm.a,_xlpm.b))</f>
        <v>3</v>
      </c>
      <c r="J457" s="4" cm="1">
        <f t="array" ref="J457">SUM(_xlfn._xlws.FILTER($D$2:$D$673,_xlfn.MAP($E$2:$E$673,_xlfn.LAMBDA(_xlpm.x,_xlpm.x=$E457))))</f>
        <v>4.6838407494145199E-4</v>
      </c>
      <c r="K457" s="4">
        <f>$D457/J457</f>
        <v>1</v>
      </c>
      <c r="L457" s="4" cm="1">
        <f t="array" ref="L457">SUM(_xlfn._xlws.FILTER($D$2:$D$673,_xlfn.MAP($F$2:$F$673,_xlfn.LAMBDA(_xlpm.x,_xlpm.x=$F457))))</f>
        <v>1.405152224824356E-3</v>
      </c>
      <c r="M457" s="4">
        <f>$D457/L457</f>
        <v>0.33333333333333331</v>
      </c>
      <c r="N457" s="4">
        <f>_xlfn.LET(_xlpm.freq,B457,_xlpm.size,H457+1,_xlpm.F,O457,LOG(1+_xlpm.freq)*LOG(1+_xlpm.size)*_xlpm.F)</f>
        <v>9.0619058289456544E-2</v>
      </c>
      <c r="O457" s="4">
        <f>_xlfn.LET(_xlpm.a,M457,_xlpm.b,K457,2*_xlpm.a*_xlpm.b/(_xlpm.a+_xlpm.b))</f>
        <v>0.5</v>
      </c>
      <c r="P457" s="4">
        <f>_xlfn.LET(_xlpm.p,K457,_xlpm.q,M457,LOG(_xlpm.p/_xlpm.q))</f>
        <v>0.47712125471966244</v>
      </c>
      <c r="Q457" s="4"/>
    </row>
    <row r="458" spans="1:17">
      <c r="A458" s="3" t="str">
        <f>_xlfn.LET(_xlpm.sep," : ",CONCATENATE(E458,_xlpm.sep,F458))</f>
        <v>~ühr~ : [ːʁ]</v>
      </c>
      <c r="B458" s="1">
        <v>1</v>
      </c>
      <c r="C458" s="3" t="s">
        <v>617</v>
      </c>
      <c r="D458" s="4">
        <f>B458/freq.sum.r1a</f>
        <v>4.6838407494145199E-4</v>
      </c>
      <c r="E458" s="3" t="str">
        <f>_xlfn.LET(_xlpm.sep,":",_xlpm.w,$C458,_xlfn.CONCAT("~",RIGHT(_xlpm.w,LEN(_xlpm.w)-FIND(_xlpm.sep,_xlpm.w)),"~"))</f>
        <v>~ühr~</v>
      </c>
      <c r="F458" s="3" t="str">
        <f>_xlfn.LET(_xlpm.sep,":",_xlpm.w,$C458,_xlfn.CONCAT("[",LEFT(_xlpm.w,FIND(_xlpm.sep,_xlpm.w)-1),"]"))</f>
        <v>[ːʁ]</v>
      </c>
      <c r="G458" s="5">
        <f>_xlfn.LET(_xlpm.w,E458,LEN(_xlpm.w)-2)</f>
        <v>3</v>
      </c>
      <c r="H458" s="5">
        <f>_xlfn.LET(_xlpm.w,F458,LEN(_xlpm.w)-2)</f>
        <v>2</v>
      </c>
      <c r="I458" s="5">
        <f>_xlfn.LET(_xlpm.a,H458,_xlpm.b,G458,MAX(_xlpm.a,_xlpm.b))</f>
        <v>3</v>
      </c>
      <c r="J458" s="4" cm="1">
        <f t="array" ref="J458">SUM(_xlfn._xlws.FILTER($D$2:$D$673,_xlfn.MAP($E$2:$E$673,_xlfn.LAMBDA(_xlpm.x,_xlpm.x=$E458))))</f>
        <v>4.6838407494145199E-4</v>
      </c>
      <c r="K458" s="4">
        <f>$D458/J458</f>
        <v>1</v>
      </c>
      <c r="L458" s="4" cm="1">
        <f t="array" ref="L458">SUM(_xlfn._xlws.FILTER($D$2:$D$673,_xlfn.MAP($F$2:$F$673,_xlfn.LAMBDA(_xlpm.x,_xlpm.x=$F458))))</f>
        <v>1.405152224824356E-3</v>
      </c>
      <c r="M458" s="4">
        <f>$D458/L458</f>
        <v>0.33333333333333331</v>
      </c>
      <c r="N458" s="4">
        <f>_xlfn.LET(_xlpm.freq,B458,_xlpm.size,H458+1,_xlpm.F,O458,LOG(1+_xlpm.freq)*LOG(1+_xlpm.size)*_xlpm.F)</f>
        <v>9.0619058289456544E-2</v>
      </c>
      <c r="O458" s="4">
        <f>_xlfn.LET(_xlpm.a,M458,_xlpm.b,K458,2*_xlpm.a*_xlpm.b/(_xlpm.a+_xlpm.b))</f>
        <v>0.5</v>
      </c>
      <c r="P458" s="4">
        <f>_xlfn.LET(_xlpm.p,K458,_xlpm.q,M458,LOG(_xlpm.p/_xlpm.q))</f>
        <v>0.47712125471966244</v>
      </c>
      <c r="Q458" s="4"/>
    </row>
    <row r="459" spans="1:17">
      <c r="A459" s="3" t="str">
        <f>_xlfn.LET(_xlpm.sep," : ",CONCATENATE(E459,_xlpm.sep,F459))</f>
        <v>~rst~ : [ɐʃt]</v>
      </c>
      <c r="B459" s="1">
        <v>1</v>
      </c>
      <c r="C459" s="3" t="s">
        <v>658</v>
      </c>
      <c r="D459" s="4">
        <f>B459/freq.sum.r1a</f>
        <v>4.6838407494145199E-4</v>
      </c>
      <c r="E459" s="3" t="str">
        <f>_xlfn.LET(_xlpm.sep,":",_xlpm.w,$C459,_xlfn.CONCAT("~",RIGHT(_xlpm.w,LEN(_xlpm.w)-FIND(_xlpm.sep,_xlpm.w)),"~"))</f>
        <v>~rst~</v>
      </c>
      <c r="F459" s="3" t="str">
        <f>_xlfn.LET(_xlpm.sep,":",_xlpm.w,$C459,_xlfn.CONCAT("[",LEFT(_xlpm.w,FIND(_xlpm.sep,_xlpm.w)-1),"]"))</f>
        <v>[ɐʃt]</v>
      </c>
      <c r="G459" s="5">
        <f>_xlfn.LET(_xlpm.w,E459,LEN(_xlpm.w)-2)</f>
        <v>3</v>
      </c>
      <c r="H459" s="5">
        <f>_xlfn.LET(_xlpm.w,F459,LEN(_xlpm.w)-2)</f>
        <v>3</v>
      </c>
      <c r="I459" s="5">
        <f>_xlfn.LET(_xlpm.a,H459,_xlpm.b,G459,MAX(_xlpm.a,_xlpm.b))</f>
        <v>3</v>
      </c>
      <c r="J459" s="4" cm="1">
        <f t="array" ref="J459">SUM(_xlfn._xlws.FILTER($D$2:$D$673,_xlfn.MAP($E$2:$E$673,_xlfn.LAMBDA(_xlpm.x,_xlpm.x=$E459))))</f>
        <v>4.6838407494145199E-4</v>
      </c>
      <c r="K459" s="4">
        <f>$D459/J459</f>
        <v>1</v>
      </c>
      <c r="L459" s="4" cm="1">
        <f t="array" ref="L459">SUM(_xlfn._xlws.FILTER($D$2:$D$673,_xlfn.MAP($F$2:$F$673,_xlfn.LAMBDA(_xlpm.x,_xlpm.x=$F459))))</f>
        <v>1.405152224824356E-3</v>
      </c>
      <c r="M459" s="4">
        <f>$D459/L459</f>
        <v>0.33333333333333331</v>
      </c>
      <c r="N459" s="4">
        <f>_xlfn.LET(_xlpm.freq,B459,_xlpm.size,H459+1,_xlpm.F,O459,LOG(1+_xlpm.freq)*LOG(1+_xlpm.size)*_xlpm.F)</f>
        <v>0.10520546868726234</v>
      </c>
      <c r="O459" s="4">
        <f>_xlfn.LET(_xlpm.a,M459,_xlpm.b,K459,2*_xlpm.a*_xlpm.b/(_xlpm.a+_xlpm.b))</f>
        <v>0.5</v>
      </c>
      <c r="P459" s="4">
        <f>_xlfn.LET(_xlpm.p,K459,_xlpm.q,M459,LOG(_xlpm.p/_xlpm.q))</f>
        <v>0.47712125471966244</v>
      </c>
      <c r="Q459" s="4"/>
    </row>
    <row r="460" spans="1:17">
      <c r="A460" s="3" t="str">
        <f>_xlfn.LET(_xlpm.sep," : ",CONCATENATE(E460,_xlpm.sep,F460))</f>
        <v>~ten~ : [aʁtn]</v>
      </c>
      <c r="B460" s="1">
        <v>1</v>
      </c>
      <c r="C460" s="3" t="s">
        <v>179</v>
      </c>
      <c r="D460" s="4">
        <f>B460/freq.sum.r1a</f>
        <v>4.6838407494145199E-4</v>
      </c>
      <c r="E460" s="3" t="str">
        <f>_xlfn.LET(_xlpm.sep,":",_xlpm.w,$C460,_xlfn.CONCAT("~",RIGHT(_xlpm.w,LEN(_xlpm.w)-FIND(_xlpm.sep,_xlpm.w)),"~"))</f>
        <v>~ten~</v>
      </c>
      <c r="F460" s="3" t="str">
        <f>_xlfn.LET(_xlpm.sep,":",_xlpm.w,$C460,_xlfn.CONCAT("[",LEFT(_xlpm.w,FIND(_xlpm.sep,_xlpm.w)-1),"]"))</f>
        <v>[aʁtn]</v>
      </c>
      <c r="G460" s="5">
        <f>_xlfn.LET(_xlpm.w,E460,LEN(_xlpm.w)-2)</f>
        <v>3</v>
      </c>
      <c r="H460" s="5">
        <f>_xlfn.LET(_xlpm.w,F460,LEN(_xlpm.w)-2)</f>
        <v>4</v>
      </c>
      <c r="I460" s="5">
        <f>_xlfn.LET(_xlpm.a,H460,_xlpm.b,G460,MAX(_xlpm.a,_xlpm.b))</f>
        <v>4</v>
      </c>
      <c r="J460" s="4" cm="1">
        <f t="array" ref="J460">SUM(_xlfn._xlws.FILTER($D$2:$D$673,_xlfn.MAP($E$2:$E$673,_xlfn.LAMBDA(_xlpm.x,_xlpm.x=$E460))))</f>
        <v>4.6838407494145199E-4</v>
      </c>
      <c r="K460" s="4">
        <f>$D460/J460</f>
        <v>1</v>
      </c>
      <c r="L460" s="4" cm="1">
        <f t="array" ref="L460">SUM(_xlfn._xlws.FILTER($D$2:$D$673,_xlfn.MAP($F$2:$F$673,_xlfn.LAMBDA(_xlpm.x,_xlpm.x=$F460))))</f>
        <v>1.405152224824356E-3</v>
      </c>
      <c r="M460" s="4">
        <f>$D460/L460</f>
        <v>0.33333333333333331</v>
      </c>
      <c r="N460" s="4">
        <f>_xlfn.LET(_xlpm.freq,B460,_xlpm.size,H460+1,_xlpm.F,O460,LOG(1+_xlpm.freq)*LOG(1+_xlpm.size)*_xlpm.F)</f>
        <v>0.1171234337644549</v>
      </c>
      <c r="O460" s="4">
        <f>_xlfn.LET(_xlpm.a,M460,_xlpm.b,K460,2*_xlpm.a*_xlpm.b/(_xlpm.a+_xlpm.b))</f>
        <v>0.5</v>
      </c>
      <c r="P460" s="4">
        <f>_xlfn.LET(_xlpm.p,K460,_xlpm.q,M460,LOG(_xlpm.p/_xlpm.q))</f>
        <v>0.47712125471966244</v>
      </c>
      <c r="Q460" s="4"/>
    </row>
    <row r="461" spans="1:17">
      <c r="A461" s="3" t="str">
        <f>_xlfn.LET(_xlpm.sep," : ",CONCATENATE(E461,_xlpm.sep,F461))</f>
        <v>~eld~ : [ɛlt]</v>
      </c>
      <c r="B461" s="1">
        <v>2</v>
      </c>
      <c r="C461" s="3" t="s">
        <v>460</v>
      </c>
      <c r="D461" s="4">
        <f>B461/freq.sum.r1a</f>
        <v>9.3676814988290398E-4</v>
      </c>
      <c r="E461" s="3" t="str">
        <f>_xlfn.LET(_xlpm.sep,":",_xlpm.w,$C461,_xlfn.CONCAT("~",RIGHT(_xlpm.w,LEN(_xlpm.w)-FIND(_xlpm.sep,_xlpm.w)),"~"))</f>
        <v>~eld~</v>
      </c>
      <c r="F461" s="3" t="str">
        <f>_xlfn.LET(_xlpm.sep,":",_xlpm.w,$C461,_xlfn.CONCAT("[",LEFT(_xlpm.w,FIND(_xlpm.sep,_xlpm.w)-1),"]"))</f>
        <v>[ɛlt]</v>
      </c>
      <c r="G461" s="5">
        <f>_xlfn.LET(_xlpm.w,E461,LEN(_xlpm.w)-2)</f>
        <v>3</v>
      </c>
      <c r="H461" s="5">
        <f>_xlfn.LET(_xlpm.w,F461,LEN(_xlpm.w)-2)</f>
        <v>3</v>
      </c>
      <c r="I461" s="5">
        <f>_xlfn.LET(_xlpm.a,H461,_xlpm.b,G461,MAX(_xlpm.a,_xlpm.b))</f>
        <v>3</v>
      </c>
      <c r="J461" s="4" cm="1">
        <f t="array" ref="J461">SUM(_xlfn._xlws.FILTER($D$2:$D$673,_xlfn.MAP($E$2:$E$673,_xlfn.LAMBDA(_xlpm.x,_xlpm.x=$E461))))</f>
        <v>9.3676814988290398E-4</v>
      </c>
      <c r="K461" s="4">
        <f>$D461/J461</f>
        <v>1</v>
      </c>
      <c r="L461" s="4" cm="1">
        <f t="array" ref="L461">SUM(_xlfn._xlws.FILTER($D$2:$D$673,_xlfn.MAP($F$2:$F$673,_xlfn.LAMBDA(_xlpm.x,_xlpm.x=$F461))))</f>
        <v>2.8103044496487119E-3</v>
      </c>
      <c r="M461" s="4">
        <f>$D461/L461</f>
        <v>0.33333333333333331</v>
      </c>
      <c r="N461" s="4">
        <f>_xlfn.LET(_xlpm.freq,B461,_xlpm.size,H461+1,_xlpm.F,O461,LOG(1+_xlpm.freq)*LOG(1+_xlpm.size)*_xlpm.F)</f>
        <v>0.1667467227401046</v>
      </c>
      <c r="O461" s="4">
        <f>_xlfn.LET(_xlpm.a,M461,_xlpm.b,K461,2*_xlpm.a*_xlpm.b/(_xlpm.a+_xlpm.b))</f>
        <v>0.5</v>
      </c>
      <c r="P461" s="4">
        <f>_xlfn.LET(_xlpm.p,K461,_xlpm.q,M461,LOG(_xlpm.p/_xlpm.q))</f>
        <v>0.47712125471966244</v>
      </c>
      <c r="Q461" s="4"/>
    </row>
    <row r="462" spans="1:17">
      <c r="A462" s="3" t="str">
        <f>_xlfn.LET(_xlpm.sep," : ",CONCATENATE(E462,_xlpm.sep,F462))</f>
        <v>~ann~ : [an]</v>
      </c>
      <c r="B462" s="1">
        <v>4</v>
      </c>
      <c r="C462" s="3" t="s">
        <v>75</v>
      </c>
      <c r="D462" s="4">
        <f>B462/freq.sum.r1a</f>
        <v>1.873536299765808E-3</v>
      </c>
      <c r="E462" s="4" t="str">
        <f>_xlfn.LET(_xlpm.sep,":",_xlpm.w,$C462,_xlfn.CONCAT("~",RIGHT(_xlpm.w,LEN(_xlpm.w)-FIND(_xlpm.sep,_xlpm.w)),"~"))</f>
        <v>~ann~</v>
      </c>
      <c r="F462" s="4" t="str">
        <f>_xlfn.LET(_xlpm.sep,":",_xlpm.w,$C462,_xlfn.CONCAT("[",LEFT(_xlpm.w,FIND(_xlpm.sep,_xlpm.w)-1),"]"))</f>
        <v>[an]</v>
      </c>
      <c r="G462" s="5">
        <f>_xlfn.LET(_xlpm.w,E462,LEN(_xlpm.w)-2)</f>
        <v>3</v>
      </c>
      <c r="H462" s="5">
        <f>_xlfn.LET(_xlpm.w,F462,LEN(_xlpm.w)-2)</f>
        <v>2</v>
      </c>
      <c r="I462" s="5">
        <f>_xlfn.LET(_xlpm.a,H462,_xlpm.b,G462,MAX(_xlpm.a,_xlpm.b))</f>
        <v>3</v>
      </c>
      <c r="J462" s="4" cm="1">
        <f t="array" ref="J462">SUM(_xlfn._xlws.FILTER($D$2:$D$673,_xlfn.MAP($E$2:$E$673,_xlfn.LAMBDA(_xlpm.x,_xlpm.x=$E462))))</f>
        <v>1.873536299765808E-3</v>
      </c>
      <c r="K462" s="4">
        <f>$D462/J462</f>
        <v>1</v>
      </c>
      <c r="L462" s="4" cm="1">
        <f t="array" ref="L462">SUM(_xlfn._xlws.FILTER($D$2:$D$673,_xlfn.MAP($F$2:$F$673,_xlfn.LAMBDA(_xlpm.x,_xlpm.x=$F462))))</f>
        <v>5.6206088992974239E-3</v>
      </c>
      <c r="M462" s="4">
        <f>$D462/L462</f>
        <v>0.33333333333333331</v>
      </c>
      <c r="N462" s="4">
        <f>_xlfn.LET(_xlpm.freq,B462,_xlpm.size,H462+1,_xlpm.F,O462,LOG(1+_xlpm.freq)*LOG(1+_xlpm.size)*_xlpm.F)</f>
        <v>0.21041093737452468</v>
      </c>
      <c r="O462" s="4">
        <f>_xlfn.LET(_xlpm.a,M462,_xlpm.b,K462,2*_xlpm.a*_xlpm.b/(_xlpm.a+_xlpm.b))</f>
        <v>0.5</v>
      </c>
      <c r="P462" s="4">
        <f>_xlfn.LET(_xlpm.p,K462,_xlpm.q,M462,LOG(_xlpm.p/_xlpm.q))</f>
        <v>0.47712125471966244</v>
      </c>
      <c r="Q462" s="4"/>
    </row>
    <row r="463" spans="1:17">
      <c r="A463" s="3" t="str">
        <f>_xlfn.LET(_xlpm.sep," : ",CONCATENATE(E463,_xlpm.sep,F463))</f>
        <v>~ahr~ : [aːʁ]</v>
      </c>
      <c r="B463" s="1">
        <v>5</v>
      </c>
      <c r="C463" s="3" t="s">
        <v>192</v>
      </c>
      <c r="D463" s="4">
        <f>B463/freq.sum.r1a</f>
        <v>2.34192037470726E-3</v>
      </c>
      <c r="E463" s="3" t="str">
        <f>_xlfn.LET(_xlpm.sep,":",_xlpm.w,$C463,_xlfn.CONCAT("~",RIGHT(_xlpm.w,LEN(_xlpm.w)-FIND(_xlpm.sep,_xlpm.w)),"~"))</f>
        <v>~ahr~</v>
      </c>
      <c r="F463" s="3" t="str">
        <f>_xlfn.LET(_xlpm.sep,":",_xlpm.w,$C463,_xlfn.CONCAT("[",LEFT(_xlpm.w,FIND(_xlpm.sep,_xlpm.w)-1),"]"))</f>
        <v>[aːʁ]</v>
      </c>
      <c r="G463" s="5">
        <f>_xlfn.LET(_xlpm.w,E463,LEN(_xlpm.w)-2)</f>
        <v>3</v>
      </c>
      <c r="H463" s="5">
        <f>_xlfn.LET(_xlpm.w,F463,LEN(_xlpm.w)-2)</f>
        <v>3</v>
      </c>
      <c r="I463" s="5">
        <f>_xlfn.LET(_xlpm.a,H463,_xlpm.b,G463,MAX(_xlpm.a,_xlpm.b))</f>
        <v>3</v>
      </c>
      <c r="J463" s="4" cm="1">
        <f t="array" ref="J463">SUM(_xlfn._xlws.FILTER($D$2:$D$673,_xlfn.MAP($E$2:$E$673,_xlfn.LAMBDA(_xlpm.x,_xlpm.x=$E463))))</f>
        <v>2.34192037470726E-3</v>
      </c>
      <c r="K463" s="4">
        <f>$D463/J463</f>
        <v>1</v>
      </c>
      <c r="L463" s="4" cm="1">
        <f t="array" ref="L463">SUM(_xlfn._xlws.FILTER($D$2:$D$673,_xlfn.MAP($F$2:$F$673,_xlfn.LAMBDA(_xlpm.x,_xlpm.x=$F463))))</f>
        <v>7.0257611241217799E-3</v>
      </c>
      <c r="M463" s="4">
        <f>$D463/L463</f>
        <v>0.33333333333333331</v>
      </c>
      <c r="N463" s="4">
        <f>_xlfn.LET(_xlpm.freq,B463,_xlpm.size,H463+1,_xlpm.F,O463,LOG(1+_xlpm.freq)*LOG(1+_xlpm.size)*_xlpm.F)</f>
        <v>0.27195219142736693</v>
      </c>
      <c r="O463" s="4">
        <f>_xlfn.LET(_xlpm.a,M463,_xlpm.b,K463,2*_xlpm.a*_xlpm.b/(_xlpm.a+_xlpm.b))</f>
        <v>0.5</v>
      </c>
      <c r="P463" s="4">
        <f>_xlfn.LET(_xlpm.p,K463,_xlpm.q,M463,LOG(_xlpm.p/_xlpm.q))</f>
        <v>0.47712125471966244</v>
      </c>
      <c r="Q463" s="4"/>
    </row>
    <row r="464" spans="1:17">
      <c r="A464" s="3" t="str">
        <f>_xlfn.LET(_xlpm.sep," : ",CONCATENATE(E464,_xlpm.sep,F464))</f>
        <v>~att~ : [at]</v>
      </c>
      <c r="B464" s="1">
        <v>4</v>
      </c>
      <c r="C464" s="3" t="s">
        <v>95</v>
      </c>
      <c r="D464" s="4">
        <f>B464/freq.sum.r1a</f>
        <v>1.873536299765808E-3</v>
      </c>
      <c r="E464" s="3" t="str">
        <f>_xlfn.LET(_xlpm.sep,":",_xlpm.w,$C464,_xlfn.CONCAT("~",RIGHT(_xlpm.w,LEN(_xlpm.w)-FIND(_xlpm.sep,_xlpm.w)),"~"))</f>
        <v>~att~</v>
      </c>
      <c r="F464" s="3" t="str">
        <f>_xlfn.LET(_xlpm.sep,":",_xlpm.w,$C464,_xlfn.CONCAT("[",LEFT(_xlpm.w,FIND(_xlpm.sep,_xlpm.w)-1),"]"))</f>
        <v>[at]</v>
      </c>
      <c r="G464" s="5">
        <f>_xlfn.LET(_xlpm.w,E464,LEN(_xlpm.w)-2)</f>
        <v>3</v>
      </c>
      <c r="H464" s="5">
        <f>_xlfn.LET(_xlpm.w,F464,LEN(_xlpm.w)-2)</f>
        <v>2</v>
      </c>
      <c r="I464" s="5">
        <f>_xlfn.LET(_xlpm.a,H464,_xlpm.b,G464,MAX(_xlpm.a,_xlpm.b))</f>
        <v>3</v>
      </c>
      <c r="J464" s="4" cm="1">
        <f t="array" ref="J464">SUM(_xlfn._xlws.FILTER($D$2:$D$673,_xlfn.MAP($E$2:$E$673,_xlfn.LAMBDA(_xlpm.x,_xlpm.x=$E464))))</f>
        <v>1.873536299765808E-3</v>
      </c>
      <c r="K464" s="4">
        <f>$D464/J464</f>
        <v>1</v>
      </c>
      <c r="L464" s="4" cm="1">
        <f t="array" ref="L464">SUM(_xlfn._xlws.FILTER($D$2:$D$673,_xlfn.MAP($F$2:$F$673,_xlfn.LAMBDA(_xlpm.x,_xlpm.x=$F464))))</f>
        <v>6.0889929742388759E-3</v>
      </c>
      <c r="M464" s="4">
        <f>$D464/L464</f>
        <v>0.30769230769230771</v>
      </c>
      <c r="N464" s="4">
        <f>_xlfn.LET(_xlpm.freq,B464,_xlpm.size,H464+1,_xlpm.F,O464,LOG(1+_xlpm.freq)*LOG(1+_xlpm.size)*_xlpm.F)</f>
        <v>0.19803382341131734</v>
      </c>
      <c r="O464" s="4">
        <f>_xlfn.LET(_xlpm.a,M464,_xlpm.b,K464,2*_xlpm.a*_xlpm.b/(_xlpm.a+_xlpm.b))</f>
        <v>0.47058823529411764</v>
      </c>
      <c r="P464" s="4">
        <f>_xlfn.LET(_xlpm.p,K464,_xlpm.q,M464,LOG(_xlpm.p/_xlpm.q))</f>
        <v>0.51188336097887432</v>
      </c>
      <c r="Q464" s="4"/>
    </row>
    <row r="465" spans="1:17">
      <c r="A465" s="3" t="str">
        <f>_xlfn.LET(_xlpm.sep," : ",CONCATENATE(E465,_xlpm.sep,F465))</f>
        <v>~ant~ : [ant]</v>
      </c>
      <c r="B465" s="1">
        <v>3</v>
      </c>
      <c r="C465" s="3" t="s">
        <v>81</v>
      </c>
      <c r="D465" s="4">
        <f>B465/freq.sum.r1a</f>
        <v>1.405152224824356E-3</v>
      </c>
      <c r="E465" s="3" t="str">
        <f>_xlfn.LET(_xlpm.sep,":",_xlpm.w,$C465,_xlfn.CONCAT("~",RIGHT(_xlpm.w,LEN(_xlpm.w)-FIND(_xlpm.sep,_xlpm.w)),"~"))</f>
        <v>~ant~</v>
      </c>
      <c r="F465" s="3" t="str">
        <f>_xlfn.LET(_xlpm.sep,":",_xlpm.w,$C465,_xlfn.CONCAT("[",LEFT(_xlpm.w,FIND(_xlpm.sep,_xlpm.w)-1),"]"))</f>
        <v>[ant]</v>
      </c>
      <c r="G465" s="5">
        <f>_xlfn.LET(_xlpm.w,E465,LEN(_xlpm.w)-2)</f>
        <v>3</v>
      </c>
      <c r="H465" s="5">
        <f>_xlfn.LET(_xlpm.w,F465,LEN(_xlpm.w)-2)</f>
        <v>3</v>
      </c>
      <c r="I465" s="5">
        <f>_xlfn.LET(_xlpm.a,H465,_xlpm.b,G465,MAX(_xlpm.a,_xlpm.b))</f>
        <v>3</v>
      </c>
      <c r="J465" s="4" cm="1">
        <f t="array" ref="J465">SUM(_xlfn._xlws.FILTER($D$2:$D$673,_xlfn.MAP($E$2:$E$673,_xlfn.LAMBDA(_xlpm.x,_xlpm.x=$E465))))</f>
        <v>1.405152224824356E-3</v>
      </c>
      <c r="K465" s="4">
        <f>$D465/J465</f>
        <v>1</v>
      </c>
      <c r="L465" s="4" cm="1">
        <f t="array" ref="L465">SUM(_xlfn._xlws.FILTER($D$2:$D$673,_xlfn.MAP($F$2:$F$673,_xlfn.LAMBDA(_xlpm.x,_xlpm.x=$F465))))</f>
        <v>4.6838407494145199E-3</v>
      </c>
      <c r="M465" s="4">
        <f>$D465/L465</f>
        <v>0.3</v>
      </c>
      <c r="N465" s="4">
        <f>_xlfn.LET(_xlpm.freq,B465,_xlpm.size,H465+1,_xlpm.F,O465,LOG(1+_xlpm.freq)*LOG(1+_xlpm.size)*_xlpm.F)</f>
        <v>0.19422548065340739</v>
      </c>
      <c r="O465" s="4">
        <f>_xlfn.LET(_xlpm.a,M465,_xlpm.b,K465,2*_xlpm.a*_xlpm.b/(_xlpm.a+_xlpm.b))</f>
        <v>0.46153846153846151</v>
      </c>
      <c r="P465" s="4">
        <f>_xlfn.LET(_xlpm.p,K465,_xlpm.q,M465,LOG(_xlpm.p/_xlpm.q))</f>
        <v>0.52287874528033762</v>
      </c>
      <c r="Q465" s="4"/>
    </row>
    <row r="466" spans="1:17">
      <c r="A466" s="3" t="str">
        <f>_xlfn.LET(_xlpm.sep," : ",CONCATENATE(E466,_xlpm.sep,F466))</f>
        <v>~ald~ : [alt]</v>
      </c>
      <c r="B466" s="1">
        <v>2</v>
      </c>
      <c r="C466" s="3" t="s">
        <v>63</v>
      </c>
      <c r="D466" s="4">
        <f>B466/freq.sum.r1a</f>
        <v>9.3676814988290398E-4</v>
      </c>
      <c r="E466" s="3" t="str">
        <f>_xlfn.LET(_xlpm.sep,":",_xlpm.w,$C466,_xlfn.CONCAT("~",RIGHT(_xlpm.w,LEN(_xlpm.w)-FIND(_xlpm.sep,_xlpm.w)),"~"))</f>
        <v>~ald~</v>
      </c>
      <c r="F466" s="3" t="str">
        <f>_xlfn.LET(_xlpm.sep,":",_xlpm.w,$C466,_xlfn.CONCAT("[",LEFT(_xlpm.w,FIND(_xlpm.sep,_xlpm.w)-1),"]"))</f>
        <v>[alt]</v>
      </c>
      <c r="G466" s="5">
        <f>_xlfn.LET(_xlpm.w,E466,LEN(_xlpm.w)-2)</f>
        <v>3</v>
      </c>
      <c r="H466" s="5">
        <f>_xlfn.LET(_xlpm.w,F466,LEN(_xlpm.w)-2)</f>
        <v>3</v>
      </c>
      <c r="I466" s="5">
        <f>_xlfn.LET(_xlpm.a,H466,_xlpm.b,G466,MAX(_xlpm.a,_xlpm.b))</f>
        <v>3</v>
      </c>
      <c r="J466" s="4" cm="1">
        <f t="array" ref="J466">SUM(_xlfn._xlws.FILTER($D$2:$D$673,_xlfn.MAP($E$2:$E$673,_xlfn.LAMBDA(_xlpm.x,_xlpm.x=$E466))))</f>
        <v>9.3676814988290398E-4</v>
      </c>
      <c r="K466" s="4">
        <f>$D466/J466</f>
        <v>1</v>
      </c>
      <c r="L466" s="4" cm="1">
        <f t="array" ref="L466">SUM(_xlfn._xlws.FILTER($D$2:$D$673,_xlfn.MAP($F$2:$F$673,_xlfn.LAMBDA(_xlpm.x,_xlpm.x=$F466))))</f>
        <v>3.2786885245901639E-3</v>
      </c>
      <c r="M466" s="4">
        <f>$D466/L466</f>
        <v>0.2857142857142857</v>
      </c>
      <c r="N466" s="4">
        <f>_xlfn.LET(_xlpm.freq,B466,_xlpm.size,H466+1,_xlpm.F,O466,LOG(1+_xlpm.freq)*LOG(1+_xlpm.size)*_xlpm.F)</f>
        <v>0.14821930910231521</v>
      </c>
      <c r="O466" s="4">
        <f>_xlfn.LET(_xlpm.a,M466,_xlpm.b,K466,2*_xlpm.a*_xlpm.b/(_xlpm.a+_xlpm.b))</f>
        <v>0.44444444444444448</v>
      </c>
      <c r="P466" s="4">
        <f>_xlfn.LET(_xlpm.p,K466,_xlpm.q,M466,LOG(_xlpm.p/_xlpm.q))</f>
        <v>0.54406804435027567</v>
      </c>
      <c r="Q466" s="4"/>
    </row>
    <row r="467" spans="1:17">
      <c r="A467" s="3" t="str">
        <f>_xlfn.LET(_xlpm.sep," : ",CONCATENATE(E467,_xlpm.sep,F467))</f>
        <v>~änn~ : [ɛn]</v>
      </c>
      <c r="B467" s="1">
        <v>1</v>
      </c>
      <c r="C467" s="3" t="s">
        <v>478</v>
      </c>
      <c r="D467" s="4">
        <f>B467/freq.sum.r1a</f>
        <v>4.6838407494145199E-4</v>
      </c>
      <c r="E467" s="3" t="str">
        <f>_xlfn.LET(_xlpm.sep,":",_xlpm.w,$C467,_xlfn.CONCAT("~",RIGHT(_xlpm.w,LEN(_xlpm.w)-FIND(_xlpm.sep,_xlpm.w)),"~"))</f>
        <v>~änn~</v>
      </c>
      <c r="F467" s="3" t="str">
        <f>_xlfn.LET(_xlpm.sep,":",_xlpm.w,$C467,_xlfn.CONCAT("[",LEFT(_xlpm.w,FIND(_xlpm.sep,_xlpm.w)-1),"]"))</f>
        <v>[ɛn]</v>
      </c>
      <c r="G467" s="5">
        <f>_xlfn.LET(_xlpm.w,E467,LEN(_xlpm.w)-2)</f>
        <v>3</v>
      </c>
      <c r="H467" s="5">
        <f>_xlfn.LET(_xlpm.w,F467,LEN(_xlpm.w)-2)</f>
        <v>2</v>
      </c>
      <c r="I467" s="5">
        <f>_xlfn.LET(_xlpm.a,H467,_xlpm.b,G467,MAX(_xlpm.a,_xlpm.b))</f>
        <v>3</v>
      </c>
      <c r="J467" s="4" cm="1">
        <f t="array" ref="J467">SUM(_xlfn._xlws.FILTER($D$2:$D$673,_xlfn.MAP($E$2:$E$673,_xlfn.LAMBDA(_xlpm.x,_xlpm.x=$E467))))</f>
        <v>4.6838407494145199E-4</v>
      </c>
      <c r="K467" s="4">
        <f>$D467/J467</f>
        <v>1</v>
      </c>
      <c r="L467" s="4" cm="1">
        <f t="array" ref="L467">SUM(_xlfn._xlws.FILTER($D$2:$D$673,_xlfn.MAP($F$2:$F$673,_xlfn.LAMBDA(_xlpm.x,_xlpm.x=$F467))))</f>
        <v>1.873536299765808E-3</v>
      </c>
      <c r="M467" s="4">
        <f>$D467/L467</f>
        <v>0.25</v>
      </c>
      <c r="N467" s="4">
        <f>_xlfn.LET(_xlpm.freq,B467,_xlpm.size,H467+1,_xlpm.F,O467,LOG(1+_xlpm.freq)*LOG(1+_xlpm.size)*_xlpm.F)</f>
        <v>7.2495246631565244E-2</v>
      </c>
      <c r="O467" s="4">
        <f>_xlfn.LET(_xlpm.a,M467,_xlpm.b,K467,2*_xlpm.a*_xlpm.b/(_xlpm.a+_xlpm.b))</f>
        <v>0.4</v>
      </c>
      <c r="P467" s="4">
        <f>_xlfn.LET(_xlpm.p,K467,_xlpm.q,M467,LOG(_xlpm.p/_xlpm.q))</f>
        <v>0.6020599913279624</v>
      </c>
      <c r="Q467" s="4"/>
    </row>
    <row r="468" spans="1:17">
      <c r="A468" s="3" t="str">
        <f>_xlfn.LET(_xlpm.sep," : ",CONCATENATE(E468,_xlpm.sep,F468))</f>
        <v>~ish~ : [ɪʃ]</v>
      </c>
      <c r="B468" s="1">
        <v>1</v>
      </c>
      <c r="C468" s="3" t="s">
        <v>610</v>
      </c>
      <c r="D468" s="4">
        <f>B468/freq.sum.r1a</f>
        <v>4.6838407494145199E-4</v>
      </c>
      <c r="E468" s="4" t="str">
        <f>_xlfn.LET(_xlpm.sep,":",_xlpm.w,$C468,_xlfn.CONCAT("~",RIGHT(_xlpm.w,LEN(_xlpm.w)-FIND(_xlpm.sep,_xlpm.w)),"~"))</f>
        <v>~ish~</v>
      </c>
      <c r="F468" s="4" t="str">
        <f>_xlfn.LET(_xlpm.sep,":",_xlpm.w,$C468,_xlfn.CONCAT("[",LEFT(_xlpm.w,FIND(_xlpm.sep,_xlpm.w)-1),"]"))</f>
        <v>[ɪʃ]</v>
      </c>
      <c r="G468" s="5">
        <f>_xlfn.LET(_xlpm.w,E468,LEN(_xlpm.w)-2)</f>
        <v>3</v>
      </c>
      <c r="H468" s="5">
        <f>_xlfn.LET(_xlpm.w,F468,LEN(_xlpm.w)-2)</f>
        <v>2</v>
      </c>
      <c r="I468" s="5">
        <f>_xlfn.LET(_xlpm.a,H468,_xlpm.b,G468,MAX(_xlpm.a,_xlpm.b))</f>
        <v>3</v>
      </c>
      <c r="J468" s="4" cm="1">
        <f t="array" ref="J468">SUM(_xlfn._xlws.FILTER($D$2:$D$673,_xlfn.MAP($E$2:$E$673,_xlfn.LAMBDA(_xlpm.x,_xlpm.x=$E468))))</f>
        <v>4.6838407494145199E-4</v>
      </c>
      <c r="K468" s="4">
        <f>$D468/J468</f>
        <v>1</v>
      </c>
      <c r="L468" s="4" cm="1">
        <f t="array" ref="L468">SUM(_xlfn._xlws.FILTER($D$2:$D$673,_xlfn.MAP($F$2:$F$673,_xlfn.LAMBDA(_xlpm.x,_xlpm.x=$F468))))</f>
        <v>1.873536299765808E-3</v>
      </c>
      <c r="M468" s="4">
        <f>$D468/L468</f>
        <v>0.25</v>
      </c>
      <c r="N468" s="4">
        <f>_xlfn.LET(_xlpm.freq,B468,_xlpm.size,H468+1,_xlpm.F,O468,LOG(1+_xlpm.freq)*LOG(1+_xlpm.size)*_xlpm.F)</f>
        <v>7.2495246631565244E-2</v>
      </c>
      <c r="O468" s="4">
        <f>_xlfn.LET(_xlpm.a,M468,_xlpm.b,K468,2*_xlpm.a*_xlpm.b/(_xlpm.a+_xlpm.b))</f>
        <v>0.4</v>
      </c>
      <c r="P468" s="4">
        <f>_xlfn.LET(_xlpm.p,K468,_xlpm.q,M468,LOG(_xlpm.p/_xlpm.q))</f>
        <v>0.6020599913279624</v>
      </c>
      <c r="Q468" s="4"/>
    </row>
    <row r="469" spans="1:17">
      <c r="A469" s="3" t="str">
        <f>_xlfn.LET(_xlpm.sep," : ",CONCATENATE(E469,_xlpm.sep,F469))</f>
        <v>~ehm~ : [eːm]</v>
      </c>
      <c r="B469" s="1">
        <v>1</v>
      </c>
      <c r="C469" s="3" t="s">
        <v>235</v>
      </c>
      <c r="D469" s="4">
        <f>B469/freq.sum.r1a</f>
        <v>4.6838407494145199E-4</v>
      </c>
      <c r="E469" s="3" t="str">
        <f>_xlfn.LET(_xlpm.sep,":",_xlpm.w,$C469,_xlfn.CONCAT("~",RIGHT(_xlpm.w,LEN(_xlpm.w)-FIND(_xlpm.sep,_xlpm.w)),"~"))</f>
        <v>~ehm~</v>
      </c>
      <c r="F469" s="3" t="str">
        <f>_xlfn.LET(_xlpm.sep,":",_xlpm.w,$C469,_xlfn.CONCAT("[",LEFT(_xlpm.w,FIND(_xlpm.sep,_xlpm.w)-1),"]"))</f>
        <v>[eːm]</v>
      </c>
      <c r="G469" s="5">
        <f>_xlfn.LET(_xlpm.w,E469,LEN(_xlpm.w)-2)</f>
        <v>3</v>
      </c>
      <c r="H469" s="5">
        <f>_xlfn.LET(_xlpm.w,F469,LEN(_xlpm.w)-2)</f>
        <v>3</v>
      </c>
      <c r="I469" s="5">
        <f>_xlfn.LET(_xlpm.a,H469,_xlpm.b,G469,MAX(_xlpm.a,_xlpm.b))</f>
        <v>3</v>
      </c>
      <c r="J469" s="4" cm="1">
        <f t="array" ref="J469">SUM(_xlfn._xlws.FILTER($D$2:$D$673,_xlfn.MAP($E$2:$E$673,_xlfn.LAMBDA(_xlpm.x,_xlpm.x=$E469))))</f>
        <v>4.6838407494145199E-4</v>
      </c>
      <c r="K469" s="4">
        <f>$D469/J469</f>
        <v>1</v>
      </c>
      <c r="L469" s="4" cm="1">
        <f t="array" ref="L469">SUM(_xlfn._xlws.FILTER($D$2:$D$673,_xlfn.MAP($F$2:$F$673,_xlfn.LAMBDA(_xlpm.x,_xlpm.x=$F469))))</f>
        <v>1.873536299765808E-3</v>
      </c>
      <c r="M469" s="4">
        <f>$D469/L469</f>
        <v>0.25</v>
      </c>
      <c r="N469" s="4">
        <f>_xlfn.LET(_xlpm.freq,B469,_xlpm.size,H469+1,_xlpm.F,O469,LOG(1+_xlpm.freq)*LOG(1+_xlpm.size)*_xlpm.F)</f>
        <v>8.4164374949809884E-2</v>
      </c>
      <c r="O469" s="4">
        <f>_xlfn.LET(_xlpm.a,M469,_xlpm.b,K469,2*_xlpm.a*_xlpm.b/(_xlpm.a+_xlpm.b))</f>
        <v>0.4</v>
      </c>
      <c r="P469" s="4">
        <f>_xlfn.LET(_xlpm.p,K469,_xlpm.q,M469,LOG(_xlpm.p/_xlpm.q))</f>
        <v>0.6020599913279624</v>
      </c>
      <c r="Q469" s="4"/>
    </row>
    <row r="470" spans="1:17">
      <c r="A470" s="3" t="str">
        <f>_xlfn.LET(_xlpm.sep," : ",CONCATENATE(E470,_xlpm.sep,F470))</f>
        <v>~ahl~ : [aːl]</v>
      </c>
      <c r="B470" s="1">
        <v>2</v>
      </c>
      <c r="C470" s="3" t="s">
        <v>135</v>
      </c>
      <c r="D470" s="4">
        <f>B470/freq.sum.r1a</f>
        <v>9.3676814988290398E-4</v>
      </c>
      <c r="E470" s="3" t="str">
        <f>_xlfn.LET(_xlpm.sep,":",_xlpm.w,$C470,_xlfn.CONCAT("~",RIGHT(_xlpm.w,LEN(_xlpm.w)-FIND(_xlpm.sep,_xlpm.w)),"~"))</f>
        <v>~ahl~</v>
      </c>
      <c r="F470" s="3" t="str">
        <f>_xlfn.LET(_xlpm.sep,":",_xlpm.w,$C470,_xlfn.CONCAT("[",LEFT(_xlpm.w,FIND(_xlpm.sep,_xlpm.w)-1),"]"))</f>
        <v>[aːl]</v>
      </c>
      <c r="G470" s="5">
        <f>_xlfn.LET(_xlpm.w,E470,LEN(_xlpm.w)-2)</f>
        <v>3</v>
      </c>
      <c r="H470" s="5">
        <f>_xlfn.LET(_xlpm.w,F470,LEN(_xlpm.w)-2)</f>
        <v>3</v>
      </c>
      <c r="I470" s="5">
        <f>_xlfn.LET(_xlpm.a,H470,_xlpm.b,G470,MAX(_xlpm.a,_xlpm.b))</f>
        <v>3</v>
      </c>
      <c r="J470" s="4" cm="1">
        <f t="array" ref="J470">SUM(_xlfn._xlws.FILTER($D$2:$D$673,_xlfn.MAP($E$2:$E$673,_xlfn.LAMBDA(_xlpm.x,_xlpm.x=$E470))))</f>
        <v>9.3676814988290398E-4</v>
      </c>
      <c r="K470" s="4">
        <f>$D470/J470</f>
        <v>1</v>
      </c>
      <c r="L470" s="4" cm="1">
        <f t="array" ref="L470">SUM(_xlfn._xlws.FILTER($D$2:$D$673,_xlfn.MAP($F$2:$F$673,_xlfn.LAMBDA(_xlpm.x,_xlpm.x=$F470))))</f>
        <v>4.2154566744730679E-3</v>
      </c>
      <c r="M470" s="4">
        <f>$D470/L470</f>
        <v>0.22222222222222221</v>
      </c>
      <c r="N470" s="4">
        <f>_xlfn.LET(_xlpm.freq,B470,_xlpm.size,H470+1,_xlpm.F,O470,LOG(1+_xlpm.freq)*LOG(1+_xlpm.size)*_xlpm.F)</f>
        <v>0.12127034381098516</v>
      </c>
      <c r="O470" s="4">
        <f>_xlfn.LET(_xlpm.a,M470,_xlpm.b,K470,2*_xlpm.a*_xlpm.b/(_xlpm.a+_xlpm.b))</f>
        <v>0.36363636363636359</v>
      </c>
      <c r="P470" s="4">
        <f>_xlfn.LET(_xlpm.p,K470,_xlpm.q,M470,LOG(_xlpm.p/_xlpm.q))</f>
        <v>0.65321251377534373</v>
      </c>
      <c r="Q470" s="4"/>
    </row>
    <row r="471" spans="1:17">
      <c r="A471" s="3" t="str">
        <f>_xlfn.LET(_xlpm.sep," : ",CONCATENATE(E471,_xlpm.sep,F471))</f>
        <v>~iss~ : [ɪs]</v>
      </c>
      <c r="B471" s="1">
        <v>1</v>
      </c>
      <c r="C471" s="3" t="s">
        <v>537</v>
      </c>
      <c r="D471" s="4">
        <f>B471/freq.sum.r1a</f>
        <v>4.6838407494145199E-4</v>
      </c>
      <c r="E471" s="4" t="str">
        <f>_xlfn.LET(_xlpm.sep,":",_xlpm.w,$C471,_xlfn.CONCAT("~",RIGHT(_xlpm.w,LEN(_xlpm.w)-FIND(_xlpm.sep,_xlpm.w)),"~"))</f>
        <v>~iss~</v>
      </c>
      <c r="F471" s="4" t="str">
        <f>_xlfn.LET(_xlpm.sep,":",_xlpm.w,$C471,_xlfn.CONCAT("[",LEFT(_xlpm.w,FIND(_xlpm.sep,_xlpm.w)-1),"]"))</f>
        <v>[ɪs]</v>
      </c>
      <c r="G471" s="5">
        <f>_xlfn.LET(_xlpm.w,E471,LEN(_xlpm.w)-2)</f>
        <v>3</v>
      </c>
      <c r="H471" s="5">
        <f>_xlfn.LET(_xlpm.w,F471,LEN(_xlpm.w)-2)</f>
        <v>2</v>
      </c>
      <c r="I471" s="5">
        <f>_xlfn.LET(_xlpm.a,H471,_xlpm.b,G471,MAX(_xlpm.a,_xlpm.b))</f>
        <v>3</v>
      </c>
      <c r="J471" s="4" cm="1">
        <f t="array" ref="J471">SUM(_xlfn._xlws.FILTER($D$2:$D$673,_xlfn.MAP($E$2:$E$673,_xlfn.LAMBDA(_xlpm.x,_xlpm.x=$E471))))</f>
        <v>4.6838407494145199E-4</v>
      </c>
      <c r="K471" s="4">
        <f>$D471/J471</f>
        <v>1</v>
      </c>
      <c r="L471" s="4" cm="1">
        <f t="array" ref="L471">SUM(_xlfn._xlws.FILTER($D$2:$D$673,_xlfn.MAP($F$2:$F$673,_xlfn.LAMBDA(_xlpm.x,_xlpm.x=$F471))))</f>
        <v>2.34192037470726E-3</v>
      </c>
      <c r="M471" s="4">
        <f>$D471/L471</f>
        <v>0.2</v>
      </c>
      <c r="N471" s="4">
        <f>_xlfn.LET(_xlpm.freq,B471,_xlpm.size,H471+1,_xlpm.F,O471,LOG(1+_xlpm.freq)*LOG(1+_xlpm.size)*_xlpm.F)</f>
        <v>6.0412705526304372E-2</v>
      </c>
      <c r="O471" s="4">
        <f>_xlfn.LET(_xlpm.a,M471,_xlpm.b,K471,2*_xlpm.a*_xlpm.b/(_xlpm.a+_xlpm.b))</f>
        <v>0.33333333333333337</v>
      </c>
      <c r="P471" s="4">
        <f>_xlfn.LET(_xlpm.p,K471,_xlpm.q,M471,LOG(_xlpm.p/_xlpm.q))</f>
        <v>0.69897000433601886</v>
      </c>
      <c r="Q471" s="4"/>
    </row>
    <row r="472" spans="1:17">
      <c r="A472" s="3" t="str">
        <f>_xlfn.LET(_xlpm.sep," : ",CONCATENATE(E472,_xlpm.sep,F472))</f>
        <v>~ard~ : [ɐt]</v>
      </c>
      <c r="B472" s="1">
        <v>1</v>
      </c>
      <c r="C472" s="3" t="s">
        <v>558</v>
      </c>
      <c r="D472" s="4">
        <f>B472/freq.sum.r1a</f>
        <v>4.6838407494145199E-4</v>
      </c>
      <c r="E472" s="4" t="str">
        <f>_xlfn.LET(_xlpm.sep,":",_xlpm.w,$C472,_xlfn.CONCAT("~",RIGHT(_xlpm.w,LEN(_xlpm.w)-FIND(_xlpm.sep,_xlpm.w)),"~"))</f>
        <v>~ard~</v>
      </c>
      <c r="F472" s="4" t="str">
        <f>_xlfn.LET(_xlpm.sep,":",_xlpm.w,$C472,_xlfn.CONCAT("[",LEFT(_xlpm.w,FIND(_xlpm.sep,_xlpm.w)-1),"]"))</f>
        <v>[ɐt]</v>
      </c>
      <c r="G472" s="5">
        <f>_xlfn.LET(_xlpm.w,E472,LEN(_xlpm.w)-2)</f>
        <v>3</v>
      </c>
      <c r="H472" s="5">
        <f>_xlfn.LET(_xlpm.w,F472,LEN(_xlpm.w)-2)</f>
        <v>2</v>
      </c>
      <c r="I472" s="5">
        <f>_xlfn.LET(_xlpm.a,H472,_xlpm.b,G472,MAX(_xlpm.a,_xlpm.b))</f>
        <v>3</v>
      </c>
      <c r="J472" s="4" cm="1">
        <f t="array" ref="J472">SUM(_xlfn._xlws.FILTER($D$2:$D$673,_xlfn.MAP($E$2:$E$673,_xlfn.LAMBDA(_xlpm.x,_xlpm.x=$E472))))</f>
        <v>4.6838407494145199E-4</v>
      </c>
      <c r="K472" s="4">
        <f>$D472/J472</f>
        <v>1</v>
      </c>
      <c r="L472" s="4" cm="1">
        <f t="array" ref="L472">SUM(_xlfn._xlws.FILTER($D$2:$D$673,_xlfn.MAP($F$2:$F$673,_xlfn.LAMBDA(_xlpm.x,_xlpm.x=$F472))))</f>
        <v>2.34192037470726E-3</v>
      </c>
      <c r="M472" s="4">
        <f>$D472/L472</f>
        <v>0.2</v>
      </c>
      <c r="N472" s="4">
        <f>_xlfn.LET(_xlpm.freq,B472,_xlpm.size,H472+1,_xlpm.F,O472,LOG(1+_xlpm.freq)*LOG(1+_xlpm.size)*_xlpm.F)</f>
        <v>6.0412705526304372E-2</v>
      </c>
      <c r="O472" s="4">
        <f>_xlfn.LET(_xlpm.a,M472,_xlpm.b,K472,2*_xlpm.a*_xlpm.b/(_xlpm.a+_xlpm.b))</f>
        <v>0.33333333333333337</v>
      </c>
      <c r="P472" s="4">
        <f>_xlfn.LET(_xlpm.p,K472,_xlpm.q,M472,LOG(_xlpm.p/_xlpm.q))</f>
        <v>0.69897000433601886</v>
      </c>
      <c r="Q472" s="4"/>
    </row>
    <row r="473" spans="1:17">
      <c r="A473" s="3" t="str">
        <f>_xlfn.LET(_xlpm.sep," : ",CONCATENATE(E473,_xlpm.sep,F473))</f>
        <v>~auß~ : [aɔs]</v>
      </c>
      <c r="B473" s="1">
        <v>1</v>
      </c>
      <c r="C473" s="3" t="s">
        <v>163</v>
      </c>
      <c r="D473" s="4">
        <f>B473/freq.sum.r1a</f>
        <v>4.6838407494145199E-4</v>
      </c>
      <c r="E473" s="3" t="str">
        <f>_xlfn.LET(_xlpm.sep,":",_xlpm.w,$C473,_xlfn.CONCAT("~",RIGHT(_xlpm.w,LEN(_xlpm.w)-FIND(_xlpm.sep,_xlpm.w)),"~"))</f>
        <v>~auß~</v>
      </c>
      <c r="F473" s="3" t="str">
        <f>_xlfn.LET(_xlpm.sep,":",_xlpm.w,$C473,_xlfn.CONCAT("[",LEFT(_xlpm.w,FIND(_xlpm.sep,_xlpm.w)-1),"]"))</f>
        <v>[aɔs]</v>
      </c>
      <c r="G473" s="5">
        <f>_xlfn.LET(_xlpm.w,E473,LEN(_xlpm.w)-2)</f>
        <v>3</v>
      </c>
      <c r="H473" s="5">
        <f>_xlfn.LET(_xlpm.w,F473,LEN(_xlpm.w)-2)</f>
        <v>3</v>
      </c>
      <c r="I473" s="5">
        <f>_xlfn.LET(_xlpm.a,H473,_xlpm.b,G473,MAX(_xlpm.a,_xlpm.b))</f>
        <v>3</v>
      </c>
      <c r="J473" s="4" cm="1">
        <f t="array" ref="J473">SUM(_xlfn._xlws.FILTER($D$2:$D$673,_xlfn.MAP($E$2:$E$673,_xlfn.LAMBDA(_xlpm.x,_xlpm.x=$E473))))</f>
        <v>4.6838407494145199E-4</v>
      </c>
      <c r="K473" s="4">
        <f>$D473/J473</f>
        <v>1</v>
      </c>
      <c r="L473" s="4" cm="1">
        <f t="array" ref="L473">SUM(_xlfn._xlws.FILTER($D$2:$D$673,_xlfn.MAP($F$2:$F$673,_xlfn.LAMBDA(_xlpm.x,_xlpm.x=$F473))))</f>
        <v>2.34192037470726E-3</v>
      </c>
      <c r="M473" s="4">
        <f>$D473/L473</f>
        <v>0.2</v>
      </c>
      <c r="N473" s="4">
        <f>_xlfn.LET(_xlpm.freq,B473,_xlpm.size,H473+1,_xlpm.F,O473,LOG(1+_xlpm.freq)*LOG(1+_xlpm.size)*_xlpm.F)</f>
        <v>7.013697912484157E-2</v>
      </c>
      <c r="O473" s="4">
        <f>_xlfn.LET(_xlpm.a,M473,_xlpm.b,K473,2*_xlpm.a*_xlpm.b/(_xlpm.a+_xlpm.b))</f>
        <v>0.33333333333333337</v>
      </c>
      <c r="P473" s="4">
        <f>_xlfn.LET(_xlpm.p,K473,_xlpm.q,M473,LOG(_xlpm.p/_xlpm.q))</f>
        <v>0.69897000433601886</v>
      </c>
      <c r="Q473" s="4"/>
    </row>
    <row r="474" spans="1:17">
      <c r="A474" s="3" t="str">
        <f>_xlfn.LET(_xlpm.sep," : ",CONCATENATE(E474,_xlpm.sep,F474))</f>
        <v>~aht~ : [aːt]</v>
      </c>
      <c r="B474" s="1">
        <v>1</v>
      </c>
      <c r="C474" s="3" t="s">
        <v>170</v>
      </c>
      <c r="D474" s="4">
        <f>B474/freq.sum.r1a</f>
        <v>4.6838407494145199E-4</v>
      </c>
      <c r="E474" s="4" t="str">
        <f>_xlfn.LET(_xlpm.sep,":",_xlpm.w,$C474,_xlfn.CONCAT("~",RIGHT(_xlpm.w,LEN(_xlpm.w)-FIND(_xlpm.sep,_xlpm.w)),"~"))</f>
        <v>~aht~</v>
      </c>
      <c r="F474" s="4" t="str">
        <f>_xlfn.LET(_xlpm.sep,":",_xlpm.w,$C474,_xlfn.CONCAT("[",LEFT(_xlpm.w,FIND(_xlpm.sep,_xlpm.w)-1),"]"))</f>
        <v>[aːt]</v>
      </c>
      <c r="G474" s="5">
        <f>_xlfn.LET(_xlpm.w,E474,LEN(_xlpm.w)-2)</f>
        <v>3</v>
      </c>
      <c r="H474" s="5">
        <f>_xlfn.LET(_xlpm.w,F474,LEN(_xlpm.w)-2)</f>
        <v>3</v>
      </c>
      <c r="I474" s="5">
        <f>_xlfn.LET(_xlpm.a,H474,_xlpm.b,G474,MAX(_xlpm.a,_xlpm.b))</f>
        <v>3</v>
      </c>
      <c r="J474" s="4" cm="1">
        <f t="array" ref="J474">SUM(_xlfn._xlws.FILTER($D$2:$D$673,_xlfn.MAP($E$2:$E$673,_xlfn.LAMBDA(_xlpm.x,_xlpm.x=$E474))))</f>
        <v>4.6838407494145199E-4</v>
      </c>
      <c r="K474" s="4">
        <f>$D474/J474</f>
        <v>1</v>
      </c>
      <c r="L474" s="4" cm="1">
        <f t="array" ref="L474">SUM(_xlfn._xlws.FILTER($D$2:$D$673,_xlfn.MAP($F$2:$F$673,_xlfn.LAMBDA(_xlpm.x,_xlpm.x=$F474))))</f>
        <v>2.34192037470726E-3</v>
      </c>
      <c r="M474" s="4">
        <f>$D474/L474</f>
        <v>0.2</v>
      </c>
      <c r="N474" s="4">
        <f>_xlfn.LET(_xlpm.freq,B474,_xlpm.size,H474+1,_xlpm.F,O474,LOG(1+_xlpm.freq)*LOG(1+_xlpm.size)*_xlpm.F)</f>
        <v>7.013697912484157E-2</v>
      </c>
      <c r="O474" s="4">
        <f>_xlfn.LET(_xlpm.a,M474,_xlpm.b,K474,2*_xlpm.a*_xlpm.b/(_xlpm.a+_xlpm.b))</f>
        <v>0.33333333333333337</v>
      </c>
      <c r="P474" s="4">
        <f>_xlfn.LET(_xlpm.p,K474,_xlpm.q,M474,LOG(_xlpm.p/_xlpm.q))</f>
        <v>0.69897000433601886</v>
      </c>
      <c r="Q474" s="4"/>
    </row>
    <row r="475" spans="1:17">
      <c r="A475" s="3" t="str">
        <f>_xlfn.LET(_xlpm.sep," : ",CONCATENATE(E475,_xlpm.sep,F475))</f>
        <v>~ohn~ : [oːn]</v>
      </c>
      <c r="B475" s="1">
        <v>2</v>
      </c>
      <c r="C475" s="3" t="s">
        <v>328</v>
      </c>
      <c r="D475" s="4">
        <f>B475/freq.sum.r1a</f>
        <v>9.3676814988290398E-4</v>
      </c>
      <c r="E475" s="3" t="str">
        <f>_xlfn.LET(_xlpm.sep,":",_xlpm.w,$C475,_xlfn.CONCAT("~",RIGHT(_xlpm.w,LEN(_xlpm.w)-FIND(_xlpm.sep,_xlpm.w)),"~"))</f>
        <v>~ohn~</v>
      </c>
      <c r="F475" s="3" t="str">
        <f>_xlfn.LET(_xlpm.sep,":",_xlpm.w,$C475,_xlfn.CONCAT("[",LEFT(_xlpm.w,FIND(_xlpm.sep,_xlpm.w)-1),"]"))</f>
        <v>[oːn]</v>
      </c>
      <c r="G475" s="5">
        <f>_xlfn.LET(_xlpm.w,E475,LEN(_xlpm.w)-2)</f>
        <v>3</v>
      </c>
      <c r="H475" s="5">
        <f>_xlfn.LET(_xlpm.w,F475,LEN(_xlpm.w)-2)</f>
        <v>3</v>
      </c>
      <c r="I475" s="5">
        <f>_xlfn.LET(_xlpm.a,H475,_xlpm.b,G475,MAX(_xlpm.a,_xlpm.b))</f>
        <v>3</v>
      </c>
      <c r="J475" s="4" cm="1">
        <f t="array" ref="J475">SUM(_xlfn._xlws.FILTER($D$2:$D$673,_xlfn.MAP($E$2:$E$673,_xlfn.LAMBDA(_xlpm.x,_xlpm.x=$E475))))</f>
        <v>9.3676814988290398E-4</v>
      </c>
      <c r="K475" s="4">
        <f>$D475/J475</f>
        <v>1</v>
      </c>
      <c r="L475" s="4" cm="1">
        <f t="array" ref="L475">SUM(_xlfn._xlws.FILTER($D$2:$D$673,_xlfn.MAP($F$2:$F$673,_xlfn.LAMBDA(_xlpm.x,_xlpm.x=$F475))))</f>
        <v>5.1522248243559719E-3</v>
      </c>
      <c r="M475" s="4">
        <f>$D475/L475</f>
        <v>0.18181818181818182</v>
      </c>
      <c r="N475" s="4">
        <f>_xlfn.LET(_xlpm.freq,B475,_xlpm.size,H475+1,_xlpm.F,O475,LOG(1+_xlpm.freq)*LOG(1+_xlpm.size)*_xlpm.F)</f>
        <v>0.10261336784006438</v>
      </c>
      <c r="O475" s="4">
        <f>_xlfn.LET(_xlpm.a,M475,_xlpm.b,K475,2*_xlpm.a*_xlpm.b/(_xlpm.a+_xlpm.b))</f>
        <v>0.30769230769230771</v>
      </c>
      <c r="P475" s="4">
        <f>_xlfn.LET(_xlpm.p,K475,_xlpm.q,M475,LOG(_xlpm.p/_xlpm.q))</f>
        <v>0.74036268949424389</v>
      </c>
      <c r="Q475" s="4"/>
    </row>
    <row r="476" spans="1:17">
      <c r="A476" s="3" t="str">
        <f>_xlfn.LET(_xlpm.sep," : ",CONCATENATE(E476,_xlpm.sep,F476))</f>
        <v>~ält~ : [ɛlt]</v>
      </c>
      <c r="B476" s="1">
        <v>1</v>
      </c>
      <c r="C476" s="3" t="s">
        <v>459</v>
      </c>
      <c r="D476" s="4">
        <f>B476/freq.sum.r1a</f>
        <v>4.6838407494145199E-4</v>
      </c>
      <c r="E476" s="3" t="str">
        <f>_xlfn.LET(_xlpm.sep,":",_xlpm.w,$C476,_xlfn.CONCAT("~",RIGHT(_xlpm.w,LEN(_xlpm.w)-FIND(_xlpm.sep,_xlpm.w)),"~"))</f>
        <v>~ält~</v>
      </c>
      <c r="F476" s="3" t="str">
        <f>_xlfn.LET(_xlpm.sep,":",_xlpm.w,$C476,_xlfn.CONCAT("[",LEFT(_xlpm.w,FIND(_xlpm.sep,_xlpm.w)-1),"]"))</f>
        <v>[ɛlt]</v>
      </c>
      <c r="G476" s="5">
        <f>_xlfn.LET(_xlpm.w,E476,LEN(_xlpm.w)-2)</f>
        <v>3</v>
      </c>
      <c r="H476" s="5">
        <f>_xlfn.LET(_xlpm.w,F476,LEN(_xlpm.w)-2)</f>
        <v>3</v>
      </c>
      <c r="I476" s="5">
        <f>_xlfn.LET(_xlpm.a,H476,_xlpm.b,G476,MAX(_xlpm.a,_xlpm.b))</f>
        <v>3</v>
      </c>
      <c r="J476" s="4" cm="1">
        <f t="array" ref="J476">SUM(_xlfn._xlws.FILTER($D$2:$D$673,_xlfn.MAP($E$2:$E$673,_xlfn.LAMBDA(_xlpm.x,_xlpm.x=$E476))))</f>
        <v>4.6838407494145199E-4</v>
      </c>
      <c r="K476" s="4">
        <f>$D476/J476</f>
        <v>1</v>
      </c>
      <c r="L476" s="4" cm="1">
        <f t="array" ref="L476">SUM(_xlfn._xlws.FILTER($D$2:$D$673,_xlfn.MAP($F$2:$F$673,_xlfn.LAMBDA(_xlpm.x,_xlpm.x=$F476))))</f>
        <v>2.8103044496487119E-3</v>
      </c>
      <c r="M476" s="4">
        <f>$D476/L476</f>
        <v>0.16666666666666666</v>
      </c>
      <c r="N476" s="4">
        <f>_xlfn.LET(_xlpm.freq,B476,_xlpm.size,H476+1,_xlpm.F,O476,LOG(1+_xlpm.freq)*LOG(1+_xlpm.size)*_xlpm.F)</f>
        <v>6.0117410678435623E-2</v>
      </c>
      <c r="O476" s="4">
        <f>_xlfn.LET(_xlpm.a,M476,_xlpm.b,K476,2*_xlpm.a*_xlpm.b/(_xlpm.a+_xlpm.b))</f>
        <v>0.2857142857142857</v>
      </c>
      <c r="P476" s="4">
        <f>_xlfn.LET(_xlpm.p,K476,_xlpm.q,M476,LOG(_xlpm.p/_xlpm.q))</f>
        <v>0.77815125038364363</v>
      </c>
      <c r="Q476" s="4"/>
    </row>
    <row r="477" spans="1:17">
      <c r="A477" s="3" t="str">
        <f>_xlfn.LET(_xlpm.sep," : ",CONCATENATE(E477,_xlpm.sep,F477))</f>
        <v>~adt~ : [at]</v>
      </c>
      <c r="B477" s="1">
        <v>2</v>
      </c>
      <c r="C477" s="3" t="s">
        <v>93</v>
      </c>
      <c r="D477" s="4">
        <f>B477/freq.sum.r1a</f>
        <v>9.3676814988290398E-4</v>
      </c>
      <c r="E477" s="4" t="str">
        <f>_xlfn.LET(_xlpm.sep,":",_xlpm.w,$C477,_xlfn.CONCAT("~",RIGHT(_xlpm.w,LEN(_xlpm.w)-FIND(_xlpm.sep,_xlpm.w)),"~"))</f>
        <v>~adt~</v>
      </c>
      <c r="F477" s="4" t="str">
        <f>_xlfn.LET(_xlpm.sep,":",_xlpm.w,$C477,_xlfn.CONCAT("[",LEFT(_xlpm.w,FIND(_xlpm.sep,_xlpm.w)-1),"]"))</f>
        <v>[at]</v>
      </c>
      <c r="G477" s="5">
        <f>_xlfn.LET(_xlpm.w,E477,LEN(_xlpm.w)-2)</f>
        <v>3</v>
      </c>
      <c r="H477" s="5">
        <f>_xlfn.LET(_xlpm.w,F477,LEN(_xlpm.w)-2)</f>
        <v>2</v>
      </c>
      <c r="I477" s="5">
        <f>_xlfn.LET(_xlpm.a,H477,_xlpm.b,G477,MAX(_xlpm.a,_xlpm.b))</f>
        <v>3</v>
      </c>
      <c r="J477" s="4" cm="1">
        <f t="array" ref="J477">SUM(_xlfn._xlws.FILTER($D$2:$D$673,_xlfn.MAP($E$2:$E$673,_xlfn.LAMBDA(_xlpm.x,_xlpm.x=$E477))))</f>
        <v>9.3676814988290398E-4</v>
      </c>
      <c r="K477" s="4">
        <f>$D477/J477</f>
        <v>1</v>
      </c>
      <c r="L477" s="4" cm="1">
        <f t="array" ref="L477">SUM(_xlfn._xlws.FILTER($D$2:$D$673,_xlfn.MAP($F$2:$F$673,_xlfn.LAMBDA(_xlpm.x,_xlpm.x=$F477))))</f>
        <v>6.0889929742388759E-3</v>
      </c>
      <c r="M477" s="4">
        <f>$D477/L477</f>
        <v>0.15384615384615385</v>
      </c>
      <c r="N477" s="4">
        <f>_xlfn.LET(_xlpm.freq,B477,_xlpm.size,H477+1,_xlpm.F,O477,LOG(1+_xlpm.freq)*LOG(1+_xlpm.size)*_xlpm.F)</f>
        <v>7.6601498261041748E-2</v>
      </c>
      <c r="O477" s="4">
        <f>_xlfn.LET(_xlpm.a,M477,_xlpm.b,K477,2*_xlpm.a*_xlpm.b/(_xlpm.a+_xlpm.b))</f>
        <v>0.26666666666666672</v>
      </c>
      <c r="P477" s="4">
        <f>_xlfn.LET(_xlpm.p,K477,_xlpm.q,M477,LOG(_xlpm.p/_xlpm.q))</f>
        <v>0.81291335664285558</v>
      </c>
      <c r="Q477" s="4"/>
    </row>
    <row r="478" spans="1:17">
      <c r="A478" s="3" t="str">
        <f>_xlfn.LET(_xlpm.sep," : ",CONCATENATE(E478,_xlpm.sep,F478))</f>
        <v>~oot~ : [oːt]</v>
      </c>
      <c r="B478" s="1">
        <v>1</v>
      </c>
      <c r="C478" s="3" t="s">
        <v>335</v>
      </c>
      <c r="D478" s="4">
        <f>B478/freq.sum.r1a</f>
        <v>4.6838407494145199E-4</v>
      </c>
      <c r="E478" s="3" t="str">
        <f>_xlfn.LET(_xlpm.sep,":",_xlpm.w,$C478,_xlfn.CONCAT("~",RIGHT(_xlpm.w,LEN(_xlpm.w)-FIND(_xlpm.sep,_xlpm.w)),"~"))</f>
        <v>~oot~</v>
      </c>
      <c r="F478" s="3" t="str">
        <f>_xlfn.LET(_xlpm.sep,":",_xlpm.w,$C478,_xlfn.CONCAT("[",LEFT(_xlpm.w,FIND(_xlpm.sep,_xlpm.w)-1),"]"))</f>
        <v>[oːt]</v>
      </c>
      <c r="G478" s="5">
        <f>_xlfn.LET(_xlpm.w,E478,LEN(_xlpm.w)-2)</f>
        <v>3</v>
      </c>
      <c r="H478" s="5">
        <f>_xlfn.LET(_xlpm.w,F478,LEN(_xlpm.w)-2)</f>
        <v>3</v>
      </c>
      <c r="I478" s="5">
        <f>_xlfn.LET(_xlpm.a,H478,_xlpm.b,G478,MAX(_xlpm.a,_xlpm.b))</f>
        <v>3</v>
      </c>
      <c r="J478" s="4" cm="1">
        <f t="array" ref="J478">SUM(_xlfn._xlws.FILTER($D$2:$D$673,_xlfn.MAP($E$2:$E$673,_xlfn.LAMBDA(_xlpm.x,_xlpm.x=$E478))))</f>
        <v>4.6838407494145199E-4</v>
      </c>
      <c r="K478" s="4">
        <f>$D478/J478</f>
        <v>1</v>
      </c>
      <c r="L478" s="4" cm="1">
        <f t="array" ref="L478">SUM(_xlfn._xlws.FILTER($D$2:$D$673,_xlfn.MAP($F$2:$F$673,_xlfn.LAMBDA(_xlpm.x,_xlpm.x=$F478))))</f>
        <v>3.2786885245901639E-3</v>
      </c>
      <c r="M478" s="4">
        <f>$D478/L478</f>
        <v>0.14285714285714285</v>
      </c>
      <c r="N478" s="4">
        <f>_xlfn.LET(_xlpm.freq,B478,_xlpm.size,H478+1,_xlpm.F,O478,LOG(1+_xlpm.freq)*LOG(1+_xlpm.size)*_xlpm.F)</f>
        <v>5.260273434363117E-2</v>
      </c>
      <c r="O478" s="4">
        <f>_xlfn.LET(_xlpm.a,M478,_xlpm.b,K478,2*_xlpm.a*_xlpm.b/(_xlpm.a+_xlpm.b))</f>
        <v>0.25</v>
      </c>
      <c r="P478" s="4">
        <f>_xlfn.LET(_xlpm.p,K478,_xlpm.q,M478,LOG(_xlpm.p/_xlpm.q))</f>
        <v>0.84509804001425681</v>
      </c>
      <c r="Q478" s="4"/>
    </row>
    <row r="479" spans="1:17">
      <c r="A479" s="3" t="str">
        <f>_xlfn.LET(_xlpm.sep," : ",CONCATENATE(E479,_xlpm.sep,F479))</f>
        <v>~aar~ : [aːʁ]</v>
      </c>
      <c r="B479" s="1">
        <v>2</v>
      </c>
      <c r="C479" s="3" t="s">
        <v>190</v>
      </c>
      <c r="D479" s="4">
        <f>B479/freq.sum.r1a</f>
        <v>9.3676814988290398E-4</v>
      </c>
      <c r="E479" s="4" t="str">
        <f>_xlfn.LET(_xlpm.sep,":",_xlpm.w,$C479,_xlfn.CONCAT("~",RIGHT(_xlpm.w,LEN(_xlpm.w)-FIND(_xlpm.sep,_xlpm.w)),"~"))</f>
        <v>~aar~</v>
      </c>
      <c r="F479" s="4" t="str">
        <f>_xlfn.LET(_xlpm.sep,":",_xlpm.w,$C479,_xlfn.CONCAT("[",LEFT(_xlpm.w,FIND(_xlpm.sep,_xlpm.w)-1),"]"))</f>
        <v>[aːʁ]</v>
      </c>
      <c r="G479" s="5">
        <f>_xlfn.LET(_xlpm.w,E479,LEN(_xlpm.w)-2)</f>
        <v>3</v>
      </c>
      <c r="H479" s="5">
        <f>_xlfn.LET(_xlpm.w,F479,LEN(_xlpm.w)-2)</f>
        <v>3</v>
      </c>
      <c r="I479" s="5">
        <f>_xlfn.LET(_xlpm.a,H479,_xlpm.b,G479,MAX(_xlpm.a,_xlpm.b))</f>
        <v>3</v>
      </c>
      <c r="J479" s="4" cm="1">
        <f t="array" ref="J479">SUM(_xlfn._xlws.FILTER($D$2:$D$673,_xlfn.MAP($E$2:$E$673,_xlfn.LAMBDA(_xlpm.x,_xlpm.x=$E479))))</f>
        <v>9.3676814988290398E-4</v>
      </c>
      <c r="K479" s="4">
        <f>$D479/J479</f>
        <v>1</v>
      </c>
      <c r="L479" s="4" cm="1">
        <f t="array" ref="L479">SUM(_xlfn._xlws.FILTER($D$2:$D$673,_xlfn.MAP($F$2:$F$673,_xlfn.LAMBDA(_xlpm.x,_xlpm.x=$F479))))</f>
        <v>7.0257611241217799E-3</v>
      </c>
      <c r="M479" s="4">
        <f>$D479/L479</f>
        <v>0.13333333333333333</v>
      </c>
      <c r="N479" s="4">
        <f>_xlfn.LET(_xlpm.freq,B479,_xlpm.size,H479+1,_xlpm.F,O479,LOG(1+_xlpm.freq)*LOG(1+_xlpm.size)*_xlpm.F)</f>
        <v>7.8469045995343337E-2</v>
      </c>
      <c r="O479" s="4">
        <f>_xlfn.LET(_xlpm.a,M479,_xlpm.b,K479,2*_xlpm.a*_xlpm.b/(_xlpm.a+_xlpm.b))</f>
        <v>0.23529411764705882</v>
      </c>
      <c r="P479" s="4">
        <f>_xlfn.LET(_xlpm.p,K479,_xlpm.q,M479,LOG(_xlpm.p/_xlpm.q))</f>
        <v>0.87506126339170009</v>
      </c>
      <c r="Q479" s="4"/>
    </row>
    <row r="480" spans="1:17">
      <c r="A480" s="3" t="str">
        <f>_xlfn.LET(_xlpm.sep," : ",CONCATENATE(E480,_xlpm.sep,F480))</f>
        <v>~eid~ : [aɛt]</v>
      </c>
      <c r="B480" s="1">
        <v>1</v>
      </c>
      <c r="C480" s="3" t="s">
        <v>174</v>
      </c>
      <c r="D480" s="4">
        <f>B480/freq.sum.r1a</f>
        <v>4.6838407494145199E-4</v>
      </c>
      <c r="E480" s="3" t="str">
        <f>_xlfn.LET(_xlpm.sep,":",_xlpm.w,$C480,_xlfn.CONCAT("~",RIGHT(_xlpm.w,LEN(_xlpm.w)-FIND(_xlpm.sep,_xlpm.w)),"~"))</f>
        <v>~eid~</v>
      </c>
      <c r="F480" s="3" t="str">
        <f>_xlfn.LET(_xlpm.sep,":",_xlpm.w,$C480,_xlfn.CONCAT("[",LEFT(_xlpm.w,FIND(_xlpm.sep,_xlpm.w)-1),"]"))</f>
        <v>[aɛt]</v>
      </c>
      <c r="G480" s="5">
        <f>_xlfn.LET(_xlpm.w,E480,LEN(_xlpm.w)-2)</f>
        <v>3</v>
      </c>
      <c r="H480" s="5">
        <f>_xlfn.LET(_xlpm.w,F480,LEN(_xlpm.w)-2)</f>
        <v>3</v>
      </c>
      <c r="I480" s="5">
        <f>_xlfn.LET(_xlpm.a,H480,_xlpm.b,G480,MAX(_xlpm.a,_xlpm.b))</f>
        <v>3</v>
      </c>
      <c r="J480" s="4" cm="1">
        <f t="array" ref="J480">SUM(_xlfn._xlws.FILTER($D$2:$D$673,_xlfn.MAP($E$2:$E$673,_xlfn.LAMBDA(_xlpm.x,_xlpm.x=$E480))))</f>
        <v>9.3676814988290398E-4</v>
      </c>
      <c r="K480" s="4">
        <f>$D480/J480</f>
        <v>0.5</v>
      </c>
      <c r="L480" s="4" cm="1">
        <f t="array" ref="L480">SUM(_xlfn._xlws.FILTER($D$2:$D$673,_xlfn.MAP($F$2:$F$673,_xlfn.LAMBDA(_xlpm.x,_xlpm.x=$F480))))</f>
        <v>7.4941451990632318E-3</v>
      </c>
      <c r="M480" s="4">
        <f>$D480/L480</f>
        <v>6.25E-2</v>
      </c>
      <c r="N480" s="4">
        <f>_xlfn.LET(_xlpm.freq,B480,_xlpm.size,H480+1,_xlpm.F,O480,LOG(1+_xlpm.freq)*LOG(1+_xlpm.size)*_xlpm.F)</f>
        <v>2.3378993041613852E-2</v>
      </c>
      <c r="O480" s="4">
        <f>_xlfn.LET(_xlpm.a,M480,_xlpm.b,K480,2*_xlpm.a*_xlpm.b/(_xlpm.a+_xlpm.b))</f>
        <v>0.1111111111111111</v>
      </c>
      <c r="P480" s="4">
        <f>_xlfn.LET(_xlpm.p,K480,_xlpm.q,M480,LOG(_xlpm.p/_xlpm.q))</f>
        <v>0.90308998699194354</v>
      </c>
      <c r="Q480" s="4"/>
    </row>
    <row r="481" spans="1:17">
      <c r="A481" s="3" t="str">
        <f>_xlfn.LET(_xlpm.sep," : ",CONCATENATE(E481,_xlpm.sep,F481))</f>
        <v>~eih~ : [aɛ]</v>
      </c>
      <c r="B481" s="1">
        <v>1</v>
      </c>
      <c r="C481" s="3" t="s">
        <v>107</v>
      </c>
      <c r="D481" s="4">
        <f>B481/freq.sum.r1a</f>
        <v>4.6838407494145199E-4</v>
      </c>
      <c r="E481" s="4" t="str">
        <f>_xlfn.LET(_xlpm.sep,":",_xlpm.w,$C481,_xlfn.CONCAT("~",RIGHT(_xlpm.w,LEN(_xlpm.w)-FIND(_xlpm.sep,_xlpm.w)),"~"))</f>
        <v>~eih~</v>
      </c>
      <c r="F481" s="4" t="str">
        <f>_xlfn.LET(_xlpm.sep,":",_xlpm.w,$C481,_xlfn.CONCAT("[",LEFT(_xlpm.w,FIND(_xlpm.sep,_xlpm.w)-1),"]"))</f>
        <v>[aɛ]</v>
      </c>
      <c r="G481" s="5">
        <f>_xlfn.LET(_xlpm.w,E481,LEN(_xlpm.w)-2)</f>
        <v>3</v>
      </c>
      <c r="H481" s="5">
        <f>_xlfn.LET(_xlpm.w,F481,LEN(_xlpm.w)-2)</f>
        <v>2</v>
      </c>
      <c r="I481" s="5">
        <f>_xlfn.LET(_xlpm.a,H481,_xlpm.b,G481,MAX(_xlpm.a,_xlpm.b))</f>
        <v>3</v>
      </c>
      <c r="J481" s="4" cm="1">
        <f t="array" ref="J481">SUM(_xlfn._xlws.FILTER($D$2:$D$673,_xlfn.MAP($E$2:$E$673,_xlfn.LAMBDA(_xlpm.x,_xlpm.x=$E481))))</f>
        <v>4.6838407494145199E-4</v>
      </c>
      <c r="K481" s="4">
        <f>$D481/J481</f>
        <v>1</v>
      </c>
      <c r="L481" s="4" cm="1">
        <f t="array" ref="L481">SUM(_xlfn._xlws.FILTER($D$2:$D$673,_xlfn.MAP($F$2:$F$673,_xlfn.LAMBDA(_xlpm.x,_xlpm.x=$F481))))</f>
        <v>3.7470725995316159E-3</v>
      </c>
      <c r="M481" s="4">
        <f>$D481/L481</f>
        <v>0.125</v>
      </c>
      <c r="N481" s="4">
        <f>_xlfn.LET(_xlpm.freq,B481,_xlpm.size,H481+1,_xlpm.F,O481,LOG(1+_xlpm.freq)*LOG(1+_xlpm.size)*_xlpm.F)</f>
        <v>4.0275137017536239E-2</v>
      </c>
      <c r="O481" s="4">
        <f>_xlfn.LET(_xlpm.a,M481,_xlpm.b,K481,2*_xlpm.a*_xlpm.b/(_xlpm.a+_xlpm.b))</f>
        <v>0.22222222222222221</v>
      </c>
      <c r="P481" s="4">
        <f>_xlfn.LET(_xlpm.p,K481,_xlpm.q,M481,LOG(_xlpm.p/_xlpm.q))</f>
        <v>0.90308998699194354</v>
      </c>
      <c r="Q481" s="4"/>
    </row>
    <row r="482" spans="1:17">
      <c r="A482" s="3" t="str">
        <f>_xlfn.LET(_xlpm.sep," : ",CONCATENATE(E482,_xlpm.sep,F482))</f>
        <v>~ahm~ : [aːm]</v>
      </c>
      <c r="B482" s="1">
        <v>1</v>
      </c>
      <c r="C482" s="3" t="s">
        <v>140</v>
      </c>
      <c r="D482" s="4">
        <f>B482/freq.sum.r1a</f>
        <v>4.6838407494145199E-4</v>
      </c>
      <c r="E482" s="4" t="str">
        <f>_xlfn.LET(_xlpm.sep,":",_xlpm.w,$C482,_xlfn.CONCAT("~",RIGHT(_xlpm.w,LEN(_xlpm.w)-FIND(_xlpm.sep,_xlpm.w)),"~"))</f>
        <v>~ahm~</v>
      </c>
      <c r="F482" s="4" t="str">
        <f>_xlfn.LET(_xlpm.sep,":",_xlpm.w,$C482,_xlfn.CONCAT("[",LEFT(_xlpm.w,FIND(_xlpm.sep,_xlpm.w)-1),"]"))</f>
        <v>[aːm]</v>
      </c>
      <c r="G482" s="5">
        <f>_xlfn.LET(_xlpm.w,E482,LEN(_xlpm.w)-2)</f>
        <v>3</v>
      </c>
      <c r="H482" s="5">
        <f>_xlfn.LET(_xlpm.w,F482,LEN(_xlpm.w)-2)</f>
        <v>3</v>
      </c>
      <c r="I482" s="5">
        <f>_xlfn.LET(_xlpm.a,H482,_xlpm.b,G482,MAX(_xlpm.a,_xlpm.b))</f>
        <v>3</v>
      </c>
      <c r="J482" s="4" cm="1">
        <f t="array" ref="J482">SUM(_xlfn._xlws.FILTER($D$2:$D$673,_xlfn.MAP($E$2:$E$673,_xlfn.LAMBDA(_xlpm.x,_xlpm.x=$E482))))</f>
        <v>4.6838407494145199E-4</v>
      </c>
      <c r="K482" s="4">
        <f>$D482/J482</f>
        <v>1</v>
      </c>
      <c r="L482" s="4" cm="1">
        <f t="array" ref="L482">SUM(_xlfn._xlws.FILTER($D$2:$D$673,_xlfn.MAP($F$2:$F$673,_xlfn.LAMBDA(_xlpm.x,_xlpm.x=$F482))))</f>
        <v>4.2154566744730679E-3</v>
      </c>
      <c r="M482" s="4">
        <f>$D482/L482</f>
        <v>0.1111111111111111</v>
      </c>
      <c r="N482" s="4">
        <f>_xlfn.LET(_xlpm.freq,B482,_xlpm.size,H482+1,_xlpm.F,O482,LOG(1+_xlpm.freq)*LOG(1+_xlpm.size)*_xlpm.F)</f>
        <v>4.2082187474904935E-2</v>
      </c>
      <c r="O482" s="4">
        <f>_xlfn.LET(_xlpm.a,M482,_xlpm.b,K482,2*_xlpm.a*_xlpm.b/(_xlpm.a+_xlpm.b))</f>
        <v>0.19999999999999998</v>
      </c>
      <c r="P482" s="4">
        <f>_xlfn.LET(_xlpm.p,K482,_xlpm.q,M482,LOG(_xlpm.p/_xlpm.q))</f>
        <v>0.95424250943932487</v>
      </c>
      <c r="Q482" s="4"/>
    </row>
    <row r="483" spans="1:17">
      <c r="A483" s="3" t="str">
        <f>_xlfn.LET(_xlpm.sep," : ",CONCATENATE(E483,_xlpm.sep,F483))</f>
        <v>~ieh~ : [iː]</v>
      </c>
      <c r="B483" s="1">
        <v>1</v>
      </c>
      <c r="C483" s="3" t="s">
        <v>267</v>
      </c>
      <c r="D483" s="4">
        <f>B483/freq.sum.r1a</f>
        <v>4.6838407494145199E-4</v>
      </c>
      <c r="E483" s="4" t="str">
        <f>_xlfn.LET(_xlpm.sep,":",_xlpm.w,$C483,_xlfn.CONCAT("~",RIGHT(_xlpm.w,LEN(_xlpm.w)-FIND(_xlpm.sep,_xlpm.w)),"~"))</f>
        <v>~ieh~</v>
      </c>
      <c r="F483" s="4" t="str">
        <f>_xlfn.LET(_xlpm.sep,":",_xlpm.w,$C483,_xlfn.CONCAT("[",LEFT(_xlpm.w,FIND(_xlpm.sep,_xlpm.w)-1),"]"))</f>
        <v>[iː]</v>
      </c>
      <c r="G483" s="5">
        <f>_xlfn.LET(_xlpm.w,E483,LEN(_xlpm.w)-2)</f>
        <v>3</v>
      </c>
      <c r="H483" s="5">
        <f>_xlfn.LET(_xlpm.w,F483,LEN(_xlpm.w)-2)</f>
        <v>2</v>
      </c>
      <c r="I483" s="5">
        <f>_xlfn.LET(_xlpm.a,H483,_xlpm.b,G483,MAX(_xlpm.a,_xlpm.b))</f>
        <v>3</v>
      </c>
      <c r="J483" s="4" cm="1">
        <f t="array" ref="J483">SUM(_xlfn._xlws.FILTER($D$2:$D$673,_xlfn.MAP($E$2:$E$673,_xlfn.LAMBDA(_xlpm.x,_xlpm.x=$E483))))</f>
        <v>4.6838407494145199E-4</v>
      </c>
      <c r="K483" s="4">
        <f>$D483/J483</f>
        <v>1</v>
      </c>
      <c r="L483" s="4" cm="1">
        <f t="array" ref="L483">SUM(_xlfn._xlws.FILTER($D$2:$D$673,_xlfn.MAP($F$2:$F$673,_xlfn.LAMBDA(_xlpm.x,_xlpm.x=$F483))))</f>
        <v>7.0257611241217799E-3</v>
      </c>
      <c r="M483" s="4">
        <f>$D483/L483</f>
        <v>6.6666666666666666E-2</v>
      </c>
      <c r="N483" s="4">
        <f>_xlfn.LET(_xlpm.freq,B483,_xlpm.size,H483+1,_xlpm.F,O483,LOG(1+_xlpm.freq)*LOG(1+_xlpm.size)*_xlpm.F)</f>
        <v>2.2654764572364136E-2</v>
      </c>
      <c r="O483" s="4">
        <f>_xlfn.LET(_xlpm.a,M483,_xlpm.b,K483,2*_xlpm.a*_xlpm.b/(_xlpm.a+_xlpm.b))</f>
        <v>0.125</v>
      </c>
      <c r="P483" s="4">
        <f>_xlfn.LET(_xlpm.p,K483,_xlpm.q,M483,LOG(_xlpm.p/_xlpm.q))</f>
        <v>1.1760912590556813</v>
      </c>
      <c r="Q483" s="4"/>
    </row>
    <row r="484" spans="1:17">
      <c r="A484" s="3" t="str">
        <f>_xlfn.LET(_xlpm.sep," : ",CONCATENATE(E484,_xlpm.sep,F484))</f>
        <v>~eug~ : [k]</v>
      </c>
      <c r="B484" s="1">
        <v>2</v>
      </c>
      <c r="C484" s="3" t="s">
        <v>294</v>
      </c>
      <c r="D484" s="4">
        <f>B484/freq.sum.r1a</f>
        <v>9.3676814988290398E-4</v>
      </c>
      <c r="E484" s="4" t="str">
        <f>_xlfn.LET(_xlpm.sep,":",_xlpm.w,$C484,_xlfn.CONCAT("~",RIGHT(_xlpm.w,LEN(_xlpm.w)-FIND(_xlpm.sep,_xlpm.w)),"~"))</f>
        <v>~eug~</v>
      </c>
      <c r="F484" s="4" t="str">
        <f>_xlfn.LET(_xlpm.sep,":",_xlpm.w,$C484,_xlfn.CONCAT("[",LEFT(_xlpm.w,FIND(_xlpm.sep,_xlpm.w)-1),"]"))</f>
        <v>[k]</v>
      </c>
      <c r="G484" s="5">
        <f>_xlfn.LET(_xlpm.w,E484,LEN(_xlpm.w)-2)</f>
        <v>3</v>
      </c>
      <c r="H484" s="5">
        <f>_xlfn.LET(_xlpm.w,F484,LEN(_xlpm.w)-2)</f>
        <v>1</v>
      </c>
      <c r="I484" s="5">
        <f>_xlfn.LET(_xlpm.a,H484,_xlpm.b,G484,MAX(_xlpm.a,_xlpm.b))</f>
        <v>3</v>
      </c>
      <c r="J484" s="4" cm="1">
        <f t="array" ref="J484">SUM(_xlfn._xlws.FILTER($D$2:$D$673,_xlfn.MAP($E$2:$E$673,_xlfn.LAMBDA(_xlpm.x,_xlpm.x=$E484))))</f>
        <v>9.3676814988290398E-4</v>
      </c>
      <c r="K484" s="4">
        <f>$D484/J484</f>
        <v>1</v>
      </c>
      <c r="L484" s="4" cm="1">
        <f t="array" ref="L484">SUM(_xlfn._xlws.FILTER($D$2:$D$673,_xlfn.MAP($F$2:$F$673,_xlfn.LAMBDA(_xlpm.x,_xlpm.x=$F484))))</f>
        <v>1.4519906323185011E-2</v>
      </c>
      <c r="M484" s="4">
        <f>$D484/L484</f>
        <v>6.4516129032258063E-2</v>
      </c>
      <c r="N484" s="4">
        <f>_xlfn.LET(_xlpm.freq,B484,_xlpm.size,H484+1,_xlpm.F,O484,LOG(1+_xlpm.freq)*LOG(1+_xlpm.size)*_xlpm.F)</f>
        <v>2.7593295964274546E-2</v>
      </c>
      <c r="O484" s="4">
        <f>_xlfn.LET(_xlpm.a,M484,_xlpm.b,K484,2*_xlpm.a*_xlpm.b/(_xlpm.a+_xlpm.b))</f>
        <v>0.12121212121212122</v>
      </c>
      <c r="P484" s="4">
        <f>_xlfn.LET(_xlpm.p,K484,_xlpm.q,M484,LOG(_xlpm.p/_xlpm.q))</f>
        <v>1.1903316981702914</v>
      </c>
      <c r="Q484" s="4"/>
    </row>
    <row r="485" spans="1:17">
      <c r="A485" s="3" t="str">
        <f>_xlfn.LET(_xlpm.sep," : ",CONCATENATE(E485,_xlpm.sep,F485))</f>
        <v>~eun~ : [n]</v>
      </c>
      <c r="B485" s="1">
        <v>1</v>
      </c>
      <c r="C485" s="3" t="s">
        <v>305</v>
      </c>
      <c r="D485" s="4">
        <f>B485/freq.sum.r1a</f>
        <v>4.6838407494145199E-4</v>
      </c>
      <c r="E485" s="3" t="str">
        <f>_xlfn.LET(_xlpm.sep,":",_xlpm.w,$C485,_xlfn.CONCAT("~",RIGHT(_xlpm.w,LEN(_xlpm.w)-FIND(_xlpm.sep,_xlpm.w)),"~"))</f>
        <v>~eun~</v>
      </c>
      <c r="F485" s="3" t="str">
        <f>_xlfn.LET(_xlpm.sep,":",_xlpm.w,$C485,_xlfn.CONCAT("[",LEFT(_xlpm.w,FIND(_xlpm.sep,_xlpm.w)-1),"]"))</f>
        <v>[n]</v>
      </c>
      <c r="G485" s="5">
        <f>_xlfn.LET(_xlpm.w,E485,LEN(_xlpm.w)-2)</f>
        <v>3</v>
      </c>
      <c r="H485" s="5">
        <f>_xlfn.LET(_xlpm.w,F485,LEN(_xlpm.w)-2)</f>
        <v>1</v>
      </c>
      <c r="I485" s="5">
        <f>_xlfn.LET(_xlpm.a,H485,_xlpm.b,G485,MAX(_xlpm.a,_xlpm.b))</f>
        <v>3</v>
      </c>
      <c r="J485" s="4" cm="1">
        <f t="array" ref="J485">SUM(_xlfn._xlws.FILTER($D$2:$D$673,_xlfn.MAP($E$2:$E$673,_xlfn.LAMBDA(_xlpm.x,_xlpm.x=$E485))))</f>
        <v>4.6838407494145199E-4</v>
      </c>
      <c r="K485" s="4">
        <f>$D485/J485</f>
        <v>1</v>
      </c>
      <c r="L485" s="4" cm="1">
        <f t="array" ref="L485">SUM(_xlfn._xlws.FILTER($D$2:$D$673,_xlfn.MAP($F$2:$F$673,_xlfn.LAMBDA(_xlpm.x,_xlpm.x=$F485))))</f>
        <v>9.8360655737704909E-3</v>
      </c>
      <c r="M485" s="4">
        <f>$D485/L485</f>
        <v>4.7619047619047623E-2</v>
      </c>
      <c r="N485" s="4">
        <f>_xlfn.LET(_xlpm.freq,B485,_xlpm.size,H485+1,_xlpm.F,O485,LOG(1+_xlpm.freq)*LOG(1+_xlpm.size)*_xlpm.F)</f>
        <v>1.3057073567223024E-2</v>
      </c>
      <c r="O485" s="4">
        <f>_xlfn.LET(_xlpm.a,M485,_xlpm.b,K485,2*_xlpm.a*_xlpm.b/(_xlpm.a+_xlpm.b))</f>
        <v>9.0909090909090912E-2</v>
      </c>
      <c r="P485" s="4">
        <f>_xlfn.LET(_xlpm.p,K485,_xlpm.q,M485,LOG(_xlpm.p/_xlpm.q))</f>
        <v>1.3222192947339193</v>
      </c>
      <c r="Q485" s="4"/>
    </row>
    <row r="486" spans="1:17">
      <c r="A486" s="3" t="str">
        <f>_xlfn.LET(_xlpm.sep," : ",CONCATENATE(E486,_xlpm.sep,F486))</f>
        <v>~önn~ : [n]</v>
      </c>
      <c r="B486" s="1">
        <v>1</v>
      </c>
      <c r="C486" s="3" t="s">
        <v>306</v>
      </c>
      <c r="D486" s="4">
        <f>B486/freq.sum.r1a</f>
        <v>4.6838407494145199E-4</v>
      </c>
      <c r="E486" s="4" t="str">
        <f>_xlfn.LET(_xlpm.sep,":",_xlpm.w,$C486,_xlfn.CONCAT("~",RIGHT(_xlpm.w,LEN(_xlpm.w)-FIND(_xlpm.sep,_xlpm.w)),"~"))</f>
        <v>~önn~</v>
      </c>
      <c r="F486" s="4" t="str">
        <f>_xlfn.LET(_xlpm.sep,":",_xlpm.w,$C486,_xlfn.CONCAT("[",LEFT(_xlpm.w,FIND(_xlpm.sep,_xlpm.w)-1),"]"))</f>
        <v>[n]</v>
      </c>
      <c r="G486" s="5">
        <f>_xlfn.LET(_xlpm.w,E486,LEN(_xlpm.w)-2)</f>
        <v>3</v>
      </c>
      <c r="H486" s="5">
        <f>_xlfn.LET(_xlpm.w,F486,LEN(_xlpm.w)-2)</f>
        <v>1</v>
      </c>
      <c r="I486" s="5">
        <f>_xlfn.LET(_xlpm.a,H486,_xlpm.b,G486,MAX(_xlpm.a,_xlpm.b))</f>
        <v>3</v>
      </c>
      <c r="J486" s="4" cm="1">
        <f t="array" ref="J486">SUM(_xlfn._xlws.FILTER($D$2:$D$673,_xlfn.MAP($E$2:$E$673,_xlfn.LAMBDA(_xlpm.x,_xlpm.x=$E486))))</f>
        <v>4.6838407494145199E-4</v>
      </c>
      <c r="K486" s="4">
        <f>$D486/J486</f>
        <v>1</v>
      </c>
      <c r="L486" s="4" cm="1">
        <f t="array" ref="L486">SUM(_xlfn._xlws.FILTER($D$2:$D$673,_xlfn.MAP($F$2:$F$673,_xlfn.LAMBDA(_xlpm.x,_xlpm.x=$F486))))</f>
        <v>9.8360655737704909E-3</v>
      </c>
      <c r="M486" s="4">
        <f>$D486/L486</f>
        <v>4.7619047619047623E-2</v>
      </c>
      <c r="N486" s="4">
        <f>_xlfn.LET(_xlpm.freq,B486,_xlpm.size,H486+1,_xlpm.F,O486,LOG(1+_xlpm.freq)*LOG(1+_xlpm.size)*_xlpm.F)</f>
        <v>1.3057073567223024E-2</v>
      </c>
      <c r="O486" s="4">
        <f>_xlfn.LET(_xlpm.a,M486,_xlpm.b,K486,2*_xlpm.a*_xlpm.b/(_xlpm.a+_xlpm.b))</f>
        <v>9.0909090909090912E-2</v>
      </c>
      <c r="P486" s="4">
        <f>_xlfn.LET(_xlpm.p,K486,_xlpm.q,M486,LOG(_xlpm.p/_xlpm.q))</f>
        <v>1.3222192947339193</v>
      </c>
      <c r="Q486" s="4"/>
    </row>
    <row r="487" spans="1:17">
      <c r="A487" s="3" t="str">
        <f>_xlfn.LET(_xlpm.sep," : ",CONCATENATE(E487,_xlpm.sep,F487))</f>
        <v>~eud~ : [d]</v>
      </c>
      <c r="B487" s="1">
        <v>1</v>
      </c>
      <c r="C487" s="3" t="s">
        <v>210</v>
      </c>
      <c r="D487" s="4">
        <f>B487/freq.sum.r1a</f>
        <v>4.6838407494145199E-4</v>
      </c>
      <c r="E487" s="4" t="str">
        <f>_xlfn.LET(_xlpm.sep,":",_xlpm.w,$C487,_xlfn.CONCAT("~",RIGHT(_xlpm.w,LEN(_xlpm.w)-FIND(_xlpm.sep,_xlpm.w)),"~"))</f>
        <v>~eud~</v>
      </c>
      <c r="F487" s="4" t="str">
        <f>_xlfn.LET(_xlpm.sep,":",_xlpm.w,$C487,_xlfn.CONCAT("[",LEFT(_xlpm.w,FIND(_xlpm.sep,_xlpm.w)-1),"]"))</f>
        <v>[d]</v>
      </c>
      <c r="G487" s="5">
        <f>_xlfn.LET(_xlpm.w,E487,LEN(_xlpm.w)-2)</f>
        <v>3</v>
      </c>
      <c r="H487" s="5">
        <f>_xlfn.LET(_xlpm.w,F487,LEN(_xlpm.w)-2)</f>
        <v>1</v>
      </c>
      <c r="I487" s="5">
        <f>_xlfn.LET(_xlpm.a,H487,_xlpm.b,G487,MAX(_xlpm.a,_xlpm.b))</f>
        <v>3</v>
      </c>
      <c r="J487" s="4" cm="1">
        <f t="array" ref="J487">SUM(_xlfn._xlws.FILTER($D$2:$D$673,_xlfn.MAP($E$2:$E$673,_xlfn.LAMBDA(_xlpm.x,_xlpm.x=$E487))))</f>
        <v>4.6838407494145199E-4</v>
      </c>
      <c r="K487" s="4">
        <f>$D487/J487</f>
        <v>1</v>
      </c>
      <c r="L487" s="4" cm="1">
        <f t="array" ref="L487">SUM(_xlfn._xlws.FILTER($D$2:$D$673,_xlfn.MAP($F$2:$F$673,_xlfn.LAMBDA(_xlpm.x,_xlpm.x=$F487))))</f>
        <v>1.2177985948477753E-2</v>
      </c>
      <c r="M487" s="4">
        <f>$D487/L487</f>
        <v>3.8461538461538457E-2</v>
      </c>
      <c r="N487" s="4">
        <f>_xlfn.LET(_xlpm.freq,B487,_xlpm.size,H487+1,_xlpm.F,O487,LOG(1+_xlpm.freq)*LOG(1+_xlpm.size)*_xlpm.F)</f>
        <v>1.0639096980700239E-2</v>
      </c>
      <c r="O487" s="4">
        <f>_xlfn.LET(_xlpm.a,M487,_xlpm.b,K487,2*_xlpm.a*_xlpm.b/(_xlpm.a+_xlpm.b))</f>
        <v>7.4074074074074056E-2</v>
      </c>
      <c r="P487" s="4">
        <f>_xlfn.LET(_xlpm.p,K487,_xlpm.q,M487,LOG(_xlpm.p/_xlpm.q))</f>
        <v>1.414973347970818</v>
      </c>
      <c r="Q487" s="4"/>
    </row>
    <row r="488" spans="1:17">
      <c r="A488" s="3" t="str">
        <f>_xlfn.LET(_xlpm.sep," : ",CONCATENATE(E488,_xlpm.sep,F488))</f>
        <v>~äum~ : [m]</v>
      </c>
      <c r="B488" s="1">
        <v>1</v>
      </c>
      <c r="C488" s="3" t="s">
        <v>303</v>
      </c>
      <c r="D488" s="4">
        <f>B488/freq.sum.r1a</f>
        <v>4.6838407494145199E-4</v>
      </c>
      <c r="E488" s="3" t="str">
        <f>_xlfn.LET(_xlpm.sep,":",_xlpm.w,$C488,_xlfn.CONCAT("~",RIGHT(_xlpm.w,LEN(_xlpm.w)-FIND(_xlpm.sep,_xlpm.w)),"~"))</f>
        <v>~äum~</v>
      </c>
      <c r="F488" s="3" t="str">
        <f>_xlfn.LET(_xlpm.sep,":",_xlpm.w,$C488,_xlfn.CONCAT("[",LEFT(_xlpm.w,FIND(_xlpm.sep,_xlpm.w)-1),"]"))</f>
        <v>[m]</v>
      </c>
      <c r="G488" s="5">
        <f>_xlfn.LET(_xlpm.w,E488,LEN(_xlpm.w)-2)</f>
        <v>3</v>
      </c>
      <c r="H488" s="5">
        <f>_xlfn.LET(_xlpm.w,F488,LEN(_xlpm.w)-2)</f>
        <v>1</v>
      </c>
      <c r="I488" s="5">
        <f>_xlfn.LET(_xlpm.a,H488,_xlpm.b,G488,MAX(_xlpm.a,_xlpm.b))</f>
        <v>3</v>
      </c>
      <c r="J488" s="4" cm="1">
        <f t="array" ref="J488">SUM(_xlfn._xlws.FILTER($D$2:$D$673,_xlfn.MAP($E$2:$E$673,_xlfn.LAMBDA(_xlpm.x,_xlpm.x=$E488))))</f>
        <v>4.6838407494145199E-4</v>
      </c>
      <c r="K488" s="4">
        <f>$D488/J488</f>
        <v>1</v>
      </c>
      <c r="L488" s="4" cm="1">
        <f t="array" ref="L488">SUM(_xlfn._xlws.FILTER($D$2:$D$673,_xlfn.MAP($F$2:$F$673,_xlfn.LAMBDA(_xlpm.x,_xlpm.x=$F488))))</f>
        <v>2.3419203747072598E-2</v>
      </c>
      <c r="M488" s="4">
        <f>$D488/L488</f>
        <v>0.02</v>
      </c>
      <c r="N488" s="4">
        <f>_xlfn.LET(_xlpm.freq,B488,_xlpm.size,H488+1,_xlpm.F,O488,LOG(1+_xlpm.freq)*LOG(1+_xlpm.size)*_xlpm.F)</f>
        <v>5.6324631074295391E-3</v>
      </c>
      <c r="O488" s="4">
        <f>_xlfn.LET(_xlpm.a,M488,_xlpm.b,K488,2*_xlpm.a*_xlpm.b/(_xlpm.a+_xlpm.b))</f>
        <v>3.9215686274509803E-2</v>
      </c>
      <c r="P488" s="4">
        <f>_xlfn.LET(_xlpm.p,K488,_xlpm.q,M488,LOG(_xlpm.p/_xlpm.q))</f>
        <v>1.6989700043360187</v>
      </c>
      <c r="Q488" s="4"/>
    </row>
    <row r="489" spans="1:17">
      <c r="A489" s="3" t="str">
        <f>_xlfn.LET(_xlpm.sep," : ",CONCATENATE(E489,_xlpm.sep,F489))</f>
        <v>~war~ : [v]</v>
      </c>
      <c r="B489" s="1">
        <v>1</v>
      </c>
      <c r="C489" s="3" t="s">
        <v>381</v>
      </c>
      <c r="D489" s="4">
        <f>B489/freq.sum.r1a</f>
        <v>4.6838407494145199E-4</v>
      </c>
      <c r="E489" s="3" t="str">
        <f>_xlfn.LET(_xlpm.sep,":",_xlpm.w,$C489,_xlfn.CONCAT("~",RIGHT(_xlpm.w,LEN(_xlpm.w)-FIND(_xlpm.sep,_xlpm.w)),"~"))</f>
        <v>~war~</v>
      </c>
      <c r="F489" s="3" t="str">
        <f>_xlfn.LET(_xlpm.sep,":",_xlpm.w,$C489,_xlfn.CONCAT("[",LEFT(_xlpm.w,FIND(_xlpm.sep,_xlpm.w)-1),"]"))</f>
        <v>[v]</v>
      </c>
      <c r="G489" s="5">
        <f>_xlfn.LET(_xlpm.w,E489,LEN(_xlpm.w)-2)</f>
        <v>3</v>
      </c>
      <c r="H489" s="5">
        <f>_xlfn.LET(_xlpm.w,F489,LEN(_xlpm.w)-2)</f>
        <v>1</v>
      </c>
      <c r="I489" s="5">
        <f>_xlfn.LET(_xlpm.a,H489,_xlpm.b,G489,MAX(_xlpm.a,_xlpm.b))</f>
        <v>3</v>
      </c>
      <c r="J489" s="4" cm="1">
        <f t="array" ref="J489">SUM(_xlfn._xlws.FILTER($D$2:$D$673,_xlfn.MAP($E$2:$E$673,_xlfn.LAMBDA(_xlpm.x,_xlpm.x=$E489))))</f>
        <v>4.6838407494145199E-4</v>
      </c>
      <c r="K489" s="4">
        <f>$D489/J489</f>
        <v>1</v>
      </c>
      <c r="L489" s="4" cm="1">
        <f t="array" ref="L489">SUM(_xlfn._xlws.FILTER($D$2:$D$673,_xlfn.MAP($F$2:$F$673,_xlfn.LAMBDA(_xlpm.x,_xlpm.x=$F489))))</f>
        <v>3.0444964871194378E-2</v>
      </c>
      <c r="M489" s="4">
        <f>$D489/L489</f>
        <v>1.5384615384615385E-2</v>
      </c>
      <c r="N489" s="4">
        <f>_xlfn.LET(_xlpm.freq,B489,_xlpm.size,H489+1,_xlpm.F,O489,LOG(1+_xlpm.freq)*LOG(1+_xlpm.size)*_xlpm.F)</f>
        <v>4.3523578557410087E-3</v>
      </c>
      <c r="O489" s="4">
        <f>_xlfn.LET(_xlpm.a,M489,_xlpm.b,K489,2*_xlpm.a*_xlpm.b/(_xlpm.a+_xlpm.b))</f>
        <v>3.0303030303030307E-2</v>
      </c>
      <c r="P489" s="4">
        <f>_xlfn.LET(_xlpm.p,K489,_xlpm.q,M489,LOG(_xlpm.p/_xlpm.q))</f>
        <v>1.8129133566428555</v>
      </c>
      <c r="Q489" s="4"/>
    </row>
    <row r="490" spans="1:17">
      <c r="A490" s="3" t="str">
        <f>_xlfn.LET(_xlpm.sep," : ",CONCATENATE(E490,_xlpm.sep,F490))</f>
        <v>~arzt~ : [aʁtst]</v>
      </c>
      <c r="B490" s="1">
        <v>1</v>
      </c>
      <c r="C490" s="3" t="s">
        <v>181</v>
      </c>
      <c r="D490" s="4">
        <f>B490/freq.sum.r1a</f>
        <v>4.6838407494145199E-4</v>
      </c>
      <c r="E490" s="3" t="str">
        <f>_xlfn.LET(_xlpm.sep,":",_xlpm.w,$C490,_xlfn.CONCAT("~",RIGHT(_xlpm.w,LEN(_xlpm.w)-FIND(_xlpm.sep,_xlpm.w)),"~"))</f>
        <v>~arzt~</v>
      </c>
      <c r="F490" s="3" t="str">
        <f>_xlfn.LET(_xlpm.sep,":",_xlpm.w,$C490,_xlfn.CONCAT("[",LEFT(_xlpm.w,FIND(_xlpm.sep,_xlpm.w)-1),"]"))</f>
        <v>[aʁtst]</v>
      </c>
      <c r="G490" s="5">
        <f>_xlfn.LET(_xlpm.w,E490,LEN(_xlpm.w)-2)</f>
        <v>4</v>
      </c>
      <c r="H490" s="5">
        <f>_xlfn.LET(_xlpm.w,F490,LEN(_xlpm.w)-2)</f>
        <v>5</v>
      </c>
      <c r="I490" s="5">
        <f>_xlfn.LET(_xlpm.a,H490,_xlpm.b,G490,MAX(_xlpm.a,_xlpm.b))</f>
        <v>5</v>
      </c>
      <c r="J490" s="4" cm="1">
        <f t="array" ref="J490">SUM(_xlfn._xlws.FILTER($D$2:$D$673,_xlfn.MAP($E$2:$E$673,_xlfn.LAMBDA(_xlpm.x,_xlpm.x=$E490))))</f>
        <v>9.3676814988290398E-4</v>
      </c>
      <c r="K490" s="4">
        <f>$D490/J490</f>
        <v>0.5</v>
      </c>
      <c r="L490" s="4" cm="1">
        <f t="array" ref="L490">SUM(_xlfn._xlws.FILTER($D$2:$D$673,_xlfn.MAP($F$2:$F$673,_xlfn.LAMBDA(_xlpm.x,_xlpm.x=$F490))))</f>
        <v>4.6838407494145199E-4</v>
      </c>
      <c r="M490" s="4">
        <f>$D490/L490</f>
        <v>1</v>
      </c>
      <c r="N490" s="4">
        <f>_xlfn.LET(_xlpm.freq,B490,_xlpm.size,H490+1,_xlpm.F,O490,LOG(1+_xlpm.freq)*LOG(1+_xlpm.size)*_xlpm.F)</f>
        <v>0.16959990621408716</v>
      </c>
      <c r="O490" s="4">
        <f>_xlfn.LET(_xlpm.a,M490,_xlpm.b,K490,2*_xlpm.a*_xlpm.b/(_xlpm.a+_xlpm.b))</f>
        <v>0.66666666666666663</v>
      </c>
      <c r="P490" s="4">
        <f>_xlfn.LET(_xlpm.p,K490,_xlpm.q,M490,LOG(_xlpm.p/_xlpm.q))</f>
        <v>-0.3010299956639812</v>
      </c>
      <c r="Q490" s="4"/>
    </row>
    <row r="491" spans="1:17">
      <c r="A491" s="3" t="str">
        <f>_xlfn.LET(_xlpm.sep," : ",CONCATENATE(E491,_xlpm.sep,F491))</f>
        <v>~arzt~ : [aːʁtst]</v>
      </c>
      <c r="B491" s="1">
        <v>1</v>
      </c>
      <c r="C491" s="3" t="s">
        <v>201</v>
      </c>
      <c r="D491" s="4">
        <f>B491/freq.sum.r1a</f>
        <v>4.6838407494145199E-4</v>
      </c>
      <c r="E491" s="3" t="str">
        <f>_xlfn.LET(_xlpm.sep,":",_xlpm.w,$C491,_xlfn.CONCAT("~",RIGHT(_xlpm.w,LEN(_xlpm.w)-FIND(_xlpm.sep,_xlpm.w)),"~"))</f>
        <v>~arzt~</v>
      </c>
      <c r="F491" s="3" t="str">
        <f>_xlfn.LET(_xlpm.sep,":",_xlpm.w,$C491,_xlfn.CONCAT("[",LEFT(_xlpm.w,FIND(_xlpm.sep,_xlpm.w)-1),"]"))</f>
        <v>[aːʁtst]</v>
      </c>
      <c r="G491" s="5">
        <f>_xlfn.LET(_xlpm.w,E491,LEN(_xlpm.w)-2)</f>
        <v>4</v>
      </c>
      <c r="H491" s="5">
        <f>_xlfn.LET(_xlpm.w,F491,LEN(_xlpm.w)-2)</f>
        <v>6</v>
      </c>
      <c r="I491" s="5">
        <f>_xlfn.LET(_xlpm.a,H491,_xlpm.b,G491,MAX(_xlpm.a,_xlpm.b))</f>
        <v>6</v>
      </c>
      <c r="J491" s="4" cm="1">
        <f t="array" ref="J491">SUM(_xlfn._xlws.FILTER($D$2:$D$673,_xlfn.MAP($E$2:$E$673,_xlfn.LAMBDA(_xlpm.x,_xlpm.x=$E491))))</f>
        <v>9.3676814988290398E-4</v>
      </c>
      <c r="K491" s="4">
        <f>$D491/J491</f>
        <v>0.5</v>
      </c>
      <c r="L491" s="4" cm="1">
        <f t="array" ref="L491">SUM(_xlfn._xlws.FILTER($D$2:$D$673,_xlfn.MAP($F$2:$F$673,_xlfn.LAMBDA(_xlpm.x,_xlpm.x=$F491))))</f>
        <v>4.6838407494145199E-4</v>
      </c>
      <c r="M491" s="4">
        <f>$D491/L491</f>
        <v>1</v>
      </c>
      <c r="N491" s="4">
        <f>_xlfn.LET(_xlpm.freq,B491,_xlpm.size,H491+1,_xlpm.F,O491,LOG(1+_xlpm.freq)*LOG(1+_xlpm.size)*_xlpm.F)</f>
        <v>0.18123811657891303</v>
      </c>
      <c r="O491" s="4">
        <f>_xlfn.LET(_xlpm.a,M491,_xlpm.b,K491,2*_xlpm.a*_xlpm.b/(_xlpm.a+_xlpm.b))</f>
        <v>0.66666666666666663</v>
      </c>
      <c r="P491" s="4">
        <f>_xlfn.LET(_xlpm.p,K491,_xlpm.q,M491,LOG(_xlpm.p/_xlpm.q))</f>
        <v>-0.3010299956639812</v>
      </c>
      <c r="Q491" s="4"/>
    </row>
    <row r="492" spans="1:17">
      <c r="A492" s="3" t="str">
        <f>_xlfn.LET(_xlpm.sep," : ",CONCATENATE(E492,_xlpm.sep,F492))</f>
        <v>~ance~ : [aŋs]</v>
      </c>
      <c r="B492" s="1">
        <v>1</v>
      </c>
      <c r="C492" s="3" t="s">
        <v>160</v>
      </c>
      <c r="D492" s="4">
        <f>B492/freq.sum.r1a</f>
        <v>4.6838407494145199E-4</v>
      </c>
      <c r="E492" s="4" t="str">
        <f>_xlfn.LET(_xlpm.sep,":",_xlpm.w,$C492,_xlfn.CONCAT("~",RIGHT(_xlpm.w,LEN(_xlpm.w)-FIND(_xlpm.sep,_xlpm.w)),"~"))</f>
        <v>~ance~</v>
      </c>
      <c r="F492" s="4" t="str">
        <f>_xlfn.LET(_xlpm.sep,":",_xlpm.w,$C492,_xlfn.CONCAT("[",LEFT(_xlpm.w,FIND(_xlpm.sep,_xlpm.w)-1),"]"))</f>
        <v>[aŋs]</v>
      </c>
      <c r="G492" s="5">
        <f>_xlfn.LET(_xlpm.w,E492,LEN(_xlpm.w)-2)</f>
        <v>4</v>
      </c>
      <c r="H492" s="5">
        <f>_xlfn.LET(_xlpm.w,F492,LEN(_xlpm.w)-2)</f>
        <v>3</v>
      </c>
      <c r="I492" s="5">
        <f>_xlfn.LET(_xlpm.a,H492,_xlpm.b,G492,MAX(_xlpm.a,_xlpm.b))</f>
        <v>4</v>
      </c>
      <c r="J492" s="4" cm="1">
        <f t="array" ref="J492">SUM(_xlfn._xlws.FILTER($D$2:$D$673,_xlfn.MAP($E$2:$E$673,_xlfn.LAMBDA(_xlpm.x,_xlpm.x=$E492))))</f>
        <v>1.405152224824356E-3</v>
      </c>
      <c r="K492" s="4">
        <f>$D492/J492</f>
        <v>0.33333333333333331</v>
      </c>
      <c r="L492" s="4" cm="1">
        <f t="array" ref="L492">SUM(_xlfn._xlws.FILTER($D$2:$D$673,_xlfn.MAP($F$2:$F$673,_xlfn.LAMBDA(_xlpm.x,_xlpm.x=$F492))))</f>
        <v>9.3676814988290398E-4</v>
      </c>
      <c r="M492" s="4">
        <f>$D492/L492</f>
        <v>0.5</v>
      </c>
      <c r="N492" s="4">
        <f>_xlfn.LET(_xlpm.freq,B492,_xlpm.size,H492+1,_xlpm.F,O492,LOG(1+_xlpm.freq)*LOG(1+_xlpm.size)*_xlpm.F)</f>
        <v>8.4164374949809884E-2</v>
      </c>
      <c r="O492" s="4">
        <f>_xlfn.LET(_xlpm.a,M492,_xlpm.b,K492,2*_xlpm.a*_xlpm.b/(_xlpm.a+_xlpm.b))</f>
        <v>0.4</v>
      </c>
      <c r="P492" s="4">
        <f>_xlfn.LET(_xlpm.p,K492,_xlpm.q,M492,LOG(_xlpm.p/_xlpm.q))</f>
        <v>-0.17609125905568127</v>
      </c>
      <c r="Q492" s="4"/>
    </row>
    <row r="493" spans="1:17">
      <c r="A493" s="3" t="str">
        <f>_xlfn.LET(_xlpm.sep," : ",CONCATENATE(E493,_xlpm.sep,F493))</f>
        <v>~ance~ : [ɑ̃ːs]</v>
      </c>
      <c r="B493" s="1">
        <v>1</v>
      </c>
      <c r="C493" s="3" t="s">
        <v>675</v>
      </c>
      <c r="D493" s="4">
        <f>B493/freq.sum.r1a</f>
        <v>4.6838407494145199E-4</v>
      </c>
      <c r="E493" s="3" t="str">
        <f>_xlfn.LET(_xlpm.sep,":",_xlpm.w,$C493,_xlfn.CONCAT("~",RIGHT(_xlpm.w,LEN(_xlpm.w)-FIND(_xlpm.sep,_xlpm.w)),"~"))</f>
        <v>~ance~</v>
      </c>
      <c r="F493" s="3" t="str">
        <f>_xlfn.LET(_xlpm.sep,":",_xlpm.w,$C493,_xlfn.CONCAT("[",LEFT(_xlpm.w,FIND(_xlpm.sep,_xlpm.w)-1),"]"))</f>
        <v>[ɑ̃ːs]</v>
      </c>
      <c r="G493" s="5">
        <f>_xlfn.LET(_xlpm.w,E493,LEN(_xlpm.w)-2)</f>
        <v>4</v>
      </c>
      <c r="H493" s="5">
        <f>_xlfn.LET(_xlpm.w,F493,LEN(_xlpm.w)-2)</f>
        <v>4</v>
      </c>
      <c r="I493" s="5">
        <f>_xlfn.LET(_xlpm.a,H493,_xlpm.b,G493,MAX(_xlpm.a,_xlpm.b))</f>
        <v>4</v>
      </c>
      <c r="J493" s="4" cm="1">
        <f t="array" ref="J493">SUM(_xlfn._xlws.FILTER($D$2:$D$673,_xlfn.MAP($E$2:$E$673,_xlfn.LAMBDA(_xlpm.x,_xlpm.x=$E493))))</f>
        <v>1.405152224824356E-3</v>
      </c>
      <c r="K493" s="4">
        <f>$D493/J493</f>
        <v>0.33333333333333331</v>
      </c>
      <c r="L493" s="4" cm="1">
        <f t="array" ref="L493">SUM(_xlfn._xlws.FILTER($D$2:$D$673,_xlfn.MAP($F$2:$F$673,_xlfn.LAMBDA(_xlpm.x,_xlpm.x=$F493))))</f>
        <v>1.405152224824356E-3</v>
      </c>
      <c r="M493" s="4">
        <f>$D493/L493</f>
        <v>0.33333333333333331</v>
      </c>
      <c r="N493" s="4">
        <f>_xlfn.LET(_xlpm.freq,B493,_xlpm.size,H493+1,_xlpm.F,O493,LOG(1+_xlpm.freq)*LOG(1+_xlpm.size)*_xlpm.F)</f>
        <v>7.8082289176303263E-2</v>
      </c>
      <c r="O493" s="4">
        <f>_xlfn.LET(_xlpm.a,M493,_xlpm.b,K493,2*_xlpm.a*_xlpm.b/(_xlpm.a+_xlpm.b))</f>
        <v>0.33333333333333331</v>
      </c>
      <c r="P493" s="4">
        <f>_xlfn.LET(_xlpm.p,K493,_xlpm.q,M493,LOG(_xlpm.p/_xlpm.q))</f>
        <v>0</v>
      </c>
      <c r="Q493" s="4"/>
    </row>
    <row r="494" spans="1:17">
      <c r="A494" s="13" t="str">
        <f>_xlfn.LET(_xlpm.sep," : ",CONCATENATE(E494,_xlpm.sep,F494))</f>
        <v>~ance~ : [ɑ̃ːs]</v>
      </c>
      <c r="B494" s="14">
        <v>1</v>
      </c>
      <c r="C494" s="3" t="s">
        <v>675</v>
      </c>
      <c r="D494" s="4">
        <f>B494/freq.sum.r1a</f>
        <v>4.6838407494145199E-4</v>
      </c>
      <c r="E494" s="4" t="str">
        <f>_xlfn.LET(_xlpm.sep,":",_xlpm.w,$C494,_xlfn.CONCAT("~",RIGHT(_xlpm.w,LEN(_xlpm.w)-FIND(_xlpm.sep,_xlpm.w)),"~"))</f>
        <v>~ance~</v>
      </c>
      <c r="F494" s="4" t="str">
        <f>_xlfn.LET(_xlpm.sep,":",_xlpm.w,$C494,_xlfn.CONCAT("[",LEFT(_xlpm.w,FIND(_xlpm.sep,_xlpm.w)-1),"]"))</f>
        <v>[ɑ̃ːs]</v>
      </c>
      <c r="G494" s="5">
        <f>_xlfn.LET(_xlpm.w,E494,LEN(_xlpm.w)-2)</f>
        <v>4</v>
      </c>
      <c r="H494" s="5">
        <f>_xlfn.LET(_xlpm.w,F494,LEN(_xlpm.w)-2)</f>
        <v>4</v>
      </c>
      <c r="I494" s="5">
        <f>_xlfn.LET(_xlpm.a,H494,_xlpm.b,G494,MAX(_xlpm.a,_xlpm.b))</f>
        <v>4</v>
      </c>
      <c r="J494" s="4" cm="1">
        <f t="array" ref="J494">SUM(_xlfn._xlws.FILTER($D$2:$D$673,_xlfn.MAP($E$2:$E$673,_xlfn.LAMBDA(_xlpm.x,_xlpm.x=$E494))))</f>
        <v>1.405152224824356E-3</v>
      </c>
      <c r="K494" s="4">
        <f>$D494/J494</f>
        <v>0.33333333333333331</v>
      </c>
      <c r="L494" s="4" cm="1">
        <f t="array" ref="L494">SUM(_xlfn._xlws.FILTER($D$2:$D$673,_xlfn.MAP($F$2:$F$673,_xlfn.LAMBDA(_xlpm.x,_xlpm.x=$F494))))</f>
        <v>1.405152224824356E-3</v>
      </c>
      <c r="M494" s="4">
        <f>$D494/L494</f>
        <v>0.33333333333333331</v>
      </c>
      <c r="N494" s="4">
        <f>_xlfn.LET(_xlpm.freq,B494,_xlpm.size,H494+1,_xlpm.F,O494,LOG(1+_xlpm.freq)*LOG(1+_xlpm.size)*_xlpm.F)</f>
        <v>7.8082289176303263E-2</v>
      </c>
      <c r="O494" s="4">
        <f>_xlfn.LET(_xlpm.a,M494,_xlpm.b,K494,2*_xlpm.a*_xlpm.b/(_xlpm.a+_xlpm.b))</f>
        <v>0.33333333333333331</v>
      </c>
      <c r="P494" s="4">
        <f>_xlfn.LET(_xlpm.p,K494,_xlpm.q,M494,LOG(_xlpm.p/_xlpm.q))</f>
        <v>0</v>
      </c>
      <c r="Q494" s="4"/>
    </row>
    <row r="495" spans="1:17">
      <c r="A495" s="3" t="str">
        <f>_xlfn.LET(_xlpm.sep," : ",CONCATENATE(E495,_xlpm.sep,F495))</f>
        <v>~asch~ : [aʃ]</v>
      </c>
      <c r="B495" s="1">
        <v>1</v>
      </c>
      <c r="C495" s="3" t="s">
        <v>106</v>
      </c>
      <c r="D495" s="4">
        <f>B495/freq.sum.r1a</f>
        <v>4.6838407494145199E-4</v>
      </c>
      <c r="E495" s="3" t="str">
        <f>_xlfn.LET(_xlpm.sep,":",_xlpm.w,$C495,_xlfn.CONCAT("~",RIGHT(_xlpm.w,LEN(_xlpm.w)-FIND(_xlpm.sep,_xlpm.w)),"~"))</f>
        <v>~asch~</v>
      </c>
      <c r="F495" s="3" t="str">
        <f>_xlfn.LET(_xlpm.sep,":",_xlpm.w,$C495,_xlfn.CONCAT("[",LEFT(_xlpm.w,FIND(_xlpm.sep,_xlpm.w)-1),"]"))</f>
        <v>[aʃ]</v>
      </c>
      <c r="G495" s="5">
        <f>_xlfn.LET(_xlpm.w,E495,LEN(_xlpm.w)-2)</f>
        <v>4</v>
      </c>
      <c r="H495" s="5">
        <f>_xlfn.LET(_xlpm.w,F495,LEN(_xlpm.w)-2)</f>
        <v>2</v>
      </c>
      <c r="I495" s="5">
        <f>_xlfn.LET(_xlpm.a,H495,_xlpm.b,G495,MAX(_xlpm.a,_xlpm.b))</f>
        <v>4</v>
      </c>
      <c r="J495" s="4" cm="1">
        <f t="array" ref="J495">SUM(_xlfn._xlws.FILTER($D$2:$D$673,_xlfn.MAP($E$2:$E$673,_xlfn.LAMBDA(_xlpm.x,_xlpm.x=$E495))))</f>
        <v>4.6838407494145199E-4</v>
      </c>
      <c r="K495" s="4">
        <f>$D495/J495</f>
        <v>1</v>
      </c>
      <c r="L495" s="4" cm="1">
        <f t="array" ref="L495">SUM(_xlfn._xlws.FILTER($D$2:$D$673,_xlfn.MAP($F$2:$F$673,_xlfn.LAMBDA(_xlpm.x,_xlpm.x=$F495))))</f>
        <v>4.6838407494145199E-4</v>
      </c>
      <c r="M495" s="4">
        <f>$D495/L495</f>
        <v>1</v>
      </c>
      <c r="N495" s="4">
        <f>_xlfn.LET(_xlpm.freq,B495,_xlpm.size,H495+1,_xlpm.F,O495,LOG(1+_xlpm.freq)*LOG(1+_xlpm.size)*_xlpm.F)</f>
        <v>0.18123811657891309</v>
      </c>
      <c r="O495" s="4">
        <f>_xlfn.LET(_xlpm.a,M495,_xlpm.b,K495,2*_xlpm.a*_xlpm.b/(_xlpm.a+_xlpm.b))</f>
        <v>1</v>
      </c>
      <c r="P495" s="4">
        <f>_xlfn.LET(_xlpm.p,K495,_xlpm.q,M495,LOG(_xlpm.p/_xlpm.q))</f>
        <v>0</v>
      </c>
      <c r="Q495" s="4"/>
    </row>
    <row r="496" spans="1:17">
      <c r="A496" s="3" t="str">
        <f>_xlfn.LET(_xlpm.sep," : ",CONCATENATE(E496,_xlpm.sep,F496))</f>
        <v>~iell~ : [il]</v>
      </c>
      <c r="B496" s="1">
        <v>1</v>
      </c>
      <c r="C496" s="3" t="s">
        <v>257</v>
      </c>
      <c r="D496" s="4">
        <f>B496/freq.sum.r1a</f>
        <v>4.6838407494145199E-4</v>
      </c>
      <c r="E496" s="3" t="str">
        <f>_xlfn.LET(_xlpm.sep,":",_xlpm.w,$C496,_xlfn.CONCAT("~",RIGHT(_xlpm.w,LEN(_xlpm.w)-FIND(_xlpm.sep,_xlpm.w)),"~"))</f>
        <v>~iell~</v>
      </c>
      <c r="F496" s="3" t="str">
        <f>_xlfn.LET(_xlpm.sep,":",_xlpm.w,$C496,_xlfn.CONCAT("[",LEFT(_xlpm.w,FIND(_xlpm.sep,_xlpm.w)-1),"]"))</f>
        <v>[il]</v>
      </c>
      <c r="G496" s="5">
        <f>_xlfn.LET(_xlpm.w,E496,LEN(_xlpm.w)-2)</f>
        <v>4</v>
      </c>
      <c r="H496" s="5">
        <f>_xlfn.LET(_xlpm.w,F496,LEN(_xlpm.w)-2)</f>
        <v>2</v>
      </c>
      <c r="I496" s="5">
        <f>_xlfn.LET(_xlpm.a,H496,_xlpm.b,G496,MAX(_xlpm.a,_xlpm.b))</f>
        <v>4</v>
      </c>
      <c r="J496" s="4" cm="1">
        <f t="array" ref="J496">SUM(_xlfn._xlws.FILTER($D$2:$D$673,_xlfn.MAP($E$2:$E$673,_xlfn.LAMBDA(_xlpm.x,_xlpm.x=$E496))))</f>
        <v>4.6838407494145199E-4</v>
      </c>
      <c r="K496" s="4">
        <f>$D496/J496</f>
        <v>1</v>
      </c>
      <c r="L496" s="4" cm="1">
        <f t="array" ref="L496">SUM(_xlfn._xlws.FILTER($D$2:$D$673,_xlfn.MAP($F$2:$F$673,_xlfn.LAMBDA(_xlpm.x,_xlpm.x=$F496))))</f>
        <v>4.6838407494145199E-4</v>
      </c>
      <c r="M496" s="4">
        <f>$D496/L496</f>
        <v>1</v>
      </c>
      <c r="N496" s="4">
        <f>_xlfn.LET(_xlpm.freq,B496,_xlpm.size,H496+1,_xlpm.F,O496,LOG(1+_xlpm.freq)*LOG(1+_xlpm.size)*_xlpm.F)</f>
        <v>0.18123811657891309</v>
      </c>
      <c r="O496" s="4">
        <f>_xlfn.LET(_xlpm.a,M496,_xlpm.b,K496,2*_xlpm.a*_xlpm.b/(_xlpm.a+_xlpm.b))</f>
        <v>1</v>
      </c>
      <c r="P496" s="4">
        <f>_xlfn.LET(_xlpm.p,K496,_xlpm.q,M496,LOG(_xlpm.p/_xlpm.q))</f>
        <v>0</v>
      </c>
      <c r="Q496" s="4"/>
    </row>
    <row r="497" spans="1:17">
      <c r="A497" s="3" t="str">
        <f>_xlfn.LET(_xlpm.sep," : ",CONCATENATE(E497,_xlpm.sep,F497))</f>
        <v>~allg~ : [alɡ]</v>
      </c>
      <c r="B497" s="1">
        <v>1</v>
      </c>
      <c r="C497" s="3" t="s">
        <v>67</v>
      </c>
      <c r="D497" s="4">
        <f>B497/freq.sum.r1a</f>
        <v>4.6838407494145199E-4</v>
      </c>
      <c r="E497" s="4" t="str">
        <f>_xlfn.LET(_xlpm.sep,":",_xlpm.w,$C497,_xlfn.CONCAT("~",RIGHT(_xlpm.w,LEN(_xlpm.w)-FIND(_xlpm.sep,_xlpm.w)),"~"))</f>
        <v>~allg~</v>
      </c>
      <c r="F497" s="4" t="str">
        <f>_xlfn.LET(_xlpm.sep,":",_xlpm.w,$C497,_xlfn.CONCAT("[",LEFT(_xlpm.w,FIND(_xlpm.sep,_xlpm.w)-1),"]"))</f>
        <v>[alɡ]</v>
      </c>
      <c r="G497" s="5">
        <f>_xlfn.LET(_xlpm.w,E497,LEN(_xlpm.w)-2)</f>
        <v>4</v>
      </c>
      <c r="H497" s="5">
        <f>_xlfn.LET(_xlpm.w,F497,LEN(_xlpm.w)-2)</f>
        <v>3</v>
      </c>
      <c r="I497" s="5">
        <f>_xlfn.LET(_xlpm.a,H497,_xlpm.b,G497,MAX(_xlpm.a,_xlpm.b))</f>
        <v>4</v>
      </c>
      <c r="J497" s="4" cm="1">
        <f t="array" ref="J497">SUM(_xlfn._xlws.FILTER($D$2:$D$673,_xlfn.MAP($E$2:$E$673,_xlfn.LAMBDA(_xlpm.x,_xlpm.x=$E497))))</f>
        <v>4.6838407494145199E-4</v>
      </c>
      <c r="K497" s="4">
        <f>$D497/J497</f>
        <v>1</v>
      </c>
      <c r="L497" s="4" cm="1">
        <f t="array" ref="L497">SUM(_xlfn._xlws.FILTER($D$2:$D$673,_xlfn.MAP($F$2:$F$673,_xlfn.LAMBDA(_xlpm.x,_xlpm.x=$F497))))</f>
        <v>4.6838407494145199E-4</v>
      </c>
      <c r="M497" s="4">
        <f>$D497/L497</f>
        <v>1</v>
      </c>
      <c r="N497" s="4">
        <f>_xlfn.LET(_xlpm.freq,B497,_xlpm.size,H497+1,_xlpm.F,O497,LOG(1+_xlpm.freq)*LOG(1+_xlpm.size)*_xlpm.F)</f>
        <v>0.21041093737452468</v>
      </c>
      <c r="O497" s="4">
        <f>_xlfn.LET(_xlpm.a,M497,_xlpm.b,K497,2*_xlpm.a*_xlpm.b/(_xlpm.a+_xlpm.b))</f>
        <v>1</v>
      </c>
      <c r="P497" s="4">
        <f>_xlfn.LET(_xlpm.p,K497,_xlpm.q,M497,LOG(_xlpm.p/_xlpm.q))</f>
        <v>0</v>
      </c>
      <c r="Q497" s="4"/>
    </row>
    <row r="498" spans="1:17">
      <c r="A498" s="3" t="str">
        <f>_xlfn.LET(_xlpm.sep," : ",CONCATENATE(E498,_xlpm.sep,F498))</f>
        <v>~auch~ : [aɔx]</v>
      </c>
      <c r="B498" s="1">
        <v>1</v>
      </c>
      <c r="C498" s="3" t="s">
        <v>184</v>
      </c>
      <c r="D498" s="4">
        <f>B498/freq.sum.r1a</f>
        <v>4.6838407494145199E-4</v>
      </c>
      <c r="E498" s="4" t="str">
        <f>_xlfn.LET(_xlpm.sep,":",_xlpm.w,$C498,_xlfn.CONCAT("~",RIGHT(_xlpm.w,LEN(_xlpm.w)-FIND(_xlpm.sep,_xlpm.w)),"~"))</f>
        <v>~auch~</v>
      </c>
      <c r="F498" s="4" t="str">
        <f>_xlfn.LET(_xlpm.sep,":",_xlpm.w,$C498,_xlfn.CONCAT("[",LEFT(_xlpm.w,FIND(_xlpm.sep,_xlpm.w)-1),"]"))</f>
        <v>[aɔx]</v>
      </c>
      <c r="G498" s="5">
        <f>_xlfn.LET(_xlpm.w,E498,LEN(_xlpm.w)-2)</f>
        <v>4</v>
      </c>
      <c r="H498" s="5">
        <f>_xlfn.LET(_xlpm.w,F498,LEN(_xlpm.w)-2)</f>
        <v>3</v>
      </c>
      <c r="I498" s="5">
        <f>_xlfn.LET(_xlpm.a,H498,_xlpm.b,G498,MAX(_xlpm.a,_xlpm.b))</f>
        <v>4</v>
      </c>
      <c r="J498" s="4" cm="1">
        <f t="array" ref="J498">SUM(_xlfn._xlws.FILTER($D$2:$D$673,_xlfn.MAP($E$2:$E$673,_xlfn.LAMBDA(_xlpm.x,_xlpm.x=$E498))))</f>
        <v>4.6838407494145199E-4</v>
      </c>
      <c r="K498" s="4">
        <f>$D498/J498</f>
        <v>1</v>
      </c>
      <c r="L498" s="4" cm="1">
        <f t="array" ref="L498">SUM(_xlfn._xlws.FILTER($D$2:$D$673,_xlfn.MAP($F$2:$F$673,_xlfn.LAMBDA(_xlpm.x,_xlpm.x=$F498))))</f>
        <v>4.6838407494145199E-4</v>
      </c>
      <c r="M498" s="4">
        <f>$D498/L498</f>
        <v>1</v>
      </c>
      <c r="N498" s="4">
        <f>_xlfn.LET(_xlpm.freq,B498,_xlpm.size,H498+1,_xlpm.F,O498,LOG(1+_xlpm.freq)*LOG(1+_xlpm.size)*_xlpm.F)</f>
        <v>0.21041093737452468</v>
      </c>
      <c r="O498" s="4">
        <f>_xlfn.LET(_xlpm.a,M498,_xlpm.b,K498,2*_xlpm.a*_xlpm.b/(_xlpm.a+_xlpm.b))</f>
        <v>1</v>
      </c>
      <c r="P498" s="4">
        <f>_xlfn.LET(_xlpm.p,K498,_xlpm.q,M498,LOG(_xlpm.p/_xlpm.q))</f>
        <v>0</v>
      </c>
      <c r="Q498" s="4"/>
    </row>
    <row r="499" spans="1:17">
      <c r="A499" s="3" t="str">
        <f>_xlfn.LET(_xlpm.sep," : ",CONCATENATE(E499,_xlpm.sep,F499))</f>
        <v>~ötzl~ : [tsl]</v>
      </c>
      <c r="B499" s="1">
        <v>1</v>
      </c>
      <c r="C499" s="3" t="s">
        <v>354</v>
      </c>
      <c r="D499" s="4">
        <f>B499/freq.sum.r1a</f>
        <v>4.6838407494145199E-4</v>
      </c>
      <c r="E499" s="3" t="str">
        <f>_xlfn.LET(_xlpm.sep,":",_xlpm.w,$C499,_xlfn.CONCAT("~",RIGHT(_xlpm.w,LEN(_xlpm.w)-FIND(_xlpm.sep,_xlpm.w)),"~"))</f>
        <v>~ötzl~</v>
      </c>
      <c r="F499" s="3" t="str">
        <f>_xlfn.LET(_xlpm.sep,":",_xlpm.w,$C499,_xlfn.CONCAT("[",LEFT(_xlpm.w,FIND(_xlpm.sep,_xlpm.w)-1),"]"))</f>
        <v>[tsl]</v>
      </c>
      <c r="G499" s="5">
        <f>_xlfn.LET(_xlpm.w,E499,LEN(_xlpm.w)-2)</f>
        <v>4</v>
      </c>
      <c r="H499" s="5">
        <f>_xlfn.LET(_xlpm.w,F499,LEN(_xlpm.w)-2)</f>
        <v>3</v>
      </c>
      <c r="I499" s="5">
        <f>_xlfn.LET(_xlpm.a,H499,_xlpm.b,G499,MAX(_xlpm.a,_xlpm.b))</f>
        <v>4</v>
      </c>
      <c r="J499" s="4" cm="1">
        <f t="array" ref="J499">SUM(_xlfn._xlws.FILTER($D$2:$D$673,_xlfn.MAP($E$2:$E$673,_xlfn.LAMBDA(_xlpm.x,_xlpm.x=$E499))))</f>
        <v>4.6838407494145199E-4</v>
      </c>
      <c r="K499" s="4">
        <f>$D499/J499</f>
        <v>1</v>
      </c>
      <c r="L499" s="4" cm="1">
        <f t="array" ref="L499">SUM(_xlfn._xlws.FILTER($D$2:$D$673,_xlfn.MAP($F$2:$F$673,_xlfn.LAMBDA(_xlpm.x,_xlpm.x=$F499))))</f>
        <v>4.6838407494145199E-4</v>
      </c>
      <c r="M499" s="4">
        <f>$D499/L499</f>
        <v>1</v>
      </c>
      <c r="N499" s="4">
        <f>_xlfn.LET(_xlpm.freq,B499,_xlpm.size,H499+1,_xlpm.F,O499,LOG(1+_xlpm.freq)*LOG(1+_xlpm.size)*_xlpm.F)</f>
        <v>0.21041093737452468</v>
      </c>
      <c r="O499" s="4">
        <f>_xlfn.LET(_xlpm.a,M499,_xlpm.b,K499,2*_xlpm.a*_xlpm.b/(_xlpm.a+_xlpm.b))</f>
        <v>1</v>
      </c>
      <c r="P499" s="4">
        <f>_xlfn.LET(_xlpm.p,K499,_xlpm.q,M499,LOG(_xlpm.p/_xlpm.q))</f>
        <v>0</v>
      </c>
      <c r="Q499" s="4"/>
    </row>
    <row r="500" spans="1:17">
      <c r="A500" s="3" t="str">
        <f>_xlfn.LET(_xlpm.sep," : ",CONCATENATE(E500,_xlpm.sep,F500))</f>
        <v>~erbr~ : [ɐbʁ]</v>
      </c>
      <c r="B500" s="1">
        <v>1</v>
      </c>
      <c r="C500" s="3" t="s">
        <v>393</v>
      </c>
      <c r="D500" s="4">
        <f>B500/freq.sum.r1a</f>
        <v>4.6838407494145199E-4</v>
      </c>
      <c r="E500" s="4" t="str">
        <f>_xlfn.LET(_xlpm.sep,":",_xlpm.w,$C500,_xlfn.CONCAT("~",RIGHT(_xlpm.w,LEN(_xlpm.w)-FIND(_xlpm.sep,_xlpm.w)),"~"))</f>
        <v>~erbr~</v>
      </c>
      <c r="F500" s="4" t="str">
        <f>_xlfn.LET(_xlpm.sep,":",_xlpm.w,$C500,_xlfn.CONCAT("[",LEFT(_xlpm.w,FIND(_xlpm.sep,_xlpm.w)-1),"]"))</f>
        <v>[ɐbʁ]</v>
      </c>
      <c r="G500" s="5">
        <f>_xlfn.LET(_xlpm.w,E500,LEN(_xlpm.w)-2)</f>
        <v>4</v>
      </c>
      <c r="H500" s="5">
        <f>_xlfn.LET(_xlpm.w,F500,LEN(_xlpm.w)-2)</f>
        <v>3</v>
      </c>
      <c r="I500" s="5">
        <f>_xlfn.LET(_xlpm.a,H500,_xlpm.b,G500,MAX(_xlpm.a,_xlpm.b))</f>
        <v>4</v>
      </c>
      <c r="J500" s="4" cm="1">
        <f t="array" ref="J500">SUM(_xlfn._xlws.FILTER($D$2:$D$673,_xlfn.MAP($E$2:$E$673,_xlfn.LAMBDA(_xlpm.x,_xlpm.x=$E500))))</f>
        <v>4.6838407494145199E-4</v>
      </c>
      <c r="K500" s="4">
        <f>$D500/J500</f>
        <v>1</v>
      </c>
      <c r="L500" s="4" cm="1">
        <f t="array" ref="L500">SUM(_xlfn._xlws.FILTER($D$2:$D$673,_xlfn.MAP($F$2:$F$673,_xlfn.LAMBDA(_xlpm.x,_xlpm.x=$F500))))</f>
        <v>4.6838407494145199E-4</v>
      </c>
      <c r="M500" s="4">
        <f>$D500/L500</f>
        <v>1</v>
      </c>
      <c r="N500" s="4">
        <f>_xlfn.LET(_xlpm.freq,B500,_xlpm.size,H500+1,_xlpm.F,O500,LOG(1+_xlpm.freq)*LOG(1+_xlpm.size)*_xlpm.F)</f>
        <v>0.21041093737452468</v>
      </c>
      <c r="O500" s="4">
        <f>_xlfn.LET(_xlpm.a,M500,_xlpm.b,K500,2*_xlpm.a*_xlpm.b/(_xlpm.a+_xlpm.b))</f>
        <v>1</v>
      </c>
      <c r="P500" s="4">
        <f>_xlfn.LET(_xlpm.p,K500,_xlpm.q,M500,LOG(_xlpm.p/_xlpm.q))</f>
        <v>0</v>
      </c>
      <c r="Q500" s="4"/>
    </row>
    <row r="501" spans="1:17">
      <c r="A501" s="3" t="str">
        <f>_xlfn.LET(_xlpm.sep," : ",CONCATENATE(E501,_xlpm.sep,F501))</f>
        <v>~rden~ : [ɐdn]</v>
      </c>
      <c r="B501" s="1">
        <v>1</v>
      </c>
      <c r="C501" s="3" t="s">
        <v>403</v>
      </c>
      <c r="D501" s="4">
        <f>B501/freq.sum.r1a</f>
        <v>4.6838407494145199E-4</v>
      </c>
      <c r="E501" s="4" t="str">
        <f>_xlfn.LET(_xlpm.sep,":",_xlpm.w,$C501,_xlfn.CONCAT("~",RIGHT(_xlpm.w,LEN(_xlpm.w)-FIND(_xlpm.sep,_xlpm.w)),"~"))</f>
        <v>~rden~</v>
      </c>
      <c r="F501" s="4" t="str">
        <f>_xlfn.LET(_xlpm.sep,":",_xlpm.w,$C501,_xlfn.CONCAT("[",LEFT(_xlpm.w,FIND(_xlpm.sep,_xlpm.w)-1),"]"))</f>
        <v>[ɐdn]</v>
      </c>
      <c r="G501" s="5">
        <f>_xlfn.LET(_xlpm.w,E501,LEN(_xlpm.w)-2)</f>
        <v>4</v>
      </c>
      <c r="H501" s="5">
        <f>_xlfn.LET(_xlpm.w,F501,LEN(_xlpm.w)-2)</f>
        <v>3</v>
      </c>
      <c r="I501" s="5">
        <f>_xlfn.LET(_xlpm.a,H501,_xlpm.b,G501,MAX(_xlpm.a,_xlpm.b))</f>
        <v>4</v>
      </c>
      <c r="J501" s="4" cm="1">
        <f t="array" ref="J501">SUM(_xlfn._xlws.FILTER($D$2:$D$673,_xlfn.MAP($E$2:$E$673,_xlfn.LAMBDA(_xlpm.x,_xlpm.x=$E501))))</f>
        <v>4.6838407494145199E-4</v>
      </c>
      <c r="K501" s="4">
        <f>$D501/J501</f>
        <v>1</v>
      </c>
      <c r="L501" s="4" cm="1">
        <f t="array" ref="L501">SUM(_xlfn._xlws.FILTER($D$2:$D$673,_xlfn.MAP($F$2:$F$673,_xlfn.LAMBDA(_xlpm.x,_xlpm.x=$F501))))</f>
        <v>4.6838407494145199E-4</v>
      </c>
      <c r="M501" s="4">
        <f>$D501/L501</f>
        <v>1</v>
      </c>
      <c r="N501" s="4">
        <f>_xlfn.LET(_xlpm.freq,B501,_xlpm.size,H501+1,_xlpm.F,O501,LOG(1+_xlpm.freq)*LOG(1+_xlpm.size)*_xlpm.F)</f>
        <v>0.21041093737452468</v>
      </c>
      <c r="O501" s="4">
        <f>_xlfn.LET(_xlpm.a,M501,_xlpm.b,K501,2*_xlpm.a*_xlpm.b/(_xlpm.a+_xlpm.b))</f>
        <v>1</v>
      </c>
      <c r="P501" s="4">
        <f>_xlfn.LET(_xlpm.p,K501,_xlpm.q,M501,LOG(_xlpm.p/_xlpm.q))</f>
        <v>0</v>
      </c>
      <c r="Q501" s="4"/>
    </row>
    <row r="502" spans="1:17">
      <c r="A502" s="3" t="str">
        <f>_xlfn.LET(_xlpm.sep," : ",CONCATENATE(E502,_xlpm.sep,F502))</f>
        <v>~üden~ : [ːdn]</v>
      </c>
      <c r="B502" s="1">
        <v>1</v>
      </c>
      <c r="C502" s="3" t="s">
        <v>404</v>
      </c>
      <c r="D502" s="4">
        <f>B502/freq.sum.r1a</f>
        <v>4.6838407494145199E-4</v>
      </c>
      <c r="E502" s="3" t="str">
        <f>_xlfn.LET(_xlpm.sep,":",_xlpm.w,$C502,_xlfn.CONCAT("~",RIGHT(_xlpm.w,LEN(_xlpm.w)-FIND(_xlpm.sep,_xlpm.w)),"~"))</f>
        <v>~üden~</v>
      </c>
      <c r="F502" s="3" t="str">
        <f>_xlfn.LET(_xlpm.sep,":",_xlpm.w,$C502,_xlfn.CONCAT("[",LEFT(_xlpm.w,FIND(_xlpm.sep,_xlpm.w)-1),"]"))</f>
        <v>[ːdn]</v>
      </c>
      <c r="G502" s="5">
        <f>_xlfn.LET(_xlpm.w,E502,LEN(_xlpm.w)-2)</f>
        <v>4</v>
      </c>
      <c r="H502" s="5">
        <f>_xlfn.LET(_xlpm.w,F502,LEN(_xlpm.w)-2)</f>
        <v>3</v>
      </c>
      <c r="I502" s="5">
        <f>_xlfn.LET(_xlpm.a,H502,_xlpm.b,G502,MAX(_xlpm.a,_xlpm.b))</f>
        <v>4</v>
      </c>
      <c r="J502" s="4" cm="1">
        <f t="array" ref="J502">SUM(_xlfn._xlws.FILTER($D$2:$D$673,_xlfn.MAP($E$2:$E$673,_xlfn.LAMBDA(_xlpm.x,_xlpm.x=$E502))))</f>
        <v>4.6838407494145199E-4</v>
      </c>
      <c r="K502" s="4">
        <f>$D502/J502</f>
        <v>1</v>
      </c>
      <c r="L502" s="4" cm="1">
        <f t="array" ref="L502">SUM(_xlfn._xlws.FILTER($D$2:$D$673,_xlfn.MAP($F$2:$F$673,_xlfn.LAMBDA(_xlpm.x,_xlpm.x=$F502))))</f>
        <v>4.6838407494145199E-4</v>
      </c>
      <c r="M502" s="4">
        <f>$D502/L502</f>
        <v>1</v>
      </c>
      <c r="N502" s="4">
        <f>_xlfn.LET(_xlpm.freq,B502,_xlpm.size,H502+1,_xlpm.F,O502,LOG(1+_xlpm.freq)*LOG(1+_xlpm.size)*_xlpm.F)</f>
        <v>0.21041093737452468</v>
      </c>
      <c r="O502" s="4">
        <f>_xlfn.LET(_xlpm.a,M502,_xlpm.b,K502,2*_xlpm.a*_xlpm.b/(_xlpm.a+_xlpm.b))</f>
        <v>1</v>
      </c>
      <c r="P502" s="4">
        <f>_xlfn.LET(_xlpm.p,K502,_xlpm.q,M502,LOG(_xlpm.p/_xlpm.q))</f>
        <v>0</v>
      </c>
      <c r="Q502" s="4"/>
    </row>
    <row r="503" spans="1:17">
      <c r="A503" s="3" t="str">
        <f>_xlfn.LET(_xlpm.sep," : ",CONCATENATE(E503,_xlpm.sep,F503))</f>
        <v>~erfl~ : [ɐfl]</v>
      </c>
      <c r="B503" s="1">
        <v>1</v>
      </c>
      <c r="C503" s="3" t="s">
        <v>412</v>
      </c>
      <c r="D503" s="4">
        <f>B503/freq.sum.r1a</f>
        <v>4.6838407494145199E-4</v>
      </c>
      <c r="E503" s="3" t="str">
        <f>_xlfn.LET(_xlpm.sep,":",_xlpm.w,$C503,_xlfn.CONCAT("~",RIGHT(_xlpm.w,LEN(_xlpm.w)-FIND(_xlpm.sep,_xlpm.w)),"~"))</f>
        <v>~erfl~</v>
      </c>
      <c r="F503" s="3" t="str">
        <f>_xlfn.LET(_xlpm.sep,":",_xlpm.w,$C503,_xlfn.CONCAT("[",LEFT(_xlpm.w,FIND(_xlpm.sep,_xlpm.w)-1),"]"))</f>
        <v>[ɐfl]</v>
      </c>
      <c r="G503" s="5">
        <f>_xlfn.LET(_xlpm.w,E503,LEN(_xlpm.w)-2)</f>
        <v>4</v>
      </c>
      <c r="H503" s="5">
        <f>_xlfn.LET(_xlpm.w,F503,LEN(_xlpm.w)-2)</f>
        <v>3</v>
      </c>
      <c r="I503" s="5">
        <f>_xlfn.LET(_xlpm.a,H503,_xlpm.b,G503,MAX(_xlpm.a,_xlpm.b))</f>
        <v>4</v>
      </c>
      <c r="J503" s="4" cm="1">
        <f t="array" ref="J503">SUM(_xlfn._xlws.FILTER($D$2:$D$673,_xlfn.MAP($E$2:$E$673,_xlfn.LAMBDA(_xlpm.x,_xlpm.x=$E503))))</f>
        <v>4.6838407494145199E-4</v>
      </c>
      <c r="K503" s="4">
        <f>$D503/J503</f>
        <v>1</v>
      </c>
      <c r="L503" s="4" cm="1">
        <f t="array" ref="L503">SUM(_xlfn._xlws.FILTER($D$2:$D$673,_xlfn.MAP($F$2:$F$673,_xlfn.LAMBDA(_xlpm.x,_xlpm.x=$F503))))</f>
        <v>4.6838407494145199E-4</v>
      </c>
      <c r="M503" s="4">
        <f>$D503/L503</f>
        <v>1</v>
      </c>
      <c r="N503" s="4">
        <f>_xlfn.LET(_xlpm.freq,B503,_xlpm.size,H503+1,_xlpm.F,O503,LOG(1+_xlpm.freq)*LOG(1+_xlpm.size)*_xlpm.F)</f>
        <v>0.21041093737452468</v>
      </c>
      <c r="O503" s="4">
        <f>_xlfn.LET(_xlpm.a,M503,_xlpm.b,K503,2*_xlpm.a*_xlpm.b/(_xlpm.a+_xlpm.b))</f>
        <v>1</v>
      </c>
      <c r="P503" s="4">
        <f>_xlfn.LET(_xlpm.p,K503,_xlpm.q,M503,LOG(_xlpm.p/_xlpm.q))</f>
        <v>0</v>
      </c>
      <c r="Q503" s="4"/>
    </row>
    <row r="504" spans="1:17">
      <c r="A504" s="3" t="str">
        <f>_xlfn.LET(_xlpm.sep," : ",CONCATENATE(E504,_xlpm.sep,F504))</f>
        <v>~ückl~ : [ʏkl]</v>
      </c>
      <c r="B504" s="1">
        <v>1</v>
      </c>
      <c r="C504" s="3" t="s">
        <v>428</v>
      </c>
      <c r="D504" s="4">
        <f>B504/freq.sum.r1a</f>
        <v>4.6838407494145199E-4</v>
      </c>
      <c r="E504" s="3" t="str">
        <f>_xlfn.LET(_xlpm.sep,":",_xlpm.w,$C504,_xlfn.CONCAT("~",RIGHT(_xlpm.w,LEN(_xlpm.w)-FIND(_xlpm.sep,_xlpm.w)),"~"))</f>
        <v>~ückl~</v>
      </c>
      <c r="F504" s="3" t="str">
        <f>_xlfn.LET(_xlpm.sep,":",_xlpm.w,$C504,_xlfn.CONCAT("[",LEFT(_xlpm.w,FIND(_xlpm.sep,_xlpm.w)-1),"]"))</f>
        <v>[ʏkl]</v>
      </c>
      <c r="G504" s="5">
        <f>_xlfn.LET(_xlpm.w,E504,LEN(_xlpm.w)-2)</f>
        <v>4</v>
      </c>
      <c r="H504" s="5">
        <f>_xlfn.LET(_xlpm.w,F504,LEN(_xlpm.w)-2)</f>
        <v>3</v>
      </c>
      <c r="I504" s="5">
        <f>_xlfn.LET(_xlpm.a,H504,_xlpm.b,G504,MAX(_xlpm.a,_xlpm.b))</f>
        <v>4</v>
      </c>
      <c r="J504" s="4" cm="1">
        <f t="array" ref="J504">SUM(_xlfn._xlws.FILTER($D$2:$D$673,_xlfn.MAP($E$2:$E$673,_xlfn.LAMBDA(_xlpm.x,_xlpm.x=$E504))))</f>
        <v>4.6838407494145199E-4</v>
      </c>
      <c r="K504" s="4">
        <f>$D504/J504</f>
        <v>1</v>
      </c>
      <c r="L504" s="4" cm="1">
        <f t="array" ref="L504">SUM(_xlfn._xlws.FILTER($D$2:$D$673,_xlfn.MAP($F$2:$F$673,_xlfn.LAMBDA(_xlpm.x,_xlpm.x=$F504))))</f>
        <v>4.6838407494145199E-4</v>
      </c>
      <c r="M504" s="4">
        <f>$D504/L504</f>
        <v>1</v>
      </c>
      <c r="N504" s="4">
        <f>_xlfn.LET(_xlpm.freq,B504,_xlpm.size,H504+1,_xlpm.F,O504,LOG(1+_xlpm.freq)*LOG(1+_xlpm.size)*_xlpm.F)</f>
        <v>0.21041093737452468</v>
      </c>
      <c r="O504" s="4">
        <f>_xlfn.LET(_xlpm.a,M504,_xlpm.b,K504,2*_xlpm.a*_xlpm.b/(_xlpm.a+_xlpm.b))</f>
        <v>1</v>
      </c>
      <c r="P504" s="4">
        <f>_xlfn.LET(_xlpm.p,K504,_xlpm.q,M504,LOG(_xlpm.p/_xlpm.q))</f>
        <v>0</v>
      </c>
      <c r="Q504" s="4"/>
    </row>
    <row r="505" spans="1:17">
      <c r="A505" s="3" t="str">
        <f>_xlfn.LET(_xlpm.sep," : ",CONCATENATE(E505,_xlpm.sep,F505))</f>
        <v>~echs~ : [ɛks]</v>
      </c>
      <c r="B505" s="1">
        <v>1</v>
      </c>
      <c r="C505" s="3" t="s">
        <v>430</v>
      </c>
      <c r="D505" s="4">
        <f>B505/freq.sum.r1a</f>
        <v>4.6838407494145199E-4</v>
      </c>
      <c r="E505" s="3" t="str">
        <f>_xlfn.LET(_xlpm.sep,":",_xlpm.w,$C505,_xlfn.CONCAT("~",RIGHT(_xlpm.w,LEN(_xlpm.w)-FIND(_xlpm.sep,_xlpm.w)),"~"))</f>
        <v>~echs~</v>
      </c>
      <c r="F505" s="3" t="str">
        <f>_xlfn.LET(_xlpm.sep,":",_xlpm.w,$C505,_xlfn.CONCAT("[",LEFT(_xlpm.w,FIND(_xlpm.sep,_xlpm.w)-1),"]"))</f>
        <v>[ɛks]</v>
      </c>
      <c r="G505" s="5">
        <f>_xlfn.LET(_xlpm.w,E505,LEN(_xlpm.w)-2)</f>
        <v>4</v>
      </c>
      <c r="H505" s="5">
        <f>_xlfn.LET(_xlpm.w,F505,LEN(_xlpm.w)-2)</f>
        <v>3</v>
      </c>
      <c r="I505" s="5">
        <f>_xlfn.LET(_xlpm.a,H505,_xlpm.b,G505,MAX(_xlpm.a,_xlpm.b))</f>
        <v>4</v>
      </c>
      <c r="J505" s="4" cm="1">
        <f t="array" ref="J505">SUM(_xlfn._xlws.FILTER($D$2:$D$673,_xlfn.MAP($E$2:$E$673,_xlfn.LAMBDA(_xlpm.x,_xlpm.x=$E505))))</f>
        <v>4.6838407494145199E-4</v>
      </c>
      <c r="K505" s="4">
        <f>$D505/J505</f>
        <v>1</v>
      </c>
      <c r="L505" s="4" cm="1">
        <f t="array" ref="L505">SUM(_xlfn._xlws.FILTER($D$2:$D$673,_xlfn.MAP($F$2:$F$673,_xlfn.LAMBDA(_xlpm.x,_xlpm.x=$F505))))</f>
        <v>4.6838407494145199E-4</v>
      </c>
      <c r="M505" s="4">
        <f>$D505/L505</f>
        <v>1</v>
      </c>
      <c r="N505" s="4">
        <f>_xlfn.LET(_xlpm.freq,B505,_xlpm.size,H505+1,_xlpm.F,O505,LOG(1+_xlpm.freq)*LOG(1+_xlpm.size)*_xlpm.F)</f>
        <v>0.21041093737452468</v>
      </c>
      <c r="O505" s="4">
        <f>_xlfn.LET(_xlpm.a,M505,_xlpm.b,K505,2*_xlpm.a*_xlpm.b/(_xlpm.a+_xlpm.b))</f>
        <v>1</v>
      </c>
      <c r="P505" s="4">
        <f>_xlfn.LET(_xlpm.p,K505,_xlpm.q,M505,LOG(_xlpm.p/_xlpm.q))</f>
        <v>0</v>
      </c>
      <c r="Q505" s="4"/>
    </row>
    <row r="506" spans="1:17">
      <c r="A506" s="3" t="str">
        <f>_xlfn.LET(_xlpm.sep," : ",CONCATENATE(E506,_xlpm.sep,F506))</f>
        <v>~ühmt~ : [ːmt]</v>
      </c>
      <c r="B506" s="1">
        <v>1</v>
      </c>
      <c r="C506" s="3" t="s">
        <v>477</v>
      </c>
      <c r="D506" s="4">
        <f>B506/freq.sum.r1a</f>
        <v>4.6838407494145199E-4</v>
      </c>
      <c r="E506" s="4" t="str">
        <f>_xlfn.LET(_xlpm.sep,":",_xlpm.w,$C506,_xlfn.CONCAT("~",RIGHT(_xlpm.w,LEN(_xlpm.w)-FIND(_xlpm.sep,_xlpm.w)),"~"))</f>
        <v>~ühmt~</v>
      </c>
      <c r="F506" s="4" t="str">
        <f>_xlfn.LET(_xlpm.sep,":",_xlpm.w,$C506,_xlfn.CONCAT("[",LEFT(_xlpm.w,FIND(_xlpm.sep,_xlpm.w)-1),"]"))</f>
        <v>[ːmt]</v>
      </c>
      <c r="G506" s="5">
        <f>_xlfn.LET(_xlpm.w,E506,LEN(_xlpm.w)-2)</f>
        <v>4</v>
      </c>
      <c r="H506" s="5">
        <f>_xlfn.LET(_xlpm.w,F506,LEN(_xlpm.w)-2)</f>
        <v>3</v>
      </c>
      <c r="I506" s="5">
        <f>_xlfn.LET(_xlpm.a,H506,_xlpm.b,G506,MAX(_xlpm.a,_xlpm.b))</f>
        <v>4</v>
      </c>
      <c r="J506" s="4" cm="1">
        <f t="array" ref="J506">SUM(_xlfn._xlws.FILTER($D$2:$D$673,_xlfn.MAP($E$2:$E$673,_xlfn.LAMBDA(_xlpm.x,_xlpm.x=$E506))))</f>
        <v>4.6838407494145199E-4</v>
      </c>
      <c r="K506" s="4">
        <f>$D506/J506</f>
        <v>1</v>
      </c>
      <c r="L506" s="4" cm="1">
        <f t="array" ref="L506">SUM(_xlfn._xlws.FILTER($D$2:$D$673,_xlfn.MAP($F$2:$F$673,_xlfn.LAMBDA(_xlpm.x,_xlpm.x=$F506))))</f>
        <v>4.6838407494145199E-4</v>
      </c>
      <c r="M506" s="4">
        <f>$D506/L506</f>
        <v>1</v>
      </c>
      <c r="N506" s="4">
        <f>_xlfn.LET(_xlpm.freq,B506,_xlpm.size,H506+1,_xlpm.F,O506,LOG(1+_xlpm.freq)*LOG(1+_xlpm.size)*_xlpm.F)</f>
        <v>0.21041093737452468</v>
      </c>
      <c r="O506" s="4">
        <f>_xlfn.LET(_xlpm.a,M506,_xlpm.b,K506,2*_xlpm.a*_xlpm.b/(_xlpm.a+_xlpm.b))</f>
        <v>1</v>
      </c>
      <c r="P506" s="4">
        <f>_xlfn.LET(_xlpm.p,K506,_xlpm.q,M506,LOG(_xlpm.p/_xlpm.q))</f>
        <v>0</v>
      </c>
      <c r="Q506" s="4"/>
    </row>
    <row r="507" spans="1:17">
      <c r="A507" s="3" t="str">
        <f>_xlfn.LET(_xlpm.sep," : ",CONCATENATE(E507,_xlpm.sep,F507))</f>
        <v>~öten~ : [ːtn]</v>
      </c>
      <c r="B507" s="1">
        <v>1</v>
      </c>
      <c r="C507" s="3" t="s">
        <v>570</v>
      </c>
      <c r="D507" s="4">
        <f>B507/freq.sum.r1a</f>
        <v>4.6838407494145199E-4</v>
      </c>
      <c r="E507" s="3" t="str">
        <f>_xlfn.LET(_xlpm.sep,":",_xlpm.w,$C507,_xlfn.CONCAT("~",RIGHT(_xlpm.w,LEN(_xlpm.w)-FIND(_xlpm.sep,_xlpm.w)),"~"))</f>
        <v>~öten~</v>
      </c>
      <c r="F507" s="3" t="str">
        <f>_xlfn.LET(_xlpm.sep,":",_xlpm.w,$C507,_xlfn.CONCAT("[",LEFT(_xlpm.w,FIND(_xlpm.sep,_xlpm.w)-1),"]"))</f>
        <v>[ːtn]</v>
      </c>
      <c r="G507" s="5">
        <f>_xlfn.LET(_xlpm.w,E507,LEN(_xlpm.w)-2)</f>
        <v>4</v>
      </c>
      <c r="H507" s="5">
        <f>_xlfn.LET(_xlpm.w,F507,LEN(_xlpm.w)-2)</f>
        <v>3</v>
      </c>
      <c r="I507" s="5">
        <f>_xlfn.LET(_xlpm.a,H507,_xlpm.b,G507,MAX(_xlpm.a,_xlpm.b))</f>
        <v>4</v>
      </c>
      <c r="J507" s="4" cm="1">
        <f t="array" ref="J507">SUM(_xlfn._xlws.FILTER($D$2:$D$673,_xlfn.MAP($E$2:$E$673,_xlfn.LAMBDA(_xlpm.x,_xlpm.x=$E507))))</f>
        <v>4.6838407494145199E-4</v>
      </c>
      <c r="K507" s="4">
        <f>$D507/J507</f>
        <v>1</v>
      </c>
      <c r="L507" s="4" cm="1">
        <f t="array" ref="L507">SUM(_xlfn._xlws.FILTER($D$2:$D$673,_xlfn.MAP($F$2:$F$673,_xlfn.LAMBDA(_xlpm.x,_xlpm.x=$F507))))</f>
        <v>4.6838407494145199E-4</v>
      </c>
      <c r="M507" s="4">
        <f>$D507/L507</f>
        <v>1</v>
      </c>
      <c r="N507" s="4">
        <f>_xlfn.LET(_xlpm.freq,B507,_xlpm.size,H507+1,_xlpm.F,O507,LOG(1+_xlpm.freq)*LOG(1+_xlpm.size)*_xlpm.F)</f>
        <v>0.21041093737452468</v>
      </c>
      <c r="O507" s="4">
        <f>_xlfn.LET(_xlpm.a,M507,_xlpm.b,K507,2*_xlpm.a*_xlpm.b/(_xlpm.a+_xlpm.b))</f>
        <v>1</v>
      </c>
      <c r="P507" s="4">
        <f>_xlfn.LET(_xlpm.p,K507,_xlpm.q,M507,LOG(_xlpm.p/_xlpm.q))</f>
        <v>0</v>
      </c>
      <c r="Q507" s="4"/>
    </row>
    <row r="508" spans="1:17">
      <c r="A508" s="3" t="str">
        <f>_xlfn.LET(_xlpm.sep," : ",CONCATENATE(E508,_xlpm.sep,F508))</f>
        <v>~etch~ : [ɛtʃ]</v>
      </c>
      <c r="B508" s="1">
        <v>1</v>
      </c>
      <c r="C508" s="3" t="s">
        <v>579</v>
      </c>
      <c r="D508" s="4">
        <f>B508/freq.sum.r1a</f>
        <v>4.6838407494145199E-4</v>
      </c>
      <c r="E508" s="4" t="str">
        <f>_xlfn.LET(_xlpm.sep,":",_xlpm.w,$C508,_xlfn.CONCAT("~",RIGHT(_xlpm.w,LEN(_xlpm.w)-FIND(_xlpm.sep,_xlpm.w)),"~"))</f>
        <v>~etch~</v>
      </c>
      <c r="F508" s="4" t="str">
        <f>_xlfn.LET(_xlpm.sep,":",_xlpm.w,$C508,_xlfn.CONCAT("[",LEFT(_xlpm.w,FIND(_xlpm.sep,_xlpm.w)-1),"]"))</f>
        <v>[ɛtʃ]</v>
      </c>
      <c r="G508" s="5">
        <f>_xlfn.LET(_xlpm.w,E508,LEN(_xlpm.w)-2)</f>
        <v>4</v>
      </c>
      <c r="H508" s="5">
        <f>_xlfn.LET(_xlpm.w,F508,LEN(_xlpm.w)-2)</f>
        <v>3</v>
      </c>
      <c r="I508" s="5">
        <f>_xlfn.LET(_xlpm.a,H508,_xlpm.b,G508,MAX(_xlpm.a,_xlpm.b))</f>
        <v>4</v>
      </c>
      <c r="J508" s="4" cm="1">
        <f t="array" ref="J508">SUM(_xlfn._xlws.FILTER($D$2:$D$673,_xlfn.MAP($E$2:$E$673,_xlfn.LAMBDA(_xlpm.x,_xlpm.x=$E508))))</f>
        <v>4.6838407494145199E-4</v>
      </c>
      <c r="K508" s="4">
        <f>$D508/J508</f>
        <v>1</v>
      </c>
      <c r="L508" s="4" cm="1">
        <f t="array" ref="L508">SUM(_xlfn._xlws.FILTER($D$2:$D$673,_xlfn.MAP($F$2:$F$673,_xlfn.LAMBDA(_xlpm.x,_xlpm.x=$F508))))</f>
        <v>4.6838407494145199E-4</v>
      </c>
      <c r="M508" s="4">
        <f>$D508/L508</f>
        <v>1</v>
      </c>
      <c r="N508" s="4">
        <f>_xlfn.LET(_xlpm.freq,B508,_xlpm.size,H508+1,_xlpm.F,O508,LOG(1+_xlpm.freq)*LOG(1+_xlpm.size)*_xlpm.F)</f>
        <v>0.21041093737452468</v>
      </c>
      <c r="O508" s="4">
        <f>_xlfn.LET(_xlpm.a,M508,_xlpm.b,K508,2*_xlpm.a*_xlpm.b/(_xlpm.a+_xlpm.b))</f>
        <v>1</v>
      </c>
      <c r="P508" s="4">
        <f>_xlfn.LET(_xlpm.p,K508,_xlpm.q,M508,LOG(_xlpm.p/_xlpm.q))</f>
        <v>0</v>
      </c>
      <c r="Q508" s="4"/>
    </row>
    <row r="509" spans="1:17">
      <c r="A509" s="3" t="str">
        <f>_xlfn.LET(_xlpm.sep," : ",CONCATENATE(E509,_xlpm.sep,F509))</f>
        <v>~ösen~ : [ːzn]</v>
      </c>
      <c r="B509" s="1">
        <v>1</v>
      </c>
      <c r="C509" s="3" t="s">
        <v>595</v>
      </c>
      <c r="D509" s="4">
        <f>B509/freq.sum.r1a</f>
        <v>4.6838407494145199E-4</v>
      </c>
      <c r="E509" s="3" t="str">
        <f>_xlfn.LET(_xlpm.sep,":",_xlpm.w,$C509,_xlfn.CONCAT("~",RIGHT(_xlpm.w,LEN(_xlpm.w)-FIND(_xlpm.sep,_xlpm.w)),"~"))</f>
        <v>~ösen~</v>
      </c>
      <c r="F509" s="3" t="str">
        <f>_xlfn.LET(_xlpm.sep,":",_xlpm.w,$C509,_xlfn.CONCAT("[",LEFT(_xlpm.w,FIND(_xlpm.sep,_xlpm.w)-1),"]"))</f>
        <v>[ːzn]</v>
      </c>
      <c r="G509" s="5">
        <f>_xlfn.LET(_xlpm.w,E509,LEN(_xlpm.w)-2)</f>
        <v>4</v>
      </c>
      <c r="H509" s="5">
        <f>_xlfn.LET(_xlpm.w,F509,LEN(_xlpm.w)-2)</f>
        <v>3</v>
      </c>
      <c r="I509" s="5">
        <f>_xlfn.LET(_xlpm.a,H509,_xlpm.b,G509,MAX(_xlpm.a,_xlpm.b))</f>
        <v>4</v>
      </c>
      <c r="J509" s="4" cm="1">
        <f t="array" ref="J509">SUM(_xlfn._xlws.FILTER($D$2:$D$673,_xlfn.MAP($E$2:$E$673,_xlfn.LAMBDA(_xlpm.x,_xlpm.x=$E509))))</f>
        <v>4.6838407494145199E-4</v>
      </c>
      <c r="K509" s="4">
        <f>$D509/J509</f>
        <v>1</v>
      </c>
      <c r="L509" s="4" cm="1">
        <f t="array" ref="L509">SUM(_xlfn._xlws.FILTER($D$2:$D$673,_xlfn.MAP($F$2:$F$673,_xlfn.LAMBDA(_xlpm.x,_xlpm.x=$F509))))</f>
        <v>4.6838407494145199E-4</v>
      </c>
      <c r="M509" s="4">
        <f>$D509/L509</f>
        <v>1</v>
      </c>
      <c r="N509" s="4">
        <f>_xlfn.LET(_xlpm.freq,B509,_xlpm.size,H509+1,_xlpm.F,O509,LOG(1+_xlpm.freq)*LOG(1+_xlpm.size)*_xlpm.F)</f>
        <v>0.21041093737452468</v>
      </c>
      <c r="O509" s="4">
        <f>_xlfn.LET(_xlpm.a,M509,_xlpm.b,K509,2*_xlpm.a*_xlpm.b/(_xlpm.a+_xlpm.b))</f>
        <v>1</v>
      </c>
      <c r="P509" s="4">
        <f>_xlfn.LET(_xlpm.p,K509,_xlpm.q,M509,LOG(_xlpm.p/_xlpm.q))</f>
        <v>0</v>
      </c>
      <c r="Q509" s="4"/>
    </row>
    <row r="510" spans="1:17">
      <c r="A510" s="3" t="str">
        <f>_xlfn.LET(_xlpm.sep," : ",CONCATENATE(E510,_xlpm.sep,F510))</f>
        <v>~urch~ : [ʊʁç]</v>
      </c>
      <c r="B510" s="1">
        <v>1</v>
      </c>
      <c r="C510" s="3" t="s">
        <v>621</v>
      </c>
      <c r="D510" s="4">
        <f>B510/freq.sum.r1a</f>
        <v>4.6838407494145199E-4</v>
      </c>
      <c r="E510" s="3" t="str">
        <f>_xlfn.LET(_xlpm.sep,":",_xlpm.w,$C510,_xlfn.CONCAT("~",RIGHT(_xlpm.w,LEN(_xlpm.w)-FIND(_xlpm.sep,_xlpm.w)),"~"))</f>
        <v>~urch~</v>
      </c>
      <c r="F510" s="3" t="str">
        <f>_xlfn.LET(_xlpm.sep,":",_xlpm.w,$C510,_xlfn.CONCAT("[",LEFT(_xlpm.w,FIND(_xlpm.sep,_xlpm.w)-1),"]"))</f>
        <v>[ʊʁç]</v>
      </c>
      <c r="G510" s="5">
        <f>_xlfn.LET(_xlpm.w,E510,LEN(_xlpm.w)-2)</f>
        <v>4</v>
      </c>
      <c r="H510" s="5">
        <f>_xlfn.LET(_xlpm.w,F510,LEN(_xlpm.w)-2)</f>
        <v>3</v>
      </c>
      <c r="I510" s="5">
        <f>_xlfn.LET(_xlpm.a,H510,_xlpm.b,G510,MAX(_xlpm.a,_xlpm.b))</f>
        <v>4</v>
      </c>
      <c r="J510" s="4" cm="1">
        <f t="array" ref="J510">SUM(_xlfn._xlws.FILTER($D$2:$D$673,_xlfn.MAP($E$2:$E$673,_xlfn.LAMBDA(_xlpm.x,_xlpm.x=$E510))))</f>
        <v>4.6838407494145199E-4</v>
      </c>
      <c r="K510" s="4">
        <f>$D510/J510</f>
        <v>1</v>
      </c>
      <c r="L510" s="4" cm="1">
        <f t="array" ref="L510">SUM(_xlfn._xlws.FILTER($D$2:$D$673,_xlfn.MAP($F$2:$F$673,_xlfn.LAMBDA(_xlpm.x,_xlpm.x=$F510))))</f>
        <v>4.6838407494145199E-4</v>
      </c>
      <c r="M510" s="4">
        <f>$D510/L510</f>
        <v>1</v>
      </c>
      <c r="N510" s="4">
        <f>_xlfn.LET(_xlpm.freq,B510,_xlpm.size,H510+1,_xlpm.F,O510,LOG(1+_xlpm.freq)*LOG(1+_xlpm.size)*_xlpm.F)</f>
        <v>0.21041093737452468</v>
      </c>
      <c r="O510" s="4">
        <f>_xlfn.LET(_xlpm.a,M510,_xlpm.b,K510,2*_xlpm.a*_xlpm.b/(_xlpm.a+_xlpm.b))</f>
        <v>1</v>
      </c>
      <c r="P510" s="4">
        <f>_xlfn.LET(_xlpm.p,K510,_xlpm.q,M510,LOG(_xlpm.p/_xlpm.q))</f>
        <v>0</v>
      </c>
      <c r="Q510" s="4"/>
    </row>
    <row r="511" spans="1:17">
      <c r="A511" s="3" t="str">
        <f>_xlfn.LET(_xlpm.sep," : ",CONCATENATE(E511,_xlpm.sep,F511))</f>
        <v>~ergl~ : [ɐɡl]</v>
      </c>
      <c r="B511" s="1">
        <v>1</v>
      </c>
      <c r="C511" s="3" t="s">
        <v>637</v>
      </c>
      <c r="D511" s="4">
        <f>B511/freq.sum.r1a</f>
        <v>4.6838407494145199E-4</v>
      </c>
      <c r="E511" s="3" t="str">
        <f>_xlfn.LET(_xlpm.sep,":",_xlpm.w,$C511,_xlfn.CONCAT("~",RIGHT(_xlpm.w,LEN(_xlpm.w)-FIND(_xlpm.sep,_xlpm.w)),"~"))</f>
        <v>~ergl~</v>
      </c>
      <c r="F511" s="3" t="str">
        <f>_xlfn.LET(_xlpm.sep,":",_xlpm.w,$C511,_xlfn.CONCAT("[",LEFT(_xlpm.w,FIND(_xlpm.sep,_xlpm.w)-1),"]"))</f>
        <v>[ɐɡl]</v>
      </c>
      <c r="G511" s="5">
        <f>_xlfn.LET(_xlpm.w,E511,LEN(_xlpm.w)-2)</f>
        <v>4</v>
      </c>
      <c r="H511" s="5">
        <f>_xlfn.LET(_xlpm.w,F511,LEN(_xlpm.w)-2)</f>
        <v>3</v>
      </c>
      <c r="I511" s="5">
        <f>_xlfn.LET(_xlpm.a,H511,_xlpm.b,G511,MAX(_xlpm.a,_xlpm.b))</f>
        <v>4</v>
      </c>
      <c r="J511" s="4" cm="1">
        <f t="array" ref="J511">SUM(_xlfn._xlws.FILTER($D$2:$D$673,_xlfn.MAP($E$2:$E$673,_xlfn.LAMBDA(_xlpm.x,_xlpm.x=$E511))))</f>
        <v>4.6838407494145199E-4</v>
      </c>
      <c r="K511" s="4">
        <f>$D511/J511</f>
        <v>1</v>
      </c>
      <c r="L511" s="4" cm="1">
        <f t="array" ref="L511">SUM(_xlfn._xlws.FILTER($D$2:$D$673,_xlfn.MAP($F$2:$F$673,_xlfn.LAMBDA(_xlpm.x,_xlpm.x=$F511))))</f>
        <v>4.6838407494145199E-4</v>
      </c>
      <c r="M511" s="4">
        <f>$D511/L511</f>
        <v>1</v>
      </c>
      <c r="N511" s="4">
        <f>_xlfn.LET(_xlpm.freq,B511,_xlpm.size,H511+1,_xlpm.F,O511,LOG(1+_xlpm.freq)*LOG(1+_xlpm.size)*_xlpm.F)</f>
        <v>0.21041093737452468</v>
      </c>
      <c r="O511" s="4">
        <f>_xlfn.LET(_xlpm.a,M511,_xlpm.b,K511,2*_xlpm.a*_xlpm.b/(_xlpm.a+_xlpm.b))</f>
        <v>1</v>
      </c>
      <c r="P511" s="4">
        <f>_xlfn.LET(_xlpm.p,K511,_xlpm.q,M511,LOG(_xlpm.p/_xlpm.q))</f>
        <v>0</v>
      </c>
      <c r="Q511" s="4"/>
    </row>
    <row r="512" spans="1:17">
      <c r="A512" s="3" t="str">
        <f>_xlfn.LET(_xlpm.sep," : ",CONCATENATE(E512,_xlpm.sep,F512))</f>
        <v>~anft~ : [anft]</v>
      </c>
      <c r="B512" s="1">
        <v>1</v>
      </c>
      <c r="C512" s="3" t="s">
        <v>79</v>
      </c>
      <c r="D512" s="4">
        <f>B512/freq.sum.r1a</f>
        <v>4.6838407494145199E-4</v>
      </c>
      <c r="E512" s="3" t="str">
        <f>_xlfn.LET(_xlpm.sep,":",_xlpm.w,$C512,_xlfn.CONCAT("~",RIGHT(_xlpm.w,LEN(_xlpm.w)-FIND(_xlpm.sep,_xlpm.w)),"~"))</f>
        <v>~anft~</v>
      </c>
      <c r="F512" s="3" t="str">
        <f>_xlfn.LET(_xlpm.sep,":",_xlpm.w,$C512,_xlfn.CONCAT("[",LEFT(_xlpm.w,FIND(_xlpm.sep,_xlpm.w)-1),"]"))</f>
        <v>[anft]</v>
      </c>
      <c r="G512" s="5">
        <f>_xlfn.LET(_xlpm.w,E512,LEN(_xlpm.w)-2)</f>
        <v>4</v>
      </c>
      <c r="H512" s="5">
        <f>_xlfn.LET(_xlpm.w,F512,LEN(_xlpm.w)-2)</f>
        <v>4</v>
      </c>
      <c r="I512" s="5">
        <f>_xlfn.LET(_xlpm.a,H512,_xlpm.b,G512,MAX(_xlpm.a,_xlpm.b))</f>
        <v>4</v>
      </c>
      <c r="J512" s="4" cm="1">
        <f t="array" ref="J512">SUM(_xlfn._xlws.FILTER($D$2:$D$673,_xlfn.MAP($E$2:$E$673,_xlfn.LAMBDA(_xlpm.x,_xlpm.x=$E512))))</f>
        <v>4.6838407494145199E-4</v>
      </c>
      <c r="K512" s="4">
        <f>$D512/J512</f>
        <v>1</v>
      </c>
      <c r="L512" s="4" cm="1">
        <f t="array" ref="L512">SUM(_xlfn._xlws.FILTER($D$2:$D$673,_xlfn.MAP($F$2:$F$673,_xlfn.LAMBDA(_xlpm.x,_xlpm.x=$F512))))</f>
        <v>4.6838407494145199E-4</v>
      </c>
      <c r="M512" s="4">
        <f>$D512/L512</f>
        <v>1</v>
      </c>
      <c r="N512" s="4">
        <f>_xlfn.LET(_xlpm.freq,B512,_xlpm.size,H512+1,_xlpm.F,O512,LOG(1+_xlpm.freq)*LOG(1+_xlpm.size)*_xlpm.F)</f>
        <v>0.2342468675289098</v>
      </c>
      <c r="O512" s="4">
        <f>_xlfn.LET(_xlpm.a,M512,_xlpm.b,K512,2*_xlpm.a*_xlpm.b/(_xlpm.a+_xlpm.b))</f>
        <v>1</v>
      </c>
      <c r="P512" s="4">
        <f>_xlfn.LET(_xlpm.p,K512,_xlpm.q,M512,LOG(_xlpm.p/_xlpm.q))</f>
        <v>0</v>
      </c>
      <c r="Q512" s="4"/>
    </row>
    <row r="513" spans="1:17">
      <c r="A513" s="3" t="str">
        <f>_xlfn.LET(_xlpm.sep," : ",CONCATENATE(E513,_xlpm.sep,F513))</f>
        <v>~aben~ : [aːbm]</v>
      </c>
      <c r="B513" s="1">
        <v>1</v>
      </c>
      <c r="C513" s="3" t="s">
        <v>111</v>
      </c>
      <c r="D513" s="4">
        <f>B513/freq.sum.r1a</f>
        <v>4.6838407494145199E-4</v>
      </c>
      <c r="E513" s="4" t="str">
        <f>_xlfn.LET(_xlpm.sep,":",_xlpm.w,$C513,_xlfn.CONCAT("~",RIGHT(_xlpm.w,LEN(_xlpm.w)-FIND(_xlpm.sep,_xlpm.w)),"~"))</f>
        <v>~aben~</v>
      </c>
      <c r="F513" s="4" t="str">
        <f>_xlfn.LET(_xlpm.sep,":",_xlpm.w,$C513,_xlfn.CONCAT("[",LEFT(_xlpm.w,FIND(_xlpm.sep,_xlpm.w)-1),"]"))</f>
        <v>[aːbm]</v>
      </c>
      <c r="G513" s="5">
        <f>_xlfn.LET(_xlpm.w,E513,LEN(_xlpm.w)-2)</f>
        <v>4</v>
      </c>
      <c r="H513" s="5">
        <f>_xlfn.LET(_xlpm.w,F513,LEN(_xlpm.w)-2)</f>
        <v>4</v>
      </c>
      <c r="I513" s="5">
        <f>_xlfn.LET(_xlpm.a,H513,_xlpm.b,G513,MAX(_xlpm.a,_xlpm.b))</f>
        <v>4</v>
      </c>
      <c r="J513" s="4" cm="1">
        <f t="array" ref="J513">SUM(_xlfn._xlws.FILTER($D$2:$D$673,_xlfn.MAP($E$2:$E$673,_xlfn.LAMBDA(_xlpm.x,_xlpm.x=$E513))))</f>
        <v>4.6838407494145199E-4</v>
      </c>
      <c r="K513" s="4">
        <f>$D513/J513</f>
        <v>1</v>
      </c>
      <c r="L513" s="4" cm="1">
        <f t="array" ref="L513">SUM(_xlfn._xlws.FILTER($D$2:$D$673,_xlfn.MAP($F$2:$F$673,_xlfn.LAMBDA(_xlpm.x,_xlpm.x=$F513))))</f>
        <v>4.6838407494145199E-4</v>
      </c>
      <c r="M513" s="4">
        <f>$D513/L513</f>
        <v>1</v>
      </c>
      <c r="N513" s="4">
        <f>_xlfn.LET(_xlpm.freq,B513,_xlpm.size,H513+1,_xlpm.F,O513,LOG(1+_xlpm.freq)*LOG(1+_xlpm.size)*_xlpm.F)</f>
        <v>0.2342468675289098</v>
      </c>
      <c r="O513" s="4">
        <f>_xlfn.LET(_xlpm.a,M513,_xlpm.b,K513,2*_xlpm.a*_xlpm.b/(_xlpm.a+_xlpm.b))</f>
        <v>1</v>
      </c>
      <c r="P513" s="4">
        <f>_xlfn.LET(_xlpm.p,K513,_xlpm.q,M513,LOG(_xlpm.p/_xlpm.q))</f>
        <v>0</v>
      </c>
      <c r="Q513" s="4"/>
    </row>
    <row r="514" spans="1:17">
      <c r="A514" s="3" t="str">
        <f>_xlfn.LET(_xlpm.sep," : ",CONCATENATE(E514,_xlpm.sep,F514))</f>
        <v>~afen~ : [aːfn]</v>
      </c>
      <c r="B514" s="1">
        <v>1</v>
      </c>
      <c r="C514" s="3" t="s">
        <v>124</v>
      </c>
      <c r="D514" s="4">
        <f>B514/freq.sum.r1a</f>
        <v>4.6838407494145199E-4</v>
      </c>
      <c r="E514" s="3" t="str">
        <f>_xlfn.LET(_xlpm.sep,":",_xlpm.w,$C514,_xlfn.CONCAT("~",RIGHT(_xlpm.w,LEN(_xlpm.w)-FIND(_xlpm.sep,_xlpm.w)),"~"))</f>
        <v>~afen~</v>
      </c>
      <c r="F514" s="3" t="str">
        <f>_xlfn.LET(_xlpm.sep,":",_xlpm.w,$C514,_xlfn.CONCAT("[",LEFT(_xlpm.w,FIND(_xlpm.sep,_xlpm.w)-1),"]"))</f>
        <v>[aːfn]</v>
      </c>
      <c r="G514" s="5">
        <f>_xlfn.LET(_xlpm.w,E514,LEN(_xlpm.w)-2)</f>
        <v>4</v>
      </c>
      <c r="H514" s="5">
        <f>_xlfn.LET(_xlpm.w,F514,LEN(_xlpm.w)-2)</f>
        <v>4</v>
      </c>
      <c r="I514" s="5">
        <f>_xlfn.LET(_xlpm.a,H514,_xlpm.b,G514,MAX(_xlpm.a,_xlpm.b))</f>
        <v>4</v>
      </c>
      <c r="J514" s="4" cm="1">
        <f t="array" ref="J514">SUM(_xlfn._xlws.FILTER($D$2:$D$673,_xlfn.MAP($E$2:$E$673,_xlfn.LAMBDA(_xlpm.x,_xlpm.x=$E514))))</f>
        <v>4.6838407494145199E-4</v>
      </c>
      <c r="K514" s="4">
        <f>$D514/J514</f>
        <v>1</v>
      </c>
      <c r="L514" s="4" cm="1">
        <f t="array" ref="L514">SUM(_xlfn._xlws.FILTER($D$2:$D$673,_xlfn.MAP($F$2:$F$673,_xlfn.LAMBDA(_xlpm.x,_xlpm.x=$F514))))</f>
        <v>4.6838407494145199E-4</v>
      </c>
      <c r="M514" s="4">
        <f>$D514/L514</f>
        <v>1</v>
      </c>
      <c r="N514" s="4">
        <f>_xlfn.LET(_xlpm.freq,B514,_xlpm.size,H514+1,_xlpm.F,O514,LOG(1+_xlpm.freq)*LOG(1+_xlpm.size)*_xlpm.F)</f>
        <v>0.2342468675289098</v>
      </c>
      <c r="O514" s="4">
        <f>_xlfn.LET(_xlpm.a,M514,_xlpm.b,K514,2*_xlpm.a*_xlpm.b/(_xlpm.a+_xlpm.b))</f>
        <v>1</v>
      </c>
      <c r="P514" s="4">
        <f>_xlfn.LET(_xlpm.p,K514,_xlpm.q,M514,LOG(_xlpm.p/_xlpm.q))</f>
        <v>0</v>
      </c>
      <c r="Q514" s="4"/>
    </row>
    <row r="515" spans="1:17">
      <c r="A515" s="3" t="str">
        <f>_xlfn.LET(_xlpm.sep," : ",CONCATENATE(E515,_xlpm.sep,F515))</f>
        <v>~arkt~ : [aʁkt]</v>
      </c>
      <c r="B515" s="1">
        <v>1</v>
      </c>
      <c r="C515" s="3" t="s">
        <v>133</v>
      </c>
      <c r="D515" s="4">
        <f>B515/freq.sum.r1a</f>
        <v>4.6838407494145199E-4</v>
      </c>
      <c r="E515" s="4" t="str">
        <f>_xlfn.LET(_xlpm.sep,":",_xlpm.w,$C515,_xlfn.CONCAT("~",RIGHT(_xlpm.w,LEN(_xlpm.w)-FIND(_xlpm.sep,_xlpm.w)),"~"))</f>
        <v>~arkt~</v>
      </c>
      <c r="F515" s="4" t="str">
        <f>_xlfn.LET(_xlpm.sep,":",_xlpm.w,$C515,_xlfn.CONCAT("[",LEFT(_xlpm.w,FIND(_xlpm.sep,_xlpm.w)-1),"]"))</f>
        <v>[aʁkt]</v>
      </c>
      <c r="G515" s="5">
        <f>_xlfn.LET(_xlpm.w,E515,LEN(_xlpm.w)-2)</f>
        <v>4</v>
      </c>
      <c r="H515" s="5">
        <f>_xlfn.LET(_xlpm.w,F515,LEN(_xlpm.w)-2)</f>
        <v>4</v>
      </c>
      <c r="I515" s="5">
        <f>_xlfn.LET(_xlpm.a,H515,_xlpm.b,G515,MAX(_xlpm.a,_xlpm.b))</f>
        <v>4</v>
      </c>
      <c r="J515" s="4" cm="1">
        <f t="array" ref="J515">SUM(_xlfn._xlws.FILTER($D$2:$D$673,_xlfn.MAP($E$2:$E$673,_xlfn.LAMBDA(_xlpm.x,_xlpm.x=$E515))))</f>
        <v>4.6838407494145199E-4</v>
      </c>
      <c r="K515" s="4">
        <f>$D515/J515</f>
        <v>1</v>
      </c>
      <c r="L515" s="4" cm="1">
        <f t="array" ref="L515">SUM(_xlfn._xlws.FILTER($D$2:$D$673,_xlfn.MAP($F$2:$F$673,_xlfn.LAMBDA(_xlpm.x,_xlpm.x=$F515))))</f>
        <v>4.6838407494145199E-4</v>
      </c>
      <c r="M515" s="4">
        <f>$D515/L515</f>
        <v>1</v>
      </c>
      <c r="N515" s="4">
        <f>_xlfn.LET(_xlpm.freq,B515,_xlpm.size,H515+1,_xlpm.F,O515,LOG(1+_xlpm.freq)*LOG(1+_xlpm.size)*_xlpm.F)</f>
        <v>0.2342468675289098</v>
      </c>
      <c r="O515" s="4">
        <f>_xlfn.LET(_xlpm.a,M515,_xlpm.b,K515,2*_xlpm.a*_xlpm.b/(_xlpm.a+_xlpm.b))</f>
        <v>1</v>
      </c>
      <c r="P515" s="4">
        <f>_xlfn.LET(_xlpm.p,K515,_xlpm.q,M515,LOG(_xlpm.p/_xlpm.q))</f>
        <v>0</v>
      </c>
      <c r="Q515" s="4"/>
    </row>
    <row r="516" spans="1:17">
      <c r="A516" s="3" t="str">
        <f>_xlfn.LET(_xlpm.sep," : ",CONCATENATE(E516,_xlpm.sep,F516))</f>
        <v>~einf~ : [aɛnf]</v>
      </c>
      <c r="B516" s="1">
        <v>1</v>
      </c>
      <c r="C516" s="3" t="s">
        <v>148</v>
      </c>
      <c r="D516" s="4">
        <f>B516/freq.sum.r1a</f>
        <v>4.6838407494145199E-4</v>
      </c>
      <c r="E516" s="3" t="str">
        <f>_xlfn.LET(_xlpm.sep,":",_xlpm.w,$C516,_xlfn.CONCAT("~",RIGHT(_xlpm.w,LEN(_xlpm.w)-FIND(_xlpm.sep,_xlpm.w)),"~"))</f>
        <v>~einf~</v>
      </c>
      <c r="F516" s="3" t="str">
        <f>_xlfn.LET(_xlpm.sep,":",_xlpm.w,$C516,_xlfn.CONCAT("[",LEFT(_xlpm.w,FIND(_xlpm.sep,_xlpm.w)-1),"]"))</f>
        <v>[aɛnf]</v>
      </c>
      <c r="G516" s="5">
        <f>_xlfn.LET(_xlpm.w,E516,LEN(_xlpm.w)-2)</f>
        <v>4</v>
      </c>
      <c r="H516" s="5">
        <f>_xlfn.LET(_xlpm.w,F516,LEN(_xlpm.w)-2)</f>
        <v>4</v>
      </c>
      <c r="I516" s="5">
        <f>_xlfn.LET(_xlpm.a,H516,_xlpm.b,G516,MAX(_xlpm.a,_xlpm.b))</f>
        <v>4</v>
      </c>
      <c r="J516" s="4" cm="1">
        <f t="array" ref="J516">SUM(_xlfn._xlws.FILTER($D$2:$D$673,_xlfn.MAP($E$2:$E$673,_xlfn.LAMBDA(_xlpm.x,_xlpm.x=$E516))))</f>
        <v>4.6838407494145199E-4</v>
      </c>
      <c r="K516" s="4">
        <f>$D516/J516</f>
        <v>1</v>
      </c>
      <c r="L516" s="4" cm="1">
        <f t="array" ref="L516">SUM(_xlfn._xlws.FILTER($D$2:$D$673,_xlfn.MAP($F$2:$F$673,_xlfn.LAMBDA(_xlpm.x,_xlpm.x=$F516))))</f>
        <v>4.6838407494145199E-4</v>
      </c>
      <c r="M516" s="4">
        <f>$D516/L516</f>
        <v>1</v>
      </c>
      <c r="N516" s="4">
        <f>_xlfn.LET(_xlpm.freq,B516,_xlpm.size,H516+1,_xlpm.F,O516,LOG(1+_xlpm.freq)*LOG(1+_xlpm.size)*_xlpm.F)</f>
        <v>0.2342468675289098</v>
      </c>
      <c r="O516" s="4">
        <f>_xlfn.LET(_xlpm.a,M516,_xlpm.b,K516,2*_xlpm.a*_xlpm.b/(_xlpm.a+_xlpm.b))</f>
        <v>1</v>
      </c>
      <c r="P516" s="4">
        <f>_xlfn.LET(_xlpm.p,K516,_xlpm.q,M516,LOG(_xlpm.p/_xlpm.q))</f>
        <v>0</v>
      </c>
      <c r="Q516" s="4"/>
    </row>
    <row r="517" spans="1:17">
      <c r="A517" s="3" t="str">
        <f>_xlfn.LET(_xlpm.sep," : ",CONCATENATE(E517,_xlpm.sep,F517))</f>
        <v>~einh~ : [aɛnh]</v>
      </c>
      <c r="B517" s="1">
        <v>1</v>
      </c>
      <c r="C517" s="3" t="s">
        <v>149</v>
      </c>
      <c r="D517" s="4">
        <f>B517/freq.sum.r1a</f>
        <v>4.6838407494145199E-4</v>
      </c>
      <c r="E517" s="3" t="str">
        <f>_xlfn.LET(_xlpm.sep,":",_xlpm.w,$C517,_xlfn.CONCAT("~",RIGHT(_xlpm.w,LEN(_xlpm.w)-FIND(_xlpm.sep,_xlpm.w)),"~"))</f>
        <v>~einh~</v>
      </c>
      <c r="F517" s="3" t="str">
        <f>_xlfn.LET(_xlpm.sep,":",_xlpm.w,$C517,_xlfn.CONCAT("[",LEFT(_xlpm.w,FIND(_xlpm.sep,_xlpm.w)-1),"]"))</f>
        <v>[aɛnh]</v>
      </c>
      <c r="G517" s="5">
        <f>_xlfn.LET(_xlpm.w,E517,LEN(_xlpm.w)-2)</f>
        <v>4</v>
      </c>
      <c r="H517" s="5">
        <f>_xlfn.LET(_xlpm.w,F517,LEN(_xlpm.w)-2)</f>
        <v>4</v>
      </c>
      <c r="I517" s="5">
        <f>_xlfn.LET(_xlpm.a,H517,_xlpm.b,G517,MAX(_xlpm.a,_xlpm.b))</f>
        <v>4</v>
      </c>
      <c r="J517" s="4" cm="1">
        <f t="array" ref="J517">SUM(_xlfn._xlws.FILTER($D$2:$D$673,_xlfn.MAP($E$2:$E$673,_xlfn.LAMBDA(_xlpm.x,_xlpm.x=$E517))))</f>
        <v>4.6838407494145199E-4</v>
      </c>
      <c r="K517" s="4">
        <f>$D517/J517</f>
        <v>1</v>
      </c>
      <c r="L517" s="4" cm="1">
        <f t="array" ref="L517">SUM(_xlfn._xlws.FILTER($D$2:$D$673,_xlfn.MAP($F$2:$F$673,_xlfn.LAMBDA(_xlpm.x,_xlpm.x=$F517))))</f>
        <v>4.6838407494145199E-4</v>
      </c>
      <c r="M517" s="4">
        <f>$D517/L517</f>
        <v>1</v>
      </c>
      <c r="N517" s="4">
        <f>_xlfn.LET(_xlpm.freq,B517,_xlpm.size,H517+1,_xlpm.F,O517,LOG(1+_xlpm.freq)*LOG(1+_xlpm.size)*_xlpm.F)</f>
        <v>0.2342468675289098</v>
      </c>
      <c r="O517" s="4">
        <f>_xlfn.LET(_xlpm.a,M517,_xlpm.b,K517,2*_xlpm.a*_xlpm.b/(_xlpm.a+_xlpm.b))</f>
        <v>1</v>
      </c>
      <c r="P517" s="4">
        <f>_xlfn.LET(_xlpm.p,K517,_xlpm.q,M517,LOG(_xlpm.p/_xlpm.q))</f>
        <v>0</v>
      </c>
      <c r="Q517" s="4"/>
    </row>
    <row r="518" spans="1:17">
      <c r="A518" s="3" t="str">
        <f>_xlfn.LET(_xlpm.sep," : ",CONCATENATE(E518,_xlpm.sep,F518))</f>
        <v>~einl~ : [aɛnl]</v>
      </c>
      <c r="B518" s="1">
        <v>1</v>
      </c>
      <c r="C518" s="3" t="s">
        <v>150</v>
      </c>
      <c r="D518" s="4">
        <f>B518/freq.sum.r1a</f>
        <v>4.6838407494145199E-4</v>
      </c>
      <c r="E518" s="3" t="str">
        <f>_xlfn.LET(_xlpm.sep,":",_xlpm.w,$C518,_xlfn.CONCAT("~",RIGHT(_xlpm.w,LEN(_xlpm.w)-FIND(_xlpm.sep,_xlpm.w)),"~"))</f>
        <v>~einl~</v>
      </c>
      <c r="F518" s="3" t="str">
        <f>_xlfn.LET(_xlpm.sep,":",_xlpm.w,$C518,_xlfn.CONCAT("[",LEFT(_xlpm.w,FIND(_xlpm.sep,_xlpm.w)-1),"]"))</f>
        <v>[aɛnl]</v>
      </c>
      <c r="G518" s="5">
        <f>_xlfn.LET(_xlpm.w,E518,LEN(_xlpm.w)-2)</f>
        <v>4</v>
      </c>
      <c r="H518" s="5">
        <f>_xlfn.LET(_xlpm.w,F518,LEN(_xlpm.w)-2)</f>
        <v>4</v>
      </c>
      <c r="I518" s="5">
        <f>_xlfn.LET(_xlpm.a,H518,_xlpm.b,G518,MAX(_xlpm.a,_xlpm.b))</f>
        <v>4</v>
      </c>
      <c r="J518" s="4" cm="1">
        <f t="array" ref="J518">SUM(_xlfn._xlws.FILTER($D$2:$D$673,_xlfn.MAP($E$2:$E$673,_xlfn.LAMBDA(_xlpm.x,_xlpm.x=$E518))))</f>
        <v>4.6838407494145199E-4</v>
      </c>
      <c r="K518" s="4">
        <f>$D518/J518</f>
        <v>1</v>
      </c>
      <c r="L518" s="4" cm="1">
        <f t="array" ref="L518">SUM(_xlfn._xlws.FILTER($D$2:$D$673,_xlfn.MAP($F$2:$F$673,_xlfn.LAMBDA(_xlpm.x,_xlpm.x=$F518))))</f>
        <v>4.6838407494145199E-4</v>
      </c>
      <c r="M518" s="4">
        <f>$D518/L518</f>
        <v>1</v>
      </c>
      <c r="N518" s="4">
        <f>_xlfn.LET(_xlpm.freq,B518,_xlpm.size,H518+1,_xlpm.F,O518,LOG(1+_xlpm.freq)*LOG(1+_xlpm.size)*_xlpm.F)</f>
        <v>0.2342468675289098</v>
      </c>
      <c r="O518" s="4">
        <f>_xlfn.LET(_xlpm.a,M518,_xlpm.b,K518,2*_xlpm.a*_xlpm.b/(_xlpm.a+_xlpm.b))</f>
        <v>1</v>
      </c>
      <c r="P518" s="4">
        <f>_xlfn.LET(_xlpm.p,K518,_xlpm.q,M518,LOG(_xlpm.p/_xlpm.q))</f>
        <v>0</v>
      </c>
      <c r="Q518" s="4"/>
    </row>
    <row r="519" spans="1:17">
      <c r="A519" s="3" t="str">
        <f>_xlfn.LET(_xlpm.sep," : ",CONCATENATE(E519,_xlpm.sep,F519))</f>
        <v>~einm~ : [aɛnm]</v>
      </c>
      <c r="B519" s="1">
        <v>1</v>
      </c>
      <c r="C519" s="3" t="s">
        <v>151</v>
      </c>
      <c r="D519" s="4">
        <f>B519/freq.sum.r1a</f>
        <v>4.6838407494145199E-4</v>
      </c>
      <c r="E519" s="3" t="str">
        <f>_xlfn.LET(_xlpm.sep,":",_xlpm.w,$C519,_xlfn.CONCAT("~",RIGHT(_xlpm.w,LEN(_xlpm.w)-FIND(_xlpm.sep,_xlpm.w)),"~"))</f>
        <v>~einm~</v>
      </c>
      <c r="F519" s="3" t="str">
        <f>_xlfn.LET(_xlpm.sep,":",_xlpm.w,$C519,_xlfn.CONCAT("[",LEFT(_xlpm.w,FIND(_xlpm.sep,_xlpm.w)-1),"]"))</f>
        <v>[aɛnm]</v>
      </c>
      <c r="G519" s="5">
        <f>_xlfn.LET(_xlpm.w,E519,LEN(_xlpm.w)-2)</f>
        <v>4</v>
      </c>
      <c r="H519" s="5">
        <f>_xlfn.LET(_xlpm.w,F519,LEN(_xlpm.w)-2)</f>
        <v>4</v>
      </c>
      <c r="I519" s="5">
        <f>_xlfn.LET(_xlpm.a,H519,_xlpm.b,G519,MAX(_xlpm.a,_xlpm.b))</f>
        <v>4</v>
      </c>
      <c r="J519" s="4" cm="1">
        <f t="array" ref="J519">SUM(_xlfn._xlws.FILTER($D$2:$D$673,_xlfn.MAP($E$2:$E$673,_xlfn.LAMBDA(_xlpm.x,_xlpm.x=$E519))))</f>
        <v>4.6838407494145199E-4</v>
      </c>
      <c r="K519" s="4">
        <f>$D519/J519</f>
        <v>1</v>
      </c>
      <c r="L519" s="4" cm="1">
        <f t="array" ref="L519">SUM(_xlfn._xlws.FILTER($D$2:$D$673,_xlfn.MAP($F$2:$F$673,_xlfn.LAMBDA(_xlpm.x,_xlpm.x=$F519))))</f>
        <v>4.6838407494145199E-4</v>
      </c>
      <c r="M519" s="4">
        <f>$D519/L519</f>
        <v>1</v>
      </c>
      <c r="N519" s="4">
        <f>_xlfn.LET(_xlpm.freq,B519,_xlpm.size,H519+1,_xlpm.F,O519,LOG(1+_xlpm.freq)*LOG(1+_xlpm.size)*_xlpm.F)</f>
        <v>0.2342468675289098</v>
      </c>
      <c r="O519" s="4">
        <f>_xlfn.LET(_xlpm.a,M519,_xlpm.b,K519,2*_xlpm.a*_xlpm.b/(_xlpm.a+_xlpm.b))</f>
        <v>1</v>
      </c>
      <c r="P519" s="4">
        <f>_xlfn.LET(_xlpm.p,K519,_xlpm.q,M519,LOG(_xlpm.p/_xlpm.q))</f>
        <v>0</v>
      </c>
      <c r="Q519" s="4"/>
    </row>
    <row r="520" spans="1:17">
      <c r="A520" s="3" t="str">
        <f>_xlfn.LET(_xlpm.sep," : ",CONCATENATE(E520,_xlpm.sep,F520))</f>
        <v>~eind~ : [aɛnt]</v>
      </c>
      <c r="B520" s="1">
        <v>1</v>
      </c>
      <c r="C520" s="3" t="s">
        <v>152</v>
      </c>
      <c r="D520" s="4">
        <f>B520/freq.sum.r1a</f>
        <v>4.6838407494145199E-4</v>
      </c>
      <c r="E520" s="3" t="str">
        <f>_xlfn.LET(_xlpm.sep,":",_xlpm.w,$C520,_xlfn.CONCAT("~",RIGHT(_xlpm.w,LEN(_xlpm.w)-FIND(_xlpm.sep,_xlpm.w)),"~"))</f>
        <v>~eind~</v>
      </c>
      <c r="F520" s="3" t="str">
        <f>_xlfn.LET(_xlpm.sep,":",_xlpm.w,$C520,_xlfn.CONCAT("[",LEFT(_xlpm.w,FIND(_xlpm.sep,_xlpm.w)-1),"]"))</f>
        <v>[aɛnt]</v>
      </c>
      <c r="G520" s="5">
        <f>_xlfn.LET(_xlpm.w,E520,LEN(_xlpm.w)-2)</f>
        <v>4</v>
      </c>
      <c r="H520" s="5">
        <f>_xlfn.LET(_xlpm.w,F520,LEN(_xlpm.w)-2)</f>
        <v>4</v>
      </c>
      <c r="I520" s="5">
        <f>_xlfn.LET(_xlpm.a,H520,_xlpm.b,G520,MAX(_xlpm.a,_xlpm.b))</f>
        <v>4</v>
      </c>
      <c r="J520" s="4" cm="1">
        <f t="array" ref="J520">SUM(_xlfn._xlws.FILTER($D$2:$D$673,_xlfn.MAP($E$2:$E$673,_xlfn.LAMBDA(_xlpm.x,_xlpm.x=$E520))))</f>
        <v>4.6838407494145199E-4</v>
      </c>
      <c r="K520" s="4">
        <f>$D520/J520</f>
        <v>1</v>
      </c>
      <c r="L520" s="4" cm="1">
        <f t="array" ref="L520">SUM(_xlfn._xlws.FILTER($D$2:$D$673,_xlfn.MAP($F$2:$F$673,_xlfn.LAMBDA(_xlpm.x,_xlpm.x=$F520))))</f>
        <v>4.6838407494145199E-4</v>
      </c>
      <c r="M520" s="4">
        <f>$D520/L520</f>
        <v>1</v>
      </c>
      <c r="N520" s="4">
        <f>_xlfn.LET(_xlpm.freq,B520,_xlpm.size,H520+1,_xlpm.F,O520,LOG(1+_xlpm.freq)*LOG(1+_xlpm.size)*_xlpm.F)</f>
        <v>0.2342468675289098</v>
      </c>
      <c r="O520" s="4">
        <f>_xlfn.LET(_xlpm.a,M520,_xlpm.b,K520,2*_xlpm.a*_xlpm.b/(_xlpm.a+_xlpm.b))</f>
        <v>1</v>
      </c>
      <c r="P520" s="4">
        <f>_xlfn.LET(_xlpm.p,K520,_xlpm.q,M520,LOG(_xlpm.p/_xlpm.q))</f>
        <v>0</v>
      </c>
      <c r="Q520" s="4"/>
    </row>
    <row r="521" spans="1:17">
      <c r="A521" s="3" t="str">
        <f>_xlfn.LET(_xlpm.sep," : ",CONCATENATE(E521,_xlpm.sep,F521))</f>
        <v>~eins~ : [aɛnz]</v>
      </c>
      <c r="B521" s="1">
        <v>1</v>
      </c>
      <c r="C521" s="3" t="s">
        <v>154</v>
      </c>
      <c r="D521" s="4">
        <f>B521/freq.sum.r1a</f>
        <v>4.6838407494145199E-4</v>
      </c>
      <c r="E521" s="3" t="str">
        <f>_xlfn.LET(_xlpm.sep,":",_xlpm.w,$C521,_xlfn.CONCAT("~",RIGHT(_xlpm.w,LEN(_xlpm.w)-FIND(_xlpm.sep,_xlpm.w)),"~"))</f>
        <v>~eins~</v>
      </c>
      <c r="F521" s="3" t="str">
        <f>_xlfn.LET(_xlpm.sep,":",_xlpm.w,$C521,_xlfn.CONCAT("[",LEFT(_xlpm.w,FIND(_xlpm.sep,_xlpm.w)-1),"]"))</f>
        <v>[aɛnz]</v>
      </c>
      <c r="G521" s="5">
        <f>_xlfn.LET(_xlpm.w,E521,LEN(_xlpm.w)-2)</f>
        <v>4</v>
      </c>
      <c r="H521" s="5">
        <f>_xlfn.LET(_xlpm.w,F521,LEN(_xlpm.w)-2)</f>
        <v>4</v>
      </c>
      <c r="I521" s="5">
        <f>_xlfn.LET(_xlpm.a,H521,_xlpm.b,G521,MAX(_xlpm.a,_xlpm.b))</f>
        <v>4</v>
      </c>
      <c r="J521" s="4" cm="1">
        <f t="array" ref="J521">SUM(_xlfn._xlws.FILTER($D$2:$D$673,_xlfn.MAP($E$2:$E$673,_xlfn.LAMBDA(_xlpm.x,_xlpm.x=$E521))))</f>
        <v>4.6838407494145199E-4</v>
      </c>
      <c r="K521" s="4">
        <f>$D521/J521</f>
        <v>1</v>
      </c>
      <c r="L521" s="4" cm="1">
        <f t="array" ref="L521">SUM(_xlfn._xlws.FILTER($D$2:$D$673,_xlfn.MAP($F$2:$F$673,_xlfn.LAMBDA(_xlpm.x,_xlpm.x=$F521))))</f>
        <v>4.6838407494145199E-4</v>
      </c>
      <c r="M521" s="4">
        <f>$D521/L521</f>
        <v>1</v>
      </c>
      <c r="N521" s="4">
        <f>_xlfn.LET(_xlpm.freq,B521,_xlpm.size,H521+1,_xlpm.F,O521,LOG(1+_xlpm.freq)*LOG(1+_xlpm.size)*_xlpm.F)</f>
        <v>0.2342468675289098</v>
      </c>
      <c r="O521" s="4">
        <f>_xlfn.LET(_xlpm.a,M521,_xlpm.b,K521,2*_xlpm.a*_xlpm.b/(_xlpm.a+_xlpm.b))</f>
        <v>1</v>
      </c>
      <c r="P521" s="4">
        <f>_xlfn.LET(_xlpm.p,K521,_xlpm.q,M521,LOG(_xlpm.p/_xlpm.q))</f>
        <v>0</v>
      </c>
      <c r="Q521" s="4"/>
    </row>
    <row r="522" spans="1:17">
      <c r="A522" s="3" t="str">
        <f>_xlfn.LET(_xlpm.sep," : ",CONCATENATE(E522,_xlpm.sep,F522))</f>
        <v>~eing~ : [aɛnɡ]</v>
      </c>
      <c r="B522" s="1">
        <v>1</v>
      </c>
      <c r="C522" s="3" t="s">
        <v>155</v>
      </c>
      <c r="D522" s="4">
        <f>B522/freq.sum.r1a</f>
        <v>4.6838407494145199E-4</v>
      </c>
      <c r="E522" s="3" t="str">
        <f>_xlfn.LET(_xlpm.sep,":",_xlpm.w,$C522,_xlfn.CONCAT("~",RIGHT(_xlpm.w,LEN(_xlpm.w)-FIND(_xlpm.sep,_xlpm.w)),"~"))</f>
        <v>~eing~</v>
      </c>
      <c r="F522" s="3" t="str">
        <f>_xlfn.LET(_xlpm.sep,":",_xlpm.w,$C522,_xlfn.CONCAT("[",LEFT(_xlpm.w,FIND(_xlpm.sep,_xlpm.w)-1),"]"))</f>
        <v>[aɛnɡ]</v>
      </c>
      <c r="G522" s="5">
        <f>_xlfn.LET(_xlpm.w,E522,LEN(_xlpm.w)-2)</f>
        <v>4</v>
      </c>
      <c r="H522" s="5">
        <f>_xlfn.LET(_xlpm.w,F522,LEN(_xlpm.w)-2)</f>
        <v>4</v>
      </c>
      <c r="I522" s="5">
        <f>_xlfn.LET(_xlpm.a,H522,_xlpm.b,G522,MAX(_xlpm.a,_xlpm.b))</f>
        <v>4</v>
      </c>
      <c r="J522" s="4" cm="1">
        <f t="array" ref="J522">SUM(_xlfn._xlws.FILTER($D$2:$D$673,_xlfn.MAP($E$2:$E$673,_xlfn.LAMBDA(_xlpm.x,_xlpm.x=$E522))))</f>
        <v>4.6838407494145199E-4</v>
      </c>
      <c r="K522" s="4">
        <f>$D522/J522</f>
        <v>1</v>
      </c>
      <c r="L522" s="4" cm="1">
        <f t="array" ref="L522">SUM(_xlfn._xlws.FILTER($D$2:$D$673,_xlfn.MAP($F$2:$F$673,_xlfn.LAMBDA(_xlpm.x,_xlpm.x=$F522))))</f>
        <v>4.6838407494145199E-4</v>
      </c>
      <c r="M522" s="4">
        <f>$D522/L522</f>
        <v>1</v>
      </c>
      <c r="N522" s="4">
        <f>_xlfn.LET(_xlpm.freq,B522,_xlpm.size,H522+1,_xlpm.F,O522,LOG(1+_xlpm.freq)*LOG(1+_xlpm.size)*_xlpm.F)</f>
        <v>0.2342468675289098</v>
      </c>
      <c r="O522" s="4">
        <f>_xlfn.LET(_xlpm.a,M522,_xlpm.b,K522,2*_xlpm.a*_xlpm.b/(_xlpm.a+_xlpm.b))</f>
        <v>1</v>
      </c>
      <c r="P522" s="4">
        <f>_xlfn.LET(_xlpm.p,K522,_xlpm.q,M522,LOG(_xlpm.p/_xlpm.q))</f>
        <v>0</v>
      </c>
      <c r="Q522" s="4"/>
    </row>
    <row r="523" spans="1:17">
      <c r="A523" s="3" t="str">
        <f>_xlfn.LET(_xlpm.sep," : ",CONCATENATE(E523,_xlpm.sep,F523))</f>
        <v>~einr~ : [aɛnʁ]</v>
      </c>
      <c r="B523" s="1">
        <v>1</v>
      </c>
      <c r="C523" s="3" t="s">
        <v>156</v>
      </c>
      <c r="D523" s="4">
        <f>B523/freq.sum.r1a</f>
        <v>4.6838407494145199E-4</v>
      </c>
      <c r="E523" s="4" t="str">
        <f>_xlfn.LET(_xlpm.sep,":",_xlpm.w,$C523,_xlfn.CONCAT("~",RIGHT(_xlpm.w,LEN(_xlpm.w)-FIND(_xlpm.sep,_xlpm.w)),"~"))</f>
        <v>~einr~</v>
      </c>
      <c r="F523" s="4" t="str">
        <f>_xlfn.LET(_xlpm.sep,":",_xlpm.w,$C523,_xlfn.CONCAT("[",LEFT(_xlpm.w,FIND(_xlpm.sep,_xlpm.w)-1),"]"))</f>
        <v>[aɛnʁ]</v>
      </c>
      <c r="G523" s="5">
        <f>_xlfn.LET(_xlpm.w,E523,LEN(_xlpm.w)-2)</f>
        <v>4</v>
      </c>
      <c r="H523" s="5">
        <f>_xlfn.LET(_xlpm.w,F523,LEN(_xlpm.w)-2)</f>
        <v>4</v>
      </c>
      <c r="I523" s="5">
        <f>_xlfn.LET(_xlpm.a,H523,_xlpm.b,G523,MAX(_xlpm.a,_xlpm.b))</f>
        <v>4</v>
      </c>
      <c r="J523" s="4" cm="1">
        <f t="array" ref="J523">SUM(_xlfn._xlws.FILTER($D$2:$D$673,_xlfn.MAP($E$2:$E$673,_xlfn.LAMBDA(_xlpm.x,_xlpm.x=$E523))))</f>
        <v>4.6838407494145199E-4</v>
      </c>
      <c r="K523" s="4">
        <f>$D523/J523</f>
        <v>1</v>
      </c>
      <c r="L523" s="4" cm="1">
        <f t="array" ref="L523">SUM(_xlfn._xlws.FILTER($D$2:$D$673,_xlfn.MAP($F$2:$F$673,_xlfn.LAMBDA(_xlpm.x,_xlpm.x=$F523))))</f>
        <v>4.6838407494145199E-4</v>
      </c>
      <c r="M523" s="4">
        <f>$D523/L523</f>
        <v>1</v>
      </c>
      <c r="N523" s="4">
        <f>_xlfn.LET(_xlpm.freq,B523,_xlpm.size,H523+1,_xlpm.F,O523,LOG(1+_xlpm.freq)*LOG(1+_xlpm.size)*_xlpm.F)</f>
        <v>0.2342468675289098</v>
      </c>
      <c r="O523" s="4">
        <f>_xlfn.LET(_xlpm.a,M523,_xlpm.b,K523,2*_xlpm.a*_xlpm.b/(_xlpm.a+_xlpm.b))</f>
        <v>1</v>
      </c>
      <c r="P523" s="4">
        <f>_xlfn.LET(_xlpm.p,K523,_xlpm.q,M523,LOG(_xlpm.p/_xlpm.q))</f>
        <v>0</v>
      </c>
      <c r="Q523" s="4"/>
    </row>
    <row r="524" spans="1:17">
      <c r="A524" s="3" t="str">
        <f>_xlfn.LET(_xlpm.sep," : ",CONCATENATE(E524,_xlpm.sep,F524))</f>
        <v>~aten~ : [aːtn]</v>
      </c>
      <c r="B524" s="1">
        <v>1</v>
      </c>
      <c r="C524" s="3" t="s">
        <v>178</v>
      </c>
      <c r="D524" s="4">
        <f>B524/freq.sum.r1a</f>
        <v>4.6838407494145199E-4</v>
      </c>
      <c r="E524" s="3" t="str">
        <f>_xlfn.LET(_xlpm.sep,":",_xlpm.w,$C524,_xlfn.CONCAT("~",RIGHT(_xlpm.w,LEN(_xlpm.w)-FIND(_xlpm.sep,_xlpm.w)),"~"))</f>
        <v>~aten~</v>
      </c>
      <c r="F524" s="3" t="str">
        <f>_xlfn.LET(_xlpm.sep,":",_xlpm.w,$C524,_xlfn.CONCAT("[",LEFT(_xlpm.w,FIND(_xlpm.sep,_xlpm.w)-1),"]"))</f>
        <v>[aːtn]</v>
      </c>
      <c r="G524" s="5">
        <f>_xlfn.LET(_xlpm.w,E524,LEN(_xlpm.w)-2)</f>
        <v>4</v>
      </c>
      <c r="H524" s="5">
        <f>_xlfn.LET(_xlpm.w,F524,LEN(_xlpm.w)-2)</f>
        <v>4</v>
      </c>
      <c r="I524" s="5">
        <f>_xlfn.LET(_xlpm.a,H524,_xlpm.b,G524,MAX(_xlpm.a,_xlpm.b))</f>
        <v>4</v>
      </c>
      <c r="J524" s="4" cm="1">
        <f t="array" ref="J524">SUM(_xlfn._xlws.FILTER($D$2:$D$673,_xlfn.MAP($E$2:$E$673,_xlfn.LAMBDA(_xlpm.x,_xlpm.x=$E524))))</f>
        <v>4.6838407494145199E-4</v>
      </c>
      <c r="K524" s="4">
        <f>$D524/J524</f>
        <v>1</v>
      </c>
      <c r="L524" s="4" cm="1">
        <f t="array" ref="L524">SUM(_xlfn._xlws.FILTER($D$2:$D$673,_xlfn.MAP($F$2:$F$673,_xlfn.LAMBDA(_xlpm.x,_xlpm.x=$F524))))</f>
        <v>4.6838407494145199E-4</v>
      </c>
      <c r="M524" s="4">
        <f>$D524/L524</f>
        <v>1</v>
      </c>
      <c r="N524" s="4">
        <f>_xlfn.LET(_xlpm.freq,B524,_xlpm.size,H524+1,_xlpm.F,O524,LOG(1+_xlpm.freq)*LOG(1+_xlpm.size)*_xlpm.F)</f>
        <v>0.2342468675289098</v>
      </c>
      <c r="O524" s="4">
        <f>_xlfn.LET(_xlpm.a,M524,_xlpm.b,K524,2*_xlpm.a*_xlpm.b/(_xlpm.a+_xlpm.b))</f>
        <v>1</v>
      </c>
      <c r="P524" s="4">
        <f>_xlfn.LET(_xlpm.p,K524,_xlpm.q,M524,LOG(_xlpm.p/_xlpm.q))</f>
        <v>0</v>
      </c>
      <c r="Q524" s="4"/>
    </row>
    <row r="525" spans="1:17">
      <c r="A525" s="3" t="str">
        <f>_xlfn.LET(_xlpm.sep," : ",CONCATENATE(E525,_xlpm.sep,F525))</f>
        <v>~eisp~ : [aɛʃp]</v>
      </c>
      <c r="B525" s="1">
        <v>1</v>
      </c>
      <c r="C525" s="3" t="s">
        <v>198</v>
      </c>
      <c r="D525" s="4">
        <f>B525/freq.sum.r1a</f>
        <v>4.6838407494145199E-4</v>
      </c>
      <c r="E525" s="3" t="str">
        <f>_xlfn.LET(_xlpm.sep,":",_xlpm.w,$C525,_xlfn.CONCAT("~",RIGHT(_xlpm.w,LEN(_xlpm.w)-FIND(_xlpm.sep,_xlpm.w)),"~"))</f>
        <v>~eisp~</v>
      </c>
      <c r="F525" s="3" t="str">
        <f>_xlfn.LET(_xlpm.sep,":",_xlpm.w,$C525,_xlfn.CONCAT("[",LEFT(_xlpm.w,FIND(_xlpm.sep,_xlpm.w)-1),"]"))</f>
        <v>[aɛʃp]</v>
      </c>
      <c r="G525" s="5">
        <f>_xlfn.LET(_xlpm.w,E525,LEN(_xlpm.w)-2)</f>
        <v>4</v>
      </c>
      <c r="H525" s="5">
        <f>_xlfn.LET(_xlpm.w,F525,LEN(_xlpm.w)-2)</f>
        <v>4</v>
      </c>
      <c r="I525" s="5">
        <f>_xlfn.LET(_xlpm.a,H525,_xlpm.b,G525,MAX(_xlpm.a,_xlpm.b))</f>
        <v>4</v>
      </c>
      <c r="J525" s="4" cm="1">
        <f t="array" ref="J525">SUM(_xlfn._xlws.FILTER($D$2:$D$673,_xlfn.MAP($E$2:$E$673,_xlfn.LAMBDA(_xlpm.x,_xlpm.x=$E525))))</f>
        <v>4.6838407494145199E-4</v>
      </c>
      <c r="K525" s="4">
        <f>$D525/J525</f>
        <v>1</v>
      </c>
      <c r="L525" s="4" cm="1">
        <f t="array" ref="L525">SUM(_xlfn._xlws.FILTER($D$2:$D$673,_xlfn.MAP($F$2:$F$673,_xlfn.LAMBDA(_xlpm.x,_xlpm.x=$F525))))</f>
        <v>4.6838407494145199E-4</v>
      </c>
      <c r="M525" s="4">
        <f>$D525/L525</f>
        <v>1</v>
      </c>
      <c r="N525" s="4">
        <f>_xlfn.LET(_xlpm.freq,B525,_xlpm.size,H525+1,_xlpm.F,O525,LOG(1+_xlpm.freq)*LOG(1+_xlpm.size)*_xlpm.F)</f>
        <v>0.2342468675289098</v>
      </c>
      <c r="O525" s="4">
        <f>_xlfn.LET(_xlpm.a,M525,_xlpm.b,K525,2*_xlpm.a*_xlpm.b/(_xlpm.a+_xlpm.b))</f>
        <v>1</v>
      </c>
      <c r="P525" s="4">
        <f>_xlfn.LET(_xlpm.p,K525,_xlpm.q,M525,LOG(_xlpm.p/_xlpm.q))</f>
        <v>0</v>
      </c>
      <c r="Q525" s="4"/>
    </row>
    <row r="526" spans="1:17">
      <c r="A526" s="3" t="str">
        <f>_xlfn.LET(_xlpm.sep," : ",CONCATENATE(E526,_xlpm.sep,F526))</f>
        <v>~iedr~ : [iːdʁ]</v>
      </c>
      <c r="B526" s="1">
        <v>1</v>
      </c>
      <c r="C526" s="3" t="s">
        <v>273</v>
      </c>
      <c r="D526" s="4">
        <f>B526/freq.sum.r1a</f>
        <v>4.6838407494145199E-4</v>
      </c>
      <c r="E526" s="3" t="str">
        <f>_xlfn.LET(_xlpm.sep,":",_xlpm.w,$C526,_xlfn.CONCAT("~",RIGHT(_xlpm.w,LEN(_xlpm.w)-FIND(_xlpm.sep,_xlpm.w)),"~"))</f>
        <v>~iedr~</v>
      </c>
      <c r="F526" s="3" t="str">
        <f>_xlfn.LET(_xlpm.sep,":",_xlpm.w,$C526,_xlfn.CONCAT("[",LEFT(_xlpm.w,FIND(_xlpm.sep,_xlpm.w)-1),"]"))</f>
        <v>[iːdʁ]</v>
      </c>
      <c r="G526" s="5">
        <f>_xlfn.LET(_xlpm.w,E526,LEN(_xlpm.w)-2)</f>
        <v>4</v>
      </c>
      <c r="H526" s="5">
        <f>_xlfn.LET(_xlpm.w,F526,LEN(_xlpm.w)-2)</f>
        <v>4</v>
      </c>
      <c r="I526" s="5">
        <f>_xlfn.LET(_xlpm.a,H526,_xlpm.b,G526,MAX(_xlpm.a,_xlpm.b))</f>
        <v>4</v>
      </c>
      <c r="J526" s="4" cm="1">
        <f t="array" ref="J526">SUM(_xlfn._xlws.FILTER($D$2:$D$673,_xlfn.MAP($E$2:$E$673,_xlfn.LAMBDA(_xlpm.x,_xlpm.x=$E526))))</f>
        <v>4.6838407494145199E-4</v>
      </c>
      <c r="K526" s="4">
        <f>$D526/J526</f>
        <v>1</v>
      </c>
      <c r="L526" s="4" cm="1">
        <f t="array" ref="L526">SUM(_xlfn._xlws.FILTER($D$2:$D$673,_xlfn.MAP($F$2:$F$673,_xlfn.LAMBDA(_xlpm.x,_xlpm.x=$F526))))</f>
        <v>4.6838407494145199E-4</v>
      </c>
      <c r="M526" s="4">
        <f>$D526/L526</f>
        <v>1</v>
      </c>
      <c r="N526" s="4">
        <f>_xlfn.LET(_xlpm.freq,B526,_xlpm.size,H526+1,_xlpm.F,O526,LOG(1+_xlpm.freq)*LOG(1+_xlpm.size)*_xlpm.F)</f>
        <v>0.2342468675289098</v>
      </c>
      <c r="O526" s="4">
        <f>_xlfn.LET(_xlpm.a,M526,_xlpm.b,K526,2*_xlpm.a*_xlpm.b/(_xlpm.a+_xlpm.b))</f>
        <v>1</v>
      </c>
      <c r="P526" s="4">
        <f>_xlfn.LET(_xlpm.p,K526,_xlpm.q,M526,LOG(_xlpm.p/_xlpm.q))</f>
        <v>0</v>
      </c>
      <c r="Q526" s="4"/>
    </row>
    <row r="527" spans="1:17">
      <c r="A527" s="3" t="str">
        <f>_xlfn.LET(_xlpm.sep," : ",CONCATENATE(E527,_xlpm.sep,F527))</f>
        <v>~ieml~ : [iːml]</v>
      </c>
      <c r="B527" s="1">
        <v>1</v>
      </c>
      <c r="C527" s="3" t="s">
        <v>281</v>
      </c>
      <c r="D527" s="4">
        <f>B527/freq.sum.r1a</f>
        <v>4.6838407494145199E-4</v>
      </c>
      <c r="E527" s="3" t="str">
        <f>_xlfn.LET(_xlpm.sep,":",_xlpm.w,$C527,_xlfn.CONCAT("~",RIGHT(_xlpm.w,LEN(_xlpm.w)-FIND(_xlpm.sep,_xlpm.w)),"~"))</f>
        <v>~ieml~</v>
      </c>
      <c r="F527" s="3" t="str">
        <f>_xlfn.LET(_xlpm.sep,":",_xlpm.w,$C527,_xlfn.CONCAT("[",LEFT(_xlpm.w,FIND(_xlpm.sep,_xlpm.w)-1),"]"))</f>
        <v>[iːml]</v>
      </c>
      <c r="G527" s="5">
        <f>_xlfn.LET(_xlpm.w,E527,LEN(_xlpm.w)-2)</f>
        <v>4</v>
      </c>
      <c r="H527" s="5">
        <f>_xlfn.LET(_xlpm.w,F527,LEN(_xlpm.w)-2)</f>
        <v>4</v>
      </c>
      <c r="I527" s="5">
        <f>_xlfn.LET(_xlpm.a,H527,_xlpm.b,G527,MAX(_xlpm.a,_xlpm.b))</f>
        <v>4</v>
      </c>
      <c r="J527" s="4" cm="1">
        <f t="array" ref="J527">SUM(_xlfn._xlws.FILTER($D$2:$D$673,_xlfn.MAP($E$2:$E$673,_xlfn.LAMBDA(_xlpm.x,_xlpm.x=$E527))))</f>
        <v>4.6838407494145199E-4</v>
      </c>
      <c r="K527" s="4">
        <f>$D527/J527</f>
        <v>1</v>
      </c>
      <c r="L527" s="4" cm="1">
        <f t="array" ref="L527">SUM(_xlfn._xlws.FILTER($D$2:$D$673,_xlfn.MAP($F$2:$F$673,_xlfn.LAMBDA(_xlpm.x,_xlpm.x=$F527))))</f>
        <v>4.6838407494145199E-4</v>
      </c>
      <c r="M527" s="4">
        <f>$D527/L527</f>
        <v>1</v>
      </c>
      <c r="N527" s="4">
        <f>_xlfn.LET(_xlpm.freq,B527,_xlpm.size,H527+1,_xlpm.F,O527,LOG(1+_xlpm.freq)*LOG(1+_xlpm.size)*_xlpm.F)</f>
        <v>0.2342468675289098</v>
      </c>
      <c r="O527" s="4">
        <f>_xlfn.LET(_xlpm.a,M527,_xlpm.b,K527,2*_xlpm.a*_xlpm.b/(_xlpm.a+_xlpm.b))</f>
        <v>1</v>
      </c>
      <c r="P527" s="4">
        <f>_xlfn.LET(_xlpm.p,K527,_xlpm.q,M527,LOG(_xlpm.p/_xlpm.q))</f>
        <v>0</v>
      </c>
      <c r="Q527" s="4"/>
    </row>
    <row r="528" spans="1:17">
      <c r="A528" s="3" t="str">
        <f>_xlfn.LET(_xlpm.sep," : ",CONCATENATE(E528,_xlpm.sep,F528))</f>
        <v>~oben~ : [oːbm]</v>
      </c>
      <c r="B528" s="1">
        <v>1</v>
      </c>
      <c r="C528" s="3" t="s">
        <v>322</v>
      </c>
      <c r="D528" s="4">
        <f>B528/freq.sum.r1a</f>
        <v>4.6838407494145199E-4</v>
      </c>
      <c r="E528" s="4" t="str">
        <f>_xlfn.LET(_xlpm.sep,":",_xlpm.w,$C528,_xlfn.CONCAT("~",RIGHT(_xlpm.w,LEN(_xlpm.w)-FIND(_xlpm.sep,_xlpm.w)),"~"))</f>
        <v>~oben~</v>
      </c>
      <c r="F528" s="4" t="str">
        <f>_xlfn.LET(_xlpm.sep,":",_xlpm.w,$C528,_xlfn.CONCAT("[",LEFT(_xlpm.w,FIND(_xlpm.sep,_xlpm.w)-1),"]"))</f>
        <v>[oːbm]</v>
      </c>
      <c r="G528" s="5">
        <f>_xlfn.LET(_xlpm.w,E528,LEN(_xlpm.w)-2)</f>
        <v>4</v>
      </c>
      <c r="H528" s="5">
        <f>_xlfn.LET(_xlpm.w,F528,LEN(_xlpm.w)-2)</f>
        <v>4</v>
      </c>
      <c r="I528" s="5">
        <f>_xlfn.LET(_xlpm.a,H528,_xlpm.b,G528,MAX(_xlpm.a,_xlpm.b))</f>
        <v>4</v>
      </c>
      <c r="J528" s="4" cm="1">
        <f t="array" ref="J528">SUM(_xlfn._xlws.FILTER($D$2:$D$673,_xlfn.MAP($E$2:$E$673,_xlfn.LAMBDA(_xlpm.x,_xlpm.x=$E528))))</f>
        <v>4.6838407494145199E-4</v>
      </c>
      <c r="K528" s="4">
        <f>$D528/J528</f>
        <v>1</v>
      </c>
      <c r="L528" s="4" cm="1">
        <f t="array" ref="L528">SUM(_xlfn._xlws.FILTER($D$2:$D$673,_xlfn.MAP($F$2:$F$673,_xlfn.LAMBDA(_xlpm.x,_xlpm.x=$F528))))</f>
        <v>4.6838407494145199E-4</v>
      </c>
      <c r="M528" s="4">
        <f>$D528/L528</f>
        <v>1</v>
      </c>
      <c r="N528" s="4">
        <f>_xlfn.LET(_xlpm.freq,B528,_xlpm.size,H528+1,_xlpm.F,O528,LOG(1+_xlpm.freq)*LOG(1+_xlpm.size)*_xlpm.F)</f>
        <v>0.2342468675289098</v>
      </c>
      <c r="O528" s="4">
        <f>_xlfn.LET(_xlpm.a,M528,_xlpm.b,K528,2*_xlpm.a*_xlpm.b/(_xlpm.a+_xlpm.b))</f>
        <v>1</v>
      </c>
      <c r="P528" s="4">
        <f>_xlfn.LET(_xlpm.p,K528,_xlpm.q,M528,LOG(_xlpm.p/_xlpm.q))</f>
        <v>0</v>
      </c>
      <c r="Q528" s="4"/>
    </row>
    <row r="529" spans="1:17">
      <c r="A529" s="3" t="str">
        <f>_xlfn.LET(_xlpm.sep," : ",CONCATENATE(E529,_xlpm.sep,F529))</f>
        <v>~oden~ : [oːdn]</v>
      </c>
      <c r="B529" s="1">
        <v>1</v>
      </c>
      <c r="C529" s="3" t="s">
        <v>323</v>
      </c>
      <c r="D529" s="4">
        <f>B529/freq.sum.r1a</f>
        <v>4.6838407494145199E-4</v>
      </c>
      <c r="E529" s="4" t="str">
        <f>_xlfn.LET(_xlpm.sep,":",_xlpm.w,$C529,_xlfn.CONCAT("~",RIGHT(_xlpm.w,LEN(_xlpm.w)-FIND(_xlpm.sep,_xlpm.w)),"~"))</f>
        <v>~oden~</v>
      </c>
      <c r="F529" s="4" t="str">
        <f>_xlfn.LET(_xlpm.sep,":",_xlpm.w,$C529,_xlfn.CONCAT("[",LEFT(_xlpm.w,FIND(_xlpm.sep,_xlpm.w)-1),"]"))</f>
        <v>[oːdn]</v>
      </c>
      <c r="G529" s="5">
        <f>_xlfn.LET(_xlpm.w,E529,LEN(_xlpm.w)-2)</f>
        <v>4</v>
      </c>
      <c r="H529" s="5">
        <f>_xlfn.LET(_xlpm.w,F529,LEN(_xlpm.w)-2)</f>
        <v>4</v>
      </c>
      <c r="I529" s="5">
        <f>_xlfn.LET(_xlpm.a,H529,_xlpm.b,G529,MAX(_xlpm.a,_xlpm.b))</f>
        <v>4</v>
      </c>
      <c r="J529" s="4" cm="1">
        <f t="array" ref="J529">SUM(_xlfn._xlws.FILTER($D$2:$D$673,_xlfn.MAP($E$2:$E$673,_xlfn.LAMBDA(_xlpm.x,_xlpm.x=$E529))))</f>
        <v>4.6838407494145199E-4</v>
      </c>
      <c r="K529" s="4">
        <f>$D529/J529</f>
        <v>1</v>
      </c>
      <c r="L529" s="4" cm="1">
        <f t="array" ref="L529">SUM(_xlfn._xlws.FILTER($D$2:$D$673,_xlfn.MAP($F$2:$F$673,_xlfn.LAMBDA(_xlpm.x,_xlpm.x=$F529))))</f>
        <v>4.6838407494145199E-4</v>
      </c>
      <c r="M529" s="4">
        <f>$D529/L529</f>
        <v>1</v>
      </c>
      <c r="N529" s="4">
        <f>_xlfn.LET(_xlpm.freq,B529,_xlpm.size,H529+1,_xlpm.F,O529,LOG(1+_xlpm.freq)*LOG(1+_xlpm.size)*_xlpm.F)</f>
        <v>0.2342468675289098</v>
      </c>
      <c r="O529" s="4">
        <f>_xlfn.LET(_xlpm.a,M529,_xlpm.b,K529,2*_xlpm.a*_xlpm.b/(_xlpm.a+_xlpm.b))</f>
        <v>1</v>
      </c>
      <c r="P529" s="4">
        <f>_xlfn.LET(_xlpm.p,K529,_xlpm.q,M529,LOG(_xlpm.p/_xlpm.q))</f>
        <v>0</v>
      </c>
      <c r="Q529" s="4"/>
    </row>
    <row r="530" spans="1:17">
      <c r="A530" s="3" t="str">
        <f>_xlfn.LET(_xlpm.sep," : ",CONCATENATE(E530,_xlpm.sep,F530))</f>
        <v>~ogel~ : [oːɡl]</v>
      </c>
      <c r="B530" s="1">
        <v>1</v>
      </c>
      <c r="C530" s="3" t="s">
        <v>341</v>
      </c>
      <c r="D530" s="4">
        <f>B530/freq.sum.r1a</f>
        <v>4.6838407494145199E-4</v>
      </c>
      <c r="E530" s="4" t="str">
        <f>_xlfn.LET(_xlpm.sep,":",_xlpm.w,$C530,_xlfn.CONCAT("~",RIGHT(_xlpm.w,LEN(_xlpm.w)-FIND(_xlpm.sep,_xlpm.w)),"~"))</f>
        <v>~ogel~</v>
      </c>
      <c r="F530" s="4" t="str">
        <f>_xlfn.LET(_xlpm.sep,":",_xlpm.w,$C530,_xlfn.CONCAT("[",LEFT(_xlpm.w,FIND(_xlpm.sep,_xlpm.w)-1),"]"))</f>
        <v>[oːɡl]</v>
      </c>
      <c r="G530" s="5">
        <f>_xlfn.LET(_xlpm.w,E530,LEN(_xlpm.w)-2)</f>
        <v>4</v>
      </c>
      <c r="H530" s="5">
        <f>_xlfn.LET(_xlpm.w,F530,LEN(_xlpm.w)-2)</f>
        <v>4</v>
      </c>
      <c r="I530" s="5">
        <f>_xlfn.LET(_xlpm.a,H530,_xlpm.b,G530,MAX(_xlpm.a,_xlpm.b))</f>
        <v>4</v>
      </c>
      <c r="J530" s="4" cm="1">
        <f t="array" ref="J530">SUM(_xlfn._xlws.FILTER($D$2:$D$673,_xlfn.MAP($E$2:$E$673,_xlfn.LAMBDA(_xlpm.x,_xlpm.x=$E530))))</f>
        <v>4.6838407494145199E-4</v>
      </c>
      <c r="K530" s="4">
        <f>$D530/J530</f>
        <v>1</v>
      </c>
      <c r="L530" s="4" cm="1">
        <f t="array" ref="L530">SUM(_xlfn._xlws.FILTER($D$2:$D$673,_xlfn.MAP($F$2:$F$673,_xlfn.LAMBDA(_xlpm.x,_xlpm.x=$F530))))</f>
        <v>4.6838407494145199E-4</v>
      </c>
      <c r="M530" s="4">
        <f>$D530/L530</f>
        <v>1</v>
      </c>
      <c r="N530" s="4">
        <f>_xlfn.LET(_xlpm.freq,B530,_xlpm.size,H530+1,_xlpm.F,O530,LOG(1+_xlpm.freq)*LOG(1+_xlpm.size)*_xlpm.F)</f>
        <v>0.2342468675289098</v>
      </c>
      <c r="O530" s="4">
        <f>_xlfn.LET(_xlpm.a,M530,_xlpm.b,K530,2*_xlpm.a*_xlpm.b/(_xlpm.a+_xlpm.b))</f>
        <v>1</v>
      </c>
      <c r="P530" s="4">
        <f>_xlfn.LET(_xlpm.p,K530,_xlpm.q,M530,LOG(_xlpm.p/_xlpm.q))</f>
        <v>0</v>
      </c>
      <c r="Q530" s="4"/>
    </row>
    <row r="531" spans="1:17">
      <c r="A531" s="3" t="str">
        <f>_xlfn.LET(_xlpm.sep," : ",CONCATENATE(E531,_xlpm.sep,F531))</f>
        <v>~ugel~ : [uːɡl]</v>
      </c>
      <c r="B531" s="1">
        <v>1</v>
      </c>
      <c r="C531" s="3" t="s">
        <v>377</v>
      </c>
      <c r="D531" s="4">
        <f>B531/freq.sum.r1a</f>
        <v>4.6838407494145199E-4</v>
      </c>
      <c r="E531" s="3" t="str">
        <f>_xlfn.LET(_xlpm.sep,":",_xlpm.w,$C531,_xlfn.CONCAT("~",RIGHT(_xlpm.w,LEN(_xlpm.w)-FIND(_xlpm.sep,_xlpm.w)),"~"))</f>
        <v>~ugel~</v>
      </c>
      <c r="F531" s="3" t="str">
        <f>_xlfn.LET(_xlpm.sep,":",_xlpm.w,$C531,_xlfn.CONCAT("[",LEFT(_xlpm.w,FIND(_xlpm.sep,_xlpm.w)-1),"]"))</f>
        <v>[uːɡl]</v>
      </c>
      <c r="G531" s="5">
        <f>_xlfn.LET(_xlpm.w,E531,LEN(_xlpm.w)-2)</f>
        <v>4</v>
      </c>
      <c r="H531" s="5">
        <f>_xlfn.LET(_xlpm.w,F531,LEN(_xlpm.w)-2)</f>
        <v>4</v>
      </c>
      <c r="I531" s="5">
        <f>_xlfn.LET(_xlpm.a,H531,_xlpm.b,G531,MAX(_xlpm.a,_xlpm.b))</f>
        <v>4</v>
      </c>
      <c r="J531" s="4" cm="1">
        <f t="array" ref="J531">SUM(_xlfn._xlws.FILTER($D$2:$D$673,_xlfn.MAP($E$2:$E$673,_xlfn.LAMBDA(_xlpm.x,_xlpm.x=$E531))))</f>
        <v>4.6838407494145199E-4</v>
      </c>
      <c r="K531" s="4">
        <f>$D531/J531</f>
        <v>1</v>
      </c>
      <c r="L531" s="4" cm="1">
        <f t="array" ref="L531">SUM(_xlfn._xlws.FILTER($D$2:$D$673,_xlfn.MAP($F$2:$F$673,_xlfn.LAMBDA(_xlpm.x,_xlpm.x=$F531))))</f>
        <v>4.6838407494145199E-4</v>
      </c>
      <c r="M531" s="4">
        <f>$D531/L531</f>
        <v>1</v>
      </c>
      <c r="N531" s="4">
        <f>_xlfn.LET(_xlpm.freq,B531,_xlpm.size,H531+1,_xlpm.F,O531,LOG(1+_xlpm.freq)*LOG(1+_xlpm.size)*_xlpm.F)</f>
        <v>0.2342468675289098</v>
      </c>
      <c r="O531" s="4">
        <f>_xlfn.LET(_xlpm.a,M531,_xlpm.b,K531,2*_xlpm.a*_xlpm.b/(_xlpm.a+_xlpm.b))</f>
        <v>1</v>
      </c>
      <c r="P531" s="4">
        <f>_xlfn.LET(_xlpm.p,K531,_xlpm.q,M531,LOG(_xlpm.p/_xlpm.q))</f>
        <v>0</v>
      </c>
      <c r="Q531" s="4"/>
    </row>
    <row r="532" spans="1:17">
      <c r="A532" s="3" t="str">
        <f>_xlfn.LET(_xlpm.sep," : ",CONCATENATE(E532,_xlpm.sep,F532))</f>
        <v>~ektr~ : [ɛktʁ]</v>
      </c>
      <c r="B532" s="1">
        <v>1</v>
      </c>
      <c r="C532" s="3" t="s">
        <v>434</v>
      </c>
      <c r="D532" s="4">
        <f>B532/freq.sum.r1a</f>
        <v>4.6838407494145199E-4</v>
      </c>
      <c r="E532" s="3" t="str">
        <f>_xlfn.LET(_xlpm.sep,":",_xlpm.w,$C532,_xlfn.CONCAT("~",RIGHT(_xlpm.w,LEN(_xlpm.w)-FIND(_xlpm.sep,_xlpm.w)),"~"))</f>
        <v>~ektr~</v>
      </c>
      <c r="F532" s="3" t="str">
        <f>_xlfn.LET(_xlpm.sep,":",_xlpm.w,$C532,_xlfn.CONCAT("[",LEFT(_xlpm.w,FIND(_xlpm.sep,_xlpm.w)-1),"]"))</f>
        <v>[ɛktʁ]</v>
      </c>
      <c r="G532" s="5">
        <f>_xlfn.LET(_xlpm.w,E532,LEN(_xlpm.w)-2)</f>
        <v>4</v>
      </c>
      <c r="H532" s="5">
        <f>_xlfn.LET(_xlpm.w,F532,LEN(_xlpm.w)-2)</f>
        <v>4</v>
      </c>
      <c r="I532" s="5">
        <f>_xlfn.LET(_xlpm.a,H532,_xlpm.b,G532,MAX(_xlpm.a,_xlpm.b))</f>
        <v>4</v>
      </c>
      <c r="J532" s="4" cm="1">
        <f t="array" ref="J532">SUM(_xlfn._xlws.FILTER($D$2:$D$673,_xlfn.MAP($E$2:$E$673,_xlfn.LAMBDA(_xlpm.x,_xlpm.x=$E532))))</f>
        <v>4.6838407494145199E-4</v>
      </c>
      <c r="K532" s="4">
        <f>$D532/J532</f>
        <v>1</v>
      </c>
      <c r="L532" s="4" cm="1">
        <f t="array" ref="L532">SUM(_xlfn._xlws.FILTER($D$2:$D$673,_xlfn.MAP($F$2:$F$673,_xlfn.LAMBDA(_xlpm.x,_xlpm.x=$F532))))</f>
        <v>4.6838407494145199E-4</v>
      </c>
      <c r="M532" s="4">
        <f>$D532/L532</f>
        <v>1</v>
      </c>
      <c r="N532" s="4">
        <f>_xlfn.LET(_xlpm.freq,B532,_xlpm.size,H532+1,_xlpm.F,O532,LOG(1+_xlpm.freq)*LOG(1+_xlpm.size)*_xlpm.F)</f>
        <v>0.2342468675289098</v>
      </c>
      <c r="O532" s="4">
        <f>_xlfn.LET(_xlpm.a,M532,_xlpm.b,K532,2*_xlpm.a*_xlpm.b/(_xlpm.a+_xlpm.b))</f>
        <v>1</v>
      </c>
      <c r="P532" s="4">
        <f>_xlfn.LET(_xlpm.p,K532,_xlpm.q,M532,LOG(_xlpm.p/_xlpm.q))</f>
        <v>0</v>
      </c>
      <c r="Q532" s="4"/>
    </row>
    <row r="533" spans="1:17">
      <c r="A533" s="3" t="str">
        <f>_xlfn.LET(_xlpm.sep," : ",CONCATENATE(E533,_xlpm.sep,F533))</f>
        <v>~älft~ : [ɛlft]</v>
      </c>
      <c r="B533" s="1">
        <v>1</v>
      </c>
      <c r="C533" s="3" t="s">
        <v>450</v>
      </c>
      <c r="D533" s="4">
        <f>B533/freq.sum.r1a</f>
        <v>4.6838407494145199E-4</v>
      </c>
      <c r="E533" s="3" t="str">
        <f>_xlfn.LET(_xlpm.sep,":",_xlpm.w,$C533,_xlfn.CONCAT("~",RIGHT(_xlpm.w,LEN(_xlpm.w)-FIND(_xlpm.sep,_xlpm.w)),"~"))</f>
        <v>~älft~</v>
      </c>
      <c r="F533" s="3" t="str">
        <f>_xlfn.LET(_xlpm.sep,":",_xlpm.w,$C533,_xlfn.CONCAT("[",LEFT(_xlpm.w,FIND(_xlpm.sep,_xlpm.w)-1),"]"))</f>
        <v>[ɛlft]</v>
      </c>
      <c r="G533" s="5">
        <f>_xlfn.LET(_xlpm.w,E533,LEN(_xlpm.w)-2)</f>
        <v>4</v>
      </c>
      <c r="H533" s="5">
        <f>_xlfn.LET(_xlpm.w,F533,LEN(_xlpm.w)-2)</f>
        <v>4</v>
      </c>
      <c r="I533" s="5">
        <f>_xlfn.LET(_xlpm.a,H533,_xlpm.b,G533,MAX(_xlpm.a,_xlpm.b))</f>
        <v>4</v>
      </c>
      <c r="J533" s="4" cm="1">
        <f t="array" ref="J533">SUM(_xlfn._xlws.FILTER($D$2:$D$673,_xlfn.MAP($E$2:$E$673,_xlfn.LAMBDA(_xlpm.x,_xlpm.x=$E533))))</f>
        <v>4.6838407494145199E-4</v>
      </c>
      <c r="K533" s="4">
        <f>$D533/J533</f>
        <v>1</v>
      </c>
      <c r="L533" s="4" cm="1">
        <f t="array" ref="L533">SUM(_xlfn._xlws.FILTER($D$2:$D$673,_xlfn.MAP($F$2:$F$673,_xlfn.LAMBDA(_xlpm.x,_xlpm.x=$F533))))</f>
        <v>4.6838407494145199E-4</v>
      </c>
      <c r="M533" s="4">
        <f>$D533/L533</f>
        <v>1</v>
      </c>
      <c r="N533" s="4">
        <f>_xlfn.LET(_xlpm.freq,B533,_xlpm.size,H533+1,_xlpm.F,O533,LOG(1+_xlpm.freq)*LOG(1+_xlpm.size)*_xlpm.F)</f>
        <v>0.2342468675289098</v>
      </c>
      <c r="O533" s="4">
        <f>_xlfn.LET(_xlpm.a,M533,_xlpm.b,K533,2*_xlpm.a*_xlpm.b/(_xlpm.a+_xlpm.b))</f>
        <v>1</v>
      </c>
      <c r="P533" s="4">
        <f>_xlfn.LET(_xlpm.p,K533,_xlpm.q,M533,LOG(_xlpm.p/_xlpm.q))</f>
        <v>0</v>
      </c>
      <c r="Q533" s="4"/>
    </row>
    <row r="534" spans="1:17">
      <c r="A534" s="3" t="str">
        <f>_xlfn.LET(_xlpm.sep," : ",CONCATENATE(E534,_xlpm.sep,F534))</f>
        <v>~enst~ : [ɛnst]</v>
      </c>
      <c r="B534" s="1">
        <v>1</v>
      </c>
      <c r="C534" s="3" t="s">
        <v>502</v>
      </c>
      <c r="D534" s="4">
        <f>B534/freq.sum.r1a</f>
        <v>4.6838407494145199E-4</v>
      </c>
      <c r="E534" s="3" t="str">
        <f>_xlfn.LET(_xlpm.sep,":",_xlpm.w,$C534,_xlfn.CONCAT("~",RIGHT(_xlpm.w,LEN(_xlpm.w)-FIND(_xlpm.sep,_xlpm.w)),"~"))</f>
        <v>~enst~</v>
      </c>
      <c r="F534" s="3" t="str">
        <f>_xlfn.LET(_xlpm.sep,":",_xlpm.w,$C534,_xlfn.CONCAT("[",LEFT(_xlpm.w,FIND(_xlpm.sep,_xlpm.w)-1),"]"))</f>
        <v>[ɛnst]</v>
      </c>
      <c r="G534" s="5">
        <f>_xlfn.LET(_xlpm.w,E534,LEN(_xlpm.w)-2)</f>
        <v>4</v>
      </c>
      <c r="H534" s="5">
        <f>_xlfn.LET(_xlpm.w,F534,LEN(_xlpm.w)-2)</f>
        <v>4</v>
      </c>
      <c r="I534" s="5">
        <f>_xlfn.LET(_xlpm.a,H534,_xlpm.b,G534,MAX(_xlpm.a,_xlpm.b))</f>
        <v>4</v>
      </c>
      <c r="J534" s="4" cm="1">
        <f t="array" ref="J534">SUM(_xlfn._xlws.FILTER($D$2:$D$673,_xlfn.MAP($E$2:$E$673,_xlfn.LAMBDA(_xlpm.x,_xlpm.x=$E534))))</f>
        <v>4.6838407494145199E-4</v>
      </c>
      <c r="K534" s="4">
        <f>$D534/J534</f>
        <v>1</v>
      </c>
      <c r="L534" s="4" cm="1">
        <f t="array" ref="L534">SUM(_xlfn._xlws.FILTER($D$2:$D$673,_xlfn.MAP($F$2:$F$673,_xlfn.LAMBDA(_xlpm.x,_xlpm.x=$F534))))</f>
        <v>4.6838407494145199E-4</v>
      </c>
      <c r="M534" s="4">
        <f>$D534/L534</f>
        <v>1</v>
      </c>
      <c r="N534" s="4">
        <f>_xlfn.LET(_xlpm.freq,B534,_xlpm.size,H534+1,_xlpm.F,O534,LOG(1+_xlpm.freq)*LOG(1+_xlpm.size)*_xlpm.F)</f>
        <v>0.2342468675289098</v>
      </c>
      <c r="O534" s="4">
        <f>_xlfn.LET(_xlpm.a,M534,_xlpm.b,K534,2*_xlpm.a*_xlpm.b/(_xlpm.a+_xlpm.b))</f>
        <v>1</v>
      </c>
      <c r="P534" s="4">
        <f>_xlfn.LET(_xlpm.p,K534,_xlpm.q,M534,LOG(_xlpm.p/_xlpm.q))</f>
        <v>0</v>
      </c>
      <c r="Q534" s="4"/>
    </row>
    <row r="535" spans="1:17">
      <c r="A535" s="3" t="str">
        <f>_xlfn.LET(_xlpm.sep," : ",CONCATENATE(E535,_xlpm.sep,F535))</f>
        <v>~onst~ : [ɔnst]</v>
      </c>
      <c r="B535" s="1">
        <v>1</v>
      </c>
      <c r="C535" s="3" t="s">
        <v>503</v>
      </c>
      <c r="D535" s="4">
        <f>B535/freq.sum.r1a</f>
        <v>4.6838407494145199E-4</v>
      </c>
      <c r="E535" s="3" t="str">
        <f>_xlfn.LET(_xlpm.sep,":",_xlpm.w,$C535,_xlfn.CONCAT("~",RIGHT(_xlpm.w,LEN(_xlpm.w)-FIND(_xlpm.sep,_xlpm.w)),"~"))</f>
        <v>~onst~</v>
      </c>
      <c r="F535" s="3" t="str">
        <f>_xlfn.LET(_xlpm.sep,":",_xlpm.w,$C535,_xlfn.CONCAT("[",LEFT(_xlpm.w,FIND(_xlpm.sep,_xlpm.w)-1),"]"))</f>
        <v>[ɔnst]</v>
      </c>
      <c r="G535" s="5">
        <f>_xlfn.LET(_xlpm.w,E535,LEN(_xlpm.w)-2)</f>
        <v>4</v>
      </c>
      <c r="H535" s="5">
        <f>_xlfn.LET(_xlpm.w,F535,LEN(_xlpm.w)-2)</f>
        <v>4</v>
      </c>
      <c r="I535" s="5">
        <f>_xlfn.LET(_xlpm.a,H535,_xlpm.b,G535,MAX(_xlpm.a,_xlpm.b))</f>
        <v>4</v>
      </c>
      <c r="J535" s="4" cm="1">
        <f t="array" ref="J535">SUM(_xlfn._xlws.FILTER($D$2:$D$673,_xlfn.MAP($E$2:$E$673,_xlfn.LAMBDA(_xlpm.x,_xlpm.x=$E535))))</f>
        <v>4.6838407494145199E-4</v>
      </c>
      <c r="K535" s="4">
        <f>$D535/J535</f>
        <v>1</v>
      </c>
      <c r="L535" s="4" cm="1">
        <f t="array" ref="L535">SUM(_xlfn._xlws.FILTER($D$2:$D$673,_xlfn.MAP($F$2:$F$673,_xlfn.LAMBDA(_xlpm.x,_xlpm.x=$F535))))</f>
        <v>4.6838407494145199E-4</v>
      </c>
      <c r="M535" s="4">
        <f>$D535/L535</f>
        <v>1</v>
      </c>
      <c r="N535" s="4">
        <f>_xlfn.LET(_xlpm.freq,B535,_xlpm.size,H535+1,_xlpm.F,O535,LOG(1+_xlpm.freq)*LOG(1+_xlpm.size)*_xlpm.F)</f>
        <v>0.2342468675289098</v>
      </c>
      <c r="O535" s="4">
        <f>_xlfn.LET(_xlpm.a,M535,_xlpm.b,K535,2*_xlpm.a*_xlpm.b/(_xlpm.a+_xlpm.b))</f>
        <v>1</v>
      </c>
      <c r="P535" s="4">
        <f>_xlfn.LET(_xlpm.p,K535,_xlpm.q,M535,LOG(_xlpm.p/_xlpm.q))</f>
        <v>0</v>
      </c>
      <c r="Q535" s="4"/>
    </row>
    <row r="536" spans="1:17">
      <c r="A536" s="3" t="str">
        <f>_xlfn.LET(_xlpm.sep," : ",CONCATENATE(E536,_xlpm.sep,F536))</f>
        <v>~unst~ : [ʊnst]</v>
      </c>
      <c r="B536" s="1">
        <v>1</v>
      </c>
      <c r="C536" s="3" t="s">
        <v>504</v>
      </c>
      <c r="D536" s="4">
        <f>B536/freq.sum.r1a</f>
        <v>4.6838407494145199E-4</v>
      </c>
      <c r="E536" s="3" t="str">
        <f>_xlfn.LET(_xlpm.sep,":",_xlpm.w,$C536,_xlfn.CONCAT("~",RIGHT(_xlpm.w,LEN(_xlpm.w)-FIND(_xlpm.sep,_xlpm.w)),"~"))</f>
        <v>~unst~</v>
      </c>
      <c r="F536" s="3" t="str">
        <f>_xlfn.LET(_xlpm.sep,":",_xlpm.w,$C536,_xlfn.CONCAT("[",LEFT(_xlpm.w,FIND(_xlpm.sep,_xlpm.w)-1),"]"))</f>
        <v>[ʊnst]</v>
      </c>
      <c r="G536" s="5">
        <f>_xlfn.LET(_xlpm.w,E536,LEN(_xlpm.w)-2)</f>
        <v>4</v>
      </c>
      <c r="H536" s="5">
        <f>_xlfn.LET(_xlpm.w,F536,LEN(_xlpm.w)-2)</f>
        <v>4</v>
      </c>
      <c r="I536" s="5">
        <f>_xlfn.LET(_xlpm.a,H536,_xlpm.b,G536,MAX(_xlpm.a,_xlpm.b))</f>
        <v>4</v>
      </c>
      <c r="J536" s="4" cm="1">
        <f t="array" ref="J536">SUM(_xlfn._xlws.FILTER($D$2:$D$673,_xlfn.MAP($E$2:$E$673,_xlfn.LAMBDA(_xlpm.x,_xlpm.x=$E536))))</f>
        <v>4.6838407494145199E-4</v>
      </c>
      <c r="K536" s="4">
        <f>$D536/J536</f>
        <v>1</v>
      </c>
      <c r="L536" s="4" cm="1">
        <f t="array" ref="L536">SUM(_xlfn._xlws.FILTER($D$2:$D$673,_xlfn.MAP($F$2:$F$673,_xlfn.LAMBDA(_xlpm.x,_xlpm.x=$F536))))</f>
        <v>4.6838407494145199E-4</v>
      </c>
      <c r="M536" s="4">
        <f>$D536/L536</f>
        <v>1</v>
      </c>
      <c r="N536" s="4">
        <f>_xlfn.LET(_xlpm.freq,B536,_xlpm.size,H536+1,_xlpm.F,O536,LOG(1+_xlpm.freq)*LOG(1+_xlpm.size)*_xlpm.F)</f>
        <v>0.2342468675289098</v>
      </c>
      <c r="O536" s="4">
        <f>_xlfn.LET(_xlpm.a,M536,_xlpm.b,K536,2*_xlpm.a*_xlpm.b/(_xlpm.a+_xlpm.b))</f>
        <v>1</v>
      </c>
      <c r="P536" s="4">
        <f>_xlfn.LET(_xlpm.p,K536,_xlpm.q,M536,LOG(_xlpm.p/_xlpm.q))</f>
        <v>0</v>
      </c>
      <c r="Q536" s="4"/>
    </row>
    <row r="537" spans="1:17">
      <c r="A537" s="3" t="str">
        <f>_xlfn.LET(_xlpm.sep," : ",CONCATENATE(E537,_xlpm.sep,F537))</f>
        <v>~ünst~ : [ʏnst]</v>
      </c>
      <c r="B537" s="1">
        <v>1</v>
      </c>
      <c r="C537" s="3" t="s">
        <v>505</v>
      </c>
      <c r="D537" s="4">
        <f>B537/freq.sum.r1a</f>
        <v>4.6838407494145199E-4</v>
      </c>
      <c r="E537" s="3" t="str">
        <f>_xlfn.LET(_xlpm.sep,":",_xlpm.w,$C537,_xlfn.CONCAT("~",RIGHT(_xlpm.w,LEN(_xlpm.w)-FIND(_xlpm.sep,_xlpm.w)),"~"))</f>
        <v>~ünst~</v>
      </c>
      <c r="F537" s="3" t="str">
        <f>_xlfn.LET(_xlpm.sep,":",_xlpm.w,$C537,_xlfn.CONCAT("[",LEFT(_xlpm.w,FIND(_xlpm.sep,_xlpm.w)-1),"]"))</f>
        <v>[ʏnst]</v>
      </c>
      <c r="G537" s="5">
        <f>_xlfn.LET(_xlpm.w,E537,LEN(_xlpm.w)-2)</f>
        <v>4</v>
      </c>
      <c r="H537" s="5">
        <f>_xlfn.LET(_xlpm.w,F537,LEN(_xlpm.w)-2)</f>
        <v>4</v>
      </c>
      <c r="I537" s="5">
        <f>_xlfn.LET(_xlpm.a,H537,_xlpm.b,G537,MAX(_xlpm.a,_xlpm.b))</f>
        <v>4</v>
      </c>
      <c r="J537" s="4" cm="1">
        <f t="array" ref="J537">SUM(_xlfn._xlws.FILTER($D$2:$D$673,_xlfn.MAP($E$2:$E$673,_xlfn.LAMBDA(_xlpm.x,_xlpm.x=$E537))))</f>
        <v>4.6838407494145199E-4</v>
      </c>
      <c r="K537" s="4">
        <f>$D537/J537</f>
        <v>1</v>
      </c>
      <c r="L537" s="4" cm="1">
        <f t="array" ref="L537">SUM(_xlfn._xlws.FILTER($D$2:$D$673,_xlfn.MAP($F$2:$F$673,_xlfn.LAMBDA(_xlpm.x,_xlpm.x=$F537))))</f>
        <v>4.6838407494145199E-4</v>
      </c>
      <c r="M537" s="4">
        <f>$D537/L537</f>
        <v>1</v>
      </c>
      <c r="N537" s="4">
        <f>_xlfn.LET(_xlpm.freq,B537,_xlpm.size,H537+1,_xlpm.F,O537,LOG(1+_xlpm.freq)*LOG(1+_xlpm.size)*_xlpm.F)</f>
        <v>0.2342468675289098</v>
      </c>
      <c r="O537" s="4">
        <f>_xlfn.LET(_xlpm.a,M537,_xlpm.b,K537,2*_xlpm.a*_xlpm.b/(_xlpm.a+_xlpm.b))</f>
        <v>1</v>
      </c>
      <c r="P537" s="4">
        <f>_xlfn.LET(_xlpm.p,K537,_xlpm.q,M537,LOG(_xlpm.p/_xlpm.q))</f>
        <v>0</v>
      </c>
      <c r="Q537" s="4"/>
    </row>
    <row r="538" spans="1:17">
      <c r="A538" s="3" t="str">
        <f>_xlfn.LET(_xlpm.sep," : ",CONCATENATE(E538,_xlpm.sep,F538))</f>
        <v>~entr~ : [ɛntʁ]</v>
      </c>
      <c r="B538" s="1">
        <v>1</v>
      </c>
      <c r="C538" s="3" t="s">
        <v>516</v>
      </c>
      <c r="D538" s="4">
        <f>B538/freq.sum.r1a</f>
        <v>4.6838407494145199E-4</v>
      </c>
      <c r="E538" s="3" t="str">
        <f>_xlfn.LET(_xlpm.sep,":",_xlpm.w,$C538,_xlfn.CONCAT("~",RIGHT(_xlpm.w,LEN(_xlpm.w)-FIND(_xlpm.sep,_xlpm.w)),"~"))</f>
        <v>~entr~</v>
      </c>
      <c r="F538" s="3" t="str">
        <f>_xlfn.LET(_xlpm.sep,":",_xlpm.w,$C538,_xlfn.CONCAT("[",LEFT(_xlpm.w,FIND(_xlpm.sep,_xlpm.w)-1),"]"))</f>
        <v>[ɛntʁ]</v>
      </c>
      <c r="G538" s="5">
        <f>_xlfn.LET(_xlpm.w,E538,LEN(_xlpm.w)-2)</f>
        <v>4</v>
      </c>
      <c r="H538" s="5">
        <f>_xlfn.LET(_xlpm.w,F538,LEN(_xlpm.w)-2)</f>
        <v>4</v>
      </c>
      <c r="I538" s="5">
        <f>_xlfn.LET(_xlpm.a,H538,_xlpm.b,G538,MAX(_xlpm.a,_xlpm.b))</f>
        <v>4</v>
      </c>
      <c r="J538" s="4" cm="1">
        <f t="array" ref="J538">SUM(_xlfn._xlws.FILTER($D$2:$D$673,_xlfn.MAP($E$2:$E$673,_xlfn.LAMBDA(_xlpm.x,_xlpm.x=$E538))))</f>
        <v>4.6838407494145199E-4</v>
      </c>
      <c r="K538" s="4">
        <f>$D538/J538</f>
        <v>1</v>
      </c>
      <c r="L538" s="4" cm="1">
        <f t="array" ref="L538">SUM(_xlfn._xlws.FILTER($D$2:$D$673,_xlfn.MAP($F$2:$F$673,_xlfn.LAMBDA(_xlpm.x,_xlpm.x=$F538))))</f>
        <v>4.6838407494145199E-4</v>
      </c>
      <c r="M538" s="4">
        <f>$D538/L538</f>
        <v>1</v>
      </c>
      <c r="N538" s="4">
        <f>_xlfn.LET(_xlpm.freq,B538,_xlpm.size,H538+1,_xlpm.F,O538,LOG(1+_xlpm.freq)*LOG(1+_xlpm.size)*_xlpm.F)</f>
        <v>0.2342468675289098</v>
      </c>
      <c r="O538" s="4">
        <f>_xlfn.LET(_xlpm.a,M538,_xlpm.b,K538,2*_xlpm.a*_xlpm.b/(_xlpm.a+_xlpm.b))</f>
        <v>1</v>
      </c>
      <c r="P538" s="4">
        <f>_xlfn.LET(_xlpm.p,K538,_xlpm.q,M538,LOG(_xlpm.p/_xlpm.q))</f>
        <v>0</v>
      </c>
      <c r="Q538" s="4"/>
    </row>
    <row r="539" spans="1:17">
      <c r="A539" s="3" t="str">
        <f>_xlfn.LET(_xlpm.sep," : ",CONCATENATE(E539,_xlpm.sep,F539))</f>
        <v>~ontr~ : [ɔntʁ]</v>
      </c>
      <c r="B539" s="1">
        <v>1</v>
      </c>
      <c r="C539" s="3" t="s">
        <v>517</v>
      </c>
      <c r="D539" s="4">
        <f>B539/freq.sum.r1a</f>
        <v>4.6838407494145199E-4</v>
      </c>
      <c r="E539" s="4" t="str">
        <f>_xlfn.LET(_xlpm.sep,":",_xlpm.w,$C539,_xlfn.CONCAT("~",RIGHT(_xlpm.w,LEN(_xlpm.w)-FIND(_xlpm.sep,_xlpm.w)),"~"))</f>
        <v>~ontr~</v>
      </c>
      <c r="F539" s="4" t="str">
        <f>_xlfn.LET(_xlpm.sep,":",_xlpm.w,$C539,_xlfn.CONCAT("[",LEFT(_xlpm.w,FIND(_xlpm.sep,_xlpm.w)-1),"]"))</f>
        <v>[ɔntʁ]</v>
      </c>
      <c r="G539" s="5">
        <f>_xlfn.LET(_xlpm.w,E539,LEN(_xlpm.w)-2)</f>
        <v>4</v>
      </c>
      <c r="H539" s="5">
        <f>_xlfn.LET(_xlpm.w,F539,LEN(_xlpm.w)-2)</f>
        <v>4</v>
      </c>
      <c r="I539" s="5">
        <f>_xlfn.LET(_xlpm.a,H539,_xlpm.b,G539,MAX(_xlpm.a,_xlpm.b))</f>
        <v>4</v>
      </c>
      <c r="J539" s="4" cm="1">
        <f t="array" ref="J539">SUM(_xlfn._xlws.FILTER($D$2:$D$673,_xlfn.MAP($E$2:$E$673,_xlfn.LAMBDA(_xlpm.x,_xlpm.x=$E539))))</f>
        <v>4.6838407494145199E-4</v>
      </c>
      <c r="K539" s="4">
        <f>$D539/J539</f>
        <v>1</v>
      </c>
      <c r="L539" s="4" cm="1">
        <f t="array" ref="L539">SUM(_xlfn._xlws.FILTER($D$2:$D$673,_xlfn.MAP($F$2:$F$673,_xlfn.LAMBDA(_xlpm.x,_xlpm.x=$F539))))</f>
        <v>4.6838407494145199E-4</v>
      </c>
      <c r="M539" s="4">
        <f>$D539/L539</f>
        <v>1</v>
      </c>
      <c r="N539" s="4">
        <f>_xlfn.LET(_xlpm.freq,B539,_xlpm.size,H539+1,_xlpm.F,O539,LOG(1+_xlpm.freq)*LOG(1+_xlpm.size)*_xlpm.F)</f>
        <v>0.2342468675289098</v>
      </c>
      <c r="O539" s="4">
        <f>_xlfn.LET(_xlpm.a,M539,_xlpm.b,K539,2*_xlpm.a*_xlpm.b/(_xlpm.a+_xlpm.b))</f>
        <v>1</v>
      </c>
      <c r="P539" s="4">
        <f>_xlfn.LET(_xlpm.p,K539,_xlpm.q,M539,LOG(_xlpm.p/_xlpm.q))</f>
        <v>0</v>
      </c>
      <c r="Q539" s="4"/>
    </row>
    <row r="540" spans="1:17">
      <c r="A540" s="3" t="str">
        <f>_xlfn.LET(_xlpm.sep," : ",CONCATENATE(E540,_xlpm.sep,F540))</f>
        <v>~ubst~ : [ʊpst]</v>
      </c>
      <c r="B540" s="1">
        <v>1</v>
      </c>
      <c r="C540" s="3" t="s">
        <v>532</v>
      </c>
      <c r="D540" s="4">
        <f>B540/freq.sum.r1a</f>
        <v>4.6838407494145199E-4</v>
      </c>
      <c r="E540" s="3" t="str">
        <f>_xlfn.LET(_xlpm.sep,":",_xlpm.w,$C540,_xlfn.CONCAT("~",RIGHT(_xlpm.w,LEN(_xlpm.w)-FIND(_xlpm.sep,_xlpm.w)),"~"))</f>
        <v>~ubst~</v>
      </c>
      <c r="F540" s="3" t="str">
        <f>_xlfn.LET(_xlpm.sep,":",_xlpm.w,$C540,_xlfn.CONCAT("[",LEFT(_xlpm.w,FIND(_xlpm.sep,_xlpm.w)-1),"]"))</f>
        <v>[ʊpst]</v>
      </c>
      <c r="G540" s="5">
        <f>_xlfn.LET(_xlpm.w,E540,LEN(_xlpm.w)-2)</f>
        <v>4</v>
      </c>
      <c r="H540" s="5">
        <f>_xlfn.LET(_xlpm.w,F540,LEN(_xlpm.w)-2)</f>
        <v>4</v>
      </c>
      <c r="I540" s="5">
        <f>_xlfn.LET(_xlpm.a,H540,_xlpm.b,G540,MAX(_xlpm.a,_xlpm.b))</f>
        <v>4</v>
      </c>
      <c r="J540" s="4" cm="1">
        <f t="array" ref="J540">SUM(_xlfn._xlws.FILTER($D$2:$D$673,_xlfn.MAP($E$2:$E$673,_xlfn.LAMBDA(_xlpm.x,_xlpm.x=$E540))))</f>
        <v>4.6838407494145199E-4</v>
      </c>
      <c r="K540" s="4">
        <f>$D540/J540</f>
        <v>1</v>
      </c>
      <c r="L540" s="4" cm="1">
        <f t="array" ref="L540">SUM(_xlfn._xlws.FILTER($D$2:$D$673,_xlfn.MAP($F$2:$F$673,_xlfn.LAMBDA(_xlpm.x,_xlpm.x=$F540))))</f>
        <v>4.6838407494145199E-4</v>
      </c>
      <c r="M540" s="4">
        <f>$D540/L540</f>
        <v>1</v>
      </c>
      <c r="N540" s="4">
        <f>_xlfn.LET(_xlpm.freq,B540,_xlpm.size,H540+1,_xlpm.F,O540,LOG(1+_xlpm.freq)*LOG(1+_xlpm.size)*_xlpm.F)</f>
        <v>0.2342468675289098</v>
      </c>
      <c r="O540" s="4">
        <f>_xlfn.LET(_xlpm.a,M540,_xlpm.b,K540,2*_xlpm.a*_xlpm.b/(_xlpm.a+_xlpm.b))</f>
        <v>1</v>
      </c>
      <c r="P540" s="4">
        <f>_xlfn.LET(_xlpm.p,K540,_xlpm.q,M540,LOG(_xlpm.p/_xlpm.q))</f>
        <v>0</v>
      </c>
      <c r="Q540" s="4"/>
    </row>
    <row r="541" spans="1:17">
      <c r="A541" s="3" t="str">
        <f>_xlfn.LET(_xlpm.sep," : ",CONCATENATE(E541,_xlpm.sep,F541))</f>
        <v>~ustr~ : [ʊstʁ]</v>
      </c>
      <c r="B541" s="1">
        <v>1</v>
      </c>
      <c r="C541" s="3" t="s">
        <v>557</v>
      </c>
      <c r="D541" s="4">
        <f>B541/freq.sum.r1a</f>
        <v>4.6838407494145199E-4</v>
      </c>
      <c r="E541" s="4" t="str">
        <f>_xlfn.LET(_xlpm.sep,":",_xlpm.w,$C541,_xlfn.CONCAT("~",RIGHT(_xlpm.w,LEN(_xlpm.w)-FIND(_xlpm.sep,_xlpm.w)),"~"))</f>
        <v>~ustr~</v>
      </c>
      <c r="F541" s="4" t="str">
        <f>_xlfn.LET(_xlpm.sep,":",_xlpm.w,$C541,_xlfn.CONCAT("[",LEFT(_xlpm.w,FIND(_xlpm.sep,_xlpm.w)-1),"]"))</f>
        <v>[ʊstʁ]</v>
      </c>
      <c r="G541" s="5">
        <f>_xlfn.LET(_xlpm.w,E541,LEN(_xlpm.w)-2)</f>
        <v>4</v>
      </c>
      <c r="H541" s="5">
        <f>_xlfn.LET(_xlpm.w,F541,LEN(_xlpm.w)-2)</f>
        <v>4</v>
      </c>
      <c r="I541" s="5">
        <f>_xlfn.LET(_xlpm.a,H541,_xlpm.b,G541,MAX(_xlpm.a,_xlpm.b))</f>
        <v>4</v>
      </c>
      <c r="J541" s="4" cm="1">
        <f t="array" ref="J541">SUM(_xlfn._xlws.FILTER($D$2:$D$673,_xlfn.MAP($E$2:$E$673,_xlfn.LAMBDA(_xlpm.x,_xlpm.x=$E541))))</f>
        <v>4.6838407494145199E-4</v>
      </c>
      <c r="K541" s="4">
        <f>$D541/J541</f>
        <v>1</v>
      </c>
      <c r="L541" s="4" cm="1">
        <f t="array" ref="L541">SUM(_xlfn._xlws.FILTER($D$2:$D$673,_xlfn.MAP($F$2:$F$673,_xlfn.LAMBDA(_xlpm.x,_xlpm.x=$F541))))</f>
        <v>4.6838407494145199E-4</v>
      </c>
      <c r="M541" s="4">
        <f>$D541/L541</f>
        <v>1</v>
      </c>
      <c r="N541" s="4">
        <f>_xlfn.LET(_xlpm.freq,B541,_xlpm.size,H541+1,_xlpm.F,O541,LOG(1+_xlpm.freq)*LOG(1+_xlpm.size)*_xlpm.F)</f>
        <v>0.2342468675289098</v>
      </c>
      <c r="O541" s="4">
        <f>_xlfn.LET(_xlpm.a,M541,_xlpm.b,K541,2*_xlpm.a*_xlpm.b/(_xlpm.a+_xlpm.b))</f>
        <v>1</v>
      </c>
      <c r="P541" s="4">
        <f>_xlfn.LET(_xlpm.p,K541,_xlpm.q,M541,LOG(_xlpm.p/_xlpm.q))</f>
        <v>0</v>
      </c>
      <c r="Q541" s="4"/>
    </row>
    <row r="542" spans="1:17">
      <c r="A542" s="3" t="str">
        <f>_xlfn.LET(_xlpm.sep," : ",CONCATENATE(E542,_xlpm.sep,F542))</f>
        <v>~inks~ : [ɪŋks]</v>
      </c>
      <c r="B542" s="1">
        <v>1</v>
      </c>
      <c r="C542" s="3" t="s">
        <v>632</v>
      </c>
      <c r="D542" s="4">
        <f>B542/freq.sum.r1a</f>
        <v>4.6838407494145199E-4</v>
      </c>
      <c r="E542" s="3" t="str">
        <f>_xlfn.LET(_xlpm.sep,":",_xlpm.w,$C542,_xlfn.CONCAT("~",RIGHT(_xlpm.w,LEN(_xlpm.w)-FIND(_xlpm.sep,_xlpm.w)),"~"))</f>
        <v>~inks~</v>
      </c>
      <c r="F542" s="3" t="str">
        <f>_xlfn.LET(_xlpm.sep,":",_xlpm.w,$C542,_xlfn.CONCAT("[",LEFT(_xlpm.w,FIND(_xlpm.sep,_xlpm.w)-1),"]"))</f>
        <v>[ɪŋks]</v>
      </c>
      <c r="G542" s="5">
        <f>_xlfn.LET(_xlpm.w,E542,LEN(_xlpm.w)-2)</f>
        <v>4</v>
      </c>
      <c r="H542" s="5">
        <f>_xlfn.LET(_xlpm.w,F542,LEN(_xlpm.w)-2)</f>
        <v>4</v>
      </c>
      <c r="I542" s="5">
        <f>_xlfn.LET(_xlpm.a,H542,_xlpm.b,G542,MAX(_xlpm.a,_xlpm.b))</f>
        <v>4</v>
      </c>
      <c r="J542" s="4" cm="1">
        <f t="array" ref="J542">SUM(_xlfn._xlws.FILTER($D$2:$D$673,_xlfn.MAP($E$2:$E$673,_xlfn.LAMBDA(_xlpm.x,_xlpm.x=$E542))))</f>
        <v>4.6838407494145199E-4</v>
      </c>
      <c r="K542" s="4">
        <f>$D542/J542</f>
        <v>1</v>
      </c>
      <c r="L542" s="4" cm="1">
        <f t="array" ref="L542">SUM(_xlfn._xlws.FILTER($D$2:$D$673,_xlfn.MAP($F$2:$F$673,_xlfn.LAMBDA(_xlpm.x,_xlpm.x=$F542))))</f>
        <v>4.6838407494145199E-4</v>
      </c>
      <c r="M542" s="4">
        <f>$D542/L542</f>
        <v>1</v>
      </c>
      <c r="N542" s="4">
        <f>_xlfn.LET(_xlpm.freq,B542,_xlpm.size,H542+1,_xlpm.F,O542,LOG(1+_xlpm.freq)*LOG(1+_xlpm.size)*_xlpm.F)</f>
        <v>0.2342468675289098</v>
      </c>
      <c r="O542" s="4">
        <f>_xlfn.LET(_xlpm.a,M542,_xlpm.b,K542,2*_xlpm.a*_xlpm.b/(_xlpm.a+_xlpm.b))</f>
        <v>1</v>
      </c>
      <c r="P542" s="4">
        <f>_xlfn.LET(_xlpm.p,K542,_xlpm.q,M542,LOG(_xlpm.p/_xlpm.q))</f>
        <v>0</v>
      </c>
      <c r="Q542" s="4"/>
    </row>
    <row r="543" spans="1:17">
      <c r="A543" s="3" t="str">
        <f>_xlfn.LET(_xlpm.sep," : ",CONCATENATE(E543,_xlpm.sep,F543))</f>
        <v>~unkt~ : [ʊŋkt]</v>
      </c>
      <c r="B543" s="1">
        <v>1</v>
      </c>
      <c r="C543" s="3" t="s">
        <v>633</v>
      </c>
      <c r="D543" s="4">
        <f>B543/freq.sum.r1a</f>
        <v>4.6838407494145199E-4</v>
      </c>
      <c r="E543" s="3" t="str">
        <f>_xlfn.LET(_xlpm.sep,":",_xlpm.w,$C543,_xlfn.CONCAT("~",RIGHT(_xlpm.w,LEN(_xlpm.w)-FIND(_xlpm.sep,_xlpm.w)),"~"))</f>
        <v>~unkt~</v>
      </c>
      <c r="F543" s="3" t="str">
        <f>_xlfn.LET(_xlpm.sep,":",_xlpm.w,$C543,_xlfn.CONCAT("[",LEFT(_xlpm.w,FIND(_xlpm.sep,_xlpm.w)-1),"]"))</f>
        <v>[ʊŋkt]</v>
      </c>
      <c r="G543" s="5">
        <f>_xlfn.LET(_xlpm.w,E543,LEN(_xlpm.w)-2)</f>
        <v>4</v>
      </c>
      <c r="H543" s="5">
        <f>_xlfn.LET(_xlpm.w,F543,LEN(_xlpm.w)-2)</f>
        <v>4</v>
      </c>
      <c r="I543" s="5">
        <f>_xlfn.LET(_xlpm.a,H543,_xlpm.b,G543,MAX(_xlpm.a,_xlpm.b))</f>
        <v>4</v>
      </c>
      <c r="J543" s="4" cm="1">
        <f t="array" ref="J543">SUM(_xlfn._xlws.FILTER($D$2:$D$673,_xlfn.MAP($E$2:$E$673,_xlfn.LAMBDA(_xlpm.x,_xlpm.x=$E543))))</f>
        <v>4.6838407494145199E-4</v>
      </c>
      <c r="K543" s="4">
        <f>$D543/J543</f>
        <v>1</v>
      </c>
      <c r="L543" s="4" cm="1">
        <f t="array" ref="L543">SUM(_xlfn._xlws.FILTER($D$2:$D$673,_xlfn.MAP($F$2:$F$673,_xlfn.LAMBDA(_xlpm.x,_xlpm.x=$F543))))</f>
        <v>4.6838407494145199E-4</v>
      </c>
      <c r="M543" s="4">
        <f>$D543/L543</f>
        <v>1</v>
      </c>
      <c r="N543" s="4">
        <f>_xlfn.LET(_xlpm.freq,B543,_xlpm.size,H543+1,_xlpm.F,O543,LOG(1+_xlpm.freq)*LOG(1+_xlpm.size)*_xlpm.F)</f>
        <v>0.2342468675289098</v>
      </c>
      <c r="O543" s="4">
        <f>_xlfn.LET(_xlpm.a,M543,_xlpm.b,K543,2*_xlpm.a*_xlpm.b/(_xlpm.a+_xlpm.b))</f>
        <v>1</v>
      </c>
      <c r="P543" s="4">
        <f>_xlfn.LET(_xlpm.p,K543,_xlpm.q,M543,LOG(_xlpm.p/_xlpm.q))</f>
        <v>0</v>
      </c>
      <c r="Q543" s="4"/>
    </row>
    <row r="544" spans="1:17">
      <c r="A544" s="3" t="str">
        <f>_xlfn.LET(_xlpm.sep," : ",CONCATENATE(E544,_xlpm.sep,F544))</f>
        <v>~ernt~ : [ɛʁnt]</v>
      </c>
      <c r="B544" s="1">
        <v>1</v>
      </c>
      <c r="C544" s="3" t="s">
        <v>649</v>
      </c>
      <c r="D544" s="4">
        <f>B544/freq.sum.r1a</f>
        <v>4.6838407494145199E-4</v>
      </c>
      <c r="E544" s="4" t="str">
        <f>_xlfn.LET(_xlpm.sep,":",_xlpm.w,$C544,_xlfn.CONCAT("~",RIGHT(_xlpm.w,LEN(_xlpm.w)-FIND(_xlpm.sep,_xlpm.w)),"~"))</f>
        <v>~ernt~</v>
      </c>
      <c r="F544" s="4" t="str">
        <f>_xlfn.LET(_xlpm.sep,":",_xlpm.w,$C544,_xlfn.CONCAT("[",LEFT(_xlpm.w,FIND(_xlpm.sep,_xlpm.w)-1),"]"))</f>
        <v>[ɛʁnt]</v>
      </c>
      <c r="G544" s="5">
        <f>_xlfn.LET(_xlpm.w,E544,LEN(_xlpm.w)-2)</f>
        <v>4</v>
      </c>
      <c r="H544" s="5">
        <f>_xlfn.LET(_xlpm.w,F544,LEN(_xlpm.w)-2)</f>
        <v>4</v>
      </c>
      <c r="I544" s="5">
        <f>_xlfn.LET(_xlpm.a,H544,_xlpm.b,G544,MAX(_xlpm.a,_xlpm.b))</f>
        <v>4</v>
      </c>
      <c r="J544" s="4" cm="1">
        <f t="array" ref="J544">SUM(_xlfn._xlws.FILTER($D$2:$D$673,_xlfn.MAP($E$2:$E$673,_xlfn.LAMBDA(_xlpm.x,_xlpm.x=$E544))))</f>
        <v>4.6838407494145199E-4</v>
      </c>
      <c r="K544" s="4">
        <f>$D544/J544</f>
        <v>1</v>
      </c>
      <c r="L544" s="4" cm="1">
        <f t="array" ref="L544">SUM(_xlfn._xlws.FILTER($D$2:$D$673,_xlfn.MAP($F$2:$F$673,_xlfn.LAMBDA(_xlpm.x,_xlpm.x=$F544))))</f>
        <v>4.6838407494145199E-4</v>
      </c>
      <c r="M544" s="4">
        <f>$D544/L544</f>
        <v>1</v>
      </c>
      <c r="N544" s="4">
        <f>_xlfn.LET(_xlpm.freq,B544,_xlpm.size,H544+1,_xlpm.F,O544,LOG(1+_xlpm.freq)*LOG(1+_xlpm.size)*_xlpm.F)</f>
        <v>0.2342468675289098</v>
      </c>
      <c r="O544" s="4">
        <f>_xlfn.LET(_xlpm.a,M544,_xlpm.b,K544,2*_xlpm.a*_xlpm.b/(_xlpm.a+_xlpm.b))</f>
        <v>1</v>
      </c>
      <c r="P544" s="4">
        <f>_xlfn.LET(_xlpm.p,K544,_xlpm.q,M544,LOG(_xlpm.p/_xlpm.q))</f>
        <v>0</v>
      </c>
      <c r="Q544" s="4"/>
    </row>
    <row r="545" spans="1:17">
      <c r="A545" s="3" t="str">
        <f>_xlfn.LET(_xlpm.sep," : ",CONCATENATE(E545,_xlpm.sep,F545))</f>
        <v>~ädch~ : [ɛːtç]</v>
      </c>
      <c r="B545" s="1">
        <v>1</v>
      </c>
      <c r="C545" s="3" t="s">
        <v>659</v>
      </c>
      <c r="D545" s="4">
        <f>B545/freq.sum.r1a</f>
        <v>4.6838407494145199E-4</v>
      </c>
      <c r="E545" s="3" t="str">
        <f>_xlfn.LET(_xlpm.sep,":",_xlpm.w,$C545,_xlfn.CONCAT("~",RIGHT(_xlpm.w,LEN(_xlpm.w)-FIND(_xlpm.sep,_xlpm.w)),"~"))</f>
        <v>~ädch~</v>
      </c>
      <c r="F545" s="3" t="str">
        <f>_xlfn.LET(_xlpm.sep,":",_xlpm.w,$C545,_xlfn.CONCAT("[",LEFT(_xlpm.w,FIND(_xlpm.sep,_xlpm.w)-1),"]"))</f>
        <v>[ɛːtç]</v>
      </c>
      <c r="G545" s="5">
        <f>_xlfn.LET(_xlpm.w,E545,LEN(_xlpm.w)-2)</f>
        <v>4</v>
      </c>
      <c r="H545" s="5">
        <f>_xlfn.LET(_xlpm.w,F545,LEN(_xlpm.w)-2)</f>
        <v>4</v>
      </c>
      <c r="I545" s="5">
        <f>_xlfn.LET(_xlpm.a,H545,_xlpm.b,G545,MAX(_xlpm.a,_xlpm.b))</f>
        <v>4</v>
      </c>
      <c r="J545" s="4" cm="1">
        <f t="array" ref="J545">SUM(_xlfn._xlws.FILTER($D$2:$D$673,_xlfn.MAP($E$2:$E$673,_xlfn.LAMBDA(_xlpm.x,_xlpm.x=$E545))))</f>
        <v>4.6838407494145199E-4</v>
      </c>
      <c r="K545" s="4">
        <f>$D545/J545</f>
        <v>1</v>
      </c>
      <c r="L545" s="4" cm="1">
        <f t="array" ref="L545">SUM(_xlfn._xlws.FILTER($D$2:$D$673,_xlfn.MAP($F$2:$F$673,_xlfn.LAMBDA(_xlpm.x,_xlpm.x=$F545))))</f>
        <v>4.6838407494145199E-4</v>
      </c>
      <c r="M545" s="4">
        <f>$D545/L545</f>
        <v>1</v>
      </c>
      <c r="N545" s="4">
        <f>_xlfn.LET(_xlpm.freq,B545,_xlpm.size,H545+1,_xlpm.F,O545,LOG(1+_xlpm.freq)*LOG(1+_xlpm.size)*_xlpm.F)</f>
        <v>0.2342468675289098</v>
      </c>
      <c r="O545" s="4">
        <f>_xlfn.LET(_xlpm.a,M545,_xlpm.b,K545,2*_xlpm.a*_xlpm.b/(_xlpm.a+_xlpm.b))</f>
        <v>1</v>
      </c>
      <c r="P545" s="4">
        <f>_xlfn.LET(_xlpm.p,K545,_xlpm.q,M545,LOG(_xlpm.p/_xlpm.q))</f>
        <v>0</v>
      </c>
      <c r="Q545" s="4"/>
    </row>
    <row r="546" spans="1:17">
      <c r="A546" s="3" t="str">
        <f>_xlfn.LET(_xlpm.sep," : ",CONCATENATE(E546,_xlpm.sep,F546))</f>
        <v>~orts~ : [ɔʁtz]</v>
      </c>
      <c r="B546" s="1">
        <v>1</v>
      </c>
      <c r="C546" s="3" t="s">
        <v>665</v>
      </c>
      <c r="D546" s="4">
        <f>B546/freq.sum.r1a</f>
        <v>4.6838407494145199E-4</v>
      </c>
      <c r="E546" s="3" t="str">
        <f>_xlfn.LET(_xlpm.sep,":",_xlpm.w,$C546,_xlfn.CONCAT("~",RIGHT(_xlpm.w,LEN(_xlpm.w)-FIND(_xlpm.sep,_xlpm.w)),"~"))</f>
        <v>~orts~</v>
      </c>
      <c r="F546" s="3" t="str">
        <f>_xlfn.LET(_xlpm.sep,":",_xlpm.w,$C546,_xlfn.CONCAT("[",LEFT(_xlpm.w,FIND(_xlpm.sep,_xlpm.w)-1),"]"))</f>
        <v>[ɔʁtz]</v>
      </c>
      <c r="G546" s="5">
        <f>_xlfn.LET(_xlpm.w,E546,LEN(_xlpm.w)-2)</f>
        <v>4</v>
      </c>
      <c r="H546" s="5">
        <f>_xlfn.LET(_xlpm.w,F546,LEN(_xlpm.w)-2)</f>
        <v>4</v>
      </c>
      <c r="I546" s="5">
        <f>_xlfn.LET(_xlpm.a,H546,_xlpm.b,G546,MAX(_xlpm.a,_xlpm.b))</f>
        <v>4</v>
      </c>
      <c r="J546" s="4" cm="1">
        <f t="array" ref="J546">SUM(_xlfn._xlws.FILTER($D$2:$D$673,_xlfn.MAP($E$2:$E$673,_xlfn.LAMBDA(_xlpm.x,_xlpm.x=$E546))))</f>
        <v>4.6838407494145199E-4</v>
      </c>
      <c r="K546" s="4">
        <f>$D546/J546</f>
        <v>1</v>
      </c>
      <c r="L546" s="4" cm="1">
        <f t="array" ref="L546">SUM(_xlfn._xlws.FILTER($D$2:$D$673,_xlfn.MAP($F$2:$F$673,_xlfn.LAMBDA(_xlpm.x,_xlpm.x=$F546))))</f>
        <v>4.6838407494145199E-4</v>
      </c>
      <c r="M546" s="4">
        <f>$D546/L546</f>
        <v>1</v>
      </c>
      <c r="N546" s="4">
        <f>_xlfn.LET(_xlpm.freq,B546,_xlpm.size,H546+1,_xlpm.F,O546,LOG(1+_xlpm.freq)*LOG(1+_xlpm.size)*_xlpm.F)</f>
        <v>0.2342468675289098</v>
      </c>
      <c r="O546" s="4">
        <f>_xlfn.LET(_xlpm.a,M546,_xlpm.b,K546,2*_xlpm.a*_xlpm.b/(_xlpm.a+_xlpm.b))</f>
        <v>1</v>
      </c>
      <c r="P546" s="4">
        <f>_xlfn.LET(_xlpm.p,K546,_xlpm.q,M546,LOG(_xlpm.p/_xlpm.q))</f>
        <v>0</v>
      </c>
      <c r="Q546" s="4"/>
    </row>
    <row r="547" spans="1:17">
      <c r="A547" s="3" t="str">
        <f>_xlfn.LET(_xlpm.sep," : ",CONCATENATE(E547,_xlpm.sep,F547))</f>
        <v>~obst~ : [oːpst]</v>
      </c>
      <c r="B547" s="1">
        <v>1</v>
      </c>
      <c r="C547" s="3" t="s">
        <v>331</v>
      </c>
      <c r="D547" s="4">
        <f>B547/freq.sum.r1a</f>
        <v>4.6838407494145199E-4</v>
      </c>
      <c r="E547" s="3" t="str">
        <f>_xlfn.LET(_xlpm.sep,":",_xlpm.w,$C547,_xlfn.CONCAT("~",RIGHT(_xlpm.w,LEN(_xlpm.w)-FIND(_xlpm.sep,_xlpm.w)),"~"))</f>
        <v>~obst~</v>
      </c>
      <c r="F547" s="3" t="str">
        <f>_xlfn.LET(_xlpm.sep,":",_xlpm.w,$C547,_xlfn.CONCAT("[",LEFT(_xlpm.w,FIND(_xlpm.sep,_xlpm.w)-1),"]"))</f>
        <v>[oːpst]</v>
      </c>
      <c r="G547" s="5">
        <f>_xlfn.LET(_xlpm.w,E547,LEN(_xlpm.w)-2)</f>
        <v>4</v>
      </c>
      <c r="H547" s="5">
        <f>_xlfn.LET(_xlpm.w,F547,LEN(_xlpm.w)-2)</f>
        <v>5</v>
      </c>
      <c r="I547" s="5">
        <f>_xlfn.LET(_xlpm.a,H547,_xlpm.b,G547,MAX(_xlpm.a,_xlpm.b))</f>
        <v>5</v>
      </c>
      <c r="J547" s="4" cm="1">
        <f t="array" ref="J547">SUM(_xlfn._xlws.FILTER($D$2:$D$673,_xlfn.MAP($E$2:$E$673,_xlfn.LAMBDA(_xlpm.x,_xlpm.x=$E547))))</f>
        <v>4.6838407494145199E-4</v>
      </c>
      <c r="K547" s="4">
        <f>$D547/J547</f>
        <v>1</v>
      </c>
      <c r="L547" s="4" cm="1">
        <f t="array" ref="L547">SUM(_xlfn._xlws.FILTER($D$2:$D$673,_xlfn.MAP($F$2:$F$673,_xlfn.LAMBDA(_xlpm.x,_xlpm.x=$F547))))</f>
        <v>4.6838407494145199E-4</v>
      </c>
      <c r="M547" s="4">
        <f>$D547/L547</f>
        <v>1</v>
      </c>
      <c r="N547" s="4">
        <f>_xlfn.LET(_xlpm.freq,B547,_xlpm.size,H547+1,_xlpm.F,O547,LOG(1+_xlpm.freq)*LOG(1+_xlpm.size)*_xlpm.F)</f>
        <v>0.25439985932113074</v>
      </c>
      <c r="O547" s="4">
        <f>_xlfn.LET(_xlpm.a,M547,_xlpm.b,K547,2*_xlpm.a*_xlpm.b/(_xlpm.a+_xlpm.b))</f>
        <v>1</v>
      </c>
      <c r="P547" s="4">
        <f>_xlfn.LET(_xlpm.p,K547,_xlpm.q,M547,LOG(_xlpm.p/_xlpm.q))</f>
        <v>0</v>
      </c>
      <c r="Q547" s="4"/>
    </row>
    <row r="548" spans="1:17">
      <c r="A548" s="3" t="str">
        <f>_xlfn.LET(_xlpm.sep," : ",CONCATENATE(E548,_xlpm.sep,F548))</f>
        <v>~esch~ : [əʃ]</v>
      </c>
      <c r="B548" s="1">
        <v>2</v>
      </c>
      <c r="C548" s="3" t="s">
        <v>604</v>
      </c>
      <c r="D548" s="4">
        <f>B548/freq.sum.r1a</f>
        <v>9.3676814988290398E-4</v>
      </c>
      <c r="E548" s="3" t="str">
        <f>_xlfn.LET(_xlpm.sep,":",_xlpm.w,$C548,_xlfn.CONCAT("~",RIGHT(_xlpm.w,LEN(_xlpm.w)-FIND(_xlpm.sep,_xlpm.w)),"~"))</f>
        <v>~esch~</v>
      </c>
      <c r="F548" s="3" t="str">
        <f>_xlfn.LET(_xlpm.sep,":",_xlpm.w,$C548,_xlfn.CONCAT("[",LEFT(_xlpm.w,FIND(_xlpm.sep,_xlpm.w)-1),"]"))</f>
        <v>[əʃ]</v>
      </c>
      <c r="G548" s="5">
        <f>_xlfn.LET(_xlpm.w,E548,LEN(_xlpm.w)-2)</f>
        <v>4</v>
      </c>
      <c r="H548" s="5">
        <f>_xlfn.LET(_xlpm.w,F548,LEN(_xlpm.w)-2)</f>
        <v>2</v>
      </c>
      <c r="I548" s="5">
        <f>_xlfn.LET(_xlpm.a,H548,_xlpm.b,G548,MAX(_xlpm.a,_xlpm.b))</f>
        <v>4</v>
      </c>
      <c r="J548" s="4" cm="1">
        <f t="array" ref="J548">SUM(_xlfn._xlws.FILTER($D$2:$D$673,_xlfn.MAP($E$2:$E$673,_xlfn.LAMBDA(_xlpm.x,_xlpm.x=$E548))))</f>
        <v>9.3676814988290398E-4</v>
      </c>
      <c r="K548" s="4">
        <f>$D548/J548</f>
        <v>1</v>
      </c>
      <c r="L548" s="4" cm="1">
        <f t="array" ref="L548">SUM(_xlfn._xlws.FILTER($D$2:$D$673,_xlfn.MAP($F$2:$F$673,_xlfn.LAMBDA(_xlpm.x,_xlpm.x=$F548))))</f>
        <v>9.3676814988290398E-4</v>
      </c>
      <c r="M548" s="4">
        <f>$D548/L548</f>
        <v>1</v>
      </c>
      <c r="N548" s="4">
        <f>_xlfn.LET(_xlpm.freq,B548,_xlpm.size,H548+1,_xlpm.F,O548,LOG(1+_xlpm.freq)*LOG(1+_xlpm.size)*_xlpm.F)</f>
        <v>0.28725561847890652</v>
      </c>
      <c r="O548" s="4">
        <f>_xlfn.LET(_xlpm.a,M548,_xlpm.b,K548,2*_xlpm.a*_xlpm.b/(_xlpm.a+_xlpm.b))</f>
        <v>1</v>
      </c>
      <c r="P548" s="4">
        <f>_xlfn.LET(_xlpm.p,K548,_xlpm.q,M548,LOG(_xlpm.p/_xlpm.q))</f>
        <v>0</v>
      </c>
      <c r="Q548" s="4"/>
    </row>
    <row r="549" spans="1:17">
      <c r="A549" s="3" t="str">
        <f>_xlfn.LET(_xlpm.sep," : ",CONCATENATE(E549,_xlpm.sep,F549))</f>
        <v>~erkz~ : [ɛʁktsɔœ]</v>
      </c>
      <c r="B549" s="1">
        <v>1</v>
      </c>
      <c r="C549" s="3" t="s">
        <v>634</v>
      </c>
      <c r="D549" s="4">
        <f>B549/freq.sum.r1a</f>
        <v>4.6838407494145199E-4</v>
      </c>
      <c r="E549" s="3" t="str">
        <f>_xlfn.LET(_xlpm.sep,":",_xlpm.w,$C549,_xlfn.CONCAT("~",RIGHT(_xlpm.w,LEN(_xlpm.w)-FIND(_xlpm.sep,_xlpm.w)),"~"))</f>
        <v>~erkz~</v>
      </c>
      <c r="F549" s="3" t="str">
        <f>_xlfn.LET(_xlpm.sep,":",_xlpm.w,$C549,_xlfn.CONCAT("[",LEFT(_xlpm.w,FIND(_xlpm.sep,_xlpm.w)-1),"]"))</f>
        <v>[ɛʁktsɔœ]</v>
      </c>
      <c r="G549" s="5">
        <f>_xlfn.LET(_xlpm.w,E549,LEN(_xlpm.w)-2)</f>
        <v>4</v>
      </c>
      <c r="H549" s="5">
        <f>_xlfn.LET(_xlpm.w,F549,LEN(_xlpm.w)-2)</f>
        <v>7</v>
      </c>
      <c r="I549" s="5">
        <f>_xlfn.LET(_xlpm.a,H549,_xlpm.b,G549,MAX(_xlpm.a,_xlpm.b))</f>
        <v>7</v>
      </c>
      <c r="J549" s="4" cm="1">
        <f t="array" ref="J549">SUM(_xlfn._xlws.FILTER($D$2:$D$673,_xlfn.MAP($E$2:$E$673,_xlfn.LAMBDA(_xlpm.x,_xlpm.x=$E549))))</f>
        <v>4.6838407494145199E-4</v>
      </c>
      <c r="K549" s="4">
        <f>$D549/J549</f>
        <v>1</v>
      </c>
      <c r="L549" s="4" cm="1">
        <f t="array" ref="L549">SUM(_xlfn._xlws.FILTER($D$2:$D$673,_xlfn.MAP($F$2:$F$673,_xlfn.LAMBDA(_xlpm.x,_xlpm.x=$F549))))</f>
        <v>4.6838407494145199E-4</v>
      </c>
      <c r="M549" s="4">
        <f>$D549/L549</f>
        <v>1</v>
      </c>
      <c r="N549" s="4">
        <f>_xlfn.LET(_xlpm.freq,B549,_xlpm.size,H549+1,_xlpm.F,O549,LOG(1+_xlpm.freq)*LOG(1+_xlpm.size)*_xlpm.F)</f>
        <v>0.28725561847890652</v>
      </c>
      <c r="O549" s="4">
        <f>_xlfn.LET(_xlpm.a,M549,_xlpm.b,K549,2*_xlpm.a*_xlpm.b/(_xlpm.a+_xlpm.b))</f>
        <v>1</v>
      </c>
      <c r="P549" s="4">
        <f>_xlfn.LET(_xlpm.p,K549,_xlpm.q,M549,LOG(_xlpm.p/_xlpm.q))</f>
        <v>0</v>
      </c>
      <c r="Q549" s="4"/>
    </row>
    <row r="550" spans="1:17">
      <c r="A550" s="3" t="str">
        <f>_xlfn.LET(_xlpm.sep," : ",CONCATENATE(E550,_xlpm.sep,F550))</f>
        <v>~echt~ : [ɛçt]</v>
      </c>
      <c r="B550" s="1">
        <v>2</v>
      </c>
      <c r="C550" s="3" t="s">
        <v>398</v>
      </c>
      <c r="D550" s="4">
        <f>B550/freq.sum.r1a</f>
        <v>9.3676814988290398E-4</v>
      </c>
      <c r="E550" s="4" t="str">
        <f>_xlfn.LET(_xlpm.sep,":",_xlpm.w,$C550,_xlfn.CONCAT("~",RIGHT(_xlpm.w,LEN(_xlpm.w)-FIND(_xlpm.sep,_xlpm.w)),"~"))</f>
        <v>~echt~</v>
      </c>
      <c r="F550" s="4" t="str">
        <f>_xlfn.LET(_xlpm.sep,":",_xlpm.w,$C550,_xlfn.CONCAT("[",LEFT(_xlpm.w,FIND(_xlpm.sep,_xlpm.w)-1),"]"))</f>
        <v>[ɛçt]</v>
      </c>
      <c r="G550" s="5">
        <f>_xlfn.LET(_xlpm.w,E550,LEN(_xlpm.w)-2)</f>
        <v>4</v>
      </c>
      <c r="H550" s="5">
        <f>_xlfn.LET(_xlpm.w,F550,LEN(_xlpm.w)-2)</f>
        <v>3</v>
      </c>
      <c r="I550" s="5">
        <f>_xlfn.LET(_xlpm.a,H550,_xlpm.b,G550,MAX(_xlpm.a,_xlpm.b))</f>
        <v>4</v>
      </c>
      <c r="J550" s="4" cm="1">
        <f t="array" ref="J550">SUM(_xlfn._xlws.FILTER($D$2:$D$673,_xlfn.MAP($E$2:$E$673,_xlfn.LAMBDA(_xlpm.x,_xlpm.x=$E550))))</f>
        <v>9.3676814988290398E-4</v>
      </c>
      <c r="K550" s="4">
        <f>$D550/J550</f>
        <v>1</v>
      </c>
      <c r="L550" s="4" cm="1">
        <f t="array" ref="L550">SUM(_xlfn._xlws.FILTER($D$2:$D$673,_xlfn.MAP($F$2:$F$673,_xlfn.LAMBDA(_xlpm.x,_xlpm.x=$F550))))</f>
        <v>9.3676814988290398E-4</v>
      </c>
      <c r="M550" s="4">
        <f>$D550/L550</f>
        <v>1</v>
      </c>
      <c r="N550" s="4">
        <f>_xlfn.LET(_xlpm.freq,B550,_xlpm.size,H550+1,_xlpm.F,O550,LOG(1+_xlpm.freq)*LOG(1+_xlpm.size)*_xlpm.F)</f>
        <v>0.33349344548020921</v>
      </c>
      <c r="O550" s="4">
        <f>_xlfn.LET(_xlpm.a,M550,_xlpm.b,K550,2*_xlpm.a*_xlpm.b/(_xlpm.a+_xlpm.b))</f>
        <v>1</v>
      </c>
      <c r="P550" s="4">
        <f>_xlfn.LET(_xlpm.p,K550,_xlpm.q,M550,LOG(_xlpm.p/_xlpm.q))</f>
        <v>0</v>
      </c>
      <c r="Q550" s="4"/>
    </row>
    <row r="551" spans="1:17">
      <c r="A551" s="3" t="str">
        <f>_xlfn.LET(_xlpm.sep," : ",CONCATENATE(E551,_xlpm.sep,F551))</f>
        <v>~ügel~ : [ːɡl]</v>
      </c>
      <c r="B551" s="1">
        <v>2</v>
      </c>
      <c r="C551" s="3" t="s">
        <v>639</v>
      </c>
      <c r="D551" s="4">
        <f>B551/freq.sum.r1a</f>
        <v>9.3676814988290398E-4</v>
      </c>
      <c r="E551" s="4" t="str">
        <f>_xlfn.LET(_xlpm.sep,":",_xlpm.w,$C551,_xlfn.CONCAT("~",RIGHT(_xlpm.w,LEN(_xlpm.w)-FIND(_xlpm.sep,_xlpm.w)),"~"))</f>
        <v>~ügel~</v>
      </c>
      <c r="F551" s="4" t="str">
        <f>_xlfn.LET(_xlpm.sep,":",_xlpm.w,$C551,_xlfn.CONCAT("[",LEFT(_xlpm.w,FIND(_xlpm.sep,_xlpm.w)-1),"]"))</f>
        <v>[ːɡl]</v>
      </c>
      <c r="G551" s="5">
        <f>_xlfn.LET(_xlpm.w,E551,LEN(_xlpm.w)-2)</f>
        <v>4</v>
      </c>
      <c r="H551" s="5">
        <f>_xlfn.LET(_xlpm.w,F551,LEN(_xlpm.w)-2)</f>
        <v>3</v>
      </c>
      <c r="I551" s="5">
        <f>_xlfn.LET(_xlpm.a,H551,_xlpm.b,G551,MAX(_xlpm.a,_xlpm.b))</f>
        <v>4</v>
      </c>
      <c r="J551" s="4" cm="1">
        <f t="array" ref="J551">SUM(_xlfn._xlws.FILTER($D$2:$D$673,_xlfn.MAP($E$2:$E$673,_xlfn.LAMBDA(_xlpm.x,_xlpm.x=$E551))))</f>
        <v>9.3676814988290398E-4</v>
      </c>
      <c r="K551" s="4">
        <f>$D551/J551</f>
        <v>1</v>
      </c>
      <c r="L551" s="4" cm="1">
        <f t="array" ref="L551">SUM(_xlfn._xlws.FILTER($D$2:$D$673,_xlfn.MAP($F$2:$F$673,_xlfn.LAMBDA(_xlpm.x,_xlpm.x=$F551))))</f>
        <v>9.3676814988290398E-4</v>
      </c>
      <c r="M551" s="4">
        <f>$D551/L551</f>
        <v>1</v>
      </c>
      <c r="N551" s="4">
        <f>_xlfn.LET(_xlpm.freq,B551,_xlpm.size,H551+1,_xlpm.F,O551,LOG(1+_xlpm.freq)*LOG(1+_xlpm.size)*_xlpm.F)</f>
        <v>0.33349344548020921</v>
      </c>
      <c r="O551" s="4">
        <f>_xlfn.LET(_xlpm.a,M551,_xlpm.b,K551,2*_xlpm.a*_xlpm.b/(_xlpm.a+_xlpm.b))</f>
        <v>1</v>
      </c>
      <c r="P551" s="4">
        <f>_xlfn.LET(_xlpm.p,K551,_xlpm.q,M551,LOG(_xlpm.p/_xlpm.q))</f>
        <v>0</v>
      </c>
      <c r="Q551" s="4"/>
    </row>
    <row r="552" spans="1:17">
      <c r="A552" s="3" t="str">
        <f>_xlfn.LET(_xlpm.sep," : ",CONCATENATE(E552,_xlpm.sep,F552))</f>
        <v>~schr~ : [ʃʁ]</v>
      </c>
      <c r="B552" s="1">
        <v>3</v>
      </c>
      <c r="C552" s="3" t="s">
        <v>615</v>
      </c>
      <c r="D552" s="4">
        <f>B552/freq.sum.r1a</f>
        <v>1.405152224824356E-3</v>
      </c>
      <c r="E552" s="3" t="str">
        <f>_xlfn.LET(_xlpm.sep,":",_xlpm.w,$C552,_xlfn.CONCAT("~",RIGHT(_xlpm.w,LEN(_xlpm.w)-FIND(_xlpm.sep,_xlpm.w)),"~"))</f>
        <v>~schr~</v>
      </c>
      <c r="F552" s="3" t="str">
        <f>_xlfn.LET(_xlpm.sep,":",_xlpm.w,$C552,_xlfn.CONCAT("[",LEFT(_xlpm.w,FIND(_xlpm.sep,_xlpm.w)-1),"]"))</f>
        <v>[ʃʁ]</v>
      </c>
      <c r="G552" s="5">
        <f>_xlfn.LET(_xlpm.w,E552,LEN(_xlpm.w)-2)</f>
        <v>4</v>
      </c>
      <c r="H552" s="5">
        <f>_xlfn.LET(_xlpm.w,F552,LEN(_xlpm.w)-2)</f>
        <v>2</v>
      </c>
      <c r="I552" s="5">
        <f>_xlfn.LET(_xlpm.a,H552,_xlpm.b,G552,MAX(_xlpm.a,_xlpm.b))</f>
        <v>4</v>
      </c>
      <c r="J552" s="4" cm="1">
        <f t="array" ref="J552">SUM(_xlfn._xlws.FILTER($D$2:$D$673,_xlfn.MAP($E$2:$E$673,_xlfn.LAMBDA(_xlpm.x,_xlpm.x=$E552))))</f>
        <v>1.405152224824356E-3</v>
      </c>
      <c r="K552" s="4">
        <f>$D552/J552</f>
        <v>1</v>
      </c>
      <c r="L552" s="4" cm="1">
        <f t="array" ref="L552">SUM(_xlfn._xlws.FILTER($D$2:$D$673,_xlfn.MAP($F$2:$F$673,_xlfn.LAMBDA(_xlpm.x,_xlpm.x=$F552))))</f>
        <v>1.405152224824356E-3</v>
      </c>
      <c r="M552" s="4">
        <f>$D552/L552</f>
        <v>1</v>
      </c>
      <c r="N552" s="4">
        <f>_xlfn.LET(_xlpm.freq,B552,_xlpm.size,H552+1,_xlpm.F,O552,LOG(1+_xlpm.freq)*LOG(1+_xlpm.size)*_xlpm.F)</f>
        <v>0.36247623315782618</v>
      </c>
      <c r="O552" s="4">
        <f>_xlfn.LET(_xlpm.a,M552,_xlpm.b,K552,2*_xlpm.a*_xlpm.b/(_xlpm.a+_xlpm.b))</f>
        <v>1</v>
      </c>
      <c r="P552" s="4">
        <f>_xlfn.LET(_xlpm.p,K552,_xlpm.q,M552,LOG(_xlpm.p/_xlpm.q))</f>
        <v>0</v>
      </c>
      <c r="Q552" s="4"/>
    </row>
    <row r="553" spans="1:17">
      <c r="A553" s="3" t="str">
        <f>_xlfn.LET(_xlpm.sep," : ",CONCATENATE(E553,_xlpm.sep,F553))</f>
        <v>~ampf~ : [ampf]</v>
      </c>
      <c r="B553" s="1">
        <v>2</v>
      </c>
      <c r="C553" s="3" t="s">
        <v>72</v>
      </c>
      <c r="D553" s="4">
        <f>B553/freq.sum.r1a</f>
        <v>9.3676814988290398E-4</v>
      </c>
      <c r="E553" s="3" t="str">
        <f>_xlfn.LET(_xlpm.sep,":",_xlpm.w,$C553,_xlfn.CONCAT("~",RIGHT(_xlpm.w,LEN(_xlpm.w)-FIND(_xlpm.sep,_xlpm.w)),"~"))</f>
        <v>~ampf~</v>
      </c>
      <c r="F553" s="3" t="str">
        <f>_xlfn.LET(_xlpm.sep,":",_xlpm.w,$C553,_xlfn.CONCAT("[",LEFT(_xlpm.w,FIND(_xlpm.sep,_xlpm.w)-1),"]"))</f>
        <v>[ampf]</v>
      </c>
      <c r="G553" s="5">
        <f>_xlfn.LET(_xlpm.w,E553,LEN(_xlpm.w)-2)</f>
        <v>4</v>
      </c>
      <c r="H553" s="5">
        <f>_xlfn.LET(_xlpm.w,F553,LEN(_xlpm.w)-2)</f>
        <v>4</v>
      </c>
      <c r="I553" s="5">
        <f>_xlfn.LET(_xlpm.a,H553,_xlpm.b,G553,MAX(_xlpm.a,_xlpm.b))</f>
        <v>4</v>
      </c>
      <c r="J553" s="4" cm="1">
        <f t="array" ref="J553">SUM(_xlfn._xlws.FILTER($D$2:$D$673,_xlfn.MAP($E$2:$E$673,_xlfn.LAMBDA(_xlpm.x,_xlpm.x=$E553))))</f>
        <v>9.3676814988290398E-4</v>
      </c>
      <c r="K553" s="4">
        <f>$D553/J553</f>
        <v>1</v>
      </c>
      <c r="L553" s="4" cm="1">
        <f t="array" ref="L553">SUM(_xlfn._xlws.FILTER($D$2:$D$673,_xlfn.MAP($F$2:$F$673,_xlfn.LAMBDA(_xlpm.x,_xlpm.x=$F553))))</f>
        <v>9.3676814988290398E-4</v>
      </c>
      <c r="M553" s="4">
        <f>$D553/L553</f>
        <v>1</v>
      </c>
      <c r="N553" s="4">
        <f>_xlfn.LET(_xlpm.freq,B553,_xlpm.size,H553+1,_xlpm.F,O553,LOG(1+_xlpm.freq)*LOG(1+_xlpm.size)*_xlpm.F)</f>
        <v>0.37127250094471825</v>
      </c>
      <c r="O553" s="4">
        <f>_xlfn.LET(_xlpm.a,M553,_xlpm.b,K553,2*_xlpm.a*_xlpm.b/(_xlpm.a+_xlpm.b))</f>
        <v>1</v>
      </c>
      <c r="P553" s="4">
        <f>_xlfn.LET(_xlpm.p,K553,_xlpm.q,M553,LOG(_xlpm.p/_xlpm.q))</f>
        <v>0</v>
      </c>
      <c r="Q553" s="4"/>
    </row>
    <row r="554" spans="1:17">
      <c r="A554" s="3" t="str">
        <f>_xlfn.LET(_xlpm.sep," : ",CONCATENATE(E554,_xlpm.sep,F554))</f>
        <v>~aupt~ : [aɔpt]</v>
      </c>
      <c r="B554" s="1">
        <v>2</v>
      </c>
      <c r="C554" s="3" t="s">
        <v>158</v>
      </c>
      <c r="D554" s="4">
        <f>B554/freq.sum.r1a</f>
        <v>9.3676814988290398E-4</v>
      </c>
      <c r="E554" s="4" t="str">
        <f>_xlfn.LET(_xlpm.sep,":",_xlpm.w,$C554,_xlfn.CONCAT("~",RIGHT(_xlpm.w,LEN(_xlpm.w)-FIND(_xlpm.sep,_xlpm.w)),"~"))</f>
        <v>~aupt~</v>
      </c>
      <c r="F554" s="4" t="str">
        <f>_xlfn.LET(_xlpm.sep,":",_xlpm.w,$C554,_xlfn.CONCAT("[",LEFT(_xlpm.w,FIND(_xlpm.sep,_xlpm.w)-1),"]"))</f>
        <v>[aɔpt]</v>
      </c>
      <c r="G554" s="5">
        <f>_xlfn.LET(_xlpm.w,E554,LEN(_xlpm.w)-2)</f>
        <v>4</v>
      </c>
      <c r="H554" s="5">
        <f>_xlfn.LET(_xlpm.w,F554,LEN(_xlpm.w)-2)</f>
        <v>4</v>
      </c>
      <c r="I554" s="5">
        <f>_xlfn.LET(_xlpm.a,H554,_xlpm.b,G554,MAX(_xlpm.a,_xlpm.b))</f>
        <v>4</v>
      </c>
      <c r="J554" s="4" cm="1">
        <f t="array" ref="J554">SUM(_xlfn._xlws.FILTER($D$2:$D$673,_xlfn.MAP($E$2:$E$673,_xlfn.LAMBDA(_xlpm.x,_xlpm.x=$E554))))</f>
        <v>9.3676814988290398E-4</v>
      </c>
      <c r="K554" s="4">
        <f>$D554/J554</f>
        <v>1</v>
      </c>
      <c r="L554" s="4" cm="1">
        <f t="array" ref="L554">SUM(_xlfn._xlws.FILTER($D$2:$D$673,_xlfn.MAP($F$2:$F$673,_xlfn.LAMBDA(_xlpm.x,_xlpm.x=$F554))))</f>
        <v>9.3676814988290398E-4</v>
      </c>
      <c r="M554" s="4">
        <f>$D554/L554</f>
        <v>1</v>
      </c>
      <c r="N554" s="4">
        <f>_xlfn.LET(_xlpm.freq,B554,_xlpm.size,H554+1,_xlpm.F,O554,LOG(1+_xlpm.freq)*LOG(1+_xlpm.size)*_xlpm.F)</f>
        <v>0.37127250094471825</v>
      </c>
      <c r="O554" s="4">
        <f>_xlfn.LET(_xlpm.a,M554,_xlpm.b,K554,2*_xlpm.a*_xlpm.b/(_xlpm.a+_xlpm.b))</f>
        <v>1</v>
      </c>
      <c r="P554" s="4">
        <f>_xlfn.LET(_xlpm.p,K554,_xlpm.q,M554,LOG(_xlpm.p/_xlpm.q))</f>
        <v>0</v>
      </c>
      <c r="Q554" s="4"/>
    </row>
    <row r="555" spans="1:17">
      <c r="A555" s="3" t="str">
        <f>_xlfn.LET(_xlpm.sep," : ",CONCATENATE(E555,_xlpm.sep,F555))</f>
        <v>~eten~ : [eːtn]</v>
      </c>
      <c r="B555" s="1">
        <v>2</v>
      </c>
      <c r="C555" s="3" t="s">
        <v>241</v>
      </c>
      <c r="D555" s="4">
        <f>B555/freq.sum.r1a</f>
        <v>9.3676814988290398E-4</v>
      </c>
      <c r="E555" s="4" t="str">
        <f>_xlfn.LET(_xlpm.sep,":",_xlpm.w,$C555,_xlfn.CONCAT("~",RIGHT(_xlpm.w,LEN(_xlpm.w)-FIND(_xlpm.sep,_xlpm.w)),"~"))</f>
        <v>~eten~</v>
      </c>
      <c r="F555" s="4" t="str">
        <f>_xlfn.LET(_xlpm.sep,":",_xlpm.w,$C555,_xlfn.CONCAT("[",LEFT(_xlpm.w,FIND(_xlpm.sep,_xlpm.w)-1),"]"))</f>
        <v>[eːtn]</v>
      </c>
      <c r="G555" s="5">
        <f>_xlfn.LET(_xlpm.w,E555,LEN(_xlpm.w)-2)</f>
        <v>4</v>
      </c>
      <c r="H555" s="5">
        <f>_xlfn.LET(_xlpm.w,F555,LEN(_xlpm.w)-2)</f>
        <v>4</v>
      </c>
      <c r="I555" s="5">
        <f>_xlfn.LET(_xlpm.a,H555,_xlpm.b,G555,MAX(_xlpm.a,_xlpm.b))</f>
        <v>4</v>
      </c>
      <c r="J555" s="4" cm="1">
        <f t="array" ref="J555">SUM(_xlfn._xlws.FILTER($D$2:$D$673,_xlfn.MAP($E$2:$E$673,_xlfn.LAMBDA(_xlpm.x,_xlpm.x=$E555))))</f>
        <v>9.3676814988290398E-4</v>
      </c>
      <c r="K555" s="4">
        <f>$D555/J555</f>
        <v>1</v>
      </c>
      <c r="L555" s="4" cm="1">
        <f t="array" ref="L555">SUM(_xlfn._xlws.FILTER($D$2:$D$673,_xlfn.MAP($F$2:$F$673,_xlfn.LAMBDA(_xlpm.x,_xlpm.x=$F555))))</f>
        <v>9.3676814988290398E-4</v>
      </c>
      <c r="M555" s="4">
        <f>$D555/L555</f>
        <v>1</v>
      </c>
      <c r="N555" s="4">
        <f>_xlfn.LET(_xlpm.freq,B555,_xlpm.size,H555+1,_xlpm.F,O555,LOG(1+_xlpm.freq)*LOG(1+_xlpm.size)*_xlpm.F)</f>
        <v>0.37127250094471825</v>
      </c>
      <c r="O555" s="4">
        <f>_xlfn.LET(_xlpm.a,M555,_xlpm.b,K555,2*_xlpm.a*_xlpm.b/(_xlpm.a+_xlpm.b))</f>
        <v>1</v>
      </c>
      <c r="P555" s="4">
        <f>_xlfn.LET(_xlpm.p,K555,_xlpm.q,M555,LOG(_xlpm.p/_xlpm.q))</f>
        <v>0</v>
      </c>
      <c r="Q555" s="4"/>
    </row>
    <row r="556" spans="1:17">
      <c r="A556" s="3" t="str">
        <f>_xlfn.LET(_xlpm.sep," : ",CONCATENATE(E556,_xlpm.sep,F556))</f>
        <v>~esen~ : [eːzn]</v>
      </c>
      <c r="B556" s="1">
        <v>2</v>
      </c>
      <c r="C556" s="3" t="s">
        <v>242</v>
      </c>
      <c r="D556" s="4">
        <f>B556/freq.sum.r1a</f>
        <v>9.3676814988290398E-4</v>
      </c>
      <c r="E556" s="4" t="str">
        <f>_xlfn.LET(_xlpm.sep,":",_xlpm.w,$C556,_xlfn.CONCAT("~",RIGHT(_xlpm.w,LEN(_xlpm.w)-FIND(_xlpm.sep,_xlpm.w)),"~"))</f>
        <v>~esen~</v>
      </c>
      <c r="F556" s="4" t="str">
        <f>_xlfn.LET(_xlpm.sep,":",_xlpm.w,$C556,_xlfn.CONCAT("[",LEFT(_xlpm.w,FIND(_xlpm.sep,_xlpm.w)-1),"]"))</f>
        <v>[eːzn]</v>
      </c>
      <c r="G556" s="5">
        <f>_xlfn.LET(_xlpm.w,E556,LEN(_xlpm.w)-2)</f>
        <v>4</v>
      </c>
      <c r="H556" s="5">
        <f>_xlfn.LET(_xlpm.w,F556,LEN(_xlpm.w)-2)</f>
        <v>4</v>
      </c>
      <c r="I556" s="5">
        <f>_xlfn.LET(_xlpm.a,H556,_xlpm.b,G556,MAX(_xlpm.a,_xlpm.b))</f>
        <v>4</v>
      </c>
      <c r="J556" s="4" cm="1">
        <f t="array" ref="J556">SUM(_xlfn._xlws.FILTER($D$2:$D$673,_xlfn.MAP($E$2:$E$673,_xlfn.LAMBDA(_xlpm.x,_xlpm.x=$E556))))</f>
        <v>9.3676814988290398E-4</v>
      </c>
      <c r="K556" s="4">
        <f>$D556/J556</f>
        <v>1</v>
      </c>
      <c r="L556" s="4" cm="1">
        <f t="array" ref="L556">SUM(_xlfn._xlws.FILTER($D$2:$D$673,_xlfn.MAP($F$2:$F$673,_xlfn.LAMBDA(_xlpm.x,_xlpm.x=$F556))))</f>
        <v>9.3676814988290398E-4</v>
      </c>
      <c r="M556" s="4">
        <f>$D556/L556</f>
        <v>1</v>
      </c>
      <c r="N556" s="4">
        <f>_xlfn.LET(_xlpm.freq,B556,_xlpm.size,H556+1,_xlpm.F,O556,LOG(1+_xlpm.freq)*LOG(1+_xlpm.size)*_xlpm.F)</f>
        <v>0.37127250094471825</v>
      </c>
      <c r="O556" s="4">
        <f>_xlfn.LET(_xlpm.a,M556,_xlpm.b,K556,2*_xlpm.a*_xlpm.b/(_xlpm.a+_xlpm.b))</f>
        <v>1</v>
      </c>
      <c r="P556" s="4">
        <f>_xlfn.LET(_xlpm.p,K556,_xlpm.q,M556,LOG(_xlpm.p/_xlpm.q))</f>
        <v>0</v>
      </c>
      <c r="Q556" s="4"/>
    </row>
    <row r="557" spans="1:17">
      <c r="A557" s="3" t="str">
        <f>_xlfn.LET(_xlpm.sep," : ",CONCATENATE(E557,_xlpm.sep,F557))</f>
        <v>~egel~ : [eːɡl]</v>
      </c>
      <c r="B557" s="1">
        <v>2</v>
      </c>
      <c r="C557" s="3" t="s">
        <v>246</v>
      </c>
      <c r="D557" s="4">
        <f>B557/freq.sum.r1a</f>
        <v>9.3676814988290398E-4</v>
      </c>
      <c r="E557" s="3" t="str">
        <f>_xlfn.LET(_xlpm.sep,":",_xlpm.w,$C557,_xlfn.CONCAT("~",RIGHT(_xlpm.w,LEN(_xlpm.w)-FIND(_xlpm.sep,_xlpm.w)),"~"))</f>
        <v>~egel~</v>
      </c>
      <c r="F557" s="3" t="str">
        <f>_xlfn.LET(_xlpm.sep,":",_xlpm.w,$C557,_xlfn.CONCAT("[",LEFT(_xlpm.w,FIND(_xlpm.sep,_xlpm.w)-1),"]"))</f>
        <v>[eːɡl]</v>
      </c>
      <c r="G557" s="5">
        <f>_xlfn.LET(_xlpm.w,E557,LEN(_xlpm.w)-2)</f>
        <v>4</v>
      </c>
      <c r="H557" s="5">
        <f>_xlfn.LET(_xlpm.w,F557,LEN(_xlpm.w)-2)</f>
        <v>4</v>
      </c>
      <c r="I557" s="5">
        <f>_xlfn.LET(_xlpm.a,H557,_xlpm.b,G557,MAX(_xlpm.a,_xlpm.b))</f>
        <v>4</v>
      </c>
      <c r="J557" s="4" cm="1">
        <f t="array" ref="J557">SUM(_xlfn._xlws.FILTER($D$2:$D$673,_xlfn.MAP($E$2:$E$673,_xlfn.LAMBDA(_xlpm.x,_xlpm.x=$E557))))</f>
        <v>9.3676814988290398E-4</v>
      </c>
      <c r="K557" s="4">
        <f>$D557/J557</f>
        <v>1</v>
      </c>
      <c r="L557" s="4" cm="1">
        <f t="array" ref="L557">SUM(_xlfn._xlws.FILTER($D$2:$D$673,_xlfn.MAP($F$2:$F$673,_xlfn.LAMBDA(_xlpm.x,_xlpm.x=$F557))))</f>
        <v>9.3676814988290398E-4</v>
      </c>
      <c r="M557" s="4">
        <f>$D557/L557</f>
        <v>1</v>
      </c>
      <c r="N557" s="4">
        <f>_xlfn.LET(_xlpm.freq,B557,_xlpm.size,H557+1,_xlpm.F,O557,LOG(1+_xlpm.freq)*LOG(1+_xlpm.size)*_xlpm.F)</f>
        <v>0.37127250094471825</v>
      </c>
      <c r="O557" s="4">
        <f>_xlfn.LET(_xlpm.a,M557,_xlpm.b,K557,2*_xlpm.a*_xlpm.b/(_xlpm.a+_xlpm.b))</f>
        <v>1</v>
      </c>
      <c r="P557" s="4">
        <f>_xlfn.LET(_xlpm.p,K557,_xlpm.q,M557,LOG(_xlpm.p/_xlpm.q))</f>
        <v>0</v>
      </c>
      <c r="Q557" s="4"/>
    </row>
    <row r="558" spans="1:17">
      <c r="A558" s="3" t="str">
        <f>_xlfn.LET(_xlpm.sep," : ",CONCATENATE(E558,_xlpm.sep,F558))</f>
        <v>~etzt~ : [ɛtst]</v>
      </c>
      <c r="B558" s="1">
        <v>2</v>
      </c>
      <c r="C558" s="3" t="s">
        <v>577</v>
      </c>
      <c r="D558" s="4">
        <f>B558/freq.sum.r1a</f>
        <v>9.3676814988290398E-4</v>
      </c>
      <c r="E558" s="3" t="str">
        <f>_xlfn.LET(_xlpm.sep,":",_xlpm.w,$C558,_xlfn.CONCAT("~",RIGHT(_xlpm.w,LEN(_xlpm.w)-FIND(_xlpm.sep,_xlpm.w)),"~"))</f>
        <v>~etzt~</v>
      </c>
      <c r="F558" s="3" t="str">
        <f>_xlfn.LET(_xlpm.sep,":",_xlpm.w,$C558,_xlfn.CONCAT("[",LEFT(_xlpm.w,FIND(_xlpm.sep,_xlpm.w)-1),"]"))</f>
        <v>[ɛtst]</v>
      </c>
      <c r="G558" s="5">
        <f>_xlfn.LET(_xlpm.w,E558,LEN(_xlpm.w)-2)</f>
        <v>4</v>
      </c>
      <c r="H558" s="5">
        <f>_xlfn.LET(_xlpm.w,F558,LEN(_xlpm.w)-2)</f>
        <v>4</v>
      </c>
      <c r="I558" s="5">
        <f>_xlfn.LET(_xlpm.a,H558,_xlpm.b,G558,MAX(_xlpm.a,_xlpm.b))</f>
        <v>4</v>
      </c>
      <c r="J558" s="4" cm="1">
        <f t="array" ref="J558">SUM(_xlfn._xlws.FILTER($D$2:$D$673,_xlfn.MAP($E$2:$E$673,_xlfn.LAMBDA(_xlpm.x,_xlpm.x=$E558))))</f>
        <v>9.3676814988290398E-4</v>
      </c>
      <c r="K558" s="4">
        <f>$D558/J558</f>
        <v>1</v>
      </c>
      <c r="L558" s="4" cm="1">
        <f t="array" ref="L558">SUM(_xlfn._xlws.FILTER($D$2:$D$673,_xlfn.MAP($F$2:$F$673,_xlfn.LAMBDA(_xlpm.x,_xlpm.x=$F558))))</f>
        <v>9.3676814988290398E-4</v>
      </c>
      <c r="M558" s="4">
        <f>$D558/L558</f>
        <v>1</v>
      </c>
      <c r="N558" s="4">
        <f>_xlfn.LET(_xlpm.freq,B558,_xlpm.size,H558+1,_xlpm.F,O558,LOG(1+_xlpm.freq)*LOG(1+_xlpm.size)*_xlpm.F)</f>
        <v>0.37127250094471825</v>
      </c>
      <c r="O558" s="4">
        <f>_xlfn.LET(_xlpm.a,M558,_xlpm.b,K558,2*_xlpm.a*_xlpm.b/(_xlpm.a+_xlpm.b))</f>
        <v>1</v>
      </c>
      <c r="P558" s="4">
        <f>_xlfn.LET(_xlpm.p,K558,_xlpm.q,M558,LOG(_xlpm.p/_xlpm.q))</f>
        <v>0</v>
      </c>
      <c r="Q558" s="4"/>
    </row>
    <row r="559" spans="1:17">
      <c r="A559" s="3" t="str">
        <f>_xlfn.LET(_xlpm.sep," : ",CONCATENATE(E559,_xlpm.sep,F559))</f>
        <v>~eist~ : [aɛst]</v>
      </c>
      <c r="B559" s="1">
        <v>3</v>
      </c>
      <c r="C559" s="3" t="s">
        <v>168</v>
      </c>
      <c r="D559" s="4">
        <f>B559/freq.sum.r1a</f>
        <v>1.405152224824356E-3</v>
      </c>
      <c r="E559" s="3" t="str">
        <f>_xlfn.LET(_xlpm.sep,":",_xlpm.w,$C559,_xlfn.CONCAT("~",RIGHT(_xlpm.w,LEN(_xlpm.w)-FIND(_xlpm.sep,_xlpm.w)),"~"))</f>
        <v>~eist~</v>
      </c>
      <c r="F559" s="3" t="str">
        <f>_xlfn.LET(_xlpm.sep,":",_xlpm.w,$C559,_xlfn.CONCAT("[",LEFT(_xlpm.w,FIND(_xlpm.sep,_xlpm.w)-1),"]"))</f>
        <v>[aɛst]</v>
      </c>
      <c r="G559" s="5">
        <f>_xlfn.LET(_xlpm.w,E559,LEN(_xlpm.w)-2)</f>
        <v>4</v>
      </c>
      <c r="H559" s="5">
        <f>_xlfn.LET(_xlpm.w,F559,LEN(_xlpm.w)-2)</f>
        <v>4</v>
      </c>
      <c r="I559" s="5">
        <f>_xlfn.LET(_xlpm.a,H559,_xlpm.b,G559,MAX(_xlpm.a,_xlpm.b))</f>
        <v>4</v>
      </c>
      <c r="J559" s="4" cm="1">
        <f t="array" ref="J559">SUM(_xlfn._xlws.FILTER($D$2:$D$673,_xlfn.MAP($E$2:$E$673,_xlfn.LAMBDA(_xlpm.x,_xlpm.x=$E559))))</f>
        <v>1.405152224824356E-3</v>
      </c>
      <c r="K559" s="4">
        <f>$D559/J559</f>
        <v>1</v>
      </c>
      <c r="L559" s="4" cm="1">
        <f t="array" ref="L559">SUM(_xlfn._xlws.FILTER($D$2:$D$673,_xlfn.MAP($F$2:$F$673,_xlfn.LAMBDA(_xlpm.x,_xlpm.x=$F559))))</f>
        <v>1.405152224824356E-3</v>
      </c>
      <c r="M559" s="4">
        <f>$D559/L559</f>
        <v>1</v>
      </c>
      <c r="N559" s="4">
        <f>_xlfn.LET(_xlpm.freq,B559,_xlpm.size,H559+1,_xlpm.F,O559,LOG(1+_xlpm.freq)*LOG(1+_xlpm.size)*_xlpm.F)</f>
        <v>0.4684937350578196</v>
      </c>
      <c r="O559" s="4">
        <f>_xlfn.LET(_xlpm.a,M559,_xlpm.b,K559,2*_xlpm.a*_xlpm.b/(_xlpm.a+_xlpm.b))</f>
        <v>1</v>
      </c>
      <c r="P559" s="4">
        <f>_xlfn.LET(_xlpm.p,K559,_xlpm.q,M559,LOG(_xlpm.p/_xlpm.q))</f>
        <v>0</v>
      </c>
      <c r="Q559" s="4"/>
    </row>
    <row r="560" spans="1:17">
      <c r="A560" s="3" t="str">
        <f>_xlfn.LET(_xlpm.sep," : ",CONCATENATE(E560,_xlpm.sep,F560))</f>
        <v>~eben~ : [eːbm]</v>
      </c>
      <c r="B560" s="1">
        <v>3</v>
      </c>
      <c r="C560" s="3" t="s">
        <v>230</v>
      </c>
      <c r="D560" s="4">
        <f>B560/freq.sum.r1a</f>
        <v>1.405152224824356E-3</v>
      </c>
      <c r="E560" s="3" t="str">
        <f>_xlfn.LET(_xlpm.sep,":",_xlpm.w,$C560,_xlfn.CONCAT("~",RIGHT(_xlpm.w,LEN(_xlpm.w)-FIND(_xlpm.sep,_xlpm.w)),"~"))</f>
        <v>~eben~</v>
      </c>
      <c r="F560" s="3" t="str">
        <f>_xlfn.LET(_xlpm.sep,":",_xlpm.w,$C560,_xlfn.CONCAT("[",LEFT(_xlpm.w,FIND(_xlpm.sep,_xlpm.w)-1),"]"))</f>
        <v>[eːbm]</v>
      </c>
      <c r="G560" s="5">
        <f>_xlfn.LET(_xlpm.w,E560,LEN(_xlpm.w)-2)</f>
        <v>4</v>
      </c>
      <c r="H560" s="5">
        <f>_xlfn.LET(_xlpm.w,F560,LEN(_xlpm.w)-2)</f>
        <v>4</v>
      </c>
      <c r="I560" s="5">
        <f>_xlfn.LET(_xlpm.a,H560,_xlpm.b,G560,MAX(_xlpm.a,_xlpm.b))</f>
        <v>4</v>
      </c>
      <c r="J560" s="4" cm="1">
        <f t="array" ref="J560">SUM(_xlfn._xlws.FILTER($D$2:$D$673,_xlfn.MAP($E$2:$E$673,_xlfn.LAMBDA(_xlpm.x,_xlpm.x=$E560))))</f>
        <v>1.405152224824356E-3</v>
      </c>
      <c r="K560" s="4">
        <f>$D560/J560</f>
        <v>1</v>
      </c>
      <c r="L560" s="4" cm="1">
        <f t="array" ref="L560">SUM(_xlfn._xlws.FILTER($D$2:$D$673,_xlfn.MAP($F$2:$F$673,_xlfn.LAMBDA(_xlpm.x,_xlpm.x=$F560))))</f>
        <v>1.405152224824356E-3</v>
      </c>
      <c r="M560" s="4">
        <f>$D560/L560</f>
        <v>1</v>
      </c>
      <c r="N560" s="4">
        <f>_xlfn.LET(_xlpm.freq,B560,_xlpm.size,H560+1,_xlpm.F,O560,LOG(1+_xlpm.freq)*LOG(1+_xlpm.size)*_xlpm.F)</f>
        <v>0.4684937350578196</v>
      </c>
      <c r="O560" s="4">
        <f>_xlfn.LET(_xlpm.a,M560,_xlpm.b,K560,2*_xlpm.a*_xlpm.b/(_xlpm.a+_xlpm.b))</f>
        <v>1</v>
      </c>
      <c r="P560" s="4">
        <f>_xlfn.LET(_xlpm.p,K560,_xlpm.q,M560,LOG(_xlpm.p/_xlpm.q))</f>
        <v>0</v>
      </c>
      <c r="Q560" s="4"/>
    </row>
    <row r="561" spans="1:17">
      <c r="A561" s="3" t="str">
        <f>_xlfn.LET(_xlpm.sep," : ",CONCATENATE(E561,_xlpm.sep,F561))</f>
        <v>~egen~ : [eːɡŋ]</v>
      </c>
      <c r="B561" s="1">
        <v>3</v>
      </c>
      <c r="C561" s="3" t="s">
        <v>248</v>
      </c>
      <c r="D561" s="4">
        <f>B561/freq.sum.r1a</f>
        <v>1.405152224824356E-3</v>
      </c>
      <c r="E561" s="3" t="str">
        <f>_xlfn.LET(_xlpm.sep,":",_xlpm.w,$C561,_xlfn.CONCAT("~",RIGHT(_xlpm.w,LEN(_xlpm.w)-FIND(_xlpm.sep,_xlpm.w)),"~"))</f>
        <v>~egen~</v>
      </c>
      <c r="F561" s="3" t="str">
        <f>_xlfn.LET(_xlpm.sep,":",_xlpm.w,$C561,_xlfn.CONCAT("[",LEFT(_xlpm.w,FIND(_xlpm.sep,_xlpm.w)-1),"]"))</f>
        <v>[eːɡŋ]</v>
      </c>
      <c r="G561" s="5">
        <f>_xlfn.LET(_xlpm.w,E561,LEN(_xlpm.w)-2)</f>
        <v>4</v>
      </c>
      <c r="H561" s="5">
        <f>_xlfn.LET(_xlpm.w,F561,LEN(_xlpm.w)-2)</f>
        <v>4</v>
      </c>
      <c r="I561" s="5">
        <f>_xlfn.LET(_xlpm.a,H561,_xlpm.b,G561,MAX(_xlpm.a,_xlpm.b))</f>
        <v>4</v>
      </c>
      <c r="J561" s="4" cm="1">
        <f t="array" ref="J561">SUM(_xlfn._xlws.FILTER($D$2:$D$673,_xlfn.MAP($E$2:$E$673,_xlfn.LAMBDA(_xlpm.x,_xlpm.x=$E561))))</f>
        <v>1.405152224824356E-3</v>
      </c>
      <c r="K561" s="4">
        <f>$D561/J561</f>
        <v>1</v>
      </c>
      <c r="L561" s="4" cm="1">
        <f t="array" ref="L561">SUM(_xlfn._xlws.FILTER($D$2:$D$673,_xlfn.MAP($F$2:$F$673,_xlfn.LAMBDA(_xlpm.x,_xlpm.x=$F561))))</f>
        <v>1.405152224824356E-3</v>
      </c>
      <c r="M561" s="4">
        <f>$D561/L561</f>
        <v>1</v>
      </c>
      <c r="N561" s="4">
        <f>_xlfn.LET(_xlpm.freq,B561,_xlpm.size,H561+1,_xlpm.F,O561,LOG(1+_xlpm.freq)*LOG(1+_xlpm.size)*_xlpm.F)</f>
        <v>0.4684937350578196</v>
      </c>
      <c r="O561" s="4">
        <f>_xlfn.LET(_xlpm.a,M561,_xlpm.b,K561,2*_xlpm.a*_xlpm.b/(_xlpm.a+_xlpm.b))</f>
        <v>1</v>
      </c>
      <c r="P561" s="4">
        <f>_xlfn.LET(_xlpm.p,K561,_xlpm.q,M561,LOG(_xlpm.p/_xlpm.q))</f>
        <v>0</v>
      </c>
      <c r="Q561" s="4"/>
    </row>
    <row r="562" spans="1:17">
      <c r="A562" s="3" t="str">
        <f>_xlfn.LET(_xlpm.sep," : ",CONCATENATE(E562,_xlpm.sep,F562))</f>
        <v>~schl~ : [ʃl]</v>
      </c>
      <c r="B562" s="1">
        <v>5</v>
      </c>
      <c r="C562" s="3" t="s">
        <v>443</v>
      </c>
      <c r="D562" s="4">
        <f>B562/freq.sum.r1a</f>
        <v>2.34192037470726E-3</v>
      </c>
      <c r="E562" s="3" t="str">
        <f>_xlfn.LET(_xlpm.sep,":",_xlpm.w,$C562,_xlfn.CONCAT("~",RIGHT(_xlpm.w,LEN(_xlpm.w)-FIND(_xlpm.sep,_xlpm.w)),"~"))</f>
        <v>~schl~</v>
      </c>
      <c r="F562" s="3" t="str">
        <f>_xlfn.LET(_xlpm.sep,":",_xlpm.w,$C562,_xlfn.CONCAT("[",LEFT(_xlpm.w,FIND(_xlpm.sep,_xlpm.w)-1),"]"))</f>
        <v>[ʃl]</v>
      </c>
      <c r="G562" s="5">
        <f>_xlfn.LET(_xlpm.w,E562,LEN(_xlpm.w)-2)</f>
        <v>4</v>
      </c>
      <c r="H562" s="5">
        <f>_xlfn.LET(_xlpm.w,F562,LEN(_xlpm.w)-2)</f>
        <v>2</v>
      </c>
      <c r="I562" s="5">
        <f>_xlfn.LET(_xlpm.a,H562,_xlpm.b,G562,MAX(_xlpm.a,_xlpm.b))</f>
        <v>4</v>
      </c>
      <c r="J562" s="4" cm="1">
        <f t="array" ref="J562">SUM(_xlfn._xlws.FILTER($D$2:$D$673,_xlfn.MAP($E$2:$E$673,_xlfn.LAMBDA(_xlpm.x,_xlpm.x=$E562))))</f>
        <v>2.34192037470726E-3</v>
      </c>
      <c r="K562" s="4">
        <f>$D562/J562</f>
        <v>1</v>
      </c>
      <c r="L562" s="4" cm="1">
        <f t="array" ref="L562">SUM(_xlfn._xlws.FILTER($D$2:$D$673,_xlfn.MAP($F$2:$F$673,_xlfn.LAMBDA(_xlpm.x,_xlpm.x=$F562))))</f>
        <v>2.34192037470726E-3</v>
      </c>
      <c r="M562" s="4">
        <f>$D562/L562</f>
        <v>1</v>
      </c>
      <c r="N562" s="4">
        <f>_xlfn.LET(_xlpm.freq,B562,_xlpm.size,H562+1,_xlpm.F,O562,LOG(1+_xlpm.freq)*LOG(1+_xlpm.size)*_xlpm.F)</f>
        <v>0.4684937350578196</v>
      </c>
      <c r="O562" s="4">
        <f>_xlfn.LET(_xlpm.a,M562,_xlpm.b,K562,2*_xlpm.a*_xlpm.b/(_xlpm.a+_xlpm.b))</f>
        <v>1</v>
      </c>
      <c r="P562" s="4">
        <f>_xlfn.LET(_xlpm.p,K562,_xlpm.q,M562,LOG(_xlpm.p/_xlpm.q))</f>
        <v>0</v>
      </c>
      <c r="Q562" s="4"/>
    </row>
    <row r="563" spans="1:17">
      <c r="A563" s="3" t="str">
        <f>_xlfn.LET(_xlpm.sep," : ",CONCATENATE(E563,_xlpm.sep,F563))</f>
        <v>~schn~ : [ʃn]</v>
      </c>
      <c r="B563" s="1">
        <v>5</v>
      </c>
      <c r="C563" s="3" t="s">
        <v>487</v>
      </c>
      <c r="D563" s="4">
        <f>B563/freq.sum.r1a</f>
        <v>2.34192037470726E-3</v>
      </c>
      <c r="E563" s="4" t="str">
        <f>_xlfn.LET(_xlpm.sep,":",_xlpm.w,$C563,_xlfn.CONCAT("~",RIGHT(_xlpm.w,LEN(_xlpm.w)-FIND(_xlpm.sep,_xlpm.w)),"~"))</f>
        <v>~schn~</v>
      </c>
      <c r="F563" s="4" t="str">
        <f>_xlfn.LET(_xlpm.sep,":",_xlpm.w,$C563,_xlfn.CONCAT("[",LEFT(_xlpm.w,FIND(_xlpm.sep,_xlpm.w)-1),"]"))</f>
        <v>[ʃn]</v>
      </c>
      <c r="G563" s="5">
        <f>_xlfn.LET(_xlpm.w,E563,LEN(_xlpm.w)-2)</f>
        <v>4</v>
      </c>
      <c r="H563" s="5">
        <f>_xlfn.LET(_xlpm.w,F563,LEN(_xlpm.w)-2)</f>
        <v>2</v>
      </c>
      <c r="I563" s="5">
        <f>_xlfn.LET(_xlpm.a,H563,_xlpm.b,G563,MAX(_xlpm.a,_xlpm.b))</f>
        <v>4</v>
      </c>
      <c r="J563" s="4" cm="1">
        <f t="array" ref="J563">SUM(_xlfn._xlws.FILTER($D$2:$D$673,_xlfn.MAP($E$2:$E$673,_xlfn.LAMBDA(_xlpm.x,_xlpm.x=$E563))))</f>
        <v>2.34192037470726E-3</v>
      </c>
      <c r="K563" s="4">
        <f>$D563/J563</f>
        <v>1</v>
      </c>
      <c r="L563" s="4" cm="1">
        <f t="array" ref="L563">SUM(_xlfn._xlws.FILTER($D$2:$D$673,_xlfn.MAP($F$2:$F$673,_xlfn.LAMBDA(_xlpm.x,_xlpm.x=$F563))))</f>
        <v>2.34192037470726E-3</v>
      </c>
      <c r="M563" s="4">
        <f>$D563/L563</f>
        <v>1</v>
      </c>
      <c r="N563" s="4">
        <f>_xlfn.LET(_xlpm.freq,B563,_xlpm.size,H563+1,_xlpm.F,O563,LOG(1+_xlpm.freq)*LOG(1+_xlpm.size)*_xlpm.F)</f>
        <v>0.4684937350578196</v>
      </c>
      <c r="O563" s="4">
        <f>_xlfn.LET(_xlpm.a,M563,_xlpm.b,K563,2*_xlpm.a*_xlpm.b/(_xlpm.a+_xlpm.b))</f>
        <v>1</v>
      </c>
      <c r="P563" s="4">
        <f>_xlfn.LET(_xlpm.p,K563,_xlpm.q,M563,LOG(_xlpm.p/_xlpm.q))</f>
        <v>0</v>
      </c>
      <c r="Q563" s="4"/>
    </row>
    <row r="564" spans="1:17">
      <c r="A564" s="3" t="str">
        <f>_xlfn.LET(_xlpm.sep," : ",CONCATENATE(E564,_xlpm.sep,F564))</f>
        <v>~schw~ : [ʃv]</v>
      </c>
      <c r="B564" s="1">
        <v>6</v>
      </c>
      <c r="C564" s="3" t="s">
        <v>586</v>
      </c>
      <c r="D564" s="4">
        <f>B564/freq.sum.r1a</f>
        <v>2.8103044496487119E-3</v>
      </c>
      <c r="E564" s="3" t="str">
        <f>_xlfn.LET(_xlpm.sep,":",_xlpm.w,$C564,_xlfn.CONCAT("~",RIGHT(_xlpm.w,LEN(_xlpm.w)-FIND(_xlpm.sep,_xlpm.w)),"~"))</f>
        <v>~schw~</v>
      </c>
      <c r="F564" s="3" t="str">
        <f>_xlfn.LET(_xlpm.sep,":",_xlpm.w,$C564,_xlfn.CONCAT("[",LEFT(_xlpm.w,FIND(_xlpm.sep,_xlpm.w)-1),"]"))</f>
        <v>[ʃv]</v>
      </c>
      <c r="G564" s="5">
        <f>_xlfn.LET(_xlpm.w,E564,LEN(_xlpm.w)-2)</f>
        <v>4</v>
      </c>
      <c r="H564" s="5">
        <f>_xlfn.LET(_xlpm.w,F564,LEN(_xlpm.w)-2)</f>
        <v>2</v>
      </c>
      <c r="I564" s="5">
        <f>_xlfn.LET(_xlpm.a,H564,_xlpm.b,G564,MAX(_xlpm.a,_xlpm.b))</f>
        <v>4</v>
      </c>
      <c r="J564" s="4" cm="1">
        <f t="array" ref="J564">SUM(_xlfn._xlws.FILTER($D$2:$D$673,_xlfn.MAP($E$2:$E$673,_xlfn.LAMBDA(_xlpm.x,_xlpm.x=$E564))))</f>
        <v>2.8103044496487119E-3</v>
      </c>
      <c r="K564" s="4">
        <f>$D564/J564</f>
        <v>1</v>
      </c>
      <c r="L564" s="4" cm="1">
        <f t="array" ref="L564">SUM(_xlfn._xlws.FILTER($D$2:$D$673,_xlfn.MAP($F$2:$F$673,_xlfn.LAMBDA(_xlpm.x,_xlpm.x=$F564))))</f>
        <v>2.8103044496487119E-3</v>
      </c>
      <c r="M564" s="4">
        <f>$D564/L564</f>
        <v>1</v>
      </c>
      <c r="N564" s="4">
        <f>_xlfn.LET(_xlpm.freq,B564,_xlpm.size,H564+1,_xlpm.F,O564,LOG(1+_xlpm.freq)*LOG(1+_xlpm.size)*_xlpm.F)</f>
        <v>0.50879971864226148</v>
      </c>
      <c r="O564" s="4">
        <f>_xlfn.LET(_xlpm.a,M564,_xlpm.b,K564,2*_xlpm.a*_xlpm.b/(_xlpm.a+_xlpm.b))</f>
        <v>1</v>
      </c>
      <c r="P564" s="4">
        <f>_xlfn.LET(_xlpm.p,K564,_xlpm.q,M564,LOG(_xlpm.p/_xlpm.q))</f>
        <v>0</v>
      </c>
      <c r="Q564" s="4"/>
    </row>
    <row r="565" spans="1:17">
      <c r="A565" s="3" t="str">
        <f>_xlfn.LET(_xlpm.sep," : ",CONCATENATE(E565,_xlpm.sep,F565))</f>
        <v>~acht~ : [axt]</v>
      </c>
      <c r="B565" s="1">
        <v>5</v>
      </c>
      <c r="C565" s="3" t="s">
        <v>101</v>
      </c>
      <c r="D565" s="4">
        <f>B565/freq.sum.r1a</f>
        <v>2.34192037470726E-3</v>
      </c>
      <c r="E565" s="3" t="str">
        <f>_xlfn.LET(_xlpm.sep,":",_xlpm.w,$C565,_xlfn.CONCAT("~",RIGHT(_xlpm.w,LEN(_xlpm.w)-FIND(_xlpm.sep,_xlpm.w)),"~"))</f>
        <v>~acht~</v>
      </c>
      <c r="F565" s="3" t="str">
        <f>_xlfn.LET(_xlpm.sep,":",_xlpm.w,$C565,_xlfn.CONCAT("[",LEFT(_xlpm.w,FIND(_xlpm.sep,_xlpm.w)-1),"]"))</f>
        <v>[axt]</v>
      </c>
      <c r="G565" s="5">
        <f>_xlfn.LET(_xlpm.w,E565,LEN(_xlpm.w)-2)</f>
        <v>4</v>
      </c>
      <c r="H565" s="5">
        <f>_xlfn.LET(_xlpm.w,F565,LEN(_xlpm.w)-2)</f>
        <v>3</v>
      </c>
      <c r="I565" s="5">
        <f>_xlfn.LET(_xlpm.a,H565,_xlpm.b,G565,MAX(_xlpm.a,_xlpm.b))</f>
        <v>4</v>
      </c>
      <c r="J565" s="4" cm="1">
        <f t="array" ref="J565">SUM(_xlfn._xlws.FILTER($D$2:$D$673,_xlfn.MAP($E$2:$E$673,_xlfn.LAMBDA(_xlpm.x,_xlpm.x=$E565))))</f>
        <v>2.34192037470726E-3</v>
      </c>
      <c r="K565" s="4">
        <f>$D565/J565</f>
        <v>1</v>
      </c>
      <c r="L565" s="4" cm="1">
        <f t="array" ref="L565">SUM(_xlfn._xlws.FILTER($D$2:$D$673,_xlfn.MAP($F$2:$F$673,_xlfn.LAMBDA(_xlpm.x,_xlpm.x=$F565))))</f>
        <v>2.34192037470726E-3</v>
      </c>
      <c r="M565" s="4">
        <f>$D565/L565</f>
        <v>1</v>
      </c>
      <c r="N565" s="4">
        <f>_xlfn.LET(_xlpm.freq,B565,_xlpm.size,H565+1,_xlpm.F,O565,LOG(1+_xlpm.freq)*LOG(1+_xlpm.size)*_xlpm.F)</f>
        <v>0.54390438285473386</v>
      </c>
      <c r="O565" s="4">
        <f>_xlfn.LET(_xlpm.a,M565,_xlpm.b,K565,2*_xlpm.a*_xlpm.b/(_xlpm.a+_xlpm.b))</f>
        <v>1</v>
      </c>
      <c r="P565" s="4">
        <f>_xlfn.LET(_xlpm.p,K565,_xlpm.q,M565,LOG(_xlpm.p/_xlpm.q))</f>
        <v>0</v>
      </c>
      <c r="Q565" s="4"/>
    </row>
    <row r="566" spans="1:17">
      <c r="A566" s="3" t="str">
        <f>_xlfn.LET(_xlpm.sep," : ",CONCATENATE(E566,_xlpm.sep,F566))</f>
        <v>~eich~ : [aɛç]</v>
      </c>
      <c r="B566" s="1">
        <v>6</v>
      </c>
      <c r="C566" s="3" t="s">
        <v>115</v>
      </c>
      <c r="D566" s="4">
        <f>B566/freq.sum.r1a</f>
        <v>2.8103044496487119E-3</v>
      </c>
      <c r="E566" s="3" t="str">
        <f>_xlfn.LET(_xlpm.sep,":",_xlpm.w,$C566,_xlfn.CONCAT("~",RIGHT(_xlpm.w,LEN(_xlpm.w)-FIND(_xlpm.sep,_xlpm.w)),"~"))</f>
        <v>~eich~</v>
      </c>
      <c r="F566" s="3" t="str">
        <f>_xlfn.LET(_xlpm.sep,":",_xlpm.w,$C566,_xlfn.CONCAT("[",LEFT(_xlpm.w,FIND(_xlpm.sep,_xlpm.w)-1),"]"))</f>
        <v>[aɛç]</v>
      </c>
      <c r="G566" s="5">
        <f>_xlfn.LET(_xlpm.w,E566,LEN(_xlpm.w)-2)</f>
        <v>4</v>
      </c>
      <c r="H566" s="5">
        <f>_xlfn.LET(_xlpm.w,F566,LEN(_xlpm.w)-2)</f>
        <v>3</v>
      </c>
      <c r="I566" s="5">
        <f>_xlfn.LET(_xlpm.a,H566,_xlpm.b,G566,MAX(_xlpm.a,_xlpm.b))</f>
        <v>4</v>
      </c>
      <c r="J566" s="4" cm="1">
        <f t="array" ref="J566">SUM(_xlfn._xlws.FILTER($D$2:$D$673,_xlfn.MAP($E$2:$E$673,_xlfn.LAMBDA(_xlpm.x,_xlpm.x=$E566))))</f>
        <v>2.8103044496487119E-3</v>
      </c>
      <c r="K566" s="4">
        <f>$D566/J566</f>
        <v>1</v>
      </c>
      <c r="L566" s="4" cm="1">
        <f t="array" ref="L566">SUM(_xlfn._xlws.FILTER($D$2:$D$673,_xlfn.MAP($F$2:$F$673,_xlfn.LAMBDA(_xlpm.x,_xlpm.x=$F566))))</f>
        <v>2.8103044496487119E-3</v>
      </c>
      <c r="M566" s="4">
        <f>$D566/L566</f>
        <v>1</v>
      </c>
      <c r="N566" s="4">
        <f>_xlfn.LET(_xlpm.freq,B566,_xlpm.size,H566+1,_xlpm.F,O566,LOG(1+_xlpm.freq)*LOG(1+_xlpm.size)*_xlpm.F)</f>
        <v>0.59069818069312607</v>
      </c>
      <c r="O566" s="4">
        <f>_xlfn.LET(_xlpm.a,M566,_xlpm.b,K566,2*_xlpm.a*_xlpm.b/(_xlpm.a+_xlpm.b))</f>
        <v>1</v>
      </c>
      <c r="P566" s="4">
        <f>_xlfn.LET(_xlpm.p,K566,_xlpm.q,M566,LOG(_xlpm.p/_xlpm.q))</f>
        <v>0</v>
      </c>
      <c r="Q566" s="4"/>
    </row>
    <row r="567" spans="1:17">
      <c r="A567" s="3" t="str">
        <f>_xlfn.LET(_xlpm.sep," : ",CONCATENATE(E567,_xlpm.sep,F567))</f>
        <v>~icht~ : [ɪçt]</v>
      </c>
      <c r="B567" s="1">
        <v>7</v>
      </c>
      <c r="C567" s="3" t="s">
        <v>399</v>
      </c>
      <c r="D567" s="4">
        <f>B567/freq.sum.r1a</f>
        <v>3.2786885245901639E-3</v>
      </c>
      <c r="E567" s="3" t="str">
        <f>_xlfn.LET(_xlpm.sep,":",_xlpm.w,$C567,_xlfn.CONCAT("~",RIGHT(_xlpm.w,LEN(_xlpm.w)-FIND(_xlpm.sep,_xlpm.w)),"~"))</f>
        <v>~icht~</v>
      </c>
      <c r="F567" s="3" t="str">
        <f>_xlfn.LET(_xlpm.sep,":",_xlpm.w,$C567,_xlfn.CONCAT("[",LEFT(_xlpm.w,FIND(_xlpm.sep,_xlpm.w)-1),"]"))</f>
        <v>[ɪçt]</v>
      </c>
      <c r="G567" s="5">
        <f>_xlfn.LET(_xlpm.w,E567,LEN(_xlpm.w)-2)</f>
        <v>4</v>
      </c>
      <c r="H567" s="5">
        <f>_xlfn.LET(_xlpm.w,F567,LEN(_xlpm.w)-2)</f>
        <v>3</v>
      </c>
      <c r="I567" s="5">
        <f>_xlfn.LET(_xlpm.a,H567,_xlpm.b,G567,MAX(_xlpm.a,_xlpm.b))</f>
        <v>4</v>
      </c>
      <c r="J567" s="4" cm="1">
        <f t="array" ref="J567">SUM(_xlfn._xlws.FILTER($D$2:$D$673,_xlfn.MAP($E$2:$E$673,_xlfn.LAMBDA(_xlpm.x,_xlpm.x=$E567))))</f>
        <v>3.2786885245901639E-3</v>
      </c>
      <c r="K567" s="4">
        <f>$D567/J567</f>
        <v>1</v>
      </c>
      <c r="L567" s="4" cm="1">
        <f t="array" ref="L567">SUM(_xlfn._xlws.FILTER($D$2:$D$673,_xlfn.MAP($F$2:$F$673,_xlfn.LAMBDA(_xlpm.x,_xlpm.x=$F567))))</f>
        <v>3.2786885245901639E-3</v>
      </c>
      <c r="M567" s="4">
        <f>$D567/L567</f>
        <v>1</v>
      </c>
      <c r="N567" s="4">
        <f>_xlfn.LET(_xlpm.freq,B567,_xlpm.size,H567+1,_xlpm.F,O567,LOG(1+_xlpm.freq)*LOG(1+_xlpm.size)*_xlpm.F)</f>
        <v>0.63123281212357396</v>
      </c>
      <c r="O567" s="4">
        <f>_xlfn.LET(_xlpm.a,M567,_xlpm.b,K567,2*_xlpm.a*_xlpm.b/(_xlpm.a+_xlpm.b))</f>
        <v>1</v>
      </c>
      <c r="P567" s="4">
        <f>_xlfn.LET(_xlpm.p,K567,_xlpm.q,M567,LOG(_xlpm.p/_xlpm.q))</f>
        <v>0</v>
      </c>
      <c r="Q567" s="4"/>
    </row>
    <row r="568" spans="1:17">
      <c r="A568" s="3" t="str">
        <f>_xlfn.LET(_xlpm.sep," : ",CONCATENATE(E568,_xlpm.sep,F568))</f>
        <v>~agen~ : [aːɡŋ]</v>
      </c>
      <c r="B568" s="1">
        <v>6</v>
      </c>
      <c r="C568" s="3" t="s">
        <v>202</v>
      </c>
      <c r="D568" s="4">
        <f>B568/freq.sum.r1a</f>
        <v>2.8103044496487119E-3</v>
      </c>
      <c r="E568" s="3" t="str">
        <f>_xlfn.LET(_xlpm.sep,":",_xlpm.w,$C568,_xlfn.CONCAT("~",RIGHT(_xlpm.w,LEN(_xlpm.w)-FIND(_xlpm.sep,_xlpm.w)),"~"))</f>
        <v>~agen~</v>
      </c>
      <c r="F568" s="3" t="str">
        <f>_xlfn.LET(_xlpm.sep,":",_xlpm.w,$C568,_xlfn.CONCAT("[",LEFT(_xlpm.w,FIND(_xlpm.sep,_xlpm.w)-1),"]"))</f>
        <v>[aːɡŋ]</v>
      </c>
      <c r="G568" s="5">
        <f>_xlfn.LET(_xlpm.w,E568,LEN(_xlpm.w)-2)</f>
        <v>4</v>
      </c>
      <c r="H568" s="5">
        <f>_xlfn.LET(_xlpm.w,F568,LEN(_xlpm.w)-2)</f>
        <v>4</v>
      </c>
      <c r="I568" s="5">
        <f>_xlfn.LET(_xlpm.a,H568,_xlpm.b,G568,MAX(_xlpm.a,_xlpm.b))</f>
        <v>4</v>
      </c>
      <c r="J568" s="4" cm="1">
        <f t="array" ref="J568">SUM(_xlfn._xlws.FILTER($D$2:$D$673,_xlfn.MAP($E$2:$E$673,_xlfn.LAMBDA(_xlpm.x,_xlpm.x=$E568))))</f>
        <v>2.8103044496487119E-3</v>
      </c>
      <c r="K568" s="4">
        <f>$D568/J568</f>
        <v>1</v>
      </c>
      <c r="L568" s="4" cm="1">
        <f t="array" ref="L568">SUM(_xlfn._xlws.FILTER($D$2:$D$673,_xlfn.MAP($F$2:$F$673,_xlfn.LAMBDA(_xlpm.x,_xlpm.x=$F568))))</f>
        <v>2.8103044496487119E-3</v>
      </c>
      <c r="M568" s="4">
        <f>$D568/L568</f>
        <v>1</v>
      </c>
      <c r="N568" s="4">
        <f>_xlfn.LET(_xlpm.freq,B568,_xlpm.size,H568+1,_xlpm.F,O568,LOG(1+_xlpm.freq)*LOG(1+_xlpm.size)*_xlpm.F)</f>
        <v>0.65761409653386049</v>
      </c>
      <c r="O568" s="4">
        <f>_xlfn.LET(_xlpm.a,M568,_xlpm.b,K568,2*_xlpm.a*_xlpm.b/(_xlpm.a+_xlpm.b))</f>
        <v>1</v>
      </c>
      <c r="P568" s="4">
        <f>_xlfn.LET(_xlpm.p,K568,_xlpm.q,M568,LOG(_xlpm.p/_xlpm.q))</f>
        <v>0</v>
      </c>
      <c r="Q568" s="4"/>
    </row>
    <row r="569" spans="1:17">
      <c r="A569" s="3" t="str">
        <f>_xlfn.LET(_xlpm.sep," : ",CONCATENATE(E569,_xlpm.sep,F569))</f>
        <v>~isch~ : [ɪʃ]</v>
      </c>
      <c r="B569" s="1">
        <v>3</v>
      </c>
      <c r="C569" s="3" t="s">
        <v>609</v>
      </c>
      <c r="D569" s="4">
        <f>B569/freq.sum.r1a</f>
        <v>1.405152224824356E-3</v>
      </c>
      <c r="E569" s="3" t="str">
        <f>_xlfn.LET(_xlpm.sep,":",_xlpm.w,$C569,_xlfn.CONCAT("~",RIGHT(_xlpm.w,LEN(_xlpm.w)-FIND(_xlpm.sep,_xlpm.w)),"~"))</f>
        <v>~isch~</v>
      </c>
      <c r="F569" s="3" t="str">
        <f>_xlfn.LET(_xlpm.sep,":",_xlpm.w,$C569,_xlfn.CONCAT("[",LEFT(_xlpm.w,FIND(_xlpm.sep,_xlpm.w)-1),"]"))</f>
        <v>[ɪʃ]</v>
      </c>
      <c r="G569" s="5">
        <f>_xlfn.LET(_xlpm.w,E569,LEN(_xlpm.w)-2)</f>
        <v>4</v>
      </c>
      <c r="H569" s="5">
        <f>_xlfn.LET(_xlpm.w,F569,LEN(_xlpm.w)-2)</f>
        <v>2</v>
      </c>
      <c r="I569" s="5">
        <f>_xlfn.LET(_xlpm.a,H569,_xlpm.b,G569,MAX(_xlpm.a,_xlpm.b))</f>
        <v>4</v>
      </c>
      <c r="J569" s="4" cm="1">
        <f t="array" ref="J569">SUM(_xlfn._xlws.FILTER($D$2:$D$673,_xlfn.MAP($E$2:$E$673,_xlfn.LAMBDA(_xlpm.x,_xlpm.x=$E569))))</f>
        <v>1.405152224824356E-3</v>
      </c>
      <c r="K569" s="4">
        <f>$D569/J569</f>
        <v>1</v>
      </c>
      <c r="L569" s="4" cm="1">
        <f t="array" ref="L569">SUM(_xlfn._xlws.FILTER($D$2:$D$673,_xlfn.MAP($F$2:$F$673,_xlfn.LAMBDA(_xlpm.x,_xlpm.x=$F569))))</f>
        <v>1.873536299765808E-3</v>
      </c>
      <c r="M569" s="4">
        <f>$D569/L569</f>
        <v>0.75</v>
      </c>
      <c r="N569" s="4">
        <f>_xlfn.LET(_xlpm.freq,B569,_xlpm.size,H569+1,_xlpm.F,O569,LOG(1+_xlpm.freq)*LOG(1+_xlpm.size)*_xlpm.F)</f>
        <v>0.31069391413527958</v>
      </c>
      <c r="O569" s="4">
        <f>_xlfn.LET(_xlpm.a,M569,_xlpm.b,K569,2*_xlpm.a*_xlpm.b/(_xlpm.a+_xlpm.b))</f>
        <v>0.8571428571428571</v>
      </c>
      <c r="P569" s="4">
        <f>_xlfn.LET(_xlpm.p,K569,_xlpm.q,M569,LOG(_xlpm.p/_xlpm.q))</f>
        <v>0.12493873660829993</v>
      </c>
      <c r="Q569" s="4"/>
    </row>
    <row r="570" spans="1:17">
      <c r="A570" s="3" t="str">
        <f>_xlfn.LET(_xlpm.sep," : ",CONCATENATE(E570,_xlpm.sep,F570))</f>
        <v>~erst~ : [ɐʃt]</v>
      </c>
      <c r="B570" s="1">
        <v>2</v>
      </c>
      <c r="C570" s="3" t="s">
        <v>653</v>
      </c>
      <c r="D570" s="4">
        <f>B570/freq.sum.r1a</f>
        <v>9.3676814988290398E-4</v>
      </c>
      <c r="E570" s="3" t="str">
        <f>_xlfn.LET(_xlpm.sep,":",_xlpm.w,$C570,_xlfn.CONCAT("~",RIGHT(_xlpm.w,LEN(_xlpm.w)-FIND(_xlpm.sep,_xlpm.w)),"~"))</f>
        <v>~erst~</v>
      </c>
      <c r="F570" s="3" t="str">
        <f>_xlfn.LET(_xlpm.sep,":",_xlpm.w,$C570,_xlfn.CONCAT("[",LEFT(_xlpm.w,FIND(_xlpm.sep,_xlpm.w)-1),"]"))</f>
        <v>[ɐʃt]</v>
      </c>
      <c r="G570" s="5">
        <f>_xlfn.LET(_xlpm.w,E570,LEN(_xlpm.w)-2)</f>
        <v>4</v>
      </c>
      <c r="H570" s="5">
        <f>_xlfn.LET(_xlpm.w,F570,LEN(_xlpm.w)-2)</f>
        <v>3</v>
      </c>
      <c r="I570" s="5">
        <f>_xlfn.LET(_xlpm.a,H570,_xlpm.b,G570,MAX(_xlpm.a,_xlpm.b))</f>
        <v>4</v>
      </c>
      <c r="J570" s="4" cm="1">
        <f t="array" ref="J570">SUM(_xlfn._xlws.FILTER($D$2:$D$673,_xlfn.MAP($E$2:$E$673,_xlfn.LAMBDA(_xlpm.x,_xlpm.x=$E570))))</f>
        <v>9.3676814988290398E-4</v>
      </c>
      <c r="K570" s="4">
        <f>$D570/J570</f>
        <v>1</v>
      </c>
      <c r="L570" s="4" cm="1">
        <f t="array" ref="L570">SUM(_xlfn._xlws.FILTER($D$2:$D$673,_xlfn.MAP($F$2:$F$673,_xlfn.LAMBDA(_xlpm.x,_xlpm.x=$F570))))</f>
        <v>1.405152224824356E-3</v>
      </c>
      <c r="M570" s="4">
        <f>$D570/L570</f>
        <v>0.66666666666666663</v>
      </c>
      <c r="N570" s="4">
        <f>_xlfn.LET(_xlpm.freq,B570,_xlpm.size,H570+1,_xlpm.F,O570,LOG(1+_xlpm.freq)*LOG(1+_xlpm.size)*_xlpm.F)</f>
        <v>0.26679475638416739</v>
      </c>
      <c r="O570" s="4">
        <f>_xlfn.LET(_xlpm.a,M570,_xlpm.b,K570,2*_xlpm.a*_xlpm.b/(_xlpm.a+_xlpm.b))</f>
        <v>0.8</v>
      </c>
      <c r="P570" s="4">
        <f>_xlfn.LET(_xlpm.p,K570,_xlpm.q,M570,LOG(_xlpm.p/_xlpm.q))</f>
        <v>0.17609125905568124</v>
      </c>
      <c r="Q570" s="4"/>
    </row>
    <row r="571" spans="1:17">
      <c r="A571" s="3" t="str">
        <f>_xlfn.LET(_xlpm.sep," : ",CONCATENATE(E571,_xlpm.sep,F571))</f>
        <v>~eund~ : [nt]</v>
      </c>
      <c r="B571" s="1">
        <v>1</v>
      </c>
      <c r="C571" s="3" t="s">
        <v>307</v>
      </c>
      <c r="D571" s="4">
        <f>B571/freq.sum.r1a</f>
        <v>4.6838407494145199E-4</v>
      </c>
      <c r="E571" s="4" t="str">
        <f>_xlfn.LET(_xlpm.sep,":",_xlpm.w,$C571,_xlfn.CONCAT("~",RIGHT(_xlpm.w,LEN(_xlpm.w)-FIND(_xlpm.sep,_xlpm.w)),"~"))</f>
        <v>~eund~</v>
      </c>
      <c r="F571" s="4" t="str">
        <f>_xlfn.LET(_xlpm.sep,":",_xlpm.w,$C571,_xlfn.CONCAT("[",LEFT(_xlpm.w,FIND(_xlpm.sep,_xlpm.w)-1),"]"))</f>
        <v>[nt]</v>
      </c>
      <c r="G571" s="5">
        <f>_xlfn.LET(_xlpm.w,E571,LEN(_xlpm.w)-2)</f>
        <v>4</v>
      </c>
      <c r="H571" s="5">
        <f>_xlfn.LET(_xlpm.w,F571,LEN(_xlpm.w)-2)</f>
        <v>2</v>
      </c>
      <c r="I571" s="5">
        <f>_xlfn.LET(_xlpm.a,H571,_xlpm.b,G571,MAX(_xlpm.a,_xlpm.b))</f>
        <v>4</v>
      </c>
      <c r="J571" s="4" cm="1">
        <f t="array" ref="J571">SUM(_xlfn._xlws.FILTER($D$2:$D$673,_xlfn.MAP($E$2:$E$673,_xlfn.LAMBDA(_xlpm.x,_xlpm.x=$E571))))</f>
        <v>4.6838407494145199E-4</v>
      </c>
      <c r="K571" s="4">
        <f>$D571/J571</f>
        <v>1</v>
      </c>
      <c r="L571" s="4" cm="1">
        <f t="array" ref="L571">SUM(_xlfn._xlws.FILTER($D$2:$D$673,_xlfn.MAP($F$2:$F$673,_xlfn.LAMBDA(_xlpm.x,_xlpm.x=$F571))))</f>
        <v>9.3676814988290398E-4</v>
      </c>
      <c r="M571" s="4">
        <f>$D571/L571</f>
        <v>0.5</v>
      </c>
      <c r="N571" s="4">
        <f>_xlfn.LET(_xlpm.freq,B571,_xlpm.size,H571+1,_xlpm.F,O571,LOG(1+_xlpm.freq)*LOG(1+_xlpm.size)*_xlpm.F)</f>
        <v>0.12082541105260872</v>
      </c>
      <c r="O571" s="4">
        <f>_xlfn.LET(_xlpm.a,M571,_xlpm.b,K571,2*_xlpm.a*_xlpm.b/(_xlpm.a+_xlpm.b))</f>
        <v>0.66666666666666663</v>
      </c>
      <c r="P571" s="4">
        <f>_xlfn.LET(_xlpm.p,K571,_xlpm.q,M571,LOG(_xlpm.p/_xlpm.q))</f>
        <v>0.3010299956639812</v>
      </c>
      <c r="Q571" s="4"/>
    </row>
    <row r="572" spans="1:17">
      <c r="A572" s="3" t="str">
        <f>_xlfn.LET(_xlpm.sep," : ",CONCATENATE(E572,_xlpm.sep,F572))</f>
        <v>~önnt~ : [nt]</v>
      </c>
      <c r="B572" s="1">
        <v>1</v>
      </c>
      <c r="C572" s="3" t="s">
        <v>308</v>
      </c>
      <c r="D572" s="4">
        <f>B572/freq.sum.r1a</f>
        <v>4.6838407494145199E-4</v>
      </c>
      <c r="E572" s="3" t="str">
        <f>_xlfn.LET(_xlpm.sep,":",_xlpm.w,$C572,_xlfn.CONCAT("~",RIGHT(_xlpm.w,LEN(_xlpm.w)-FIND(_xlpm.sep,_xlpm.w)),"~"))</f>
        <v>~önnt~</v>
      </c>
      <c r="F572" s="3" t="str">
        <f>_xlfn.LET(_xlpm.sep,":",_xlpm.w,$C572,_xlfn.CONCAT("[",LEFT(_xlpm.w,FIND(_xlpm.sep,_xlpm.w)-1),"]"))</f>
        <v>[nt]</v>
      </c>
      <c r="G572" s="5">
        <f>_xlfn.LET(_xlpm.w,E572,LEN(_xlpm.w)-2)</f>
        <v>4</v>
      </c>
      <c r="H572" s="5">
        <f>_xlfn.LET(_xlpm.w,F572,LEN(_xlpm.w)-2)</f>
        <v>2</v>
      </c>
      <c r="I572" s="5">
        <f>_xlfn.LET(_xlpm.a,H572,_xlpm.b,G572,MAX(_xlpm.a,_xlpm.b))</f>
        <v>4</v>
      </c>
      <c r="J572" s="4" cm="1">
        <f t="array" ref="J572">SUM(_xlfn._xlws.FILTER($D$2:$D$673,_xlfn.MAP($E$2:$E$673,_xlfn.LAMBDA(_xlpm.x,_xlpm.x=$E572))))</f>
        <v>4.6838407494145199E-4</v>
      </c>
      <c r="K572" s="4">
        <f>$D572/J572</f>
        <v>1</v>
      </c>
      <c r="L572" s="4" cm="1">
        <f t="array" ref="L572">SUM(_xlfn._xlws.FILTER($D$2:$D$673,_xlfn.MAP($F$2:$F$673,_xlfn.LAMBDA(_xlpm.x,_xlpm.x=$F572))))</f>
        <v>9.3676814988290398E-4</v>
      </c>
      <c r="M572" s="4">
        <f>$D572/L572</f>
        <v>0.5</v>
      </c>
      <c r="N572" s="4">
        <f>_xlfn.LET(_xlpm.freq,B572,_xlpm.size,H572+1,_xlpm.F,O572,LOG(1+_xlpm.freq)*LOG(1+_xlpm.size)*_xlpm.F)</f>
        <v>0.12082541105260872</v>
      </c>
      <c r="O572" s="4">
        <f>_xlfn.LET(_xlpm.a,M572,_xlpm.b,K572,2*_xlpm.a*_xlpm.b/(_xlpm.a+_xlpm.b))</f>
        <v>0.66666666666666663</v>
      </c>
      <c r="P572" s="4">
        <f>_xlfn.LET(_xlpm.p,K572,_xlpm.q,M572,LOG(_xlpm.p/_xlpm.q))</f>
        <v>0.3010299956639812</v>
      </c>
      <c r="Q572" s="4"/>
    </row>
    <row r="573" spans="1:17">
      <c r="A573" s="3" t="str">
        <f>_xlfn.LET(_xlpm.sep," : ",CONCATENATE(E573,_xlpm.sep,F573))</f>
        <v>~erüh~ : [eʁʏ]</v>
      </c>
      <c r="B573" s="1">
        <v>1</v>
      </c>
      <c r="C573" s="3" t="s">
        <v>680</v>
      </c>
      <c r="D573" s="4">
        <f>B573/freq.sum.r1a</f>
        <v>4.6838407494145199E-4</v>
      </c>
      <c r="E573" s="3" t="str">
        <f>_xlfn.LET(_xlpm.sep,":",_xlpm.w,$C573,_xlfn.CONCAT("~",RIGHT(_xlpm.w,LEN(_xlpm.w)-FIND(_xlpm.sep,_xlpm.w)),"~"))</f>
        <v>~erüh~</v>
      </c>
      <c r="F573" s="3" t="str">
        <f>_xlfn.LET(_xlpm.sep,":",_xlpm.w,$C573,_xlfn.CONCAT("[",LEFT(_xlpm.w,FIND(_xlpm.sep,_xlpm.w)-1),"]"))</f>
        <v>[eʁʏ]</v>
      </c>
      <c r="G573" s="5">
        <f>_xlfn.LET(_xlpm.w,E573,LEN(_xlpm.w)-2)</f>
        <v>4</v>
      </c>
      <c r="H573" s="5">
        <f>_xlfn.LET(_xlpm.w,F573,LEN(_xlpm.w)-2)</f>
        <v>3</v>
      </c>
      <c r="I573" s="5">
        <f>_xlfn.LET(_xlpm.a,H573,_xlpm.b,G573,MAX(_xlpm.a,_xlpm.b))</f>
        <v>4</v>
      </c>
      <c r="J573" s="4" cm="1">
        <f t="array" ref="J573">SUM(_xlfn._xlws.FILTER($D$2:$D$673,_xlfn.MAP($E$2:$E$673,_xlfn.LAMBDA(_xlpm.x,_xlpm.x=$E573))))</f>
        <v>4.6838407494145199E-4</v>
      </c>
      <c r="K573" s="4">
        <f>$D573/J573</f>
        <v>1</v>
      </c>
      <c r="L573" s="4" cm="1">
        <f t="array" ref="L573">SUM(_xlfn._xlws.FILTER($D$2:$D$673,_xlfn.MAP($F$2:$F$673,_xlfn.LAMBDA(_xlpm.x,_xlpm.x=$F573))))</f>
        <v>9.3676814988290398E-4</v>
      </c>
      <c r="M573" s="4">
        <f>$D573/L573</f>
        <v>0.5</v>
      </c>
      <c r="N573" s="4">
        <f>_xlfn.LET(_xlpm.freq,B573,_xlpm.size,H573+1,_xlpm.F,O573,LOG(1+_xlpm.freq)*LOG(1+_xlpm.size)*_xlpm.F)</f>
        <v>0.14027395824968311</v>
      </c>
      <c r="O573" s="4">
        <f>_xlfn.LET(_xlpm.a,M573,_xlpm.b,K573,2*_xlpm.a*_xlpm.b/(_xlpm.a+_xlpm.b))</f>
        <v>0.66666666666666663</v>
      </c>
      <c r="P573" s="4">
        <f>_xlfn.LET(_xlpm.p,K573,_xlpm.q,M573,LOG(_xlpm.p/_xlpm.q))</f>
        <v>0.3010299956639812</v>
      </c>
      <c r="Q573" s="4"/>
    </row>
    <row r="574" spans="1:17">
      <c r="A574" s="3" t="str">
        <f>_xlfn.LET(_xlpm.sep," : ",CONCATENATE(E574,_xlpm.sep,F574))</f>
        <v>~usst~ : [ʊst]</v>
      </c>
      <c r="B574" s="1">
        <v>1</v>
      </c>
      <c r="C574" s="3" t="s">
        <v>550</v>
      </c>
      <c r="D574" s="4">
        <f>B574/freq.sum.r1a</f>
        <v>4.6838407494145199E-4</v>
      </c>
      <c r="E574" s="3" t="str">
        <f>_xlfn.LET(_xlpm.sep,":",_xlpm.w,$C574,_xlfn.CONCAT("~",RIGHT(_xlpm.w,LEN(_xlpm.w)-FIND(_xlpm.sep,_xlpm.w)),"~"))</f>
        <v>~usst~</v>
      </c>
      <c r="F574" s="3" t="str">
        <f>_xlfn.LET(_xlpm.sep,":",_xlpm.w,$C574,_xlfn.CONCAT("[",LEFT(_xlpm.w,FIND(_xlpm.sep,_xlpm.w)-1),"]"))</f>
        <v>[ʊst]</v>
      </c>
      <c r="G574" s="5">
        <f>_xlfn.LET(_xlpm.w,E574,LEN(_xlpm.w)-2)</f>
        <v>4</v>
      </c>
      <c r="H574" s="5">
        <f>_xlfn.LET(_xlpm.w,F574,LEN(_xlpm.w)-2)</f>
        <v>3</v>
      </c>
      <c r="I574" s="5">
        <f>_xlfn.LET(_xlpm.a,H574,_xlpm.b,G574,MAX(_xlpm.a,_xlpm.b))</f>
        <v>4</v>
      </c>
      <c r="J574" s="4" cm="1">
        <f t="array" ref="J574">SUM(_xlfn._xlws.FILTER($D$2:$D$673,_xlfn.MAP($E$2:$E$673,_xlfn.LAMBDA(_xlpm.x,_xlpm.x=$E574))))</f>
        <v>4.6838407494145199E-4</v>
      </c>
      <c r="K574" s="4">
        <f>$D574/J574</f>
        <v>1</v>
      </c>
      <c r="L574" s="4" cm="1">
        <f t="array" ref="L574">SUM(_xlfn._xlws.FILTER($D$2:$D$673,_xlfn.MAP($F$2:$F$673,_xlfn.LAMBDA(_xlpm.x,_xlpm.x=$F574))))</f>
        <v>9.3676814988290398E-4</v>
      </c>
      <c r="M574" s="4">
        <f>$D574/L574</f>
        <v>0.5</v>
      </c>
      <c r="N574" s="4">
        <f>_xlfn.LET(_xlpm.freq,B574,_xlpm.size,H574+1,_xlpm.F,O574,LOG(1+_xlpm.freq)*LOG(1+_xlpm.size)*_xlpm.F)</f>
        <v>0.14027395824968311</v>
      </c>
      <c r="O574" s="4">
        <f>_xlfn.LET(_xlpm.a,M574,_xlpm.b,K574,2*_xlpm.a*_xlpm.b/(_xlpm.a+_xlpm.b))</f>
        <v>0.66666666666666663</v>
      </c>
      <c r="P574" s="4">
        <f>_xlfn.LET(_xlpm.p,K574,_xlpm.q,M574,LOG(_xlpm.p/_xlpm.q))</f>
        <v>0.3010299956639812</v>
      </c>
      <c r="Q574" s="4"/>
    </row>
    <row r="575" spans="1:17">
      <c r="A575" s="3" t="str">
        <f>_xlfn.LET(_xlpm.sep," : ",CONCATENATE(E575,_xlpm.sep,F575))</f>
        <v>~ertr~ : [ɐtʁ]</v>
      </c>
      <c r="B575" s="1">
        <v>1</v>
      </c>
      <c r="C575" s="3" t="s">
        <v>578</v>
      </c>
      <c r="D575" s="4">
        <f>B575/freq.sum.r1a</f>
        <v>4.6838407494145199E-4</v>
      </c>
      <c r="E575" s="4" t="str">
        <f>_xlfn.LET(_xlpm.sep,":",_xlpm.w,$C575,_xlfn.CONCAT("~",RIGHT(_xlpm.w,LEN(_xlpm.w)-FIND(_xlpm.sep,_xlpm.w)),"~"))</f>
        <v>~ertr~</v>
      </c>
      <c r="F575" s="4" t="str">
        <f>_xlfn.LET(_xlpm.sep,":",_xlpm.w,$C575,_xlfn.CONCAT("[",LEFT(_xlpm.w,FIND(_xlpm.sep,_xlpm.w)-1),"]"))</f>
        <v>[ɐtʁ]</v>
      </c>
      <c r="G575" s="5">
        <f>_xlfn.LET(_xlpm.w,E575,LEN(_xlpm.w)-2)</f>
        <v>4</v>
      </c>
      <c r="H575" s="5">
        <f>_xlfn.LET(_xlpm.w,F575,LEN(_xlpm.w)-2)</f>
        <v>3</v>
      </c>
      <c r="I575" s="5">
        <f>_xlfn.LET(_xlpm.a,H575,_xlpm.b,G575,MAX(_xlpm.a,_xlpm.b))</f>
        <v>4</v>
      </c>
      <c r="J575" s="4" cm="1">
        <f t="array" ref="J575">SUM(_xlfn._xlws.FILTER($D$2:$D$673,_xlfn.MAP($E$2:$E$673,_xlfn.LAMBDA(_xlpm.x,_xlpm.x=$E575))))</f>
        <v>4.6838407494145199E-4</v>
      </c>
      <c r="K575" s="4">
        <f>$D575/J575</f>
        <v>1</v>
      </c>
      <c r="L575" s="4" cm="1">
        <f t="array" ref="L575">SUM(_xlfn._xlws.FILTER($D$2:$D$673,_xlfn.MAP($F$2:$F$673,_xlfn.LAMBDA(_xlpm.x,_xlpm.x=$F575))))</f>
        <v>9.3676814988290398E-4</v>
      </c>
      <c r="M575" s="4">
        <f>$D575/L575</f>
        <v>0.5</v>
      </c>
      <c r="N575" s="4">
        <f>_xlfn.LET(_xlpm.freq,B575,_xlpm.size,H575+1,_xlpm.F,O575,LOG(1+_xlpm.freq)*LOG(1+_xlpm.size)*_xlpm.F)</f>
        <v>0.14027395824968311</v>
      </c>
      <c r="O575" s="4">
        <f>_xlfn.LET(_xlpm.a,M575,_xlpm.b,K575,2*_xlpm.a*_xlpm.b/(_xlpm.a+_xlpm.b))</f>
        <v>0.66666666666666663</v>
      </c>
      <c r="P575" s="4">
        <f>_xlfn.LET(_xlpm.p,K575,_xlpm.q,M575,LOG(_xlpm.p/_xlpm.q))</f>
        <v>0.3010299956639812</v>
      </c>
      <c r="Q575" s="4"/>
    </row>
    <row r="576" spans="1:17">
      <c r="A576" s="3" t="str">
        <f>_xlfn.LET(_xlpm.sep," : ",CONCATENATE(E576,_xlpm.sep,F576))</f>
        <v>~alen~ : [aːln]</v>
      </c>
      <c r="B576" s="1">
        <v>1</v>
      </c>
      <c r="C576" s="3" t="s">
        <v>139</v>
      </c>
      <c r="D576" s="4">
        <f>B576/freq.sum.r1a</f>
        <v>4.6838407494145199E-4</v>
      </c>
      <c r="E576" s="3" t="str">
        <f>_xlfn.LET(_xlpm.sep,":",_xlpm.w,$C576,_xlfn.CONCAT("~",RIGHT(_xlpm.w,LEN(_xlpm.w)-FIND(_xlpm.sep,_xlpm.w)),"~"))</f>
        <v>~alen~</v>
      </c>
      <c r="F576" s="3" t="str">
        <f>_xlfn.LET(_xlpm.sep,":",_xlpm.w,$C576,_xlfn.CONCAT("[",LEFT(_xlpm.w,FIND(_xlpm.sep,_xlpm.w)-1),"]"))</f>
        <v>[aːln]</v>
      </c>
      <c r="G576" s="5">
        <f>_xlfn.LET(_xlpm.w,E576,LEN(_xlpm.w)-2)</f>
        <v>4</v>
      </c>
      <c r="H576" s="5">
        <f>_xlfn.LET(_xlpm.w,F576,LEN(_xlpm.w)-2)</f>
        <v>4</v>
      </c>
      <c r="I576" s="5">
        <f>_xlfn.LET(_xlpm.a,H576,_xlpm.b,G576,MAX(_xlpm.a,_xlpm.b))</f>
        <v>4</v>
      </c>
      <c r="J576" s="4" cm="1">
        <f t="array" ref="J576">SUM(_xlfn._xlws.FILTER($D$2:$D$673,_xlfn.MAP($E$2:$E$673,_xlfn.LAMBDA(_xlpm.x,_xlpm.x=$E576))))</f>
        <v>4.6838407494145199E-4</v>
      </c>
      <c r="K576" s="4">
        <f>$D576/J576</f>
        <v>1</v>
      </c>
      <c r="L576" s="4" cm="1">
        <f t="array" ref="L576">SUM(_xlfn._xlws.FILTER($D$2:$D$673,_xlfn.MAP($F$2:$F$673,_xlfn.LAMBDA(_xlpm.x,_xlpm.x=$F576))))</f>
        <v>9.3676814988290398E-4</v>
      </c>
      <c r="M576" s="4">
        <f>$D576/L576</f>
        <v>0.5</v>
      </c>
      <c r="N576" s="4">
        <f>_xlfn.LET(_xlpm.freq,B576,_xlpm.size,H576+1,_xlpm.F,O576,LOG(1+_xlpm.freq)*LOG(1+_xlpm.size)*_xlpm.F)</f>
        <v>0.15616457835260653</v>
      </c>
      <c r="O576" s="4">
        <f>_xlfn.LET(_xlpm.a,M576,_xlpm.b,K576,2*_xlpm.a*_xlpm.b/(_xlpm.a+_xlpm.b))</f>
        <v>0.66666666666666663</v>
      </c>
      <c r="P576" s="4">
        <f>_xlfn.LET(_xlpm.p,K576,_xlpm.q,M576,LOG(_xlpm.p/_xlpm.q))</f>
        <v>0.3010299956639812</v>
      </c>
      <c r="Q576" s="4"/>
    </row>
    <row r="577" spans="1:17">
      <c r="A577" s="3" t="str">
        <f>_xlfn.LET(_xlpm.sep," : ",CONCATENATE(E577,_xlpm.sep,F577))</f>
        <v>~ahrt~ : [aːʁt]</v>
      </c>
      <c r="B577" s="1">
        <v>1</v>
      </c>
      <c r="C577" s="3" t="s">
        <v>199</v>
      </c>
      <c r="D577" s="4">
        <f>B577/freq.sum.r1a</f>
        <v>4.6838407494145199E-4</v>
      </c>
      <c r="E577" s="3" t="str">
        <f>_xlfn.LET(_xlpm.sep,":",_xlpm.w,$C577,_xlfn.CONCAT("~",RIGHT(_xlpm.w,LEN(_xlpm.w)-FIND(_xlpm.sep,_xlpm.w)),"~"))</f>
        <v>~ahrt~</v>
      </c>
      <c r="F577" s="3" t="str">
        <f>_xlfn.LET(_xlpm.sep,":",_xlpm.w,$C577,_xlfn.CONCAT("[",LEFT(_xlpm.w,FIND(_xlpm.sep,_xlpm.w)-1),"]"))</f>
        <v>[aːʁt]</v>
      </c>
      <c r="G577" s="5">
        <f>_xlfn.LET(_xlpm.w,E577,LEN(_xlpm.w)-2)</f>
        <v>4</v>
      </c>
      <c r="H577" s="5">
        <f>_xlfn.LET(_xlpm.w,F577,LEN(_xlpm.w)-2)</f>
        <v>4</v>
      </c>
      <c r="I577" s="5">
        <f>_xlfn.LET(_xlpm.a,H577,_xlpm.b,G577,MAX(_xlpm.a,_xlpm.b))</f>
        <v>4</v>
      </c>
      <c r="J577" s="4" cm="1">
        <f t="array" ref="J577">SUM(_xlfn._xlws.FILTER($D$2:$D$673,_xlfn.MAP($E$2:$E$673,_xlfn.LAMBDA(_xlpm.x,_xlpm.x=$E577))))</f>
        <v>4.6838407494145199E-4</v>
      </c>
      <c r="K577" s="4">
        <f>$D577/J577</f>
        <v>1</v>
      </c>
      <c r="L577" s="4" cm="1">
        <f t="array" ref="L577">SUM(_xlfn._xlws.FILTER($D$2:$D$673,_xlfn.MAP($F$2:$F$673,_xlfn.LAMBDA(_xlpm.x,_xlpm.x=$F577))))</f>
        <v>9.3676814988290398E-4</v>
      </c>
      <c r="M577" s="4">
        <f>$D577/L577</f>
        <v>0.5</v>
      </c>
      <c r="N577" s="4">
        <f>_xlfn.LET(_xlpm.freq,B577,_xlpm.size,H577+1,_xlpm.F,O577,LOG(1+_xlpm.freq)*LOG(1+_xlpm.size)*_xlpm.F)</f>
        <v>0.15616457835260653</v>
      </c>
      <c r="O577" s="4">
        <f>_xlfn.LET(_xlpm.a,M577,_xlpm.b,K577,2*_xlpm.a*_xlpm.b/(_xlpm.a+_xlpm.b))</f>
        <v>0.66666666666666663</v>
      </c>
      <c r="P577" s="4">
        <f>_xlfn.LET(_xlpm.p,K577,_xlpm.q,M577,LOG(_xlpm.p/_xlpm.q))</f>
        <v>0.3010299956639812</v>
      </c>
      <c r="Q577" s="4"/>
    </row>
    <row r="578" spans="1:17">
      <c r="A578" s="3" t="str">
        <f>_xlfn.LET(_xlpm.sep," : ",CONCATENATE(E578,_xlpm.sep,F578))</f>
        <v>~ärts~ : [ɛʁts]</v>
      </c>
      <c r="B578" s="1">
        <v>1</v>
      </c>
      <c r="C578" s="3" t="s">
        <v>661</v>
      </c>
      <c r="D578" s="4">
        <f>B578/freq.sum.r1a</f>
        <v>4.6838407494145199E-4</v>
      </c>
      <c r="E578" s="3" t="str">
        <f>_xlfn.LET(_xlpm.sep,":",_xlpm.w,$C578,_xlfn.CONCAT("~",RIGHT(_xlpm.w,LEN(_xlpm.w)-FIND(_xlpm.sep,_xlpm.w)),"~"))</f>
        <v>~ärts~</v>
      </c>
      <c r="F578" s="3" t="str">
        <f>_xlfn.LET(_xlpm.sep,":",_xlpm.w,$C578,_xlfn.CONCAT("[",LEFT(_xlpm.w,FIND(_xlpm.sep,_xlpm.w)-1),"]"))</f>
        <v>[ɛʁts]</v>
      </c>
      <c r="G578" s="6">
        <f>_xlfn.LET(_xlpm.w,E578,LEN(_xlpm.w)-2)</f>
        <v>4</v>
      </c>
      <c r="H578" s="6">
        <f>_xlfn.LET(_xlpm.w,F578,LEN(_xlpm.w)-2)</f>
        <v>4</v>
      </c>
      <c r="I578" s="6">
        <f>_xlfn.LET(_xlpm.a,H578,_xlpm.b,G578,MAX(_xlpm.a,_xlpm.b))</f>
        <v>4</v>
      </c>
      <c r="J578" s="4" cm="1">
        <f t="array" ref="J578">SUM(_xlfn._xlws.FILTER($D$2:$D$673,_xlfn.MAP($E$2:$E$673,_xlfn.LAMBDA(_xlpm.x,_xlpm.x=$E578))))</f>
        <v>4.6838407494145199E-4</v>
      </c>
      <c r="K578" s="4">
        <f>$D578/J578</f>
        <v>1</v>
      </c>
      <c r="L578" s="4" cm="1">
        <f t="array" ref="L578">SUM(_xlfn._xlws.FILTER($D$2:$D$673,_xlfn.MAP($F$2:$F$673,_xlfn.LAMBDA(_xlpm.x,_xlpm.x=$F578))))</f>
        <v>9.3676814988290398E-4</v>
      </c>
      <c r="M578" s="4">
        <f>$D578/L578</f>
        <v>0.5</v>
      </c>
      <c r="N578" s="4">
        <f>_xlfn.LET(_xlpm.freq,B578,_xlpm.size,H578+1,_xlpm.F,O578,LOG(1+_xlpm.freq)*LOG(1+_xlpm.size)*_xlpm.F)</f>
        <v>0.15616457835260653</v>
      </c>
      <c r="O578" s="4">
        <f>_xlfn.LET(_xlpm.a,M578,_xlpm.b,K578,2*_xlpm.a*_xlpm.b/(_xlpm.a+_xlpm.b))</f>
        <v>0.66666666666666663</v>
      </c>
      <c r="P578" s="4">
        <f>_xlfn.LET(_xlpm.p,K578,_xlpm.q,M578,LOG(_xlpm.p/_xlpm.q))</f>
        <v>0.3010299956639812</v>
      </c>
      <c r="Q578" s="4"/>
    </row>
    <row r="579" spans="1:17">
      <c r="A579" s="3" t="str">
        <f>_xlfn.LET(_xlpm.sep," : ",CONCATENATE(E579,_xlpm.sep,F579))</f>
        <v>~uart~ : [aʁt]</v>
      </c>
      <c r="B579" s="1">
        <v>1</v>
      </c>
      <c r="C579" s="3" t="s">
        <v>176</v>
      </c>
      <c r="D579" s="4">
        <f>B579/freq.sum.r1a</f>
        <v>4.6838407494145199E-4</v>
      </c>
      <c r="E579" s="3" t="str">
        <f>_xlfn.LET(_xlpm.sep,":",_xlpm.w,$C579,_xlfn.CONCAT("~",RIGHT(_xlpm.w,LEN(_xlpm.w)-FIND(_xlpm.sep,_xlpm.w)),"~"))</f>
        <v>~uart~</v>
      </c>
      <c r="F579" s="3" t="str">
        <f>_xlfn.LET(_xlpm.sep,":",_xlpm.w,$C579,_xlfn.CONCAT("[",LEFT(_xlpm.w,FIND(_xlpm.sep,_xlpm.w)-1),"]"))</f>
        <v>[aʁt]</v>
      </c>
      <c r="G579" s="5">
        <f>_xlfn.LET(_xlpm.w,E579,LEN(_xlpm.w)-2)</f>
        <v>4</v>
      </c>
      <c r="H579" s="5">
        <f>_xlfn.LET(_xlpm.w,F579,LEN(_xlpm.w)-2)</f>
        <v>3</v>
      </c>
      <c r="I579" s="5">
        <f>_xlfn.LET(_xlpm.a,H579,_xlpm.b,G579,MAX(_xlpm.a,_xlpm.b))</f>
        <v>4</v>
      </c>
      <c r="J579" s="4" cm="1">
        <f t="array" ref="J579">SUM(_xlfn._xlws.FILTER($D$2:$D$673,_xlfn.MAP($E$2:$E$673,_xlfn.LAMBDA(_xlpm.x,_xlpm.x=$E579))))</f>
        <v>4.6838407494145199E-4</v>
      </c>
      <c r="K579" s="4">
        <f>$D579/J579</f>
        <v>1</v>
      </c>
      <c r="L579" s="4" cm="1">
        <f t="array" ref="L579">SUM(_xlfn._xlws.FILTER($D$2:$D$673,_xlfn.MAP($F$2:$F$673,_xlfn.LAMBDA(_xlpm.x,_xlpm.x=$F579))))</f>
        <v>2.34192037470726E-3</v>
      </c>
      <c r="M579" s="4">
        <f>$D579/L579</f>
        <v>0.2</v>
      </c>
      <c r="N579" s="4">
        <f>_xlfn.LET(_xlpm.freq,B579,_xlpm.size,H579+1,_xlpm.F,O579,LOG(1+_xlpm.freq)*LOG(1+_xlpm.size)*_xlpm.F)</f>
        <v>7.013697912484157E-2</v>
      </c>
      <c r="O579" s="4">
        <f>_xlfn.LET(_xlpm.a,M579,_xlpm.b,K579,2*_xlpm.a*_xlpm.b/(_xlpm.a+_xlpm.b))</f>
        <v>0.33333333333333337</v>
      </c>
      <c r="P579" s="4">
        <f>_xlfn.LET(_xlpm.p,K579,_xlpm.q,M579,LOG(_xlpm.p/_xlpm.q))</f>
        <v>0.69897000433601886</v>
      </c>
      <c r="Q579" s="4"/>
    </row>
    <row r="580" spans="1:17">
      <c r="A580" s="3" t="str">
        <f>_xlfn.LET(_xlpm.sep," : ",CONCATENATE(E580,_xlpm.sep,F580))</f>
        <v>~eder~ : [eːd]</v>
      </c>
      <c r="B580" s="1">
        <v>1</v>
      </c>
      <c r="C580" s="3" t="s">
        <v>233</v>
      </c>
      <c r="D580" s="4">
        <f>B580/freq.sum.r1a</f>
        <v>4.6838407494145199E-4</v>
      </c>
      <c r="E580" s="3" t="str">
        <f>_xlfn.LET(_xlpm.sep,":",_xlpm.w,$C580,_xlfn.CONCAT("~",RIGHT(_xlpm.w,LEN(_xlpm.w)-FIND(_xlpm.sep,_xlpm.w)),"~"))</f>
        <v>~eder~</v>
      </c>
      <c r="F580" s="3" t="str">
        <f>_xlfn.LET(_xlpm.sep,":",_xlpm.w,$C580,_xlfn.CONCAT("[",LEFT(_xlpm.w,FIND(_xlpm.sep,_xlpm.w)-1),"]"))</f>
        <v>[eːd]</v>
      </c>
      <c r="G580" s="5">
        <f>_xlfn.LET(_xlpm.w,E580,LEN(_xlpm.w)-2)</f>
        <v>4</v>
      </c>
      <c r="H580" s="5">
        <f>_xlfn.LET(_xlpm.w,F580,LEN(_xlpm.w)-2)</f>
        <v>3</v>
      </c>
      <c r="I580" s="5">
        <f>_xlfn.LET(_xlpm.a,H580,_xlpm.b,G580,MAX(_xlpm.a,_xlpm.b))</f>
        <v>4</v>
      </c>
      <c r="J580" s="4" cm="1">
        <f t="array" ref="J580">SUM(_xlfn._xlws.FILTER($D$2:$D$673,_xlfn.MAP($E$2:$E$673,_xlfn.LAMBDA(_xlpm.x,_xlpm.x=$E580))))</f>
        <v>4.6838407494145199E-4</v>
      </c>
      <c r="K580" s="4">
        <f>$D580/J580</f>
        <v>1</v>
      </c>
      <c r="L580" s="4" cm="1">
        <f t="array" ref="L580">SUM(_xlfn._xlws.FILTER($D$2:$D$673,_xlfn.MAP($F$2:$F$673,_xlfn.LAMBDA(_xlpm.x,_xlpm.x=$F580))))</f>
        <v>2.34192037470726E-3</v>
      </c>
      <c r="M580" s="4">
        <f>$D580/L580</f>
        <v>0.2</v>
      </c>
      <c r="N580" s="4">
        <f>_xlfn.LET(_xlpm.freq,B580,_xlpm.size,H580+1,_xlpm.F,O580,LOG(1+_xlpm.freq)*LOG(1+_xlpm.size)*_xlpm.F)</f>
        <v>7.013697912484157E-2</v>
      </c>
      <c r="O580" s="4">
        <f>_xlfn.LET(_xlpm.a,M580,_xlpm.b,K580,2*_xlpm.a*_xlpm.b/(_xlpm.a+_xlpm.b))</f>
        <v>0.33333333333333337</v>
      </c>
      <c r="P580" s="4">
        <f>_xlfn.LET(_xlpm.p,K580,_xlpm.q,M580,LOG(_xlpm.p/_xlpm.q))</f>
        <v>0.69897000433601886</v>
      </c>
      <c r="Q580" s="4"/>
    </row>
    <row r="581" spans="1:17">
      <c r="A581" s="3" t="str">
        <f>_xlfn.LET(_xlpm.sep," : ",CONCATENATE(E581,_xlpm.sep,F581))</f>
        <v>~euten~ : [tn]</v>
      </c>
      <c r="B581" s="1">
        <v>1</v>
      </c>
      <c r="C581" s="3" t="s">
        <v>350</v>
      </c>
      <c r="D581" s="4">
        <f>B581/freq.sum.r1a</f>
        <v>4.6838407494145199E-4</v>
      </c>
      <c r="E581" s="3" t="str">
        <f>_xlfn.LET(_xlpm.sep,":",_xlpm.w,$C581,_xlfn.CONCAT("~",RIGHT(_xlpm.w,LEN(_xlpm.w)-FIND(_xlpm.sep,_xlpm.w)),"~"))</f>
        <v>~euten~</v>
      </c>
      <c r="F581" s="3" t="str">
        <f>_xlfn.LET(_xlpm.sep,":",_xlpm.w,$C581,_xlfn.CONCAT("[",LEFT(_xlpm.w,FIND(_xlpm.sep,_xlpm.w)-1),"]"))</f>
        <v>[tn]</v>
      </c>
      <c r="G581" s="5">
        <f>_xlfn.LET(_xlpm.w,E581,LEN(_xlpm.w)-2)</f>
        <v>5</v>
      </c>
      <c r="H581" s="5">
        <f>_xlfn.LET(_xlpm.w,F581,LEN(_xlpm.w)-2)</f>
        <v>2</v>
      </c>
      <c r="I581" s="5">
        <f>_xlfn.LET(_xlpm.a,H581,_xlpm.b,G581,MAX(_xlpm.a,_xlpm.b))</f>
        <v>5</v>
      </c>
      <c r="J581" s="4" cm="1">
        <f t="array" ref="J581">SUM(_xlfn._xlws.FILTER($D$2:$D$673,_xlfn.MAP($E$2:$E$673,_xlfn.LAMBDA(_xlpm.x,_xlpm.x=$E581))))</f>
        <v>4.6838407494145199E-4</v>
      </c>
      <c r="K581" s="4">
        <f>$D581/J581</f>
        <v>1</v>
      </c>
      <c r="L581" s="4" cm="1">
        <f t="array" ref="L581">SUM(_xlfn._xlws.FILTER($D$2:$D$673,_xlfn.MAP($F$2:$F$673,_xlfn.LAMBDA(_xlpm.x,_xlpm.x=$F581))))</f>
        <v>4.6838407494145199E-4</v>
      </c>
      <c r="M581" s="4">
        <f>$D581/L581</f>
        <v>1</v>
      </c>
      <c r="N581" s="4">
        <f>_xlfn.LET(_xlpm.freq,B581,_xlpm.size,H581+1,_xlpm.F,O581,LOG(1+_xlpm.freq)*LOG(1+_xlpm.size)*_xlpm.F)</f>
        <v>0.18123811657891309</v>
      </c>
      <c r="O581" s="4">
        <f>_xlfn.LET(_xlpm.a,M581,_xlpm.b,K581,2*_xlpm.a*_xlpm.b/(_xlpm.a+_xlpm.b))</f>
        <v>1</v>
      </c>
      <c r="P581" s="4">
        <f>_xlfn.LET(_xlpm.p,K581,_xlpm.q,M581,LOG(_xlpm.p/_xlpm.q))</f>
        <v>0</v>
      </c>
      <c r="Q581" s="4"/>
    </row>
    <row r="582" spans="1:17">
      <c r="A582" s="3" t="str">
        <f>_xlfn.LET(_xlpm.sep," : ",CONCATENATE(E582,_xlpm.sep,F582))</f>
        <v>~ersch~ : [ɐʃ]</v>
      </c>
      <c r="B582" s="1">
        <v>1</v>
      </c>
      <c r="C582" s="3" t="s">
        <v>603</v>
      </c>
      <c r="D582" s="4">
        <f>B582/freq.sum.r1a</f>
        <v>4.6838407494145199E-4</v>
      </c>
      <c r="E582" s="3" t="str">
        <f>_xlfn.LET(_xlpm.sep,":",_xlpm.w,$C582,_xlfn.CONCAT("~",RIGHT(_xlpm.w,LEN(_xlpm.w)-FIND(_xlpm.sep,_xlpm.w)),"~"))</f>
        <v>~ersch~</v>
      </c>
      <c r="F582" s="3" t="str">
        <f>_xlfn.LET(_xlpm.sep,":",_xlpm.w,$C582,_xlfn.CONCAT("[",LEFT(_xlpm.w,FIND(_xlpm.sep,_xlpm.w)-1),"]"))</f>
        <v>[ɐʃ]</v>
      </c>
      <c r="G582" s="5">
        <f>_xlfn.LET(_xlpm.w,E582,LEN(_xlpm.w)-2)</f>
        <v>5</v>
      </c>
      <c r="H582" s="5">
        <f>_xlfn.LET(_xlpm.w,F582,LEN(_xlpm.w)-2)</f>
        <v>2</v>
      </c>
      <c r="I582" s="5">
        <f>_xlfn.LET(_xlpm.a,H582,_xlpm.b,G582,MAX(_xlpm.a,_xlpm.b))</f>
        <v>5</v>
      </c>
      <c r="J582" s="4" cm="1">
        <f t="array" ref="J582">SUM(_xlfn._xlws.FILTER($D$2:$D$673,_xlfn.MAP($E$2:$E$673,_xlfn.LAMBDA(_xlpm.x,_xlpm.x=$E582))))</f>
        <v>4.6838407494145199E-4</v>
      </c>
      <c r="K582" s="4">
        <f>$D582/J582</f>
        <v>1</v>
      </c>
      <c r="L582" s="4" cm="1">
        <f t="array" ref="L582">SUM(_xlfn._xlws.FILTER($D$2:$D$673,_xlfn.MAP($F$2:$F$673,_xlfn.LAMBDA(_xlpm.x,_xlpm.x=$F582))))</f>
        <v>4.6838407494145199E-4</v>
      </c>
      <c r="M582" s="4">
        <f>$D582/L582</f>
        <v>1</v>
      </c>
      <c r="N582" s="4">
        <f>_xlfn.LET(_xlpm.freq,B582,_xlpm.size,H582+1,_xlpm.F,O582,LOG(1+_xlpm.freq)*LOG(1+_xlpm.size)*_xlpm.F)</f>
        <v>0.18123811657891309</v>
      </c>
      <c r="O582" s="4">
        <f>_xlfn.LET(_xlpm.a,M582,_xlpm.b,K582,2*_xlpm.a*_xlpm.b/(_xlpm.a+_xlpm.b))</f>
        <v>1</v>
      </c>
      <c r="P582" s="4">
        <f>_xlfn.LET(_xlpm.p,K582,_xlpm.q,M582,LOG(_xlpm.p/_xlpm.q))</f>
        <v>0</v>
      </c>
      <c r="Q582" s="4"/>
    </row>
    <row r="583" spans="1:17">
      <c r="A583" s="3" t="str">
        <f>_xlfn.LET(_xlpm.sep," : ",CONCATENATE(E583,_xlpm.sep,F583))</f>
        <v>~affen~ : [afn]</v>
      </c>
      <c r="B583" s="1">
        <v>1</v>
      </c>
      <c r="C583" s="3" t="s">
        <v>51</v>
      </c>
      <c r="D583" s="4">
        <f>B583/freq.sum.r1a</f>
        <v>4.6838407494145199E-4</v>
      </c>
      <c r="E583" s="4" t="str">
        <f>_xlfn.LET(_xlpm.sep,":",_xlpm.w,$C583,_xlfn.CONCAT("~",RIGHT(_xlpm.w,LEN(_xlpm.w)-FIND(_xlpm.sep,_xlpm.w)),"~"))</f>
        <v>~affen~</v>
      </c>
      <c r="F583" s="4" t="str">
        <f>_xlfn.LET(_xlpm.sep,":",_xlpm.w,$C583,_xlfn.CONCAT("[",LEFT(_xlpm.w,FIND(_xlpm.sep,_xlpm.w)-1),"]"))</f>
        <v>[afn]</v>
      </c>
      <c r="G583" s="5">
        <f>_xlfn.LET(_xlpm.w,E583,LEN(_xlpm.w)-2)</f>
        <v>5</v>
      </c>
      <c r="H583" s="5">
        <f>_xlfn.LET(_xlpm.w,F583,LEN(_xlpm.w)-2)</f>
        <v>3</v>
      </c>
      <c r="I583" s="5">
        <f>_xlfn.LET(_xlpm.a,H583,_xlpm.b,G583,MAX(_xlpm.a,_xlpm.b))</f>
        <v>5</v>
      </c>
      <c r="J583" s="4" cm="1">
        <f t="array" ref="J583">SUM(_xlfn._xlws.FILTER($D$2:$D$673,_xlfn.MAP($E$2:$E$673,_xlfn.LAMBDA(_xlpm.x,_xlpm.x=$E583))))</f>
        <v>4.6838407494145199E-4</v>
      </c>
      <c r="K583" s="4">
        <f>$D583/J583</f>
        <v>1</v>
      </c>
      <c r="L583" s="4" cm="1">
        <f t="array" ref="L583">SUM(_xlfn._xlws.FILTER($D$2:$D$673,_xlfn.MAP($F$2:$F$673,_xlfn.LAMBDA(_xlpm.x,_xlpm.x=$F583))))</f>
        <v>4.6838407494145199E-4</v>
      </c>
      <c r="M583" s="4">
        <f>$D583/L583</f>
        <v>1</v>
      </c>
      <c r="N583" s="4">
        <f>_xlfn.LET(_xlpm.freq,B583,_xlpm.size,H583+1,_xlpm.F,O583,LOG(1+_xlpm.freq)*LOG(1+_xlpm.size)*_xlpm.F)</f>
        <v>0.21041093737452468</v>
      </c>
      <c r="O583" s="4">
        <f>_xlfn.LET(_xlpm.a,M583,_xlpm.b,K583,2*_xlpm.a*_xlpm.b/(_xlpm.a+_xlpm.b))</f>
        <v>1</v>
      </c>
      <c r="P583" s="4">
        <f>_xlfn.LET(_xlpm.p,K583,_xlpm.q,M583,LOG(_xlpm.p/_xlpm.q))</f>
        <v>0</v>
      </c>
      <c r="Q583" s="4"/>
    </row>
    <row r="584" spans="1:17">
      <c r="A584" s="3" t="str">
        <f>_xlfn.LET(_xlpm.sep," : ",CONCATENATE(E584,_xlpm.sep,F584))</f>
        <v>~allen~ : [aln]</v>
      </c>
      <c r="B584" s="1">
        <v>1</v>
      </c>
      <c r="C584" s="3" t="s">
        <v>61</v>
      </c>
      <c r="D584" s="4">
        <f>B584/freq.sum.r1a</f>
        <v>4.6838407494145199E-4</v>
      </c>
      <c r="E584" s="3" t="str">
        <f>_xlfn.LET(_xlpm.sep,":",_xlpm.w,$C584,_xlfn.CONCAT("~",RIGHT(_xlpm.w,LEN(_xlpm.w)-FIND(_xlpm.sep,_xlpm.w)),"~"))</f>
        <v>~allen~</v>
      </c>
      <c r="F584" s="3" t="str">
        <f>_xlfn.LET(_xlpm.sep,":",_xlpm.w,$C584,_xlfn.CONCAT("[",LEFT(_xlpm.w,FIND(_xlpm.sep,_xlpm.w)-1),"]"))</f>
        <v>[aln]</v>
      </c>
      <c r="G584" s="5">
        <f>_xlfn.LET(_xlpm.w,E584,LEN(_xlpm.w)-2)</f>
        <v>5</v>
      </c>
      <c r="H584" s="5">
        <f>_xlfn.LET(_xlpm.w,F584,LEN(_xlpm.w)-2)</f>
        <v>3</v>
      </c>
      <c r="I584" s="5">
        <f>_xlfn.LET(_xlpm.a,H584,_xlpm.b,G584,MAX(_xlpm.a,_xlpm.b))</f>
        <v>5</v>
      </c>
      <c r="J584" s="4" cm="1">
        <f t="array" ref="J584">SUM(_xlfn._xlws.FILTER($D$2:$D$673,_xlfn.MAP($E$2:$E$673,_xlfn.LAMBDA(_xlpm.x,_xlpm.x=$E584))))</f>
        <v>4.6838407494145199E-4</v>
      </c>
      <c r="K584" s="4">
        <f>$D584/J584</f>
        <v>1</v>
      </c>
      <c r="L584" s="4" cm="1">
        <f t="array" ref="L584">SUM(_xlfn._xlws.FILTER($D$2:$D$673,_xlfn.MAP($F$2:$F$673,_xlfn.LAMBDA(_xlpm.x,_xlpm.x=$F584))))</f>
        <v>4.6838407494145199E-4</v>
      </c>
      <c r="M584" s="4">
        <f>$D584/L584</f>
        <v>1</v>
      </c>
      <c r="N584" s="4">
        <f>_xlfn.LET(_xlpm.freq,B584,_xlpm.size,H584+1,_xlpm.F,O584,LOG(1+_xlpm.freq)*LOG(1+_xlpm.size)*_xlpm.F)</f>
        <v>0.21041093737452468</v>
      </c>
      <c r="O584" s="4">
        <f>_xlfn.LET(_xlpm.a,M584,_xlpm.b,K584,2*_xlpm.a*_xlpm.b/(_xlpm.a+_xlpm.b))</f>
        <v>1</v>
      </c>
      <c r="P584" s="4">
        <f>_xlfn.LET(_xlpm.p,K584,_xlpm.q,M584,LOG(_xlpm.p/_xlpm.q))</f>
        <v>0</v>
      </c>
      <c r="Q584" s="4"/>
    </row>
    <row r="585" spans="1:17">
      <c r="A585" s="3" t="str">
        <f>_xlfn.LET(_xlpm.sep," : ",CONCATENATE(E585,_xlpm.sep,F585))</f>
        <v>~alsch~ : [alʃ]</v>
      </c>
      <c r="B585" s="1">
        <v>1</v>
      </c>
      <c r="C585" s="3" t="s">
        <v>68</v>
      </c>
      <c r="D585" s="4">
        <f>B585/freq.sum.r1a</f>
        <v>4.6838407494145199E-4</v>
      </c>
      <c r="E585" s="4" t="str">
        <f>_xlfn.LET(_xlpm.sep,":",_xlpm.w,$C585,_xlfn.CONCAT("~",RIGHT(_xlpm.w,LEN(_xlpm.w)-FIND(_xlpm.sep,_xlpm.w)),"~"))</f>
        <v>~alsch~</v>
      </c>
      <c r="F585" s="4" t="str">
        <f>_xlfn.LET(_xlpm.sep,":",_xlpm.w,$C585,_xlfn.CONCAT("[",LEFT(_xlpm.w,FIND(_xlpm.sep,_xlpm.w)-1),"]"))</f>
        <v>[alʃ]</v>
      </c>
      <c r="G585" s="5">
        <f>_xlfn.LET(_xlpm.w,E585,LEN(_xlpm.w)-2)</f>
        <v>5</v>
      </c>
      <c r="H585" s="5">
        <f>_xlfn.LET(_xlpm.w,F585,LEN(_xlpm.w)-2)</f>
        <v>3</v>
      </c>
      <c r="I585" s="5">
        <f>_xlfn.LET(_xlpm.a,H585,_xlpm.b,G585,MAX(_xlpm.a,_xlpm.b))</f>
        <v>5</v>
      </c>
      <c r="J585" s="4" cm="1">
        <f t="array" ref="J585">SUM(_xlfn._xlws.FILTER($D$2:$D$673,_xlfn.MAP($E$2:$E$673,_xlfn.LAMBDA(_xlpm.x,_xlpm.x=$E585))))</f>
        <v>4.6838407494145199E-4</v>
      </c>
      <c r="K585" s="4">
        <f>$D585/J585</f>
        <v>1</v>
      </c>
      <c r="L585" s="4" cm="1">
        <f t="array" ref="L585">SUM(_xlfn._xlws.FILTER($D$2:$D$673,_xlfn.MAP($F$2:$F$673,_xlfn.LAMBDA(_xlpm.x,_xlpm.x=$F585))))</f>
        <v>4.6838407494145199E-4</v>
      </c>
      <c r="M585" s="4">
        <f>$D585/L585</f>
        <v>1</v>
      </c>
      <c r="N585" s="4">
        <f>_xlfn.LET(_xlpm.freq,B585,_xlpm.size,H585+1,_xlpm.F,O585,LOG(1+_xlpm.freq)*LOG(1+_xlpm.size)*_xlpm.F)</f>
        <v>0.21041093737452468</v>
      </c>
      <c r="O585" s="4">
        <f>_xlfn.LET(_xlpm.a,M585,_xlpm.b,K585,2*_xlpm.a*_xlpm.b/(_xlpm.a+_xlpm.b))</f>
        <v>1</v>
      </c>
      <c r="P585" s="4">
        <f>_xlfn.LET(_xlpm.p,K585,_xlpm.q,M585,LOG(_xlpm.p/_xlpm.q))</f>
        <v>0</v>
      </c>
      <c r="Q585" s="4"/>
    </row>
    <row r="586" spans="1:17">
      <c r="A586" s="3" t="str">
        <f>_xlfn.LET(_xlpm.sep," : ",CONCATENATE(E586,_xlpm.sep,F586))</f>
        <v>~achen~ : [axn]</v>
      </c>
      <c r="B586" s="1">
        <v>1</v>
      </c>
      <c r="C586" s="3" t="s">
        <v>100</v>
      </c>
      <c r="D586" s="4">
        <f>B586/freq.sum.r1a</f>
        <v>4.6838407494145199E-4</v>
      </c>
      <c r="E586" s="4" t="str">
        <f>_xlfn.LET(_xlpm.sep,":",_xlpm.w,$C586,_xlfn.CONCAT("~",RIGHT(_xlpm.w,LEN(_xlpm.w)-FIND(_xlpm.sep,_xlpm.w)),"~"))</f>
        <v>~achen~</v>
      </c>
      <c r="F586" s="4" t="str">
        <f>_xlfn.LET(_xlpm.sep,":",_xlpm.w,$C586,_xlfn.CONCAT("[",LEFT(_xlpm.w,FIND(_xlpm.sep,_xlpm.w)-1),"]"))</f>
        <v>[axn]</v>
      </c>
      <c r="G586" s="5">
        <f>_xlfn.LET(_xlpm.w,E586,LEN(_xlpm.w)-2)</f>
        <v>5</v>
      </c>
      <c r="H586" s="5">
        <f>_xlfn.LET(_xlpm.w,F586,LEN(_xlpm.w)-2)</f>
        <v>3</v>
      </c>
      <c r="I586" s="5">
        <f>_xlfn.LET(_xlpm.a,H586,_xlpm.b,G586,MAX(_xlpm.a,_xlpm.b))</f>
        <v>5</v>
      </c>
      <c r="J586" s="4" cm="1">
        <f t="array" ref="J586">SUM(_xlfn._xlws.FILTER($D$2:$D$673,_xlfn.MAP($E$2:$E$673,_xlfn.LAMBDA(_xlpm.x,_xlpm.x=$E586))))</f>
        <v>4.6838407494145199E-4</v>
      </c>
      <c r="K586" s="4">
        <f>$D586/J586</f>
        <v>1</v>
      </c>
      <c r="L586" s="4" cm="1">
        <f t="array" ref="L586">SUM(_xlfn._xlws.FILTER($D$2:$D$673,_xlfn.MAP($F$2:$F$673,_xlfn.LAMBDA(_xlpm.x,_xlpm.x=$F586))))</f>
        <v>4.6838407494145199E-4</v>
      </c>
      <c r="M586" s="4">
        <f>$D586/L586</f>
        <v>1</v>
      </c>
      <c r="N586" s="4">
        <f>_xlfn.LET(_xlpm.freq,B586,_xlpm.size,H586+1,_xlpm.F,O586,LOG(1+_xlpm.freq)*LOG(1+_xlpm.size)*_xlpm.F)</f>
        <v>0.21041093737452468</v>
      </c>
      <c r="O586" s="4">
        <f>_xlfn.LET(_xlpm.a,M586,_xlpm.b,K586,2*_xlpm.a*_xlpm.b/(_xlpm.a+_xlpm.b))</f>
        <v>1</v>
      </c>
      <c r="P586" s="4">
        <f>_xlfn.LET(_xlpm.p,K586,_xlpm.q,M586,LOG(_xlpm.p/_xlpm.q))</f>
        <v>0</v>
      </c>
      <c r="Q586" s="4"/>
    </row>
    <row r="587" spans="1:17">
      <c r="A587" s="3" t="str">
        <f>_xlfn.LET(_xlpm.sep," : ",CONCATENATE(E587,_xlpm.sep,F587))</f>
        <v>~eisch~ : [aɛʃ]</v>
      </c>
      <c r="B587" s="1">
        <v>1</v>
      </c>
      <c r="C587" s="3" t="s">
        <v>197</v>
      </c>
      <c r="D587" s="4">
        <f>B587/freq.sum.r1a</f>
        <v>4.6838407494145199E-4</v>
      </c>
      <c r="E587" s="4" t="str">
        <f>_xlfn.LET(_xlpm.sep,":",_xlpm.w,$C587,_xlfn.CONCAT("~",RIGHT(_xlpm.w,LEN(_xlpm.w)-FIND(_xlpm.sep,_xlpm.w)),"~"))</f>
        <v>~eisch~</v>
      </c>
      <c r="F587" s="4" t="str">
        <f>_xlfn.LET(_xlpm.sep,":",_xlpm.w,$C587,_xlfn.CONCAT("[",LEFT(_xlpm.w,FIND(_xlpm.sep,_xlpm.w)-1),"]"))</f>
        <v>[aɛʃ]</v>
      </c>
      <c r="G587" s="5">
        <f>_xlfn.LET(_xlpm.w,E587,LEN(_xlpm.w)-2)</f>
        <v>5</v>
      </c>
      <c r="H587" s="5">
        <f>_xlfn.LET(_xlpm.w,F587,LEN(_xlpm.w)-2)</f>
        <v>3</v>
      </c>
      <c r="I587" s="5">
        <f>_xlfn.LET(_xlpm.a,H587,_xlpm.b,G587,MAX(_xlpm.a,_xlpm.b))</f>
        <v>5</v>
      </c>
      <c r="J587" s="4" cm="1">
        <f t="array" ref="J587">SUM(_xlfn._xlws.FILTER($D$2:$D$673,_xlfn.MAP($E$2:$E$673,_xlfn.LAMBDA(_xlpm.x,_xlpm.x=$E587))))</f>
        <v>4.6838407494145199E-4</v>
      </c>
      <c r="K587" s="4">
        <f>$D587/J587</f>
        <v>1</v>
      </c>
      <c r="L587" s="4" cm="1">
        <f t="array" ref="L587">SUM(_xlfn._xlws.FILTER($D$2:$D$673,_xlfn.MAP($F$2:$F$673,_xlfn.LAMBDA(_xlpm.x,_xlpm.x=$F587))))</f>
        <v>4.6838407494145199E-4</v>
      </c>
      <c r="M587" s="4">
        <f>$D587/L587</f>
        <v>1</v>
      </c>
      <c r="N587" s="4">
        <f>_xlfn.LET(_xlpm.freq,B587,_xlpm.size,H587+1,_xlpm.F,O587,LOG(1+_xlpm.freq)*LOG(1+_xlpm.size)*_xlpm.F)</f>
        <v>0.21041093737452468</v>
      </c>
      <c r="O587" s="4">
        <f>_xlfn.LET(_xlpm.a,M587,_xlpm.b,K587,2*_xlpm.a*_xlpm.b/(_xlpm.a+_xlpm.b))</f>
        <v>1</v>
      </c>
      <c r="P587" s="4">
        <f>_xlfn.LET(_xlpm.p,K587,_xlpm.q,M587,LOG(_xlpm.p/_xlpm.q))</f>
        <v>0</v>
      </c>
      <c r="Q587" s="4"/>
    </row>
    <row r="588" spans="1:17">
      <c r="A588" s="3" t="str">
        <f>_xlfn.LET(_xlpm.sep," : ",CONCATENATE(E588,_xlpm.sep,F588))</f>
        <v>~echen~ : [ɛçn]</v>
      </c>
      <c r="B588" s="1">
        <v>1</v>
      </c>
      <c r="C588" s="3" t="s">
        <v>397</v>
      </c>
      <c r="D588" s="4">
        <f>B588/freq.sum.r1a</f>
        <v>4.6838407494145199E-4</v>
      </c>
      <c r="E588" s="4" t="str">
        <f>_xlfn.LET(_xlpm.sep,":",_xlpm.w,$C588,_xlfn.CONCAT("~",RIGHT(_xlpm.w,LEN(_xlpm.w)-FIND(_xlpm.sep,_xlpm.w)),"~"))</f>
        <v>~echen~</v>
      </c>
      <c r="F588" s="4" t="str">
        <f>_xlfn.LET(_xlpm.sep,":",_xlpm.w,$C588,_xlfn.CONCAT("[",LEFT(_xlpm.w,FIND(_xlpm.sep,_xlpm.w)-1),"]"))</f>
        <v>[ɛçn]</v>
      </c>
      <c r="G588" s="5">
        <f>_xlfn.LET(_xlpm.w,E588,LEN(_xlpm.w)-2)</f>
        <v>5</v>
      </c>
      <c r="H588" s="5">
        <f>_xlfn.LET(_xlpm.w,F588,LEN(_xlpm.w)-2)</f>
        <v>3</v>
      </c>
      <c r="I588" s="5">
        <f>_xlfn.LET(_xlpm.a,H588,_xlpm.b,G588,MAX(_xlpm.a,_xlpm.b))</f>
        <v>5</v>
      </c>
      <c r="J588" s="4" cm="1">
        <f t="array" ref="J588">SUM(_xlfn._xlws.FILTER($D$2:$D$673,_xlfn.MAP($E$2:$E$673,_xlfn.LAMBDA(_xlpm.x,_xlpm.x=$E588))))</f>
        <v>4.6838407494145199E-4</v>
      </c>
      <c r="K588" s="4">
        <f>$D588/J588</f>
        <v>1</v>
      </c>
      <c r="L588" s="4" cm="1">
        <f t="array" ref="L588">SUM(_xlfn._xlws.FILTER($D$2:$D$673,_xlfn.MAP($F$2:$F$673,_xlfn.LAMBDA(_xlpm.x,_xlpm.x=$F588))))</f>
        <v>4.6838407494145199E-4</v>
      </c>
      <c r="M588" s="4">
        <f>$D588/L588</f>
        <v>1</v>
      </c>
      <c r="N588" s="4">
        <f>_xlfn.LET(_xlpm.freq,B588,_xlpm.size,H588+1,_xlpm.F,O588,LOG(1+_xlpm.freq)*LOG(1+_xlpm.size)*_xlpm.F)</f>
        <v>0.21041093737452468</v>
      </c>
      <c r="O588" s="4">
        <f>_xlfn.LET(_xlpm.a,M588,_xlpm.b,K588,2*_xlpm.a*_xlpm.b/(_xlpm.a+_xlpm.b))</f>
        <v>1</v>
      </c>
      <c r="P588" s="4">
        <f>_xlfn.LET(_xlpm.p,K588,_xlpm.q,M588,LOG(_xlpm.p/_xlpm.q))</f>
        <v>0</v>
      </c>
      <c r="Q588" s="4"/>
    </row>
    <row r="589" spans="1:17">
      <c r="A589" s="3" t="str">
        <f>_xlfn.LET(_xlpm.sep," : ",CONCATENATE(E589,_xlpm.sep,F589))</f>
        <v>~effen~ : [ɛfn]</v>
      </c>
      <c r="B589" s="1">
        <v>1</v>
      </c>
      <c r="C589" s="3" t="s">
        <v>413</v>
      </c>
      <c r="D589" s="4">
        <f>B589/freq.sum.r1a</f>
        <v>4.6838407494145199E-4</v>
      </c>
      <c r="E589" s="3" t="str">
        <f>_xlfn.LET(_xlpm.sep,":",_xlpm.w,$C589,_xlfn.CONCAT("~",RIGHT(_xlpm.w,LEN(_xlpm.w)-FIND(_xlpm.sep,_xlpm.w)),"~"))</f>
        <v>~effen~</v>
      </c>
      <c r="F589" s="3" t="str">
        <f>_xlfn.LET(_xlpm.sep,":",_xlpm.w,$C589,_xlfn.CONCAT("[",LEFT(_xlpm.w,FIND(_xlpm.sep,_xlpm.w)-1),"]"))</f>
        <v>[ɛfn]</v>
      </c>
      <c r="G589" s="5">
        <f>_xlfn.LET(_xlpm.w,E589,LEN(_xlpm.w)-2)</f>
        <v>5</v>
      </c>
      <c r="H589" s="5">
        <f>_xlfn.LET(_xlpm.w,F589,LEN(_xlpm.w)-2)</f>
        <v>3</v>
      </c>
      <c r="I589" s="5">
        <f>_xlfn.LET(_xlpm.a,H589,_xlpm.b,G589,MAX(_xlpm.a,_xlpm.b))</f>
        <v>5</v>
      </c>
      <c r="J589" s="4" cm="1">
        <f t="array" ref="J589">SUM(_xlfn._xlws.FILTER($D$2:$D$673,_xlfn.MAP($E$2:$E$673,_xlfn.LAMBDA(_xlpm.x,_xlpm.x=$E589))))</f>
        <v>4.6838407494145199E-4</v>
      </c>
      <c r="K589" s="4">
        <f>$D589/J589</f>
        <v>1</v>
      </c>
      <c r="L589" s="4" cm="1">
        <f t="array" ref="L589">SUM(_xlfn._xlws.FILTER($D$2:$D$673,_xlfn.MAP($F$2:$F$673,_xlfn.LAMBDA(_xlpm.x,_xlpm.x=$F589))))</f>
        <v>4.6838407494145199E-4</v>
      </c>
      <c r="M589" s="4">
        <f>$D589/L589</f>
        <v>1</v>
      </c>
      <c r="N589" s="4">
        <f>_xlfn.LET(_xlpm.freq,B589,_xlpm.size,H589+1,_xlpm.F,O589,LOG(1+_xlpm.freq)*LOG(1+_xlpm.size)*_xlpm.F)</f>
        <v>0.21041093737452468</v>
      </c>
      <c r="O589" s="4">
        <f>_xlfn.LET(_xlpm.a,M589,_xlpm.b,K589,2*_xlpm.a*_xlpm.b/(_xlpm.a+_xlpm.b))</f>
        <v>1</v>
      </c>
      <c r="P589" s="4">
        <f>_xlfn.LET(_xlpm.p,K589,_xlpm.q,M589,LOG(_xlpm.p/_xlpm.q))</f>
        <v>0</v>
      </c>
      <c r="Q589" s="4"/>
    </row>
    <row r="590" spans="1:17">
      <c r="A590" s="3" t="str">
        <f>_xlfn.LET(_xlpm.sep," : ",CONCATENATE(E590,_xlpm.sep,F590))</f>
        <v>~offen~ : [ɔfn]</v>
      </c>
      <c r="B590" s="1">
        <v>1</v>
      </c>
      <c r="C590" s="3" t="s">
        <v>414</v>
      </c>
      <c r="D590" s="4">
        <f>B590/freq.sum.r1a</f>
        <v>4.6838407494145199E-4</v>
      </c>
      <c r="E590" s="4" t="str">
        <f>_xlfn.LET(_xlpm.sep,":",_xlpm.w,$C590,_xlfn.CONCAT("~",RIGHT(_xlpm.w,LEN(_xlpm.w)-FIND(_xlpm.sep,_xlpm.w)),"~"))</f>
        <v>~offen~</v>
      </c>
      <c r="F590" s="4" t="str">
        <f>_xlfn.LET(_xlpm.sep,":",_xlpm.w,$C590,_xlfn.CONCAT("[",LEFT(_xlpm.w,FIND(_xlpm.sep,_xlpm.w)-1),"]"))</f>
        <v>[ɔfn]</v>
      </c>
      <c r="G590" s="5">
        <f>_xlfn.LET(_xlpm.w,E590,LEN(_xlpm.w)-2)</f>
        <v>5</v>
      </c>
      <c r="H590" s="5">
        <f>_xlfn.LET(_xlpm.w,F590,LEN(_xlpm.w)-2)</f>
        <v>3</v>
      </c>
      <c r="I590" s="5">
        <f>_xlfn.LET(_xlpm.a,H590,_xlpm.b,G590,MAX(_xlpm.a,_xlpm.b))</f>
        <v>5</v>
      </c>
      <c r="J590" s="4" cm="1">
        <f t="array" ref="J590">SUM(_xlfn._xlws.FILTER($D$2:$D$673,_xlfn.MAP($E$2:$E$673,_xlfn.LAMBDA(_xlpm.x,_xlpm.x=$E590))))</f>
        <v>4.6838407494145199E-4</v>
      </c>
      <c r="K590" s="4">
        <f>$D590/J590</f>
        <v>1</v>
      </c>
      <c r="L590" s="4" cm="1">
        <f t="array" ref="L590">SUM(_xlfn._xlws.FILTER($D$2:$D$673,_xlfn.MAP($F$2:$F$673,_xlfn.LAMBDA(_xlpm.x,_xlpm.x=$F590))))</f>
        <v>4.6838407494145199E-4</v>
      </c>
      <c r="M590" s="4">
        <f>$D590/L590</f>
        <v>1</v>
      </c>
      <c r="N590" s="4">
        <f>_xlfn.LET(_xlpm.freq,B590,_xlpm.size,H590+1,_xlpm.F,O590,LOG(1+_xlpm.freq)*LOG(1+_xlpm.size)*_xlpm.F)</f>
        <v>0.21041093737452468</v>
      </c>
      <c r="O590" s="4">
        <f>_xlfn.LET(_xlpm.a,M590,_xlpm.b,K590,2*_xlpm.a*_xlpm.b/(_xlpm.a+_xlpm.b))</f>
        <v>1</v>
      </c>
      <c r="P590" s="4">
        <f>_xlfn.LET(_xlpm.p,K590,_xlpm.q,M590,LOG(_xlpm.p/_xlpm.q))</f>
        <v>0</v>
      </c>
      <c r="Q590" s="4"/>
    </row>
    <row r="591" spans="1:17">
      <c r="A591" s="3" t="str">
        <f>_xlfn.LET(_xlpm.sep," : ",CONCATENATE(E591,_xlpm.sep,F591))</f>
        <v>~ocken~ : [ɔkŋ]</v>
      </c>
      <c r="B591" s="1">
        <v>1</v>
      </c>
      <c r="C591" s="3" t="s">
        <v>435</v>
      </c>
      <c r="D591" s="4">
        <f>B591/freq.sum.r1a</f>
        <v>4.6838407494145199E-4</v>
      </c>
      <c r="E591" s="3" t="str">
        <f>_xlfn.LET(_xlpm.sep,":",_xlpm.w,$C591,_xlfn.CONCAT("~",RIGHT(_xlpm.w,LEN(_xlpm.w)-FIND(_xlpm.sep,_xlpm.w)),"~"))</f>
        <v>~ocken~</v>
      </c>
      <c r="F591" s="3" t="str">
        <f>_xlfn.LET(_xlpm.sep,":",_xlpm.w,$C591,_xlfn.CONCAT("[",LEFT(_xlpm.w,FIND(_xlpm.sep,_xlpm.w)-1),"]"))</f>
        <v>[ɔkŋ]</v>
      </c>
      <c r="G591" s="5">
        <f>_xlfn.LET(_xlpm.w,E591,LEN(_xlpm.w)-2)</f>
        <v>5</v>
      </c>
      <c r="H591" s="5">
        <f>_xlfn.LET(_xlpm.w,F591,LEN(_xlpm.w)-2)</f>
        <v>3</v>
      </c>
      <c r="I591" s="5">
        <f>_xlfn.LET(_xlpm.a,H591,_xlpm.b,G591,MAX(_xlpm.a,_xlpm.b))</f>
        <v>5</v>
      </c>
      <c r="J591" s="4" cm="1">
        <f t="array" ref="J591">SUM(_xlfn._xlws.FILTER($D$2:$D$673,_xlfn.MAP($E$2:$E$673,_xlfn.LAMBDA(_xlpm.x,_xlpm.x=$E591))))</f>
        <v>4.6838407494145199E-4</v>
      </c>
      <c r="K591" s="4">
        <f>$D591/J591</f>
        <v>1</v>
      </c>
      <c r="L591" s="4" cm="1">
        <f t="array" ref="L591">SUM(_xlfn._xlws.FILTER($D$2:$D$673,_xlfn.MAP($F$2:$F$673,_xlfn.LAMBDA(_xlpm.x,_xlpm.x=$F591))))</f>
        <v>4.6838407494145199E-4</v>
      </c>
      <c r="M591" s="4">
        <f>$D591/L591</f>
        <v>1</v>
      </c>
      <c r="N591" s="4">
        <f>_xlfn.LET(_xlpm.freq,B591,_xlpm.size,H591+1,_xlpm.F,O591,LOG(1+_xlpm.freq)*LOG(1+_xlpm.size)*_xlpm.F)</f>
        <v>0.21041093737452468</v>
      </c>
      <c r="O591" s="4">
        <f>_xlfn.LET(_xlpm.a,M591,_xlpm.b,K591,2*_xlpm.a*_xlpm.b/(_xlpm.a+_xlpm.b))</f>
        <v>1</v>
      </c>
      <c r="P591" s="4">
        <f>_xlfn.LET(_xlpm.p,K591,_xlpm.q,M591,LOG(_xlpm.p/_xlpm.q))</f>
        <v>0</v>
      </c>
      <c r="Q591" s="4"/>
    </row>
    <row r="592" spans="1:17">
      <c r="A592" s="3" t="str">
        <f>_xlfn.LET(_xlpm.sep," : ",CONCATENATE(E592,_xlpm.sep,F592))</f>
        <v>~ollen~ : [ɔln]</v>
      </c>
      <c r="B592" s="1">
        <v>1</v>
      </c>
      <c r="C592" s="3" t="s">
        <v>454</v>
      </c>
      <c r="D592" s="4">
        <f>B592/freq.sum.r1a</f>
        <v>4.6838407494145199E-4</v>
      </c>
      <c r="E592" s="4" t="str">
        <f>_xlfn.LET(_xlpm.sep,":",_xlpm.w,$C592,_xlfn.CONCAT("~",RIGHT(_xlpm.w,LEN(_xlpm.w)-FIND(_xlpm.sep,_xlpm.w)),"~"))</f>
        <v>~ollen~</v>
      </c>
      <c r="F592" s="4" t="str">
        <f>_xlfn.LET(_xlpm.sep,":",_xlpm.w,$C592,_xlfn.CONCAT("[",LEFT(_xlpm.w,FIND(_xlpm.sep,_xlpm.w)-1),"]"))</f>
        <v>[ɔln]</v>
      </c>
      <c r="G592" s="5">
        <f>_xlfn.LET(_xlpm.w,E592,LEN(_xlpm.w)-2)</f>
        <v>5</v>
      </c>
      <c r="H592" s="5">
        <f>_xlfn.LET(_xlpm.w,F592,LEN(_xlpm.w)-2)</f>
        <v>3</v>
      </c>
      <c r="I592" s="5">
        <f>_xlfn.LET(_xlpm.a,H592,_xlpm.b,G592,MAX(_xlpm.a,_xlpm.b))</f>
        <v>5</v>
      </c>
      <c r="J592" s="4" cm="1">
        <f t="array" ref="J592">SUM(_xlfn._xlws.FILTER($D$2:$D$673,_xlfn.MAP($E$2:$E$673,_xlfn.LAMBDA(_xlpm.x,_xlpm.x=$E592))))</f>
        <v>4.6838407494145199E-4</v>
      </c>
      <c r="K592" s="4">
        <f>$D592/J592</f>
        <v>1</v>
      </c>
      <c r="L592" s="4" cm="1">
        <f t="array" ref="L592">SUM(_xlfn._xlws.FILTER($D$2:$D$673,_xlfn.MAP($F$2:$F$673,_xlfn.LAMBDA(_xlpm.x,_xlpm.x=$F592))))</f>
        <v>4.6838407494145199E-4</v>
      </c>
      <c r="M592" s="4">
        <f>$D592/L592</f>
        <v>1</v>
      </c>
      <c r="N592" s="4">
        <f>_xlfn.LET(_xlpm.freq,B592,_xlpm.size,H592+1,_xlpm.F,O592,LOG(1+_xlpm.freq)*LOG(1+_xlpm.size)*_xlpm.F)</f>
        <v>0.21041093737452468</v>
      </c>
      <c r="O592" s="4">
        <f>_xlfn.LET(_xlpm.a,M592,_xlpm.b,K592,2*_xlpm.a*_xlpm.b/(_xlpm.a+_xlpm.b))</f>
        <v>1</v>
      </c>
      <c r="P592" s="4">
        <f>_xlfn.LET(_xlpm.p,K592,_xlpm.q,M592,LOG(_xlpm.p/_xlpm.q))</f>
        <v>0</v>
      </c>
      <c r="Q592" s="4"/>
    </row>
    <row r="593" spans="1:17">
      <c r="A593" s="3" t="str">
        <f>_xlfn.LET(_xlpm.sep," : ",CONCATENATE(E593,_xlpm.sep,F593))</f>
        <v>~üllen~ : [ʏln]</v>
      </c>
      <c r="B593" s="1">
        <v>1</v>
      </c>
      <c r="C593" s="3" t="s">
        <v>456</v>
      </c>
      <c r="D593" s="4">
        <f>B593/freq.sum.r1a</f>
        <v>4.6838407494145199E-4</v>
      </c>
      <c r="E593" s="4" t="str">
        <f>_xlfn.LET(_xlpm.sep,":",_xlpm.w,$C593,_xlfn.CONCAT("~",RIGHT(_xlpm.w,LEN(_xlpm.w)-FIND(_xlpm.sep,_xlpm.w)),"~"))</f>
        <v>~üllen~</v>
      </c>
      <c r="F593" s="4" t="str">
        <f>_xlfn.LET(_xlpm.sep,":",_xlpm.w,$C593,_xlfn.CONCAT("[",LEFT(_xlpm.w,FIND(_xlpm.sep,_xlpm.w)-1),"]"))</f>
        <v>[ʏln]</v>
      </c>
      <c r="G593" s="5">
        <f>_xlfn.LET(_xlpm.w,E593,LEN(_xlpm.w)-2)</f>
        <v>5</v>
      </c>
      <c r="H593" s="5">
        <f>_xlfn.LET(_xlpm.w,F593,LEN(_xlpm.w)-2)</f>
        <v>3</v>
      </c>
      <c r="I593" s="5">
        <f>_xlfn.LET(_xlpm.a,H593,_xlpm.b,G593,MAX(_xlpm.a,_xlpm.b))</f>
        <v>5</v>
      </c>
      <c r="J593" s="4" cm="1">
        <f t="array" ref="J593">SUM(_xlfn._xlws.FILTER($D$2:$D$673,_xlfn.MAP($E$2:$E$673,_xlfn.LAMBDA(_xlpm.x,_xlpm.x=$E593))))</f>
        <v>4.6838407494145199E-4</v>
      </c>
      <c r="K593" s="4">
        <f>$D593/J593</f>
        <v>1</v>
      </c>
      <c r="L593" s="4" cm="1">
        <f t="array" ref="L593">SUM(_xlfn._xlws.FILTER($D$2:$D$673,_xlfn.MAP($F$2:$F$673,_xlfn.LAMBDA(_xlpm.x,_xlpm.x=$F593))))</f>
        <v>4.6838407494145199E-4</v>
      </c>
      <c r="M593" s="4">
        <f>$D593/L593</f>
        <v>1</v>
      </c>
      <c r="N593" s="4">
        <f>_xlfn.LET(_xlpm.freq,B593,_xlpm.size,H593+1,_xlpm.F,O593,LOG(1+_xlpm.freq)*LOG(1+_xlpm.size)*_xlpm.F)</f>
        <v>0.21041093737452468</v>
      </c>
      <c r="O593" s="4">
        <f>_xlfn.LET(_xlpm.a,M593,_xlpm.b,K593,2*_xlpm.a*_xlpm.b/(_xlpm.a+_xlpm.b))</f>
        <v>1</v>
      </c>
      <c r="P593" s="4">
        <f>_xlfn.LET(_xlpm.p,K593,_xlpm.q,M593,LOG(_xlpm.p/_xlpm.q))</f>
        <v>0</v>
      </c>
      <c r="Q593" s="4"/>
    </row>
    <row r="594" spans="1:17">
      <c r="A594" s="3" t="str">
        <f>_xlfn.LET(_xlpm.sep," : ",CONCATENATE(E594,_xlpm.sep,F594))</f>
        <v>~immel~ : [ɪml]</v>
      </c>
      <c r="B594" s="1">
        <v>1</v>
      </c>
      <c r="C594" s="3" t="s">
        <v>474</v>
      </c>
      <c r="D594" s="4">
        <f>B594/freq.sum.r1a</f>
        <v>4.6838407494145199E-4</v>
      </c>
      <c r="E594" s="3" t="str">
        <f>_xlfn.LET(_xlpm.sep,":",_xlpm.w,$C594,_xlfn.CONCAT("~",RIGHT(_xlpm.w,LEN(_xlpm.w)-FIND(_xlpm.sep,_xlpm.w)),"~"))</f>
        <v>~immel~</v>
      </c>
      <c r="F594" s="3" t="str">
        <f>_xlfn.LET(_xlpm.sep,":",_xlpm.w,$C594,_xlfn.CONCAT("[",LEFT(_xlpm.w,FIND(_xlpm.sep,_xlpm.w)-1),"]"))</f>
        <v>[ɪml]</v>
      </c>
      <c r="G594" s="5">
        <f>_xlfn.LET(_xlpm.w,E594,LEN(_xlpm.w)-2)</f>
        <v>5</v>
      </c>
      <c r="H594" s="5">
        <f>_xlfn.LET(_xlpm.w,F594,LEN(_xlpm.w)-2)</f>
        <v>3</v>
      </c>
      <c r="I594" s="5">
        <f>_xlfn.LET(_xlpm.a,H594,_xlpm.b,G594,MAX(_xlpm.a,_xlpm.b))</f>
        <v>5</v>
      </c>
      <c r="J594" s="4" cm="1">
        <f t="array" ref="J594">SUM(_xlfn._xlws.FILTER($D$2:$D$673,_xlfn.MAP($E$2:$E$673,_xlfn.LAMBDA(_xlpm.x,_xlpm.x=$E594))))</f>
        <v>4.6838407494145199E-4</v>
      </c>
      <c r="K594" s="4">
        <f>$D594/J594</f>
        <v>1</v>
      </c>
      <c r="L594" s="4" cm="1">
        <f t="array" ref="L594">SUM(_xlfn._xlws.FILTER($D$2:$D$673,_xlfn.MAP($F$2:$F$673,_xlfn.LAMBDA(_xlpm.x,_xlpm.x=$F594))))</f>
        <v>4.6838407494145199E-4</v>
      </c>
      <c r="M594" s="4">
        <f>$D594/L594</f>
        <v>1</v>
      </c>
      <c r="N594" s="4">
        <f>_xlfn.LET(_xlpm.freq,B594,_xlpm.size,H594+1,_xlpm.F,O594,LOG(1+_xlpm.freq)*LOG(1+_xlpm.size)*_xlpm.F)</f>
        <v>0.21041093737452468</v>
      </c>
      <c r="O594" s="4">
        <f>_xlfn.LET(_xlpm.a,M594,_xlpm.b,K594,2*_xlpm.a*_xlpm.b/(_xlpm.a+_xlpm.b))</f>
        <v>1</v>
      </c>
      <c r="P594" s="4">
        <f>_xlfn.LET(_xlpm.p,K594,_xlpm.q,M594,LOG(_xlpm.p/_xlpm.q))</f>
        <v>0</v>
      </c>
      <c r="Q594" s="4"/>
    </row>
    <row r="595" spans="1:17">
      <c r="A595" s="3" t="str">
        <f>_xlfn.LET(_xlpm.sep," : ",CONCATENATE(E595,_xlpm.sep,F595))</f>
        <v>~ensch~ : [ɛnʃ]</v>
      </c>
      <c r="B595" s="1">
        <v>1</v>
      </c>
      <c r="C595" s="3" t="s">
        <v>520</v>
      </c>
      <c r="D595" s="4">
        <f>B595/freq.sum.r1a</f>
        <v>4.6838407494145199E-4</v>
      </c>
      <c r="E595" s="3" t="str">
        <f>_xlfn.LET(_xlpm.sep,":",_xlpm.w,$C595,_xlfn.CONCAT("~",RIGHT(_xlpm.w,LEN(_xlpm.w)-FIND(_xlpm.sep,_xlpm.w)),"~"))</f>
        <v>~ensch~</v>
      </c>
      <c r="F595" s="3" t="str">
        <f>_xlfn.LET(_xlpm.sep,":",_xlpm.w,$C595,_xlfn.CONCAT("[",LEFT(_xlpm.w,FIND(_xlpm.sep,_xlpm.w)-1),"]"))</f>
        <v>[ɛnʃ]</v>
      </c>
      <c r="G595" s="5">
        <f>_xlfn.LET(_xlpm.w,E595,LEN(_xlpm.w)-2)</f>
        <v>5</v>
      </c>
      <c r="H595" s="5">
        <f>_xlfn.LET(_xlpm.w,F595,LEN(_xlpm.w)-2)</f>
        <v>3</v>
      </c>
      <c r="I595" s="5">
        <f>_xlfn.LET(_xlpm.a,H595,_xlpm.b,G595,MAX(_xlpm.a,_xlpm.b))</f>
        <v>5</v>
      </c>
      <c r="J595" s="4" cm="1">
        <f t="array" ref="J595">SUM(_xlfn._xlws.FILTER($D$2:$D$673,_xlfn.MAP($E$2:$E$673,_xlfn.LAMBDA(_xlpm.x,_xlpm.x=$E595))))</f>
        <v>4.6838407494145199E-4</v>
      </c>
      <c r="K595" s="4">
        <f>$D595/J595</f>
        <v>1</v>
      </c>
      <c r="L595" s="4" cm="1">
        <f t="array" ref="L595">SUM(_xlfn._xlws.FILTER($D$2:$D$673,_xlfn.MAP($F$2:$F$673,_xlfn.LAMBDA(_xlpm.x,_xlpm.x=$F595))))</f>
        <v>4.6838407494145199E-4</v>
      </c>
      <c r="M595" s="4">
        <f>$D595/L595</f>
        <v>1</v>
      </c>
      <c r="N595" s="4">
        <f>_xlfn.LET(_xlpm.freq,B595,_xlpm.size,H595+1,_xlpm.F,O595,LOG(1+_xlpm.freq)*LOG(1+_xlpm.size)*_xlpm.F)</f>
        <v>0.21041093737452468</v>
      </c>
      <c r="O595" s="4">
        <f>_xlfn.LET(_xlpm.a,M595,_xlpm.b,K595,2*_xlpm.a*_xlpm.b/(_xlpm.a+_xlpm.b))</f>
        <v>1</v>
      </c>
      <c r="P595" s="4">
        <f>_xlfn.LET(_xlpm.p,K595,_xlpm.q,M595,LOG(_xlpm.p/_xlpm.q))</f>
        <v>0</v>
      </c>
      <c r="Q595" s="4"/>
    </row>
    <row r="596" spans="1:17">
      <c r="A596" s="3" t="str">
        <f>_xlfn.LET(_xlpm.sep," : ",CONCATENATE(E596,_xlpm.sep,F596))</f>
        <v>~üssel~ : [ʏsl]</v>
      </c>
      <c r="B596" s="1">
        <v>1</v>
      </c>
      <c r="C596" s="3" t="s">
        <v>543</v>
      </c>
      <c r="D596" s="4">
        <f>B596/freq.sum.r1a</f>
        <v>4.6838407494145199E-4</v>
      </c>
      <c r="E596" s="3" t="str">
        <f>_xlfn.LET(_xlpm.sep,":",_xlpm.w,$C596,_xlfn.CONCAT("~",RIGHT(_xlpm.w,LEN(_xlpm.w)-FIND(_xlpm.sep,_xlpm.w)),"~"))</f>
        <v>~üssel~</v>
      </c>
      <c r="F596" s="3" t="str">
        <f>_xlfn.LET(_xlpm.sep,":",_xlpm.w,$C596,_xlfn.CONCAT("[",LEFT(_xlpm.w,FIND(_xlpm.sep,_xlpm.w)-1),"]"))</f>
        <v>[ʏsl]</v>
      </c>
      <c r="G596" s="5">
        <f>_xlfn.LET(_xlpm.w,E596,LEN(_xlpm.w)-2)</f>
        <v>5</v>
      </c>
      <c r="H596" s="5">
        <f>_xlfn.LET(_xlpm.w,F596,LEN(_xlpm.w)-2)</f>
        <v>3</v>
      </c>
      <c r="I596" s="5">
        <f>_xlfn.LET(_xlpm.a,H596,_xlpm.b,G596,MAX(_xlpm.a,_xlpm.b))</f>
        <v>5</v>
      </c>
      <c r="J596" s="4" cm="1">
        <f t="array" ref="J596">SUM(_xlfn._xlws.FILTER($D$2:$D$673,_xlfn.MAP($E$2:$E$673,_xlfn.LAMBDA(_xlpm.x,_xlpm.x=$E596))))</f>
        <v>4.6838407494145199E-4</v>
      </c>
      <c r="K596" s="4">
        <f>$D596/J596</f>
        <v>1</v>
      </c>
      <c r="L596" s="4" cm="1">
        <f t="array" ref="L596">SUM(_xlfn._xlws.FILTER($D$2:$D$673,_xlfn.MAP($F$2:$F$673,_xlfn.LAMBDA(_xlpm.x,_xlpm.x=$F596))))</f>
        <v>4.6838407494145199E-4</v>
      </c>
      <c r="M596" s="4">
        <f>$D596/L596</f>
        <v>1</v>
      </c>
      <c r="N596" s="4">
        <f>_xlfn.LET(_xlpm.freq,B596,_xlpm.size,H596+1,_xlpm.F,O596,LOG(1+_xlpm.freq)*LOG(1+_xlpm.size)*_xlpm.F)</f>
        <v>0.21041093737452468</v>
      </c>
      <c r="O596" s="4">
        <f>_xlfn.LET(_xlpm.a,M596,_xlpm.b,K596,2*_xlpm.a*_xlpm.b/(_xlpm.a+_xlpm.b))</f>
        <v>1</v>
      </c>
      <c r="P596" s="4">
        <f>_xlfn.LET(_xlpm.p,K596,_xlpm.q,M596,LOG(_xlpm.p/_xlpm.q))</f>
        <v>0</v>
      </c>
      <c r="Q596" s="4"/>
    </row>
    <row r="597" spans="1:17">
      <c r="A597" s="3" t="str">
        <f>_xlfn.LET(_xlpm.sep," : ",CONCATENATE(E597,_xlpm.sep,F597))</f>
        <v>~üssen~ : [ʏsn]</v>
      </c>
      <c r="B597" s="1">
        <v>1</v>
      </c>
      <c r="C597" s="3" t="s">
        <v>546</v>
      </c>
      <c r="D597" s="4">
        <f>B597/freq.sum.r1a</f>
        <v>4.6838407494145199E-4</v>
      </c>
      <c r="E597" s="3" t="str">
        <f>_xlfn.LET(_xlpm.sep,":",_xlpm.w,$C597,_xlfn.CONCAT("~",RIGHT(_xlpm.w,LEN(_xlpm.w)-FIND(_xlpm.sep,_xlpm.w)),"~"))</f>
        <v>~üssen~</v>
      </c>
      <c r="F597" s="3" t="str">
        <f>_xlfn.LET(_xlpm.sep,":",_xlpm.w,$C597,_xlfn.CONCAT("[",LEFT(_xlpm.w,FIND(_xlpm.sep,_xlpm.w)-1),"]"))</f>
        <v>[ʏsn]</v>
      </c>
      <c r="G597" s="5">
        <f>_xlfn.LET(_xlpm.w,E597,LEN(_xlpm.w)-2)</f>
        <v>5</v>
      </c>
      <c r="H597" s="5">
        <f>_xlfn.LET(_xlpm.w,F597,LEN(_xlpm.w)-2)</f>
        <v>3</v>
      </c>
      <c r="I597" s="5">
        <f>_xlfn.LET(_xlpm.a,H597,_xlpm.b,G597,MAX(_xlpm.a,_xlpm.b))</f>
        <v>5</v>
      </c>
      <c r="J597" s="4" cm="1">
        <f t="array" ref="J597">SUM(_xlfn._xlws.FILTER($D$2:$D$673,_xlfn.MAP($E$2:$E$673,_xlfn.LAMBDA(_xlpm.x,_xlpm.x=$E597))))</f>
        <v>4.6838407494145199E-4</v>
      </c>
      <c r="K597" s="4">
        <f>$D597/J597</f>
        <v>1</v>
      </c>
      <c r="L597" s="4" cm="1">
        <f t="array" ref="L597">SUM(_xlfn._xlws.FILTER($D$2:$D$673,_xlfn.MAP($F$2:$F$673,_xlfn.LAMBDA(_xlpm.x,_xlpm.x=$F597))))</f>
        <v>4.6838407494145199E-4</v>
      </c>
      <c r="M597" s="4">
        <f>$D597/L597</f>
        <v>1</v>
      </c>
      <c r="N597" s="4">
        <f>_xlfn.LET(_xlpm.freq,B597,_xlpm.size,H597+1,_xlpm.F,O597,LOG(1+_xlpm.freq)*LOG(1+_xlpm.size)*_xlpm.F)</f>
        <v>0.21041093737452468</v>
      </c>
      <c r="O597" s="4">
        <f>_xlfn.LET(_xlpm.a,M597,_xlpm.b,K597,2*_xlpm.a*_xlpm.b/(_xlpm.a+_xlpm.b))</f>
        <v>1</v>
      </c>
      <c r="P597" s="4">
        <f>_xlfn.LET(_xlpm.p,K597,_xlpm.q,M597,LOG(_xlpm.p/_xlpm.q))</f>
        <v>0</v>
      </c>
      <c r="Q597" s="4"/>
    </row>
    <row r="598" spans="1:17">
      <c r="A598" s="3" t="str">
        <f>_xlfn.LET(_xlpm.sep," : ",CONCATENATE(E598,_xlpm.sep,F598))</f>
        <v>~utsch~ : [ʊtʃ]</v>
      </c>
      <c r="B598" s="1">
        <v>1</v>
      </c>
      <c r="C598" s="3" t="s">
        <v>582</v>
      </c>
      <c r="D598" s="4">
        <f>B598/freq.sum.r1a</f>
        <v>4.6838407494145199E-4</v>
      </c>
      <c r="E598" s="4" t="str">
        <f>_xlfn.LET(_xlpm.sep,":",_xlpm.w,$C598,_xlfn.CONCAT("~",RIGHT(_xlpm.w,LEN(_xlpm.w)-FIND(_xlpm.sep,_xlpm.w)),"~"))</f>
        <v>~utsch~</v>
      </c>
      <c r="F598" s="4" t="str">
        <f>_xlfn.LET(_xlpm.sep,":",_xlpm.w,$C598,_xlfn.CONCAT("[",LEFT(_xlpm.w,FIND(_xlpm.sep,_xlpm.w)-1),"]"))</f>
        <v>[ʊtʃ]</v>
      </c>
      <c r="G598" s="5">
        <f>_xlfn.LET(_xlpm.w,E598,LEN(_xlpm.w)-2)</f>
        <v>5</v>
      </c>
      <c r="H598" s="5">
        <f>_xlfn.LET(_xlpm.w,F598,LEN(_xlpm.w)-2)</f>
        <v>3</v>
      </c>
      <c r="I598" s="5">
        <f>_xlfn.LET(_xlpm.a,H598,_xlpm.b,G598,MAX(_xlpm.a,_xlpm.b))</f>
        <v>5</v>
      </c>
      <c r="J598" s="4" cm="1">
        <f t="array" ref="J598">SUM(_xlfn._xlws.FILTER($D$2:$D$673,_xlfn.MAP($E$2:$E$673,_xlfn.LAMBDA(_xlpm.x,_xlpm.x=$E598))))</f>
        <v>4.6838407494145199E-4</v>
      </c>
      <c r="K598" s="4">
        <f>$D598/J598</f>
        <v>1</v>
      </c>
      <c r="L598" s="4" cm="1">
        <f t="array" ref="L598">SUM(_xlfn._xlws.FILTER($D$2:$D$673,_xlfn.MAP($F$2:$F$673,_xlfn.LAMBDA(_xlpm.x,_xlpm.x=$F598))))</f>
        <v>4.6838407494145199E-4</v>
      </c>
      <c r="M598" s="4">
        <f>$D598/L598</f>
        <v>1</v>
      </c>
      <c r="N598" s="4">
        <f>_xlfn.LET(_xlpm.freq,B598,_xlpm.size,H598+1,_xlpm.F,O598,LOG(1+_xlpm.freq)*LOG(1+_xlpm.size)*_xlpm.F)</f>
        <v>0.21041093737452468</v>
      </c>
      <c r="O598" s="4">
        <f>_xlfn.LET(_xlpm.a,M598,_xlpm.b,K598,2*_xlpm.a*_xlpm.b/(_xlpm.a+_xlpm.b))</f>
        <v>1</v>
      </c>
      <c r="P598" s="4">
        <f>_xlfn.LET(_xlpm.p,K598,_xlpm.q,M598,LOG(_xlpm.p/_xlpm.q))</f>
        <v>0</v>
      </c>
      <c r="Q598" s="4"/>
    </row>
    <row r="599" spans="1:17">
      <c r="A599" s="3" t="str">
        <f>_xlfn.LET(_xlpm.sep," : ",CONCATENATE(E599,_xlpm.sep,F599))</f>
        <v>~ochen~ : [ɔxn]</v>
      </c>
      <c r="B599" s="1">
        <v>1</v>
      </c>
      <c r="C599" s="3" t="s">
        <v>589</v>
      </c>
      <c r="D599" s="4">
        <f>B599/freq.sum.r1a</f>
        <v>4.6838407494145199E-4</v>
      </c>
      <c r="E599" s="3" t="str">
        <f>_xlfn.LET(_xlpm.sep,":",_xlpm.w,$C599,_xlfn.CONCAT("~",RIGHT(_xlpm.w,LEN(_xlpm.w)-FIND(_xlpm.sep,_xlpm.w)),"~"))</f>
        <v>~ochen~</v>
      </c>
      <c r="F599" s="3" t="str">
        <f>_xlfn.LET(_xlpm.sep,":",_xlpm.w,$C599,_xlfn.CONCAT("[",LEFT(_xlpm.w,FIND(_xlpm.sep,_xlpm.w)-1),"]"))</f>
        <v>[ɔxn]</v>
      </c>
      <c r="G599" s="5">
        <f>_xlfn.LET(_xlpm.w,E599,LEN(_xlpm.w)-2)</f>
        <v>5</v>
      </c>
      <c r="H599" s="5">
        <f>_xlfn.LET(_xlpm.w,F599,LEN(_xlpm.w)-2)</f>
        <v>3</v>
      </c>
      <c r="I599" s="5">
        <f>_xlfn.LET(_xlpm.a,H599,_xlpm.b,G599,MAX(_xlpm.a,_xlpm.b))</f>
        <v>5</v>
      </c>
      <c r="J599" s="4" cm="1">
        <f t="array" ref="J599">SUM(_xlfn._xlws.FILTER($D$2:$D$673,_xlfn.MAP($E$2:$E$673,_xlfn.LAMBDA(_xlpm.x,_xlpm.x=$E599))))</f>
        <v>4.6838407494145199E-4</v>
      </c>
      <c r="K599" s="4">
        <f>$D599/J599</f>
        <v>1</v>
      </c>
      <c r="L599" s="4" cm="1">
        <f t="array" ref="L599">SUM(_xlfn._xlws.FILTER($D$2:$D$673,_xlfn.MAP($F$2:$F$673,_xlfn.LAMBDA(_xlpm.x,_xlpm.x=$F599))))</f>
        <v>4.6838407494145199E-4</v>
      </c>
      <c r="M599" s="4">
        <f>$D599/L599</f>
        <v>1</v>
      </c>
      <c r="N599" s="4">
        <f>_xlfn.LET(_xlpm.freq,B599,_xlpm.size,H599+1,_xlpm.F,O599,LOG(1+_xlpm.freq)*LOG(1+_xlpm.size)*_xlpm.F)</f>
        <v>0.21041093737452468</v>
      </c>
      <c r="O599" s="4">
        <f>_xlfn.LET(_xlpm.a,M599,_xlpm.b,K599,2*_xlpm.a*_xlpm.b/(_xlpm.a+_xlpm.b))</f>
        <v>1</v>
      </c>
      <c r="P599" s="4">
        <f>_xlfn.LET(_xlpm.p,K599,_xlpm.q,M599,LOG(_xlpm.p/_xlpm.q))</f>
        <v>0</v>
      </c>
      <c r="Q599" s="4"/>
    </row>
    <row r="600" spans="1:17">
      <c r="A600" s="3" t="str">
        <f>_xlfn.LET(_xlpm.sep," : ",CONCATENATE(E600,_xlpm.sep,F600))</f>
        <v>~rschl~ : [ɐʃl]</v>
      </c>
      <c r="B600" s="1">
        <v>1</v>
      </c>
      <c r="C600" s="3" t="s">
        <v>638</v>
      </c>
      <c r="D600" s="4">
        <f>B600/freq.sum.r1a</f>
        <v>4.6838407494145199E-4</v>
      </c>
      <c r="E600" s="4" t="str">
        <f>_xlfn.LET(_xlpm.sep,":",_xlpm.w,$C600,_xlfn.CONCAT("~",RIGHT(_xlpm.w,LEN(_xlpm.w)-FIND(_xlpm.sep,_xlpm.w)),"~"))</f>
        <v>~rschl~</v>
      </c>
      <c r="F600" s="4" t="str">
        <f>_xlfn.LET(_xlpm.sep,":",_xlpm.w,$C600,_xlfn.CONCAT("[",LEFT(_xlpm.w,FIND(_xlpm.sep,_xlpm.w)-1),"]"))</f>
        <v>[ɐʃl]</v>
      </c>
      <c r="G600" s="5">
        <f>_xlfn.LET(_xlpm.w,E600,LEN(_xlpm.w)-2)</f>
        <v>5</v>
      </c>
      <c r="H600" s="5">
        <f>_xlfn.LET(_xlpm.w,F600,LEN(_xlpm.w)-2)</f>
        <v>3</v>
      </c>
      <c r="I600" s="5">
        <f>_xlfn.LET(_xlpm.a,H600,_xlpm.b,G600,MAX(_xlpm.a,_xlpm.b))</f>
        <v>5</v>
      </c>
      <c r="J600" s="4" cm="1">
        <f t="array" ref="J600">SUM(_xlfn._xlws.FILTER($D$2:$D$673,_xlfn.MAP($E$2:$E$673,_xlfn.LAMBDA(_xlpm.x,_xlpm.x=$E600))))</f>
        <v>4.6838407494145199E-4</v>
      </c>
      <c r="K600" s="4">
        <f>$D600/J600</f>
        <v>1</v>
      </c>
      <c r="L600" s="4" cm="1">
        <f t="array" ref="L600">SUM(_xlfn._xlws.FILTER($D$2:$D$673,_xlfn.MAP($F$2:$F$673,_xlfn.LAMBDA(_xlpm.x,_xlpm.x=$F600))))</f>
        <v>4.6838407494145199E-4</v>
      </c>
      <c r="M600" s="4">
        <f>$D600/L600</f>
        <v>1</v>
      </c>
      <c r="N600" s="4">
        <f>_xlfn.LET(_xlpm.freq,B600,_xlpm.size,H600+1,_xlpm.F,O600,LOG(1+_xlpm.freq)*LOG(1+_xlpm.size)*_xlpm.F)</f>
        <v>0.21041093737452468</v>
      </c>
      <c r="O600" s="4">
        <f>_xlfn.LET(_xlpm.a,M600,_xlpm.b,K600,2*_xlpm.a*_xlpm.b/(_xlpm.a+_xlpm.b))</f>
        <v>1</v>
      </c>
      <c r="P600" s="4">
        <f>_xlfn.LET(_xlpm.p,K600,_xlpm.q,M600,LOG(_xlpm.p/_xlpm.q))</f>
        <v>0</v>
      </c>
      <c r="Q600" s="4"/>
    </row>
    <row r="601" spans="1:17">
      <c r="A601" s="3" t="str">
        <f>_xlfn.LET(_xlpm.sep," : ",CONCATENATE(E601,_xlpm.sep,F601))</f>
        <v>~eschw~ : [əʃv]</v>
      </c>
      <c r="B601" s="1">
        <v>1</v>
      </c>
      <c r="C601" s="3" t="s">
        <v>666</v>
      </c>
      <c r="D601" s="4">
        <f>B601/freq.sum.r1a</f>
        <v>4.6838407494145199E-4</v>
      </c>
      <c r="E601" s="4" t="str">
        <f>_xlfn.LET(_xlpm.sep,":",_xlpm.w,$C601,_xlfn.CONCAT("~",RIGHT(_xlpm.w,LEN(_xlpm.w)-FIND(_xlpm.sep,_xlpm.w)),"~"))</f>
        <v>~eschw~</v>
      </c>
      <c r="F601" s="4" t="str">
        <f>_xlfn.LET(_xlpm.sep,":",_xlpm.w,$C601,_xlfn.CONCAT("[",LEFT(_xlpm.w,FIND(_xlpm.sep,_xlpm.w)-1),"]"))</f>
        <v>[əʃv]</v>
      </c>
      <c r="G601" s="5">
        <f>_xlfn.LET(_xlpm.w,E601,LEN(_xlpm.w)-2)</f>
        <v>5</v>
      </c>
      <c r="H601" s="5">
        <f>_xlfn.LET(_xlpm.w,F601,LEN(_xlpm.w)-2)</f>
        <v>3</v>
      </c>
      <c r="I601" s="5">
        <f>_xlfn.LET(_xlpm.a,H601,_xlpm.b,G601,MAX(_xlpm.a,_xlpm.b))</f>
        <v>5</v>
      </c>
      <c r="J601" s="4" cm="1">
        <f t="array" ref="J601">SUM(_xlfn._xlws.FILTER($D$2:$D$673,_xlfn.MAP($E$2:$E$673,_xlfn.LAMBDA(_xlpm.x,_xlpm.x=$E601))))</f>
        <v>4.6838407494145199E-4</v>
      </c>
      <c r="K601" s="4">
        <f>$D601/J601</f>
        <v>1</v>
      </c>
      <c r="L601" s="4" cm="1">
        <f t="array" ref="L601">SUM(_xlfn._xlws.FILTER($D$2:$D$673,_xlfn.MAP($F$2:$F$673,_xlfn.LAMBDA(_xlpm.x,_xlpm.x=$F601))))</f>
        <v>4.6838407494145199E-4</v>
      </c>
      <c r="M601" s="4">
        <f>$D601/L601</f>
        <v>1</v>
      </c>
      <c r="N601" s="4">
        <f>_xlfn.LET(_xlpm.freq,B601,_xlpm.size,H601+1,_xlpm.F,O601,LOG(1+_xlpm.freq)*LOG(1+_xlpm.size)*_xlpm.F)</f>
        <v>0.21041093737452468</v>
      </c>
      <c r="O601" s="4">
        <f>_xlfn.LET(_xlpm.a,M601,_xlpm.b,K601,2*_xlpm.a*_xlpm.b/(_xlpm.a+_xlpm.b))</f>
        <v>1</v>
      </c>
      <c r="P601" s="4">
        <f>_xlfn.LET(_xlpm.p,K601,_xlpm.q,M601,LOG(_xlpm.p/_xlpm.q))</f>
        <v>0</v>
      </c>
      <c r="Q601" s="4"/>
    </row>
    <row r="602" spans="1:17">
      <c r="A602" s="3" t="str">
        <f>_xlfn.LET(_xlpm.sep," : ",CONCATENATE(E602,_xlpm.sep,F602))</f>
        <v>~eschr~ : [əʃʁ]</v>
      </c>
      <c r="B602" s="1">
        <v>1</v>
      </c>
      <c r="C602" s="3" t="s">
        <v>672</v>
      </c>
      <c r="D602" s="4">
        <f>B602/freq.sum.r1a</f>
        <v>4.6838407494145199E-4</v>
      </c>
      <c r="E602" s="4" t="str">
        <f>_xlfn.LET(_xlpm.sep,":",_xlpm.w,$C602,_xlfn.CONCAT("~",RIGHT(_xlpm.w,LEN(_xlpm.w)-FIND(_xlpm.sep,_xlpm.w)),"~"))</f>
        <v>~eschr~</v>
      </c>
      <c r="F602" s="4" t="str">
        <f>_xlfn.LET(_xlpm.sep,":",_xlpm.w,$C602,_xlfn.CONCAT("[",LEFT(_xlpm.w,FIND(_xlpm.sep,_xlpm.w)-1),"]"))</f>
        <v>[əʃʁ]</v>
      </c>
      <c r="G602" s="5">
        <f>_xlfn.LET(_xlpm.w,E602,LEN(_xlpm.w)-2)</f>
        <v>5</v>
      </c>
      <c r="H602" s="5">
        <f>_xlfn.LET(_xlpm.w,F602,LEN(_xlpm.w)-2)</f>
        <v>3</v>
      </c>
      <c r="I602" s="5">
        <f>_xlfn.LET(_xlpm.a,H602,_xlpm.b,G602,MAX(_xlpm.a,_xlpm.b))</f>
        <v>5</v>
      </c>
      <c r="J602" s="4" cm="1">
        <f t="array" ref="J602">SUM(_xlfn._xlws.FILTER($D$2:$D$673,_xlfn.MAP($E$2:$E$673,_xlfn.LAMBDA(_xlpm.x,_xlpm.x=$E602))))</f>
        <v>4.6838407494145199E-4</v>
      </c>
      <c r="K602" s="4">
        <f>$D602/J602</f>
        <v>1</v>
      </c>
      <c r="L602" s="4" cm="1">
        <f t="array" ref="L602">SUM(_xlfn._xlws.FILTER($D$2:$D$673,_xlfn.MAP($F$2:$F$673,_xlfn.LAMBDA(_xlpm.x,_xlpm.x=$F602))))</f>
        <v>4.6838407494145199E-4</v>
      </c>
      <c r="M602" s="4">
        <f>$D602/L602</f>
        <v>1</v>
      </c>
      <c r="N602" s="4">
        <f>_xlfn.LET(_xlpm.freq,B602,_xlpm.size,H602+1,_xlpm.F,O602,LOG(1+_xlpm.freq)*LOG(1+_xlpm.size)*_xlpm.F)</f>
        <v>0.21041093737452468</v>
      </c>
      <c r="O602" s="4">
        <f>_xlfn.LET(_xlpm.a,M602,_xlpm.b,K602,2*_xlpm.a*_xlpm.b/(_xlpm.a+_xlpm.b))</f>
        <v>1</v>
      </c>
      <c r="P602" s="4">
        <f>_xlfn.LET(_xlpm.p,K602,_xlpm.q,M602,LOG(_xlpm.p/_xlpm.q))</f>
        <v>0</v>
      </c>
      <c r="Q602" s="4"/>
    </row>
    <row r="603" spans="1:17">
      <c r="A603" s="3" t="str">
        <f>_xlfn.LET(_xlpm.sep," : ",CONCATENATE(E603,_xlpm.sep,F603))</f>
        <v>~andel~ : [andl]</v>
      </c>
      <c r="B603" s="1">
        <v>1</v>
      </c>
      <c r="C603" s="3" t="s">
        <v>77</v>
      </c>
      <c r="D603" s="4">
        <f>B603/freq.sum.r1a</f>
        <v>4.6838407494145199E-4</v>
      </c>
      <c r="E603" s="3" t="str">
        <f>_xlfn.LET(_xlpm.sep,":",_xlpm.w,$C603,_xlfn.CONCAT("~",RIGHT(_xlpm.w,LEN(_xlpm.w)-FIND(_xlpm.sep,_xlpm.w)),"~"))</f>
        <v>~andel~</v>
      </c>
      <c r="F603" s="3" t="str">
        <f>_xlfn.LET(_xlpm.sep,":",_xlpm.w,$C603,_xlfn.CONCAT("[",LEFT(_xlpm.w,FIND(_xlpm.sep,_xlpm.w)-1),"]"))</f>
        <v>[andl]</v>
      </c>
      <c r="G603" s="5">
        <f>_xlfn.LET(_xlpm.w,E603,LEN(_xlpm.w)-2)</f>
        <v>5</v>
      </c>
      <c r="H603" s="5">
        <f>_xlfn.LET(_xlpm.w,F603,LEN(_xlpm.w)-2)</f>
        <v>4</v>
      </c>
      <c r="I603" s="5">
        <f>_xlfn.LET(_xlpm.a,H603,_xlpm.b,G603,MAX(_xlpm.a,_xlpm.b))</f>
        <v>5</v>
      </c>
      <c r="J603" s="4" cm="1">
        <f t="array" ref="J603">SUM(_xlfn._xlws.FILTER($D$2:$D$673,_xlfn.MAP($E$2:$E$673,_xlfn.LAMBDA(_xlpm.x,_xlpm.x=$E603))))</f>
        <v>4.6838407494145199E-4</v>
      </c>
      <c r="K603" s="4">
        <f>$D603/J603</f>
        <v>1</v>
      </c>
      <c r="L603" s="4" cm="1">
        <f t="array" ref="L603">SUM(_xlfn._xlws.FILTER($D$2:$D$673,_xlfn.MAP($F$2:$F$673,_xlfn.LAMBDA(_xlpm.x,_xlpm.x=$F603))))</f>
        <v>4.6838407494145199E-4</v>
      </c>
      <c r="M603" s="4">
        <f>$D603/L603</f>
        <v>1</v>
      </c>
      <c r="N603" s="4">
        <f>_xlfn.LET(_xlpm.freq,B603,_xlpm.size,H603+1,_xlpm.F,O603,LOG(1+_xlpm.freq)*LOG(1+_xlpm.size)*_xlpm.F)</f>
        <v>0.2342468675289098</v>
      </c>
      <c r="O603" s="4">
        <f>_xlfn.LET(_xlpm.a,M603,_xlpm.b,K603,2*_xlpm.a*_xlpm.b/(_xlpm.a+_xlpm.b))</f>
        <v>1</v>
      </c>
      <c r="P603" s="4">
        <f>_xlfn.LET(_xlpm.p,K603,_xlpm.q,M603,LOG(_xlpm.p/_xlpm.q))</f>
        <v>0</v>
      </c>
      <c r="Q603" s="4"/>
    </row>
    <row r="604" spans="1:17">
      <c r="A604" s="3" t="str">
        <f>_xlfn.LET(_xlpm.sep," : ",CONCATENATE(E604,_xlpm.sep,F604))</f>
        <v>~anden~ : [andn]</v>
      </c>
      <c r="B604" s="1">
        <v>1</v>
      </c>
      <c r="C604" s="3" t="s">
        <v>78</v>
      </c>
      <c r="D604" s="4">
        <f>B604/freq.sum.r1a</f>
        <v>4.6838407494145199E-4</v>
      </c>
      <c r="E604" s="3" t="str">
        <f>_xlfn.LET(_xlpm.sep,":",_xlpm.w,$C604,_xlfn.CONCAT("~",RIGHT(_xlpm.w,LEN(_xlpm.w)-FIND(_xlpm.sep,_xlpm.w)),"~"))</f>
        <v>~anden~</v>
      </c>
      <c r="F604" s="3" t="str">
        <f>_xlfn.LET(_xlpm.sep,":",_xlpm.w,$C604,_xlfn.CONCAT("[",LEFT(_xlpm.w,FIND(_xlpm.sep,_xlpm.w)-1),"]"))</f>
        <v>[andn]</v>
      </c>
      <c r="G604" s="5">
        <f>_xlfn.LET(_xlpm.w,E604,LEN(_xlpm.w)-2)</f>
        <v>5</v>
      </c>
      <c r="H604" s="5">
        <f>_xlfn.LET(_xlpm.w,F604,LEN(_xlpm.w)-2)</f>
        <v>4</v>
      </c>
      <c r="I604" s="5">
        <f>_xlfn.LET(_xlpm.a,H604,_xlpm.b,G604,MAX(_xlpm.a,_xlpm.b))</f>
        <v>5</v>
      </c>
      <c r="J604" s="4" cm="1">
        <f t="array" ref="J604">SUM(_xlfn._xlws.FILTER($D$2:$D$673,_xlfn.MAP($E$2:$E$673,_xlfn.LAMBDA(_xlpm.x,_xlpm.x=$E604))))</f>
        <v>4.6838407494145199E-4</v>
      </c>
      <c r="K604" s="4">
        <f>$D604/J604</f>
        <v>1</v>
      </c>
      <c r="L604" s="4" cm="1">
        <f t="array" ref="L604">SUM(_xlfn._xlws.FILTER($D$2:$D$673,_xlfn.MAP($F$2:$F$673,_xlfn.LAMBDA(_xlpm.x,_xlpm.x=$F604))))</f>
        <v>4.6838407494145199E-4</v>
      </c>
      <c r="M604" s="4">
        <f>$D604/L604</f>
        <v>1</v>
      </c>
      <c r="N604" s="4">
        <f>_xlfn.LET(_xlpm.freq,B604,_xlpm.size,H604+1,_xlpm.F,O604,LOG(1+_xlpm.freq)*LOG(1+_xlpm.size)*_xlpm.F)</f>
        <v>0.2342468675289098</v>
      </c>
      <c r="O604" s="4">
        <f>_xlfn.LET(_xlpm.a,M604,_xlpm.b,K604,2*_xlpm.a*_xlpm.b/(_xlpm.a+_xlpm.b))</f>
        <v>1</v>
      </c>
      <c r="P604" s="4">
        <f>_xlfn.LET(_xlpm.p,K604,_xlpm.q,M604,LOG(_xlpm.p/_xlpm.q))</f>
        <v>0</v>
      </c>
      <c r="Q604" s="4"/>
    </row>
    <row r="605" spans="1:17">
      <c r="A605" s="3" t="str">
        <f>_xlfn.LET(_xlpm.sep," : ",CONCATENATE(E605,_xlpm.sep,F605))</f>
        <v>~antel~ : [antl]</v>
      </c>
      <c r="B605" s="1">
        <v>1</v>
      </c>
      <c r="C605" s="3" t="s">
        <v>82</v>
      </c>
      <c r="D605" s="4">
        <f>B605/freq.sum.r1a</f>
        <v>4.6838407494145199E-4</v>
      </c>
      <c r="E605" s="4" t="str">
        <f>_xlfn.LET(_xlpm.sep,":",_xlpm.w,$C605,_xlfn.CONCAT("~",RIGHT(_xlpm.w,LEN(_xlpm.w)-FIND(_xlpm.sep,_xlpm.w)),"~"))</f>
        <v>~antel~</v>
      </c>
      <c r="F605" s="4" t="str">
        <f>_xlfn.LET(_xlpm.sep,":",_xlpm.w,$C605,_xlfn.CONCAT("[",LEFT(_xlpm.w,FIND(_xlpm.sep,_xlpm.w)-1),"]"))</f>
        <v>[antl]</v>
      </c>
      <c r="G605" s="5">
        <f>_xlfn.LET(_xlpm.w,E605,LEN(_xlpm.w)-2)</f>
        <v>5</v>
      </c>
      <c r="H605" s="5">
        <f>_xlfn.LET(_xlpm.w,F605,LEN(_xlpm.w)-2)</f>
        <v>4</v>
      </c>
      <c r="I605" s="5">
        <f>_xlfn.LET(_xlpm.a,H605,_xlpm.b,G605,MAX(_xlpm.a,_xlpm.b))</f>
        <v>5</v>
      </c>
      <c r="J605" s="4" cm="1">
        <f t="array" ref="J605">SUM(_xlfn._xlws.FILTER($D$2:$D$673,_xlfn.MAP($E$2:$E$673,_xlfn.LAMBDA(_xlpm.x,_xlpm.x=$E605))))</f>
        <v>4.6838407494145199E-4</v>
      </c>
      <c r="K605" s="4">
        <f>$D605/J605</f>
        <v>1</v>
      </c>
      <c r="L605" s="4" cm="1">
        <f t="array" ref="L605">SUM(_xlfn._xlws.FILTER($D$2:$D$673,_xlfn.MAP($F$2:$F$673,_xlfn.LAMBDA(_xlpm.x,_xlpm.x=$F605))))</f>
        <v>4.6838407494145199E-4</v>
      </c>
      <c r="M605" s="4">
        <f>$D605/L605</f>
        <v>1</v>
      </c>
      <c r="N605" s="4">
        <f>_xlfn.LET(_xlpm.freq,B605,_xlpm.size,H605+1,_xlpm.F,O605,LOG(1+_xlpm.freq)*LOG(1+_xlpm.size)*_xlpm.F)</f>
        <v>0.2342468675289098</v>
      </c>
      <c r="O605" s="4">
        <f>_xlfn.LET(_xlpm.a,M605,_xlpm.b,K605,2*_xlpm.a*_xlpm.b/(_xlpm.a+_xlpm.b))</f>
        <v>1</v>
      </c>
      <c r="P605" s="4">
        <f>_xlfn.LET(_xlpm.p,K605,_xlpm.q,M605,LOG(_xlpm.p/_xlpm.q))</f>
        <v>0</v>
      </c>
      <c r="Q605" s="4"/>
    </row>
    <row r="606" spans="1:17">
      <c r="A606" s="3" t="str">
        <f>_xlfn.LET(_xlpm.sep," : ",CONCATENATE(E606,_xlpm.sep,F606))</f>
        <v>~asten~ : [astn]</v>
      </c>
      <c r="B606" s="1">
        <v>1</v>
      </c>
      <c r="C606" s="3" t="s">
        <v>92</v>
      </c>
      <c r="D606" s="4">
        <f>B606/freq.sum.r1a</f>
        <v>4.6838407494145199E-4</v>
      </c>
      <c r="E606" s="4" t="str">
        <f>_xlfn.LET(_xlpm.sep,":",_xlpm.w,$C606,_xlfn.CONCAT("~",RIGHT(_xlpm.w,LEN(_xlpm.w)-FIND(_xlpm.sep,_xlpm.w)),"~"))</f>
        <v>~asten~</v>
      </c>
      <c r="F606" s="4" t="str">
        <f>_xlfn.LET(_xlpm.sep,":",_xlpm.w,$C606,_xlfn.CONCAT("[",LEFT(_xlpm.w,FIND(_xlpm.sep,_xlpm.w)-1),"]"))</f>
        <v>[astn]</v>
      </c>
      <c r="G606" s="5">
        <f>_xlfn.LET(_xlpm.w,E606,LEN(_xlpm.w)-2)</f>
        <v>5</v>
      </c>
      <c r="H606" s="5">
        <f>_xlfn.LET(_xlpm.w,F606,LEN(_xlpm.w)-2)</f>
        <v>4</v>
      </c>
      <c r="I606" s="5">
        <f>_xlfn.LET(_xlpm.a,H606,_xlpm.b,G606,MAX(_xlpm.a,_xlpm.b))</f>
        <v>5</v>
      </c>
      <c r="J606" s="4" cm="1">
        <f t="array" ref="J606">SUM(_xlfn._xlws.FILTER($D$2:$D$673,_xlfn.MAP($E$2:$E$673,_xlfn.LAMBDA(_xlpm.x,_xlpm.x=$E606))))</f>
        <v>4.6838407494145199E-4</v>
      </c>
      <c r="K606" s="4">
        <f>$D606/J606</f>
        <v>1</v>
      </c>
      <c r="L606" s="4" cm="1">
        <f t="array" ref="L606">SUM(_xlfn._xlws.FILTER($D$2:$D$673,_xlfn.MAP($F$2:$F$673,_xlfn.LAMBDA(_xlpm.x,_xlpm.x=$F606))))</f>
        <v>4.6838407494145199E-4</v>
      </c>
      <c r="M606" s="4">
        <f>$D606/L606</f>
        <v>1</v>
      </c>
      <c r="N606" s="4">
        <f>_xlfn.LET(_xlpm.freq,B606,_xlpm.size,H606+1,_xlpm.F,O606,LOG(1+_xlpm.freq)*LOG(1+_xlpm.size)*_xlpm.F)</f>
        <v>0.2342468675289098</v>
      </c>
      <c r="O606" s="4">
        <f>_xlfn.LET(_xlpm.a,M606,_xlpm.b,K606,2*_xlpm.a*_xlpm.b/(_xlpm.a+_xlpm.b))</f>
        <v>1</v>
      </c>
      <c r="P606" s="4">
        <f>_xlfn.LET(_xlpm.p,K606,_xlpm.q,M606,LOG(_xlpm.p/_xlpm.q))</f>
        <v>0</v>
      </c>
      <c r="Q606" s="4"/>
    </row>
    <row r="607" spans="1:17">
      <c r="A607" s="3" t="str">
        <f>_xlfn.LET(_xlpm.sep," : ",CONCATENATE(E607,_xlpm.sep,F607))</f>
        <v>~eiden~ : [aɛdn]</v>
      </c>
      <c r="B607" s="1">
        <v>1</v>
      </c>
      <c r="C607" s="3" t="s">
        <v>120</v>
      </c>
      <c r="D607" s="4">
        <f>B607/freq.sum.r1a</f>
        <v>4.6838407494145199E-4</v>
      </c>
      <c r="E607" s="3" t="str">
        <f>_xlfn.LET(_xlpm.sep,":",_xlpm.w,$C607,_xlfn.CONCAT("~",RIGHT(_xlpm.w,LEN(_xlpm.w)-FIND(_xlpm.sep,_xlpm.w)),"~"))</f>
        <v>~eiden~</v>
      </c>
      <c r="F607" s="3" t="str">
        <f>_xlfn.LET(_xlpm.sep,":",_xlpm.w,$C607,_xlfn.CONCAT("[",LEFT(_xlpm.w,FIND(_xlpm.sep,_xlpm.w)-1),"]"))</f>
        <v>[aɛdn]</v>
      </c>
      <c r="G607" s="5">
        <f>_xlfn.LET(_xlpm.w,E607,LEN(_xlpm.w)-2)</f>
        <v>5</v>
      </c>
      <c r="H607" s="5">
        <f>_xlfn.LET(_xlpm.w,F607,LEN(_xlpm.w)-2)</f>
        <v>4</v>
      </c>
      <c r="I607" s="5">
        <f>_xlfn.LET(_xlpm.a,H607,_xlpm.b,G607,MAX(_xlpm.a,_xlpm.b))</f>
        <v>5</v>
      </c>
      <c r="J607" s="4" cm="1">
        <f t="array" ref="J607">SUM(_xlfn._xlws.FILTER($D$2:$D$673,_xlfn.MAP($E$2:$E$673,_xlfn.LAMBDA(_xlpm.x,_xlpm.x=$E607))))</f>
        <v>4.6838407494145199E-4</v>
      </c>
      <c r="K607" s="4">
        <f>$D607/J607</f>
        <v>1</v>
      </c>
      <c r="L607" s="4" cm="1">
        <f t="array" ref="L607">SUM(_xlfn._xlws.FILTER($D$2:$D$673,_xlfn.MAP($F$2:$F$673,_xlfn.LAMBDA(_xlpm.x,_xlpm.x=$F607))))</f>
        <v>4.6838407494145199E-4</v>
      </c>
      <c r="M607" s="4">
        <f>$D607/L607</f>
        <v>1</v>
      </c>
      <c r="N607" s="4">
        <f>_xlfn.LET(_xlpm.freq,B607,_xlpm.size,H607+1,_xlpm.F,O607,LOG(1+_xlpm.freq)*LOG(1+_xlpm.size)*_xlpm.F)</f>
        <v>0.2342468675289098</v>
      </c>
      <c r="O607" s="4">
        <f>_xlfn.LET(_xlpm.a,M607,_xlpm.b,K607,2*_xlpm.a*_xlpm.b/(_xlpm.a+_xlpm.b))</f>
        <v>1</v>
      </c>
      <c r="P607" s="4">
        <f>_xlfn.LET(_xlpm.p,K607,_xlpm.q,M607,LOG(_xlpm.p/_xlpm.q))</f>
        <v>0</v>
      </c>
      <c r="Q607" s="4"/>
    </row>
    <row r="608" spans="1:17">
      <c r="A608" s="3" t="str">
        <f>_xlfn.LET(_xlpm.sep," : ",CONCATENATE(E608,_xlpm.sep,F608))</f>
        <v>~eifen~ : [aɛfn]</v>
      </c>
      <c r="B608" s="1">
        <v>1</v>
      </c>
      <c r="C608" s="3" t="s">
        <v>126</v>
      </c>
      <c r="D608" s="4">
        <f>B608/freq.sum.r1a</f>
        <v>4.6838407494145199E-4</v>
      </c>
      <c r="E608" s="3" t="str">
        <f>_xlfn.LET(_xlpm.sep,":",_xlpm.w,$C608,_xlfn.CONCAT("~",RIGHT(_xlpm.w,LEN(_xlpm.w)-FIND(_xlpm.sep,_xlpm.w)),"~"))</f>
        <v>~eifen~</v>
      </c>
      <c r="F608" s="3" t="str">
        <f>_xlfn.LET(_xlpm.sep,":",_xlpm.w,$C608,_xlfn.CONCAT("[",LEFT(_xlpm.w,FIND(_xlpm.sep,_xlpm.w)-1),"]"))</f>
        <v>[aɛfn]</v>
      </c>
      <c r="G608" s="5">
        <f>_xlfn.LET(_xlpm.w,E608,LEN(_xlpm.w)-2)</f>
        <v>5</v>
      </c>
      <c r="H608" s="5">
        <f>_xlfn.LET(_xlpm.w,F608,LEN(_xlpm.w)-2)</f>
        <v>4</v>
      </c>
      <c r="I608" s="5">
        <f>_xlfn.LET(_xlpm.a,H608,_xlpm.b,G608,MAX(_xlpm.a,_xlpm.b))</f>
        <v>5</v>
      </c>
      <c r="J608" s="4" cm="1">
        <f t="array" ref="J608">SUM(_xlfn._xlws.FILTER($D$2:$D$673,_xlfn.MAP($E$2:$E$673,_xlfn.LAMBDA(_xlpm.x,_xlpm.x=$E608))))</f>
        <v>4.6838407494145199E-4</v>
      </c>
      <c r="K608" s="4">
        <f>$D608/J608</f>
        <v>1</v>
      </c>
      <c r="L608" s="4" cm="1">
        <f t="array" ref="L608">SUM(_xlfn._xlws.FILTER($D$2:$D$673,_xlfn.MAP($F$2:$F$673,_xlfn.LAMBDA(_xlpm.x,_xlpm.x=$F608))))</f>
        <v>4.6838407494145199E-4</v>
      </c>
      <c r="M608" s="4">
        <f>$D608/L608</f>
        <v>1</v>
      </c>
      <c r="N608" s="4">
        <f>_xlfn.LET(_xlpm.freq,B608,_xlpm.size,H608+1,_xlpm.F,O608,LOG(1+_xlpm.freq)*LOG(1+_xlpm.size)*_xlpm.F)</f>
        <v>0.2342468675289098</v>
      </c>
      <c r="O608" s="4">
        <f>_xlfn.LET(_xlpm.a,M608,_xlpm.b,K608,2*_xlpm.a*_xlpm.b/(_xlpm.a+_xlpm.b))</f>
        <v>1</v>
      </c>
      <c r="P608" s="4">
        <f>_xlfn.LET(_xlpm.p,K608,_xlpm.q,M608,LOG(_xlpm.p/_xlpm.q))</f>
        <v>0</v>
      </c>
      <c r="Q608" s="4"/>
    </row>
    <row r="609" spans="1:17">
      <c r="A609" s="3" t="str">
        <f>_xlfn.LET(_xlpm.sep," : ",CONCATENATE(E609,_xlpm.sep,F609))</f>
        <v>~anken~ : [aŋkŋ]</v>
      </c>
      <c r="B609" s="1">
        <v>1</v>
      </c>
      <c r="C609" s="3" t="s">
        <v>134</v>
      </c>
      <c r="D609" s="4">
        <f>B609/freq.sum.r1a</f>
        <v>4.6838407494145199E-4</v>
      </c>
      <c r="E609" s="3" t="str">
        <f>_xlfn.LET(_xlpm.sep,":",_xlpm.w,$C609,_xlfn.CONCAT("~",RIGHT(_xlpm.w,LEN(_xlpm.w)-FIND(_xlpm.sep,_xlpm.w)),"~"))</f>
        <v>~anken~</v>
      </c>
      <c r="F609" s="3" t="str">
        <f>_xlfn.LET(_xlpm.sep,":",_xlpm.w,$C609,_xlfn.CONCAT("[",LEFT(_xlpm.w,FIND(_xlpm.sep,_xlpm.w)-1),"]"))</f>
        <v>[aŋkŋ]</v>
      </c>
      <c r="G609" s="5">
        <f>_xlfn.LET(_xlpm.w,E609,LEN(_xlpm.w)-2)</f>
        <v>5</v>
      </c>
      <c r="H609" s="5">
        <f>_xlfn.LET(_xlpm.w,F609,LEN(_xlpm.w)-2)</f>
        <v>4</v>
      </c>
      <c r="I609" s="5">
        <f>_xlfn.LET(_xlpm.a,H609,_xlpm.b,G609,MAX(_xlpm.a,_xlpm.b))</f>
        <v>5</v>
      </c>
      <c r="J609" s="4" cm="1">
        <f t="array" ref="J609">SUM(_xlfn._xlws.FILTER($D$2:$D$673,_xlfn.MAP($E$2:$E$673,_xlfn.LAMBDA(_xlpm.x,_xlpm.x=$E609))))</f>
        <v>4.6838407494145199E-4</v>
      </c>
      <c r="K609" s="4">
        <f>$D609/J609</f>
        <v>1</v>
      </c>
      <c r="L609" s="4" cm="1">
        <f t="array" ref="L609">SUM(_xlfn._xlws.FILTER($D$2:$D$673,_xlfn.MAP($F$2:$F$673,_xlfn.LAMBDA(_xlpm.x,_xlpm.x=$F609))))</f>
        <v>4.6838407494145199E-4</v>
      </c>
      <c r="M609" s="4">
        <f>$D609/L609</f>
        <v>1</v>
      </c>
      <c r="N609" s="4">
        <f>_xlfn.LET(_xlpm.freq,B609,_xlpm.size,H609+1,_xlpm.F,O609,LOG(1+_xlpm.freq)*LOG(1+_xlpm.size)*_xlpm.F)</f>
        <v>0.2342468675289098</v>
      </c>
      <c r="O609" s="4">
        <f>_xlfn.LET(_xlpm.a,M609,_xlpm.b,K609,2*_xlpm.a*_xlpm.b/(_xlpm.a+_xlpm.b))</f>
        <v>1</v>
      </c>
      <c r="P609" s="4">
        <f>_xlfn.LET(_xlpm.p,K609,_xlpm.q,M609,LOG(_xlpm.p/_xlpm.q))</f>
        <v>0</v>
      </c>
      <c r="Q609" s="4"/>
    </row>
    <row r="610" spans="1:17">
      <c r="A610" s="3" t="str">
        <f>_xlfn.LET(_xlpm.sep," : ",CONCATENATE(E610,_xlpm.sep,F610))</f>
        <v>~angst~ : [aŋst]</v>
      </c>
      <c r="B610" s="1">
        <v>1</v>
      </c>
      <c r="C610" s="3" t="s">
        <v>167</v>
      </c>
      <c r="D610" s="4">
        <f>B610/freq.sum.r1a</f>
        <v>4.6838407494145199E-4</v>
      </c>
      <c r="E610" s="3" t="str">
        <f>_xlfn.LET(_xlpm.sep,":",_xlpm.w,$C610,_xlfn.CONCAT("~",RIGHT(_xlpm.w,LEN(_xlpm.w)-FIND(_xlpm.sep,_xlpm.w)),"~"))</f>
        <v>~angst~</v>
      </c>
      <c r="F610" s="3" t="str">
        <f>_xlfn.LET(_xlpm.sep,":",_xlpm.w,$C610,_xlfn.CONCAT("[",LEFT(_xlpm.w,FIND(_xlpm.sep,_xlpm.w)-1),"]"))</f>
        <v>[aŋst]</v>
      </c>
      <c r="G610" s="5">
        <f>_xlfn.LET(_xlpm.w,E610,LEN(_xlpm.w)-2)</f>
        <v>5</v>
      </c>
      <c r="H610" s="5">
        <f>_xlfn.LET(_xlpm.w,F610,LEN(_xlpm.w)-2)</f>
        <v>4</v>
      </c>
      <c r="I610" s="5">
        <f>_xlfn.LET(_xlpm.a,H610,_xlpm.b,G610,MAX(_xlpm.a,_xlpm.b))</f>
        <v>5</v>
      </c>
      <c r="J610" s="4" cm="1">
        <f t="array" ref="J610">SUM(_xlfn._xlws.FILTER($D$2:$D$673,_xlfn.MAP($E$2:$E$673,_xlfn.LAMBDA(_xlpm.x,_xlpm.x=$E610))))</f>
        <v>4.6838407494145199E-4</v>
      </c>
      <c r="K610" s="4">
        <f>$D610/J610</f>
        <v>1</v>
      </c>
      <c r="L610" s="4" cm="1">
        <f t="array" ref="L610">SUM(_xlfn._xlws.FILTER($D$2:$D$673,_xlfn.MAP($F$2:$F$673,_xlfn.LAMBDA(_xlpm.x,_xlpm.x=$F610))))</f>
        <v>4.6838407494145199E-4</v>
      </c>
      <c r="M610" s="4">
        <f>$D610/L610</f>
        <v>1</v>
      </c>
      <c r="N610" s="4">
        <f>_xlfn.LET(_xlpm.freq,B610,_xlpm.size,H610+1,_xlpm.F,O610,LOG(1+_xlpm.freq)*LOG(1+_xlpm.size)*_xlpm.F)</f>
        <v>0.2342468675289098</v>
      </c>
      <c r="O610" s="4">
        <f>_xlfn.LET(_xlpm.a,M610,_xlpm.b,K610,2*_xlpm.a*_xlpm.b/(_xlpm.a+_xlpm.b))</f>
        <v>1</v>
      </c>
      <c r="P610" s="4">
        <f>_xlfn.LET(_xlpm.p,K610,_xlpm.q,M610,LOG(_xlpm.p/_xlpm.q))</f>
        <v>0</v>
      </c>
      <c r="Q610" s="4"/>
    </row>
    <row r="611" spans="1:17">
      <c r="A611" s="3" t="str">
        <f>_xlfn.LET(_xlpm.sep," : ",CONCATENATE(E611,_xlpm.sep,F611))</f>
        <v>~eisen~ : [aɛzn]</v>
      </c>
      <c r="B611" s="1">
        <v>1</v>
      </c>
      <c r="C611" s="3" t="s">
        <v>188</v>
      </c>
      <c r="D611" s="4">
        <f>B611/freq.sum.r1a</f>
        <v>4.6838407494145199E-4</v>
      </c>
      <c r="E611" s="3" t="str">
        <f>_xlfn.LET(_xlpm.sep,":",_xlpm.w,$C611,_xlfn.CONCAT("~",RIGHT(_xlpm.w,LEN(_xlpm.w)-FIND(_xlpm.sep,_xlpm.w)),"~"))</f>
        <v>~eisen~</v>
      </c>
      <c r="F611" s="3" t="str">
        <f>_xlfn.LET(_xlpm.sep,":",_xlpm.w,$C611,_xlfn.CONCAT("[",LEFT(_xlpm.w,FIND(_xlpm.sep,_xlpm.w)-1),"]"))</f>
        <v>[aɛzn]</v>
      </c>
      <c r="G611" s="5">
        <f>_xlfn.LET(_xlpm.w,E611,LEN(_xlpm.w)-2)</f>
        <v>5</v>
      </c>
      <c r="H611" s="5">
        <f>_xlfn.LET(_xlpm.w,F611,LEN(_xlpm.w)-2)</f>
        <v>4</v>
      </c>
      <c r="I611" s="5">
        <f>_xlfn.LET(_xlpm.a,H611,_xlpm.b,G611,MAX(_xlpm.a,_xlpm.b))</f>
        <v>5</v>
      </c>
      <c r="J611" s="4" cm="1">
        <f t="array" ref="J611">SUM(_xlfn._xlws.FILTER($D$2:$D$673,_xlfn.MAP($E$2:$E$673,_xlfn.LAMBDA(_xlpm.x,_xlpm.x=$E611))))</f>
        <v>4.6838407494145199E-4</v>
      </c>
      <c r="K611" s="4">
        <f>$D611/J611</f>
        <v>1</v>
      </c>
      <c r="L611" s="4" cm="1">
        <f t="array" ref="L611">SUM(_xlfn._xlws.FILTER($D$2:$D$673,_xlfn.MAP($F$2:$F$673,_xlfn.LAMBDA(_xlpm.x,_xlpm.x=$F611))))</f>
        <v>4.6838407494145199E-4</v>
      </c>
      <c r="M611" s="4">
        <f>$D611/L611</f>
        <v>1</v>
      </c>
      <c r="N611" s="4">
        <f>_xlfn.LET(_xlpm.freq,B611,_xlpm.size,H611+1,_xlpm.F,O611,LOG(1+_xlpm.freq)*LOG(1+_xlpm.size)*_xlpm.F)</f>
        <v>0.2342468675289098</v>
      </c>
      <c r="O611" s="4">
        <f>_xlfn.LET(_xlpm.a,M611,_xlpm.b,K611,2*_xlpm.a*_xlpm.b/(_xlpm.a+_xlpm.b))</f>
        <v>1</v>
      </c>
      <c r="P611" s="4">
        <f>_xlfn.LET(_xlpm.p,K611,_xlpm.q,M611,LOG(_xlpm.p/_xlpm.q))</f>
        <v>0</v>
      </c>
      <c r="Q611" s="4"/>
    </row>
    <row r="612" spans="1:17">
      <c r="A612" s="3" t="str">
        <f>_xlfn.LET(_xlpm.sep," : ",CONCATENATE(E612,_xlpm.sep,F612))</f>
        <v>~ielen~ : [iːln]</v>
      </c>
      <c r="B612" s="1">
        <v>1</v>
      </c>
      <c r="C612" s="3" t="s">
        <v>279</v>
      </c>
      <c r="D612" s="4">
        <f>B612/freq.sum.r1a</f>
        <v>4.6838407494145199E-4</v>
      </c>
      <c r="E612" s="3" t="str">
        <f>_xlfn.LET(_xlpm.sep,":",_xlpm.w,$C612,_xlfn.CONCAT("~",RIGHT(_xlpm.w,LEN(_xlpm.w)-FIND(_xlpm.sep,_xlpm.w)),"~"))</f>
        <v>~ielen~</v>
      </c>
      <c r="F612" s="3" t="str">
        <f>_xlfn.LET(_xlpm.sep,":",_xlpm.w,$C612,_xlfn.CONCAT("[",LEFT(_xlpm.w,FIND(_xlpm.sep,_xlpm.w)-1),"]"))</f>
        <v>[iːln]</v>
      </c>
      <c r="G612" s="5">
        <f>_xlfn.LET(_xlpm.w,E612,LEN(_xlpm.w)-2)</f>
        <v>5</v>
      </c>
      <c r="H612" s="5">
        <f>_xlfn.LET(_xlpm.w,F612,LEN(_xlpm.w)-2)</f>
        <v>4</v>
      </c>
      <c r="I612" s="5">
        <f>_xlfn.LET(_xlpm.a,H612,_xlpm.b,G612,MAX(_xlpm.a,_xlpm.b))</f>
        <v>5</v>
      </c>
      <c r="J612" s="4" cm="1">
        <f t="array" ref="J612">SUM(_xlfn._xlws.FILTER($D$2:$D$673,_xlfn.MAP($E$2:$E$673,_xlfn.LAMBDA(_xlpm.x,_xlpm.x=$E612))))</f>
        <v>4.6838407494145199E-4</v>
      </c>
      <c r="K612" s="4">
        <f>$D612/J612</f>
        <v>1</v>
      </c>
      <c r="L612" s="4" cm="1">
        <f t="array" ref="L612">SUM(_xlfn._xlws.FILTER($D$2:$D$673,_xlfn.MAP($F$2:$F$673,_xlfn.LAMBDA(_xlpm.x,_xlpm.x=$F612))))</f>
        <v>4.6838407494145199E-4</v>
      </c>
      <c r="M612" s="4">
        <f>$D612/L612</f>
        <v>1</v>
      </c>
      <c r="N612" s="4">
        <f>_xlfn.LET(_xlpm.freq,B612,_xlpm.size,H612+1,_xlpm.F,O612,LOG(1+_xlpm.freq)*LOG(1+_xlpm.size)*_xlpm.F)</f>
        <v>0.2342468675289098</v>
      </c>
      <c r="O612" s="4">
        <f>_xlfn.LET(_xlpm.a,M612,_xlpm.b,K612,2*_xlpm.a*_xlpm.b/(_xlpm.a+_xlpm.b))</f>
        <v>1</v>
      </c>
      <c r="P612" s="4">
        <f>_xlfn.LET(_xlpm.p,K612,_xlpm.q,M612,LOG(_xlpm.p/_xlpm.q))</f>
        <v>0</v>
      </c>
      <c r="Q612" s="4"/>
    </row>
    <row r="613" spans="1:17">
      <c r="A613" s="3" t="str">
        <f>_xlfn.LET(_xlpm.sep," : ",CONCATENATE(E613,_xlpm.sep,F613))</f>
        <v>~ießen~ : [iːsn]</v>
      </c>
      <c r="B613" s="1">
        <v>1</v>
      </c>
      <c r="C613" s="3" t="s">
        <v>286</v>
      </c>
      <c r="D613" s="4">
        <f>B613/freq.sum.r1a</f>
        <v>4.6838407494145199E-4</v>
      </c>
      <c r="E613" s="3" t="str">
        <f>_xlfn.LET(_xlpm.sep,":",_xlpm.w,$C613,_xlfn.CONCAT("~",RIGHT(_xlpm.w,LEN(_xlpm.w)-FIND(_xlpm.sep,_xlpm.w)),"~"))</f>
        <v>~ießen~</v>
      </c>
      <c r="F613" s="3" t="str">
        <f>_xlfn.LET(_xlpm.sep,":",_xlpm.w,$C613,_xlfn.CONCAT("[",LEFT(_xlpm.w,FIND(_xlpm.sep,_xlpm.w)-1),"]"))</f>
        <v>[iːsn]</v>
      </c>
      <c r="G613" s="5">
        <f>_xlfn.LET(_xlpm.w,E613,LEN(_xlpm.w)-2)</f>
        <v>5</v>
      </c>
      <c r="H613" s="5">
        <f>_xlfn.LET(_xlpm.w,F613,LEN(_xlpm.w)-2)</f>
        <v>4</v>
      </c>
      <c r="I613" s="5">
        <f>_xlfn.LET(_xlpm.a,H613,_xlpm.b,G613,MAX(_xlpm.a,_xlpm.b))</f>
        <v>5</v>
      </c>
      <c r="J613" s="4" cm="1">
        <f t="array" ref="J613">SUM(_xlfn._xlws.FILTER($D$2:$D$673,_xlfn.MAP($E$2:$E$673,_xlfn.LAMBDA(_xlpm.x,_xlpm.x=$E613))))</f>
        <v>4.6838407494145199E-4</v>
      </c>
      <c r="K613" s="4">
        <f>$D613/J613</f>
        <v>1</v>
      </c>
      <c r="L613" s="4" cm="1">
        <f t="array" ref="L613">SUM(_xlfn._xlws.FILTER($D$2:$D$673,_xlfn.MAP($F$2:$F$673,_xlfn.LAMBDA(_xlpm.x,_xlpm.x=$F613))))</f>
        <v>4.6838407494145199E-4</v>
      </c>
      <c r="M613" s="4">
        <f>$D613/L613</f>
        <v>1</v>
      </c>
      <c r="N613" s="4">
        <f>_xlfn.LET(_xlpm.freq,B613,_xlpm.size,H613+1,_xlpm.F,O613,LOG(1+_xlpm.freq)*LOG(1+_xlpm.size)*_xlpm.F)</f>
        <v>0.2342468675289098</v>
      </c>
      <c r="O613" s="4">
        <f>_xlfn.LET(_xlpm.a,M613,_xlpm.b,K613,2*_xlpm.a*_xlpm.b/(_xlpm.a+_xlpm.b))</f>
        <v>1</v>
      </c>
      <c r="P613" s="4">
        <f>_xlfn.LET(_xlpm.p,K613,_xlpm.q,M613,LOG(_xlpm.p/_xlpm.q))</f>
        <v>0</v>
      </c>
      <c r="Q613" s="4"/>
    </row>
    <row r="614" spans="1:17">
      <c r="A614" s="3" t="str">
        <f>_xlfn.LET(_xlpm.sep," : ",CONCATENATE(E614,_xlpm.sep,F614))</f>
        <v>~ieten~ : [iːtn]</v>
      </c>
      <c r="B614" s="1">
        <v>1</v>
      </c>
      <c r="C614" s="3" t="s">
        <v>288</v>
      </c>
      <c r="D614" s="4">
        <f>B614/freq.sum.r1a</f>
        <v>4.6838407494145199E-4</v>
      </c>
      <c r="E614" s="3" t="str">
        <f>_xlfn.LET(_xlpm.sep,":",_xlpm.w,$C614,_xlfn.CONCAT("~",RIGHT(_xlpm.w,LEN(_xlpm.w)-FIND(_xlpm.sep,_xlpm.w)),"~"))</f>
        <v>~ieten~</v>
      </c>
      <c r="F614" s="3" t="str">
        <f>_xlfn.LET(_xlpm.sep,":",_xlpm.w,$C614,_xlfn.CONCAT("[",LEFT(_xlpm.w,FIND(_xlpm.sep,_xlpm.w)-1),"]"))</f>
        <v>[iːtn]</v>
      </c>
      <c r="G614" s="5">
        <f>_xlfn.LET(_xlpm.w,E614,LEN(_xlpm.w)-2)</f>
        <v>5</v>
      </c>
      <c r="H614" s="5">
        <f>_xlfn.LET(_xlpm.w,F614,LEN(_xlpm.w)-2)</f>
        <v>4</v>
      </c>
      <c r="I614" s="5">
        <f>_xlfn.LET(_xlpm.a,H614,_xlpm.b,G614,MAX(_xlpm.a,_xlpm.b))</f>
        <v>5</v>
      </c>
      <c r="J614" s="4" cm="1">
        <f t="array" ref="J614">SUM(_xlfn._xlws.FILTER($D$2:$D$673,_xlfn.MAP($E$2:$E$673,_xlfn.LAMBDA(_xlpm.x,_xlpm.x=$E614))))</f>
        <v>4.6838407494145199E-4</v>
      </c>
      <c r="K614" s="4">
        <f>$D614/J614</f>
        <v>1</v>
      </c>
      <c r="L614" s="4" cm="1">
        <f t="array" ref="L614">SUM(_xlfn._xlws.FILTER($D$2:$D$673,_xlfn.MAP($F$2:$F$673,_xlfn.LAMBDA(_xlpm.x,_xlpm.x=$F614))))</f>
        <v>4.6838407494145199E-4</v>
      </c>
      <c r="M614" s="4">
        <f>$D614/L614</f>
        <v>1</v>
      </c>
      <c r="N614" s="4">
        <f>_xlfn.LET(_xlpm.freq,B614,_xlpm.size,H614+1,_xlpm.F,O614,LOG(1+_xlpm.freq)*LOG(1+_xlpm.size)*_xlpm.F)</f>
        <v>0.2342468675289098</v>
      </c>
      <c r="O614" s="4">
        <f>_xlfn.LET(_xlpm.a,M614,_xlpm.b,K614,2*_xlpm.a*_xlpm.b/(_xlpm.a+_xlpm.b))</f>
        <v>1</v>
      </c>
      <c r="P614" s="4">
        <f>_xlfn.LET(_xlpm.p,K614,_xlpm.q,M614,LOG(_xlpm.p/_xlpm.q))</f>
        <v>0</v>
      </c>
      <c r="Q614" s="4"/>
    </row>
    <row r="615" spans="1:17">
      <c r="A615" s="3" t="str">
        <f>_xlfn.LET(_xlpm.sep," : ",CONCATENATE(E615,_xlpm.sep,F615))</f>
        <v>~iegen~ : [iːɡŋ]</v>
      </c>
      <c r="B615" s="1">
        <v>1</v>
      </c>
      <c r="C615" s="3" t="s">
        <v>292</v>
      </c>
      <c r="D615" s="4">
        <f>B615/freq.sum.r1a</f>
        <v>4.6838407494145199E-4</v>
      </c>
      <c r="E615" s="4" t="str">
        <f>_xlfn.LET(_xlpm.sep,":",_xlpm.w,$C615,_xlfn.CONCAT("~",RIGHT(_xlpm.w,LEN(_xlpm.w)-FIND(_xlpm.sep,_xlpm.w)),"~"))</f>
        <v>~iegen~</v>
      </c>
      <c r="F615" s="4" t="str">
        <f>_xlfn.LET(_xlpm.sep,":",_xlpm.w,$C615,_xlfn.CONCAT("[",LEFT(_xlpm.w,FIND(_xlpm.sep,_xlpm.w)-1),"]"))</f>
        <v>[iːɡŋ]</v>
      </c>
      <c r="G615" s="5">
        <f>_xlfn.LET(_xlpm.w,E615,LEN(_xlpm.w)-2)</f>
        <v>5</v>
      </c>
      <c r="H615" s="5">
        <f>_xlfn.LET(_xlpm.w,F615,LEN(_xlpm.w)-2)</f>
        <v>4</v>
      </c>
      <c r="I615" s="5">
        <f>_xlfn.LET(_xlpm.a,H615,_xlpm.b,G615,MAX(_xlpm.a,_xlpm.b))</f>
        <v>5</v>
      </c>
      <c r="J615" s="4" cm="1">
        <f t="array" ref="J615">SUM(_xlfn._xlws.FILTER($D$2:$D$673,_xlfn.MAP($E$2:$E$673,_xlfn.LAMBDA(_xlpm.x,_xlpm.x=$E615))))</f>
        <v>4.6838407494145199E-4</v>
      </c>
      <c r="K615" s="4">
        <f>$D615/J615</f>
        <v>1</v>
      </c>
      <c r="L615" s="4" cm="1">
        <f t="array" ref="L615">SUM(_xlfn._xlws.FILTER($D$2:$D$673,_xlfn.MAP($F$2:$F$673,_xlfn.LAMBDA(_xlpm.x,_xlpm.x=$F615))))</f>
        <v>4.6838407494145199E-4</v>
      </c>
      <c r="M615" s="4">
        <f>$D615/L615</f>
        <v>1</v>
      </c>
      <c r="N615" s="4">
        <f>_xlfn.LET(_xlpm.freq,B615,_xlpm.size,H615+1,_xlpm.F,O615,LOG(1+_xlpm.freq)*LOG(1+_xlpm.size)*_xlpm.F)</f>
        <v>0.2342468675289098</v>
      </c>
      <c r="O615" s="4">
        <f>_xlfn.LET(_xlpm.a,M615,_xlpm.b,K615,2*_xlpm.a*_xlpm.b/(_xlpm.a+_xlpm.b))</f>
        <v>1</v>
      </c>
      <c r="P615" s="4">
        <f>_xlfn.LET(_xlpm.p,K615,_xlpm.q,M615,LOG(_xlpm.p/_xlpm.q))</f>
        <v>0</v>
      </c>
      <c r="Q615" s="4"/>
    </row>
    <row r="616" spans="1:17">
      <c r="A616" s="3" t="str">
        <f>_xlfn.LET(_xlpm.sep," : ",CONCATENATE(E616,_xlpm.sep,F616))</f>
        <v>~uchen~ : [uːxn]</v>
      </c>
      <c r="B616" s="1">
        <v>1</v>
      </c>
      <c r="C616" s="3" t="s">
        <v>374</v>
      </c>
      <c r="D616" s="4">
        <f>B616/freq.sum.r1a</f>
        <v>4.6838407494145199E-4</v>
      </c>
      <c r="E616" s="4" t="str">
        <f>_xlfn.LET(_xlpm.sep,":",_xlpm.w,$C616,_xlfn.CONCAT("~",RIGHT(_xlpm.w,LEN(_xlpm.w)-FIND(_xlpm.sep,_xlpm.w)),"~"))</f>
        <v>~uchen~</v>
      </c>
      <c r="F616" s="4" t="str">
        <f>_xlfn.LET(_xlpm.sep,":",_xlpm.w,$C616,_xlfn.CONCAT("[",LEFT(_xlpm.w,FIND(_xlpm.sep,_xlpm.w)-1),"]"))</f>
        <v>[uːxn]</v>
      </c>
      <c r="G616" s="5">
        <f>_xlfn.LET(_xlpm.w,E616,LEN(_xlpm.w)-2)</f>
        <v>5</v>
      </c>
      <c r="H616" s="5">
        <f>_xlfn.LET(_xlpm.w,F616,LEN(_xlpm.w)-2)</f>
        <v>4</v>
      </c>
      <c r="I616" s="5">
        <f>_xlfn.LET(_xlpm.a,H616,_xlpm.b,G616,MAX(_xlpm.a,_xlpm.b))</f>
        <v>5</v>
      </c>
      <c r="J616" s="4" cm="1">
        <f t="array" ref="J616">SUM(_xlfn._xlws.FILTER($D$2:$D$673,_xlfn.MAP($E$2:$E$673,_xlfn.LAMBDA(_xlpm.x,_xlpm.x=$E616))))</f>
        <v>4.6838407494145199E-4</v>
      </c>
      <c r="K616" s="4">
        <f>$D616/J616</f>
        <v>1</v>
      </c>
      <c r="L616" s="4" cm="1">
        <f t="array" ref="L616">SUM(_xlfn._xlws.FILTER($D$2:$D$673,_xlfn.MAP($F$2:$F$673,_xlfn.LAMBDA(_xlpm.x,_xlpm.x=$F616))))</f>
        <v>4.6838407494145199E-4</v>
      </c>
      <c r="M616" s="4">
        <f>$D616/L616</f>
        <v>1</v>
      </c>
      <c r="N616" s="4">
        <f>_xlfn.LET(_xlpm.freq,B616,_xlpm.size,H616+1,_xlpm.F,O616,LOG(1+_xlpm.freq)*LOG(1+_xlpm.size)*_xlpm.F)</f>
        <v>0.2342468675289098</v>
      </c>
      <c r="O616" s="4">
        <f>_xlfn.LET(_xlpm.a,M616,_xlpm.b,K616,2*_xlpm.a*_xlpm.b/(_xlpm.a+_xlpm.b))</f>
        <v>1</v>
      </c>
      <c r="P616" s="4">
        <f>_xlfn.LET(_xlpm.p,K616,_xlpm.q,M616,LOG(_xlpm.p/_xlpm.q))</f>
        <v>0</v>
      </c>
      <c r="Q616" s="4"/>
    </row>
    <row r="617" spans="1:17">
      <c r="A617" s="3" t="str">
        <f>_xlfn.LET(_xlpm.sep," : ",CONCATENATE(E617,_xlpm.sep,F617))</f>
        <v>~ichts~ : [ɪçts]</v>
      </c>
      <c r="B617" s="1">
        <v>1</v>
      </c>
      <c r="C617" s="3" t="s">
        <v>400</v>
      </c>
      <c r="D617" s="4">
        <f>B617/freq.sum.r1a</f>
        <v>4.6838407494145199E-4</v>
      </c>
      <c r="E617" s="4" t="str">
        <f>_xlfn.LET(_xlpm.sep,":",_xlpm.w,$C617,_xlfn.CONCAT("~",RIGHT(_xlpm.w,LEN(_xlpm.w)-FIND(_xlpm.sep,_xlpm.w)),"~"))</f>
        <v>~ichts~</v>
      </c>
      <c r="F617" s="4" t="str">
        <f>_xlfn.LET(_xlpm.sep,":",_xlpm.w,$C617,_xlfn.CONCAT("[",LEFT(_xlpm.w,FIND(_xlpm.sep,_xlpm.w)-1),"]"))</f>
        <v>[ɪçts]</v>
      </c>
      <c r="G617" s="5">
        <f>_xlfn.LET(_xlpm.w,E617,LEN(_xlpm.w)-2)</f>
        <v>5</v>
      </c>
      <c r="H617" s="5">
        <f>_xlfn.LET(_xlpm.w,F617,LEN(_xlpm.w)-2)</f>
        <v>4</v>
      </c>
      <c r="I617" s="5">
        <f>_xlfn.LET(_xlpm.a,H617,_xlpm.b,G617,MAX(_xlpm.a,_xlpm.b))</f>
        <v>5</v>
      </c>
      <c r="J617" s="4" cm="1">
        <f t="array" ref="J617">SUM(_xlfn._xlws.FILTER($D$2:$D$673,_xlfn.MAP($E$2:$E$673,_xlfn.LAMBDA(_xlpm.x,_xlpm.x=$E617))))</f>
        <v>4.6838407494145199E-4</v>
      </c>
      <c r="K617" s="4">
        <f>$D617/J617</f>
        <v>1</v>
      </c>
      <c r="L617" s="4" cm="1">
        <f t="array" ref="L617">SUM(_xlfn._xlws.FILTER($D$2:$D$673,_xlfn.MAP($F$2:$F$673,_xlfn.LAMBDA(_xlpm.x,_xlpm.x=$F617))))</f>
        <v>4.6838407494145199E-4</v>
      </c>
      <c r="M617" s="4">
        <f>$D617/L617</f>
        <v>1</v>
      </c>
      <c r="N617" s="4">
        <f>_xlfn.LET(_xlpm.freq,B617,_xlpm.size,H617+1,_xlpm.F,O617,LOG(1+_xlpm.freq)*LOG(1+_xlpm.size)*_xlpm.F)</f>
        <v>0.2342468675289098</v>
      </c>
      <c r="O617" s="4">
        <f>_xlfn.LET(_xlpm.a,M617,_xlpm.b,K617,2*_xlpm.a*_xlpm.b/(_xlpm.a+_xlpm.b))</f>
        <v>1</v>
      </c>
      <c r="P617" s="4">
        <f>_xlfn.LET(_xlpm.p,K617,_xlpm.q,M617,LOG(_xlpm.p/_xlpm.q))</f>
        <v>0</v>
      </c>
      <c r="Q617" s="4"/>
    </row>
    <row r="618" spans="1:17">
      <c r="A618" s="3" t="str">
        <f>_xlfn.LET(_xlpm.sep," : ",CONCATENATE(E618,_xlpm.sep,F618))</f>
        <v>~olgen~ : [ɔlɡŋ]</v>
      </c>
      <c r="B618" s="1">
        <v>1</v>
      </c>
      <c r="C618" s="3" t="s">
        <v>466</v>
      </c>
      <c r="D618" s="4">
        <f>B618/freq.sum.r1a</f>
        <v>4.6838407494145199E-4</v>
      </c>
      <c r="E618" s="3" t="str">
        <f>_xlfn.LET(_xlpm.sep,":",_xlpm.w,$C618,_xlfn.CONCAT("~",RIGHT(_xlpm.w,LEN(_xlpm.w)-FIND(_xlpm.sep,_xlpm.w)),"~"))</f>
        <v>~olgen~</v>
      </c>
      <c r="F618" s="3" t="str">
        <f>_xlfn.LET(_xlpm.sep,":",_xlpm.w,$C618,_xlfn.CONCAT("[",LEFT(_xlpm.w,FIND(_xlpm.sep,_xlpm.w)-1),"]"))</f>
        <v>[ɔlɡŋ]</v>
      </c>
      <c r="G618" s="5">
        <f>_xlfn.LET(_xlpm.w,E618,LEN(_xlpm.w)-2)</f>
        <v>5</v>
      </c>
      <c r="H618" s="5">
        <f>_xlfn.LET(_xlpm.w,F618,LEN(_xlpm.w)-2)</f>
        <v>4</v>
      </c>
      <c r="I618" s="5">
        <f>_xlfn.LET(_xlpm.a,H618,_xlpm.b,G618,MAX(_xlpm.a,_xlpm.b))</f>
        <v>5</v>
      </c>
      <c r="J618" s="4" cm="1">
        <f t="array" ref="J618">SUM(_xlfn._xlws.FILTER($D$2:$D$673,_xlfn.MAP($E$2:$E$673,_xlfn.LAMBDA(_xlpm.x,_xlpm.x=$E618))))</f>
        <v>4.6838407494145199E-4</v>
      </c>
      <c r="K618" s="4">
        <f>$D618/J618</f>
        <v>1</v>
      </c>
      <c r="L618" s="4" cm="1">
        <f t="array" ref="L618">SUM(_xlfn._xlws.FILTER($D$2:$D$673,_xlfn.MAP($F$2:$F$673,_xlfn.LAMBDA(_xlpm.x,_xlpm.x=$F618))))</f>
        <v>4.6838407494145199E-4</v>
      </c>
      <c r="M618" s="4">
        <f>$D618/L618</f>
        <v>1</v>
      </c>
      <c r="N618" s="4">
        <f>_xlfn.LET(_xlpm.freq,B618,_xlpm.size,H618+1,_xlpm.F,O618,LOG(1+_xlpm.freq)*LOG(1+_xlpm.size)*_xlpm.F)</f>
        <v>0.2342468675289098</v>
      </c>
      <c r="O618" s="4">
        <f>_xlfn.LET(_xlpm.a,M618,_xlpm.b,K618,2*_xlpm.a*_xlpm.b/(_xlpm.a+_xlpm.b))</f>
        <v>1</v>
      </c>
      <c r="P618" s="4">
        <f>_xlfn.LET(_xlpm.p,K618,_xlpm.q,M618,LOG(_xlpm.p/_xlpm.q))</f>
        <v>0</v>
      </c>
      <c r="Q618" s="4"/>
    </row>
    <row r="619" spans="1:17">
      <c r="A619" s="3" t="str">
        <f>_xlfn.LET(_xlpm.sep," : ",CONCATENATE(E619,_xlpm.sep,F619))</f>
        <v>~enden~ : [ɛndn]</v>
      </c>
      <c r="B619" s="1">
        <v>1</v>
      </c>
      <c r="C619" s="3" t="s">
        <v>496</v>
      </c>
      <c r="D619" s="4">
        <f>B619/freq.sum.r1a</f>
        <v>4.6838407494145199E-4</v>
      </c>
      <c r="E619" s="3" t="str">
        <f>_xlfn.LET(_xlpm.sep,":",_xlpm.w,$C619,_xlfn.CONCAT("~",RIGHT(_xlpm.w,LEN(_xlpm.w)-FIND(_xlpm.sep,_xlpm.w)),"~"))</f>
        <v>~enden~</v>
      </c>
      <c r="F619" s="3" t="str">
        <f>_xlfn.LET(_xlpm.sep,":",_xlpm.w,$C619,_xlfn.CONCAT("[",LEFT(_xlpm.w,FIND(_xlpm.sep,_xlpm.w)-1),"]"))</f>
        <v>[ɛndn]</v>
      </c>
      <c r="G619" s="5">
        <f>_xlfn.LET(_xlpm.w,E619,LEN(_xlpm.w)-2)</f>
        <v>5</v>
      </c>
      <c r="H619" s="5">
        <f>_xlfn.LET(_xlpm.w,F619,LEN(_xlpm.w)-2)</f>
        <v>4</v>
      </c>
      <c r="I619" s="5">
        <f>_xlfn.LET(_xlpm.a,H619,_xlpm.b,G619,MAX(_xlpm.a,_xlpm.b))</f>
        <v>5</v>
      </c>
      <c r="J619" s="4" cm="1">
        <f t="array" ref="J619">SUM(_xlfn._xlws.FILTER($D$2:$D$673,_xlfn.MAP($E$2:$E$673,_xlfn.LAMBDA(_xlpm.x,_xlpm.x=$E619))))</f>
        <v>4.6838407494145199E-4</v>
      </c>
      <c r="K619" s="4">
        <f>$D619/J619</f>
        <v>1</v>
      </c>
      <c r="L619" s="4" cm="1">
        <f t="array" ref="L619">SUM(_xlfn._xlws.FILTER($D$2:$D$673,_xlfn.MAP($F$2:$F$673,_xlfn.LAMBDA(_xlpm.x,_xlpm.x=$F619))))</f>
        <v>4.6838407494145199E-4</v>
      </c>
      <c r="M619" s="4">
        <f>$D619/L619</f>
        <v>1</v>
      </c>
      <c r="N619" s="4">
        <f>_xlfn.LET(_xlpm.freq,B619,_xlpm.size,H619+1,_xlpm.F,O619,LOG(1+_xlpm.freq)*LOG(1+_xlpm.size)*_xlpm.F)</f>
        <v>0.2342468675289098</v>
      </c>
      <c r="O619" s="4">
        <f>_xlfn.LET(_xlpm.a,M619,_xlpm.b,K619,2*_xlpm.a*_xlpm.b/(_xlpm.a+_xlpm.b))</f>
        <v>1</v>
      </c>
      <c r="P619" s="4">
        <f>_xlfn.LET(_xlpm.p,K619,_xlpm.q,M619,LOG(_xlpm.p/_xlpm.q))</f>
        <v>0</v>
      </c>
      <c r="Q619" s="4"/>
    </row>
    <row r="620" spans="1:17">
      <c r="A620" s="3" t="str">
        <f>_xlfn.LET(_xlpm.sep," : ",CONCATENATE(E620,_xlpm.sep,F620))</f>
        <v>~unden~ : [ʊndn]</v>
      </c>
      <c r="B620" s="1">
        <v>1</v>
      </c>
      <c r="C620" s="3" t="s">
        <v>498</v>
      </c>
      <c r="D620" s="4">
        <f>B620/freq.sum.r1a</f>
        <v>4.6838407494145199E-4</v>
      </c>
      <c r="E620" s="3" t="str">
        <f>_xlfn.LET(_xlpm.sep,":",_xlpm.w,$C620,_xlfn.CONCAT("~",RIGHT(_xlpm.w,LEN(_xlpm.w)-FIND(_xlpm.sep,_xlpm.w)),"~"))</f>
        <v>~unden~</v>
      </c>
      <c r="F620" s="3" t="str">
        <f>_xlfn.LET(_xlpm.sep,":",_xlpm.w,$C620,_xlfn.CONCAT("[",LEFT(_xlpm.w,FIND(_xlpm.sep,_xlpm.w)-1),"]"))</f>
        <v>[ʊndn]</v>
      </c>
      <c r="G620" s="5">
        <f>_xlfn.LET(_xlpm.w,E620,LEN(_xlpm.w)-2)</f>
        <v>5</v>
      </c>
      <c r="H620" s="5">
        <f>_xlfn.LET(_xlpm.w,F620,LEN(_xlpm.w)-2)</f>
        <v>4</v>
      </c>
      <c r="I620" s="5">
        <f>_xlfn.LET(_xlpm.a,H620,_xlpm.b,G620,MAX(_xlpm.a,_xlpm.b))</f>
        <v>5</v>
      </c>
      <c r="J620" s="4" cm="1">
        <f t="array" ref="J620">SUM(_xlfn._xlws.FILTER($D$2:$D$673,_xlfn.MAP($E$2:$E$673,_xlfn.LAMBDA(_xlpm.x,_xlpm.x=$E620))))</f>
        <v>4.6838407494145199E-4</v>
      </c>
      <c r="K620" s="4">
        <f>$D620/J620</f>
        <v>1</v>
      </c>
      <c r="L620" s="4" cm="1">
        <f t="array" ref="L620">SUM(_xlfn._xlws.FILTER($D$2:$D$673,_xlfn.MAP($F$2:$F$673,_xlfn.LAMBDA(_xlpm.x,_xlpm.x=$F620))))</f>
        <v>4.6838407494145199E-4</v>
      </c>
      <c r="M620" s="4">
        <f>$D620/L620</f>
        <v>1</v>
      </c>
      <c r="N620" s="4">
        <f>_xlfn.LET(_xlpm.freq,B620,_xlpm.size,H620+1,_xlpm.F,O620,LOG(1+_xlpm.freq)*LOG(1+_xlpm.size)*_xlpm.F)</f>
        <v>0.2342468675289098</v>
      </c>
      <c r="O620" s="4">
        <f>_xlfn.LET(_xlpm.a,M620,_xlpm.b,K620,2*_xlpm.a*_xlpm.b/(_xlpm.a+_xlpm.b))</f>
        <v>1</v>
      </c>
      <c r="P620" s="4">
        <f>_xlfn.LET(_xlpm.p,K620,_xlpm.q,M620,LOG(_xlpm.p/_xlpm.q))</f>
        <v>0</v>
      </c>
      <c r="Q620" s="4"/>
    </row>
    <row r="621" spans="1:17">
      <c r="A621" s="3" t="str">
        <f>_xlfn.LET(_xlpm.sep," : ",CONCATENATE(E621,_xlpm.sep,F621))</f>
        <v>~unten~ : [ʊntn]</v>
      </c>
      <c r="B621" s="1">
        <v>1</v>
      </c>
      <c r="C621" s="3" t="s">
        <v>514</v>
      </c>
      <c r="D621" s="4">
        <f>B621/freq.sum.r1a</f>
        <v>4.6838407494145199E-4</v>
      </c>
      <c r="E621" s="3" t="str">
        <f>_xlfn.LET(_xlpm.sep,":",_xlpm.w,$C621,_xlfn.CONCAT("~",RIGHT(_xlpm.w,LEN(_xlpm.w)-FIND(_xlpm.sep,_xlpm.w)),"~"))</f>
        <v>~unten~</v>
      </c>
      <c r="F621" s="3" t="str">
        <f>_xlfn.LET(_xlpm.sep,":",_xlpm.w,$C621,_xlfn.CONCAT("[",LEFT(_xlpm.w,FIND(_xlpm.sep,_xlpm.w)-1),"]"))</f>
        <v>[ʊntn]</v>
      </c>
      <c r="G621" s="5">
        <f>_xlfn.LET(_xlpm.w,E621,LEN(_xlpm.w)-2)</f>
        <v>5</v>
      </c>
      <c r="H621" s="5">
        <f>_xlfn.LET(_xlpm.w,F621,LEN(_xlpm.w)-2)</f>
        <v>4</v>
      </c>
      <c r="I621" s="5">
        <f>_xlfn.LET(_xlpm.a,H621,_xlpm.b,G621,MAX(_xlpm.a,_xlpm.b))</f>
        <v>5</v>
      </c>
      <c r="J621" s="4" cm="1">
        <f t="array" ref="J621">SUM(_xlfn._xlws.FILTER($D$2:$D$673,_xlfn.MAP($E$2:$E$673,_xlfn.LAMBDA(_xlpm.x,_xlpm.x=$E621))))</f>
        <v>4.6838407494145199E-4</v>
      </c>
      <c r="K621" s="4">
        <f>$D621/J621</f>
        <v>1</v>
      </c>
      <c r="L621" s="4" cm="1">
        <f t="array" ref="L621">SUM(_xlfn._xlws.FILTER($D$2:$D$673,_xlfn.MAP($F$2:$F$673,_xlfn.LAMBDA(_xlpm.x,_xlpm.x=$F621))))</f>
        <v>4.6838407494145199E-4</v>
      </c>
      <c r="M621" s="4">
        <f>$D621/L621</f>
        <v>1</v>
      </c>
      <c r="N621" s="4">
        <f>_xlfn.LET(_xlpm.freq,B621,_xlpm.size,H621+1,_xlpm.F,O621,LOG(1+_xlpm.freq)*LOG(1+_xlpm.size)*_xlpm.F)</f>
        <v>0.2342468675289098</v>
      </c>
      <c r="O621" s="4">
        <f>_xlfn.LET(_xlpm.a,M621,_xlpm.b,K621,2*_xlpm.a*_xlpm.b/(_xlpm.a+_xlpm.b))</f>
        <v>1</v>
      </c>
      <c r="P621" s="4">
        <f>_xlfn.LET(_xlpm.p,K621,_xlpm.q,M621,LOG(_xlpm.p/_xlpm.q))</f>
        <v>0</v>
      </c>
      <c r="Q621" s="4"/>
    </row>
    <row r="622" spans="1:17">
      <c r="A622" s="3" t="str">
        <f>_xlfn.LET(_xlpm.sep," : ",CONCATENATE(E622,_xlpm.sep,F622))</f>
        <v>~insel~ : [ɪnzl]</v>
      </c>
      <c r="B622" s="1">
        <v>1</v>
      </c>
      <c r="C622" s="3" t="s">
        <v>519</v>
      </c>
      <c r="D622" s="4">
        <f>B622/freq.sum.r1a</f>
        <v>4.6838407494145199E-4</v>
      </c>
      <c r="E622" s="4" t="str">
        <f>_xlfn.LET(_xlpm.sep,":",_xlpm.w,$C622,_xlfn.CONCAT("~",RIGHT(_xlpm.w,LEN(_xlpm.w)-FIND(_xlpm.sep,_xlpm.w)),"~"))</f>
        <v>~insel~</v>
      </c>
      <c r="F622" s="4" t="str">
        <f>_xlfn.LET(_xlpm.sep,":",_xlpm.w,$C622,_xlfn.CONCAT("[",LEFT(_xlpm.w,FIND(_xlpm.sep,_xlpm.w)-1),"]"))</f>
        <v>[ɪnzl]</v>
      </c>
      <c r="G622" s="5">
        <f>_xlfn.LET(_xlpm.w,E622,LEN(_xlpm.w)-2)</f>
        <v>5</v>
      </c>
      <c r="H622" s="5">
        <f>_xlfn.LET(_xlpm.w,F622,LEN(_xlpm.w)-2)</f>
        <v>4</v>
      </c>
      <c r="I622" s="5">
        <f>_xlfn.LET(_xlpm.a,H622,_xlpm.b,G622,MAX(_xlpm.a,_xlpm.b))</f>
        <v>5</v>
      </c>
      <c r="J622" s="4" cm="1">
        <f t="array" ref="J622">SUM(_xlfn._xlws.FILTER($D$2:$D$673,_xlfn.MAP($E$2:$E$673,_xlfn.LAMBDA(_xlpm.x,_xlpm.x=$E622))))</f>
        <v>4.6838407494145199E-4</v>
      </c>
      <c r="K622" s="4">
        <f>$D622/J622</f>
        <v>1</v>
      </c>
      <c r="L622" s="4" cm="1">
        <f t="array" ref="L622">SUM(_xlfn._xlws.FILTER($D$2:$D$673,_xlfn.MAP($F$2:$F$673,_xlfn.LAMBDA(_xlpm.x,_xlpm.x=$F622))))</f>
        <v>4.6838407494145199E-4</v>
      </c>
      <c r="M622" s="4">
        <f>$D622/L622</f>
        <v>1</v>
      </c>
      <c r="N622" s="4">
        <f>_xlfn.LET(_xlpm.freq,B622,_xlpm.size,H622+1,_xlpm.F,O622,LOG(1+_xlpm.freq)*LOG(1+_xlpm.size)*_xlpm.F)</f>
        <v>0.2342468675289098</v>
      </c>
      <c r="O622" s="4">
        <f>_xlfn.LET(_xlpm.a,M622,_xlpm.b,K622,2*_xlpm.a*_xlpm.b/(_xlpm.a+_xlpm.b))</f>
        <v>1</v>
      </c>
      <c r="P622" s="4">
        <f>_xlfn.LET(_xlpm.p,K622,_xlpm.q,M622,LOG(_xlpm.p/_xlpm.q))</f>
        <v>0</v>
      </c>
      <c r="Q622" s="4"/>
    </row>
    <row r="623" spans="1:17">
      <c r="A623" s="3" t="str">
        <f>_xlfn.LET(_xlpm.sep," : ",CONCATENATE(E623,_xlpm.sep,F623))</f>
        <v>~esten~ : [ɛstn]</v>
      </c>
      <c r="B623" s="1">
        <v>1</v>
      </c>
      <c r="C623" s="3" t="s">
        <v>555</v>
      </c>
      <c r="D623" s="4">
        <f>B623/freq.sum.r1a</f>
        <v>4.6838407494145199E-4</v>
      </c>
      <c r="E623" s="3" t="str">
        <f>_xlfn.LET(_xlpm.sep,":",_xlpm.w,$C623,_xlfn.CONCAT("~",RIGHT(_xlpm.w,LEN(_xlpm.w)-FIND(_xlpm.sep,_xlpm.w)),"~"))</f>
        <v>~esten~</v>
      </c>
      <c r="F623" s="3" t="str">
        <f>_xlfn.LET(_xlpm.sep,":",_xlpm.w,$C623,_xlfn.CONCAT("[",LEFT(_xlpm.w,FIND(_xlpm.sep,_xlpm.w)-1),"]"))</f>
        <v>[ɛstn]</v>
      </c>
      <c r="G623" s="5">
        <f>_xlfn.LET(_xlpm.w,E623,LEN(_xlpm.w)-2)</f>
        <v>5</v>
      </c>
      <c r="H623" s="5">
        <f>_xlfn.LET(_xlpm.w,F623,LEN(_xlpm.w)-2)</f>
        <v>4</v>
      </c>
      <c r="I623" s="5">
        <f>_xlfn.LET(_xlpm.a,H623,_xlpm.b,G623,MAX(_xlpm.a,_xlpm.b))</f>
        <v>5</v>
      </c>
      <c r="J623" s="4" cm="1">
        <f t="array" ref="J623">SUM(_xlfn._xlws.FILTER($D$2:$D$673,_xlfn.MAP($E$2:$E$673,_xlfn.LAMBDA(_xlpm.x,_xlpm.x=$E623))))</f>
        <v>4.6838407494145199E-4</v>
      </c>
      <c r="K623" s="4">
        <f>$D623/J623</f>
        <v>1</v>
      </c>
      <c r="L623" s="4" cm="1">
        <f t="array" ref="L623">SUM(_xlfn._xlws.FILTER($D$2:$D$673,_xlfn.MAP($F$2:$F$673,_xlfn.LAMBDA(_xlpm.x,_xlpm.x=$F623))))</f>
        <v>4.6838407494145199E-4</v>
      </c>
      <c r="M623" s="4">
        <f>$D623/L623</f>
        <v>1</v>
      </c>
      <c r="N623" s="4">
        <f>_xlfn.LET(_xlpm.freq,B623,_xlpm.size,H623+1,_xlpm.F,O623,LOG(1+_xlpm.freq)*LOG(1+_xlpm.size)*_xlpm.F)</f>
        <v>0.2342468675289098</v>
      </c>
      <c r="O623" s="4">
        <f>_xlfn.LET(_xlpm.a,M623,_xlpm.b,K623,2*_xlpm.a*_xlpm.b/(_xlpm.a+_xlpm.b))</f>
        <v>1</v>
      </c>
      <c r="P623" s="4">
        <f>_xlfn.LET(_xlpm.p,K623,_xlpm.q,M623,LOG(_xlpm.p/_xlpm.q))</f>
        <v>0</v>
      </c>
      <c r="Q623" s="4"/>
    </row>
    <row r="624" spans="1:17">
      <c r="A624" s="3" t="str">
        <f>_xlfn.LET(_xlpm.sep," : ",CONCATENATE(E624,_xlpm.sep,F624))</f>
        <v>~osten~ : [ɔstn]</v>
      </c>
      <c r="B624" s="1">
        <v>1</v>
      </c>
      <c r="C624" s="3" t="s">
        <v>556</v>
      </c>
      <c r="D624" s="4">
        <f>B624/freq.sum.r1a</f>
        <v>4.6838407494145199E-4</v>
      </c>
      <c r="E624" s="3" t="str">
        <f>_xlfn.LET(_xlpm.sep,":",_xlpm.w,$C624,_xlfn.CONCAT("~",RIGHT(_xlpm.w,LEN(_xlpm.w)-FIND(_xlpm.sep,_xlpm.w)),"~"))</f>
        <v>~osten~</v>
      </c>
      <c r="F624" s="3" t="str">
        <f>_xlfn.LET(_xlpm.sep,":",_xlpm.w,$C624,_xlfn.CONCAT("[",LEFT(_xlpm.w,FIND(_xlpm.sep,_xlpm.w)-1),"]"))</f>
        <v>[ɔstn]</v>
      </c>
      <c r="G624" s="5">
        <f>_xlfn.LET(_xlpm.w,E624,LEN(_xlpm.w)-2)</f>
        <v>5</v>
      </c>
      <c r="H624" s="5">
        <f>_xlfn.LET(_xlpm.w,F624,LEN(_xlpm.w)-2)</f>
        <v>4</v>
      </c>
      <c r="I624" s="5">
        <f>_xlfn.LET(_xlpm.a,H624,_xlpm.b,G624,MAX(_xlpm.a,_xlpm.b))</f>
        <v>5</v>
      </c>
      <c r="J624" s="4" cm="1">
        <f t="array" ref="J624">SUM(_xlfn._xlws.FILTER($D$2:$D$673,_xlfn.MAP($E$2:$E$673,_xlfn.LAMBDA(_xlpm.x,_xlpm.x=$E624))))</f>
        <v>4.6838407494145199E-4</v>
      </c>
      <c r="K624" s="4">
        <f>$D624/J624</f>
        <v>1</v>
      </c>
      <c r="L624" s="4" cm="1">
        <f t="array" ref="L624">SUM(_xlfn._xlws.FILTER($D$2:$D$673,_xlfn.MAP($F$2:$F$673,_xlfn.LAMBDA(_xlpm.x,_xlpm.x=$F624))))</f>
        <v>4.6838407494145199E-4</v>
      </c>
      <c r="M624" s="4">
        <f>$D624/L624</f>
        <v>1</v>
      </c>
      <c r="N624" s="4">
        <f>_xlfn.LET(_xlpm.freq,B624,_xlpm.size,H624+1,_xlpm.F,O624,LOG(1+_xlpm.freq)*LOG(1+_xlpm.size)*_xlpm.F)</f>
        <v>0.2342468675289098</v>
      </c>
      <c r="O624" s="4">
        <f>_xlfn.LET(_xlpm.a,M624,_xlpm.b,K624,2*_xlpm.a*_xlpm.b/(_xlpm.a+_xlpm.b))</f>
        <v>1</v>
      </c>
      <c r="P624" s="4">
        <f>_xlfn.LET(_xlpm.p,K624,_xlpm.q,M624,LOG(_xlpm.p/_xlpm.q))</f>
        <v>0</v>
      </c>
      <c r="Q624" s="4"/>
    </row>
    <row r="625" spans="1:17">
      <c r="A625" s="3" t="str">
        <f>_xlfn.LET(_xlpm.sep," : ",CONCATENATE(E625,_xlpm.sep,F625))</f>
        <v>~ützen~ : [ʏtsn]</v>
      </c>
      <c r="B625" s="1">
        <v>1</v>
      </c>
      <c r="C625" s="3" t="s">
        <v>576</v>
      </c>
      <c r="D625" s="4">
        <f>B625/freq.sum.r1a</f>
        <v>4.6838407494145199E-4</v>
      </c>
      <c r="E625" s="3" t="str">
        <f>_xlfn.LET(_xlpm.sep,":",_xlpm.w,$C625,_xlfn.CONCAT("~",RIGHT(_xlpm.w,LEN(_xlpm.w)-FIND(_xlpm.sep,_xlpm.w)),"~"))</f>
        <v>~ützen~</v>
      </c>
      <c r="F625" s="3" t="str">
        <f>_xlfn.LET(_xlpm.sep,":",_xlpm.w,$C625,_xlfn.CONCAT("[",LEFT(_xlpm.w,FIND(_xlpm.sep,_xlpm.w)-1),"]"))</f>
        <v>[ʏtsn]</v>
      </c>
      <c r="G625" s="5">
        <f>_xlfn.LET(_xlpm.w,E625,LEN(_xlpm.w)-2)</f>
        <v>5</v>
      </c>
      <c r="H625" s="5">
        <f>_xlfn.LET(_xlpm.w,F625,LEN(_xlpm.w)-2)</f>
        <v>4</v>
      </c>
      <c r="I625" s="5">
        <f>_xlfn.LET(_xlpm.a,H625,_xlpm.b,G625,MAX(_xlpm.a,_xlpm.b))</f>
        <v>5</v>
      </c>
      <c r="J625" s="4" cm="1">
        <f t="array" ref="J625">SUM(_xlfn._xlws.FILTER($D$2:$D$673,_xlfn.MAP($E$2:$E$673,_xlfn.LAMBDA(_xlpm.x,_xlpm.x=$E625))))</f>
        <v>4.6838407494145199E-4</v>
      </c>
      <c r="K625" s="4">
        <f>$D625/J625</f>
        <v>1</v>
      </c>
      <c r="L625" s="4" cm="1">
        <f t="array" ref="L625">SUM(_xlfn._xlws.FILTER($D$2:$D$673,_xlfn.MAP($F$2:$F$673,_xlfn.LAMBDA(_xlpm.x,_xlpm.x=$F625))))</f>
        <v>4.6838407494145199E-4</v>
      </c>
      <c r="M625" s="4">
        <f>$D625/L625</f>
        <v>1</v>
      </c>
      <c r="N625" s="4">
        <f>_xlfn.LET(_xlpm.freq,B625,_xlpm.size,H625+1,_xlpm.F,O625,LOG(1+_xlpm.freq)*LOG(1+_xlpm.size)*_xlpm.F)</f>
        <v>0.2342468675289098</v>
      </c>
      <c r="O625" s="4">
        <f>_xlfn.LET(_xlpm.a,M625,_xlpm.b,K625,2*_xlpm.a*_xlpm.b/(_xlpm.a+_xlpm.b))</f>
        <v>1</v>
      </c>
      <c r="P625" s="4">
        <f>_xlfn.LET(_xlpm.p,K625,_xlpm.q,M625,LOG(_xlpm.p/_xlpm.q))</f>
        <v>0</v>
      </c>
      <c r="Q625" s="4"/>
    </row>
    <row r="626" spans="1:17">
      <c r="A626" s="3" t="str">
        <f>_xlfn.LET(_xlpm.sep," : ",CONCATENATE(E626,_xlpm.sep,F626))</f>
        <v>~erben~ : [ɛʁbm]</v>
      </c>
      <c r="B626" s="1">
        <v>1</v>
      </c>
      <c r="C626" s="3" t="s">
        <v>620</v>
      </c>
      <c r="D626" s="4">
        <f>B626/freq.sum.r1a</f>
        <v>4.6838407494145199E-4</v>
      </c>
      <c r="E626" s="4" t="str">
        <f>_xlfn.LET(_xlpm.sep,":",_xlpm.w,$C626,_xlfn.CONCAT("~",RIGHT(_xlpm.w,LEN(_xlpm.w)-FIND(_xlpm.sep,_xlpm.w)),"~"))</f>
        <v>~erben~</v>
      </c>
      <c r="F626" s="4" t="str">
        <f>_xlfn.LET(_xlpm.sep,":",_xlpm.w,$C626,_xlfn.CONCAT("[",LEFT(_xlpm.w,FIND(_xlpm.sep,_xlpm.w)-1),"]"))</f>
        <v>[ɛʁbm]</v>
      </c>
      <c r="G626" s="5">
        <f>_xlfn.LET(_xlpm.w,E626,LEN(_xlpm.w)-2)</f>
        <v>5</v>
      </c>
      <c r="H626" s="5">
        <f>_xlfn.LET(_xlpm.w,F626,LEN(_xlpm.w)-2)</f>
        <v>4</v>
      </c>
      <c r="I626" s="5">
        <f>_xlfn.LET(_xlpm.a,H626,_xlpm.b,G626,MAX(_xlpm.a,_xlpm.b))</f>
        <v>5</v>
      </c>
      <c r="J626" s="4" cm="1">
        <f t="array" ref="J626">SUM(_xlfn._xlws.FILTER($D$2:$D$673,_xlfn.MAP($E$2:$E$673,_xlfn.LAMBDA(_xlpm.x,_xlpm.x=$E626))))</f>
        <v>4.6838407494145199E-4</v>
      </c>
      <c r="K626" s="4">
        <f>$D626/J626</f>
        <v>1</v>
      </c>
      <c r="L626" s="4" cm="1">
        <f t="array" ref="L626">SUM(_xlfn._xlws.FILTER($D$2:$D$673,_xlfn.MAP($F$2:$F$673,_xlfn.LAMBDA(_xlpm.x,_xlpm.x=$F626))))</f>
        <v>4.6838407494145199E-4</v>
      </c>
      <c r="M626" s="4">
        <f>$D626/L626</f>
        <v>1</v>
      </c>
      <c r="N626" s="4">
        <f>_xlfn.LET(_xlpm.freq,B626,_xlpm.size,H626+1,_xlpm.F,O626,LOG(1+_xlpm.freq)*LOG(1+_xlpm.size)*_xlpm.F)</f>
        <v>0.2342468675289098</v>
      </c>
      <c r="O626" s="4">
        <f>_xlfn.LET(_xlpm.a,M626,_xlpm.b,K626,2*_xlpm.a*_xlpm.b/(_xlpm.a+_xlpm.b))</f>
        <v>1</v>
      </c>
      <c r="P626" s="4">
        <f>_xlfn.LET(_xlpm.p,K626,_xlpm.q,M626,LOG(_xlpm.p/_xlpm.q))</f>
        <v>0</v>
      </c>
      <c r="Q626" s="4"/>
    </row>
    <row r="627" spans="1:17">
      <c r="A627" s="3" t="str">
        <f>_xlfn.LET(_xlpm.sep," : ",CONCATENATE(E627,_xlpm.sep,F627))</f>
        <v>~orden~ : [ɔʁdn]</v>
      </c>
      <c r="B627" s="1">
        <v>1</v>
      </c>
      <c r="C627" s="3" t="s">
        <v>623</v>
      </c>
      <c r="D627" s="4">
        <f>B627/freq.sum.r1a</f>
        <v>4.6838407494145199E-4</v>
      </c>
      <c r="E627" s="3" t="str">
        <f>_xlfn.LET(_xlpm.sep,":",_xlpm.w,$C627,_xlfn.CONCAT("~",RIGHT(_xlpm.w,LEN(_xlpm.w)-FIND(_xlpm.sep,_xlpm.w)),"~"))</f>
        <v>~orden~</v>
      </c>
      <c r="F627" s="3" t="str">
        <f>_xlfn.LET(_xlpm.sep,":",_xlpm.w,$C627,_xlfn.CONCAT("[",LEFT(_xlpm.w,FIND(_xlpm.sep,_xlpm.w)-1),"]"))</f>
        <v>[ɔʁdn]</v>
      </c>
      <c r="G627" s="5">
        <f>_xlfn.LET(_xlpm.w,E627,LEN(_xlpm.w)-2)</f>
        <v>5</v>
      </c>
      <c r="H627" s="5">
        <f>_xlfn.LET(_xlpm.w,F627,LEN(_xlpm.w)-2)</f>
        <v>4</v>
      </c>
      <c r="I627" s="5">
        <f>_xlfn.LET(_xlpm.a,H627,_xlpm.b,G627,MAX(_xlpm.a,_xlpm.b))</f>
        <v>5</v>
      </c>
      <c r="J627" s="4" cm="1">
        <f t="array" ref="J627">SUM(_xlfn._xlws.FILTER($D$2:$D$673,_xlfn.MAP($E$2:$E$673,_xlfn.LAMBDA(_xlpm.x,_xlpm.x=$E627))))</f>
        <v>4.6838407494145199E-4</v>
      </c>
      <c r="K627" s="4">
        <f>$D627/J627</f>
        <v>1</v>
      </c>
      <c r="L627" s="4" cm="1">
        <f t="array" ref="L627">SUM(_xlfn._xlws.FILTER($D$2:$D$673,_xlfn.MAP($F$2:$F$673,_xlfn.LAMBDA(_xlpm.x,_xlpm.x=$F627))))</f>
        <v>4.6838407494145199E-4</v>
      </c>
      <c r="M627" s="4">
        <f>$D627/L627</f>
        <v>1</v>
      </c>
      <c r="N627" s="4">
        <f>_xlfn.LET(_xlpm.freq,B627,_xlpm.size,H627+1,_xlpm.F,O627,LOG(1+_xlpm.freq)*LOG(1+_xlpm.size)*_xlpm.F)</f>
        <v>0.2342468675289098</v>
      </c>
      <c r="O627" s="4">
        <f>_xlfn.LET(_xlpm.a,M627,_xlpm.b,K627,2*_xlpm.a*_xlpm.b/(_xlpm.a+_xlpm.b))</f>
        <v>1</v>
      </c>
      <c r="P627" s="4">
        <f>_xlfn.LET(_xlpm.p,K627,_xlpm.q,M627,LOG(_xlpm.p/_xlpm.q))</f>
        <v>0</v>
      </c>
      <c r="Q627" s="4"/>
    </row>
    <row r="628" spans="1:17">
      <c r="A628" s="3" t="str">
        <f>_xlfn.LET(_xlpm.sep," : ",CONCATENATE(E628,_xlpm.sep,F628))</f>
        <v>~erfen~ : [ɛʁfn]</v>
      </c>
      <c r="B628" s="1">
        <v>1</v>
      </c>
      <c r="C628" s="3" t="s">
        <v>626</v>
      </c>
      <c r="D628" s="4">
        <f>B628/freq.sum.r1a</f>
        <v>4.6838407494145199E-4</v>
      </c>
      <c r="E628" s="3" t="str">
        <f>_xlfn.LET(_xlpm.sep,":",_xlpm.w,$C628,_xlfn.CONCAT("~",RIGHT(_xlpm.w,LEN(_xlpm.w)-FIND(_xlpm.sep,_xlpm.w)),"~"))</f>
        <v>~erfen~</v>
      </c>
      <c r="F628" s="3" t="str">
        <f>_xlfn.LET(_xlpm.sep,":",_xlpm.w,$C628,_xlfn.CONCAT("[",LEFT(_xlpm.w,FIND(_xlpm.sep,_xlpm.w)-1),"]"))</f>
        <v>[ɛʁfn]</v>
      </c>
      <c r="G628" s="5">
        <f>_xlfn.LET(_xlpm.w,E628,LEN(_xlpm.w)-2)</f>
        <v>5</v>
      </c>
      <c r="H628" s="5">
        <f>_xlfn.LET(_xlpm.w,F628,LEN(_xlpm.w)-2)</f>
        <v>4</v>
      </c>
      <c r="I628" s="5">
        <f>_xlfn.LET(_xlpm.a,H628,_xlpm.b,G628,MAX(_xlpm.a,_xlpm.b))</f>
        <v>5</v>
      </c>
      <c r="J628" s="4" cm="1">
        <f t="array" ref="J628">SUM(_xlfn._xlws.FILTER($D$2:$D$673,_xlfn.MAP($E$2:$E$673,_xlfn.LAMBDA(_xlpm.x,_xlpm.x=$E628))))</f>
        <v>4.6838407494145199E-4</v>
      </c>
      <c r="K628" s="4">
        <f>$D628/J628</f>
        <v>1</v>
      </c>
      <c r="L628" s="4" cm="1">
        <f t="array" ref="L628">SUM(_xlfn._xlws.FILTER($D$2:$D$673,_xlfn.MAP($F$2:$F$673,_xlfn.LAMBDA(_xlpm.x,_xlpm.x=$F628))))</f>
        <v>4.6838407494145199E-4</v>
      </c>
      <c r="M628" s="4">
        <f>$D628/L628</f>
        <v>1</v>
      </c>
      <c r="N628" s="4">
        <f>_xlfn.LET(_xlpm.freq,B628,_xlpm.size,H628+1,_xlpm.F,O628,LOG(1+_xlpm.freq)*LOG(1+_xlpm.size)*_xlpm.F)</f>
        <v>0.2342468675289098</v>
      </c>
      <c r="O628" s="4">
        <f>_xlfn.LET(_xlpm.a,M628,_xlpm.b,K628,2*_xlpm.a*_xlpm.b/(_xlpm.a+_xlpm.b))</f>
        <v>1</v>
      </c>
      <c r="P628" s="4">
        <f>_xlfn.LET(_xlpm.p,K628,_xlpm.q,M628,LOG(_xlpm.p/_xlpm.q))</f>
        <v>0</v>
      </c>
      <c r="Q628" s="4"/>
    </row>
    <row r="629" spans="1:17">
      <c r="A629" s="3" t="str">
        <f>_xlfn.LET(_xlpm.sep," : ",CONCATENATE(E629,_xlpm.sep,F629))</f>
        <v>~unkel~ : [ʊŋkl]</v>
      </c>
      <c r="B629" s="1">
        <v>1</v>
      </c>
      <c r="C629" s="3" t="s">
        <v>631</v>
      </c>
      <c r="D629" s="4">
        <f>B629/freq.sum.r1a</f>
        <v>4.6838407494145199E-4</v>
      </c>
      <c r="E629" s="3" t="str">
        <f>_xlfn.LET(_xlpm.sep,":",_xlpm.w,$C629,_xlfn.CONCAT("~",RIGHT(_xlpm.w,LEN(_xlpm.w)-FIND(_xlpm.sep,_xlpm.w)),"~"))</f>
        <v>~unkel~</v>
      </c>
      <c r="F629" s="3" t="str">
        <f>_xlfn.LET(_xlpm.sep,":",_xlpm.w,$C629,_xlfn.CONCAT("[",LEFT(_xlpm.w,FIND(_xlpm.sep,_xlpm.w)-1),"]"))</f>
        <v>[ʊŋkl]</v>
      </c>
      <c r="G629" s="5">
        <f>_xlfn.LET(_xlpm.w,E629,LEN(_xlpm.w)-2)</f>
        <v>5</v>
      </c>
      <c r="H629" s="5">
        <f>_xlfn.LET(_xlpm.w,F629,LEN(_xlpm.w)-2)</f>
        <v>4</v>
      </c>
      <c r="I629" s="5">
        <f>_xlfn.LET(_xlpm.a,H629,_xlpm.b,G629,MAX(_xlpm.a,_xlpm.b))</f>
        <v>5</v>
      </c>
      <c r="J629" s="4" cm="1">
        <f t="array" ref="J629">SUM(_xlfn._xlws.FILTER($D$2:$D$673,_xlfn.MAP($E$2:$E$673,_xlfn.LAMBDA(_xlpm.x,_xlpm.x=$E629))))</f>
        <v>4.6838407494145199E-4</v>
      </c>
      <c r="K629" s="4">
        <f>$D629/J629</f>
        <v>1</v>
      </c>
      <c r="L629" s="4" cm="1">
        <f t="array" ref="L629">SUM(_xlfn._xlws.FILTER($D$2:$D$673,_xlfn.MAP($F$2:$F$673,_xlfn.LAMBDA(_xlpm.x,_xlpm.x=$F629))))</f>
        <v>4.6838407494145199E-4</v>
      </c>
      <c r="M629" s="4">
        <f>$D629/L629</f>
        <v>1</v>
      </c>
      <c r="N629" s="4">
        <f>_xlfn.LET(_xlpm.freq,B629,_xlpm.size,H629+1,_xlpm.F,O629,LOG(1+_xlpm.freq)*LOG(1+_xlpm.size)*_xlpm.F)</f>
        <v>0.2342468675289098</v>
      </c>
      <c r="O629" s="4">
        <f>_xlfn.LET(_xlpm.a,M629,_xlpm.b,K629,2*_xlpm.a*_xlpm.b/(_xlpm.a+_xlpm.b))</f>
        <v>1</v>
      </c>
      <c r="P629" s="4">
        <f>_xlfn.LET(_xlpm.p,K629,_xlpm.q,M629,LOG(_xlpm.p/_xlpm.q))</f>
        <v>0</v>
      </c>
      <c r="Q629" s="4"/>
    </row>
    <row r="630" spans="1:17">
      <c r="A630" s="3" t="str">
        <f>_xlfn.LET(_xlpm.sep," : ",CONCATENATE(E630,_xlpm.sep,F630))</f>
        <v>~enken~ : [ɛŋkŋ]</v>
      </c>
      <c r="B630" s="1">
        <v>1</v>
      </c>
      <c r="C630" s="3" t="s">
        <v>635</v>
      </c>
      <c r="D630" s="4">
        <f>B630/freq.sum.r1a</f>
        <v>4.6838407494145199E-4</v>
      </c>
      <c r="E630" s="3" t="str">
        <f>_xlfn.LET(_xlpm.sep,":",_xlpm.w,$C630,_xlfn.CONCAT("~",RIGHT(_xlpm.w,LEN(_xlpm.w)-FIND(_xlpm.sep,_xlpm.w)),"~"))</f>
        <v>~enken~</v>
      </c>
      <c r="F630" s="3" t="str">
        <f>_xlfn.LET(_xlpm.sep,":",_xlpm.w,$C630,_xlfn.CONCAT("[",LEFT(_xlpm.w,FIND(_xlpm.sep,_xlpm.w)-1),"]"))</f>
        <v>[ɛŋkŋ]</v>
      </c>
      <c r="G630" s="5">
        <f>_xlfn.LET(_xlpm.w,E630,LEN(_xlpm.w)-2)</f>
        <v>5</v>
      </c>
      <c r="H630" s="5">
        <f>_xlfn.LET(_xlpm.w,F630,LEN(_xlpm.w)-2)</f>
        <v>4</v>
      </c>
      <c r="I630" s="5">
        <f>_xlfn.LET(_xlpm.a,H630,_xlpm.b,G630,MAX(_xlpm.a,_xlpm.b))</f>
        <v>5</v>
      </c>
      <c r="J630" s="4" cm="1">
        <f t="array" ref="J630">SUM(_xlfn._xlws.FILTER($D$2:$D$673,_xlfn.MAP($E$2:$E$673,_xlfn.LAMBDA(_xlpm.x,_xlpm.x=$E630))))</f>
        <v>4.6838407494145199E-4</v>
      </c>
      <c r="K630" s="4">
        <f>$D630/J630</f>
        <v>1</v>
      </c>
      <c r="L630" s="4" cm="1">
        <f t="array" ref="L630">SUM(_xlfn._xlws.FILTER($D$2:$D$673,_xlfn.MAP($F$2:$F$673,_xlfn.LAMBDA(_xlpm.x,_xlpm.x=$F630))))</f>
        <v>4.6838407494145199E-4</v>
      </c>
      <c r="M630" s="4">
        <f>$D630/L630</f>
        <v>1</v>
      </c>
      <c r="N630" s="4">
        <f>_xlfn.LET(_xlpm.freq,B630,_xlpm.size,H630+1,_xlpm.F,O630,LOG(1+_xlpm.freq)*LOG(1+_xlpm.size)*_xlpm.F)</f>
        <v>0.2342468675289098</v>
      </c>
      <c r="O630" s="4">
        <f>_xlfn.LET(_xlpm.a,M630,_xlpm.b,K630,2*_xlpm.a*_xlpm.b/(_xlpm.a+_xlpm.b))</f>
        <v>1</v>
      </c>
      <c r="P630" s="4">
        <f>_xlfn.LET(_xlpm.p,K630,_xlpm.q,M630,LOG(_xlpm.p/_xlpm.q))</f>
        <v>0</v>
      </c>
      <c r="Q630" s="4"/>
    </row>
    <row r="631" spans="1:17">
      <c r="A631" s="3" t="str">
        <f>_xlfn.LET(_xlpm.sep," : ",CONCATENATE(E631,_xlpm.sep,F631))</f>
        <v>~erken~ : [ɛʁkŋ]</v>
      </c>
      <c r="B631" s="1">
        <v>1</v>
      </c>
      <c r="C631" s="3" t="s">
        <v>636</v>
      </c>
      <c r="D631" s="4">
        <f>B631/freq.sum.r1a</f>
        <v>4.6838407494145199E-4</v>
      </c>
      <c r="E631" s="4" t="str">
        <f>_xlfn.LET(_xlpm.sep,":",_xlpm.w,$C631,_xlfn.CONCAT("~",RIGHT(_xlpm.w,LEN(_xlpm.w)-FIND(_xlpm.sep,_xlpm.w)),"~"))</f>
        <v>~erken~</v>
      </c>
      <c r="F631" s="4" t="str">
        <f>_xlfn.LET(_xlpm.sep,":",_xlpm.w,$C631,_xlfn.CONCAT("[",LEFT(_xlpm.w,FIND(_xlpm.sep,_xlpm.w)-1),"]"))</f>
        <v>[ɛʁkŋ]</v>
      </c>
      <c r="G631" s="5">
        <f>_xlfn.LET(_xlpm.w,E631,LEN(_xlpm.w)-2)</f>
        <v>5</v>
      </c>
      <c r="H631" s="5">
        <f>_xlfn.LET(_xlpm.w,F631,LEN(_xlpm.w)-2)</f>
        <v>4</v>
      </c>
      <c r="I631" s="5">
        <f>_xlfn.LET(_xlpm.a,H631,_xlpm.b,G631,MAX(_xlpm.a,_xlpm.b))</f>
        <v>5</v>
      </c>
      <c r="J631" s="4" cm="1">
        <f t="array" ref="J631">SUM(_xlfn._xlws.FILTER($D$2:$D$673,_xlfn.MAP($E$2:$E$673,_xlfn.LAMBDA(_xlpm.x,_xlpm.x=$E631))))</f>
        <v>4.6838407494145199E-4</v>
      </c>
      <c r="K631" s="4">
        <f>$D631/J631</f>
        <v>1</v>
      </c>
      <c r="L631" s="4" cm="1">
        <f t="array" ref="L631">SUM(_xlfn._xlws.FILTER($D$2:$D$673,_xlfn.MAP($F$2:$F$673,_xlfn.LAMBDA(_xlpm.x,_xlpm.x=$F631))))</f>
        <v>4.6838407494145199E-4</v>
      </c>
      <c r="M631" s="4">
        <f>$D631/L631</f>
        <v>1</v>
      </c>
      <c r="N631" s="4">
        <f>_xlfn.LET(_xlpm.freq,B631,_xlpm.size,H631+1,_xlpm.F,O631,LOG(1+_xlpm.freq)*LOG(1+_xlpm.size)*_xlpm.F)</f>
        <v>0.2342468675289098</v>
      </c>
      <c r="O631" s="4">
        <f>_xlfn.LET(_xlpm.a,M631,_xlpm.b,K631,2*_xlpm.a*_xlpm.b/(_xlpm.a+_xlpm.b))</f>
        <v>1</v>
      </c>
      <c r="P631" s="4">
        <f>_xlfn.LET(_xlpm.p,K631,_xlpm.q,M631,LOG(_xlpm.p/_xlpm.q))</f>
        <v>0</v>
      </c>
      <c r="Q631" s="4"/>
    </row>
    <row r="632" spans="1:17">
      <c r="A632" s="3" t="str">
        <f>_xlfn.LET(_xlpm.sep," : ",CONCATENATE(E632,_xlpm.sep,F632))</f>
        <v>~orten~ : [ɔʁtn]</v>
      </c>
      <c r="B632" s="1">
        <v>1</v>
      </c>
      <c r="C632" s="3" t="s">
        <v>660</v>
      </c>
      <c r="D632" s="4">
        <f>B632/freq.sum.r1a</f>
        <v>4.6838407494145199E-4</v>
      </c>
      <c r="E632" s="4" t="str">
        <f>_xlfn.LET(_xlpm.sep,":",_xlpm.w,$C632,_xlfn.CONCAT("~",RIGHT(_xlpm.w,LEN(_xlpm.w)-FIND(_xlpm.sep,_xlpm.w)),"~"))</f>
        <v>~orten~</v>
      </c>
      <c r="F632" s="4" t="str">
        <f>_xlfn.LET(_xlpm.sep,":",_xlpm.w,$C632,_xlfn.CONCAT("[",LEFT(_xlpm.w,FIND(_xlpm.sep,_xlpm.w)-1),"]"))</f>
        <v>[ɔʁtn]</v>
      </c>
      <c r="G632" s="5">
        <f>_xlfn.LET(_xlpm.w,E632,LEN(_xlpm.w)-2)</f>
        <v>5</v>
      </c>
      <c r="H632" s="5">
        <f>_xlfn.LET(_xlpm.w,F632,LEN(_xlpm.w)-2)</f>
        <v>4</v>
      </c>
      <c r="I632" s="5">
        <f>_xlfn.LET(_xlpm.a,H632,_xlpm.b,G632,MAX(_xlpm.a,_xlpm.b))</f>
        <v>5</v>
      </c>
      <c r="J632" s="4" cm="1">
        <f t="array" ref="J632">SUM(_xlfn._xlws.FILTER($D$2:$D$673,_xlfn.MAP($E$2:$E$673,_xlfn.LAMBDA(_xlpm.x,_xlpm.x=$E632))))</f>
        <v>4.6838407494145199E-4</v>
      </c>
      <c r="K632" s="4">
        <f>$D632/J632</f>
        <v>1</v>
      </c>
      <c r="L632" s="4" cm="1">
        <f t="array" ref="L632">SUM(_xlfn._xlws.FILTER($D$2:$D$673,_xlfn.MAP($F$2:$F$673,_xlfn.LAMBDA(_xlpm.x,_xlpm.x=$F632))))</f>
        <v>4.6838407494145199E-4</v>
      </c>
      <c r="M632" s="4">
        <f>$D632/L632</f>
        <v>1</v>
      </c>
      <c r="N632" s="4">
        <f>_xlfn.LET(_xlpm.freq,B632,_xlpm.size,H632+1,_xlpm.F,O632,LOG(1+_xlpm.freq)*LOG(1+_xlpm.size)*_xlpm.F)</f>
        <v>0.2342468675289098</v>
      </c>
      <c r="O632" s="4">
        <f>_xlfn.LET(_xlpm.a,M632,_xlpm.b,K632,2*_xlpm.a*_xlpm.b/(_xlpm.a+_xlpm.b))</f>
        <v>1</v>
      </c>
      <c r="P632" s="4">
        <f>_xlfn.LET(_xlpm.p,K632,_xlpm.q,M632,LOG(_xlpm.p/_xlpm.q))</f>
        <v>0</v>
      </c>
      <c r="Q632" s="4"/>
    </row>
    <row r="633" spans="1:17">
      <c r="A633" s="3" t="str">
        <f>_xlfn.LET(_xlpm.sep," : ",CONCATENATE(E633,_xlpm.sep,F633))</f>
        <v>~orgel~ : [ɔʁɡl]</v>
      </c>
      <c r="B633" s="1">
        <v>1</v>
      </c>
      <c r="C633" s="3" t="s">
        <v>673</v>
      </c>
      <c r="D633" s="4">
        <f>B633/freq.sum.r1a</f>
        <v>4.6838407494145199E-4</v>
      </c>
      <c r="E633" s="4" t="str">
        <f>_xlfn.LET(_xlpm.sep,":",_xlpm.w,$C633,_xlfn.CONCAT("~",RIGHT(_xlpm.w,LEN(_xlpm.w)-FIND(_xlpm.sep,_xlpm.w)),"~"))</f>
        <v>~orgel~</v>
      </c>
      <c r="F633" s="4" t="str">
        <f>_xlfn.LET(_xlpm.sep,":",_xlpm.w,$C633,_xlfn.CONCAT("[",LEFT(_xlpm.w,FIND(_xlpm.sep,_xlpm.w)-1),"]"))</f>
        <v>[ɔʁɡl]</v>
      </c>
      <c r="G633" s="5">
        <f>_xlfn.LET(_xlpm.w,E633,LEN(_xlpm.w)-2)</f>
        <v>5</v>
      </c>
      <c r="H633" s="5">
        <f>_xlfn.LET(_xlpm.w,F633,LEN(_xlpm.w)-2)</f>
        <v>4</v>
      </c>
      <c r="I633" s="5">
        <f>_xlfn.LET(_xlpm.a,H633,_xlpm.b,G633,MAX(_xlpm.a,_xlpm.b))</f>
        <v>5</v>
      </c>
      <c r="J633" s="4" cm="1">
        <f t="array" ref="J633">SUM(_xlfn._xlws.FILTER($D$2:$D$673,_xlfn.MAP($E$2:$E$673,_xlfn.LAMBDA(_xlpm.x,_xlpm.x=$E633))))</f>
        <v>4.6838407494145199E-4</v>
      </c>
      <c r="K633" s="4">
        <f>$D633/J633</f>
        <v>1</v>
      </c>
      <c r="L633" s="4" cm="1">
        <f t="array" ref="L633">SUM(_xlfn._xlws.FILTER($D$2:$D$673,_xlfn.MAP($F$2:$F$673,_xlfn.LAMBDA(_xlpm.x,_xlpm.x=$F633))))</f>
        <v>4.6838407494145199E-4</v>
      </c>
      <c r="M633" s="4">
        <f>$D633/L633</f>
        <v>1</v>
      </c>
      <c r="N633" s="4">
        <f>_xlfn.LET(_xlpm.freq,B633,_xlpm.size,H633+1,_xlpm.F,O633,LOG(1+_xlpm.freq)*LOG(1+_xlpm.size)*_xlpm.F)</f>
        <v>0.2342468675289098</v>
      </c>
      <c r="O633" s="4">
        <f>_xlfn.LET(_xlpm.a,M633,_xlpm.b,K633,2*_xlpm.a*_xlpm.b/(_xlpm.a+_xlpm.b))</f>
        <v>1</v>
      </c>
      <c r="P633" s="4">
        <f>_xlfn.LET(_xlpm.p,K633,_xlpm.q,M633,LOG(_xlpm.p/_xlpm.q))</f>
        <v>0</v>
      </c>
      <c r="Q633" s="4"/>
    </row>
    <row r="634" spans="1:17">
      <c r="A634" s="3" t="str">
        <f>_xlfn.LET(_xlpm.sep," : ",CONCATENATE(E634,_xlpm.sep,F634))</f>
        <v>~abend~ : [aːbmt]</v>
      </c>
      <c r="B634" s="1">
        <v>1</v>
      </c>
      <c r="C634" s="3" t="s">
        <v>114</v>
      </c>
      <c r="D634" s="4">
        <f>B634/freq.sum.r1a</f>
        <v>4.6838407494145199E-4</v>
      </c>
      <c r="E634" s="3" t="str">
        <f>_xlfn.LET(_xlpm.sep,":",_xlpm.w,$C634,_xlfn.CONCAT("~",RIGHT(_xlpm.w,LEN(_xlpm.w)-FIND(_xlpm.sep,_xlpm.w)),"~"))</f>
        <v>~abend~</v>
      </c>
      <c r="F634" s="3" t="str">
        <f>_xlfn.LET(_xlpm.sep,":",_xlpm.w,$C634,_xlfn.CONCAT("[",LEFT(_xlpm.w,FIND(_xlpm.sep,_xlpm.w)-1),"]"))</f>
        <v>[aːbmt]</v>
      </c>
      <c r="G634" s="5">
        <f>_xlfn.LET(_xlpm.w,E634,LEN(_xlpm.w)-2)</f>
        <v>5</v>
      </c>
      <c r="H634" s="5">
        <f>_xlfn.LET(_xlpm.w,F634,LEN(_xlpm.w)-2)</f>
        <v>5</v>
      </c>
      <c r="I634" s="5">
        <f>_xlfn.LET(_xlpm.a,H634,_xlpm.b,G634,MAX(_xlpm.a,_xlpm.b))</f>
        <v>5</v>
      </c>
      <c r="J634" s="4" cm="1">
        <f t="array" ref="J634">SUM(_xlfn._xlws.FILTER($D$2:$D$673,_xlfn.MAP($E$2:$E$673,_xlfn.LAMBDA(_xlpm.x,_xlpm.x=$E634))))</f>
        <v>4.6838407494145199E-4</v>
      </c>
      <c r="K634" s="4">
        <f>$D634/J634</f>
        <v>1</v>
      </c>
      <c r="L634" s="4" cm="1">
        <f t="array" ref="L634">SUM(_xlfn._xlws.FILTER($D$2:$D$673,_xlfn.MAP($F$2:$F$673,_xlfn.LAMBDA(_xlpm.x,_xlpm.x=$F634))))</f>
        <v>4.6838407494145199E-4</v>
      </c>
      <c r="M634" s="4">
        <f>$D634/L634</f>
        <v>1</v>
      </c>
      <c r="N634" s="4">
        <f>_xlfn.LET(_xlpm.freq,B634,_xlpm.size,H634+1,_xlpm.F,O634,LOG(1+_xlpm.freq)*LOG(1+_xlpm.size)*_xlpm.F)</f>
        <v>0.25439985932113074</v>
      </c>
      <c r="O634" s="4">
        <f>_xlfn.LET(_xlpm.a,M634,_xlpm.b,K634,2*_xlpm.a*_xlpm.b/(_xlpm.a+_xlpm.b))</f>
        <v>1</v>
      </c>
      <c r="P634" s="4">
        <f>_xlfn.LET(_xlpm.p,K634,_xlpm.q,M634,LOG(_xlpm.p/_xlpm.q))</f>
        <v>0</v>
      </c>
      <c r="Q634" s="4"/>
    </row>
    <row r="635" spans="1:17">
      <c r="A635" s="3" t="str">
        <f>_xlfn.LET(_xlpm.sep," : ",CONCATENATE(E635,_xlpm.sep,F635))</f>
        <v>~auftr~ : [aɔftʁ]</v>
      </c>
      <c r="B635" s="1">
        <v>1</v>
      </c>
      <c r="C635" s="3" t="s">
        <v>127</v>
      </c>
      <c r="D635" s="4">
        <f>B635/freq.sum.r1a</f>
        <v>4.6838407494145199E-4</v>
      </c>
      <c r="E635" s="3" t="str">
        <f>_xlfn.LET(_xlpm.sep,":",_xlpm.w,$C635,_xlfn.CONCAT("~",RIGHT(_xlpm.w,LEN(_xlpm.w)-FIND(_xlpm.sep,_xlpm.w)),"~"))</f>
        <v>~auftr~</v>
      </c>
      <c r="F635" s="3" t="str">
        <f>_xlfn.LET(_xlpm.sep,":",_xlpm.w,$C635,_xlfn.CONCAT("[",LEFT(_xlpm.w,FIND(_xlpm.sep,_xlpm.w)-1),"]"))</f>
        <v>[aɔftʁ]</v>
      </c>
      <c r="G635" s="5">
        <f>_xlfn.LET(_xlpm.w,E635,LEN(_xlpm.w)-2)</f>
        <v>5</v>
      </c>
      <c r="H635" s="5">
        <f>_xlfn.LET(_xlpm.w,F635,LEN(_xlpm.w)-2)</f>
        <v>5</v>
      </c>
      <c r="I635" s="5">
        <f>_xlfn.LET(_xlpm.a,H635,_xlpm.b,G635,MAX(_xlpm.a,_xlpm.b))</f>
        <v>5</v>
      </c>
      <c r="J635" s="4" cm="1">
        <f t="array" ref="J635">SUM(_xlfn._xlws.FILTER($D$2:$D$673,_xlfn.MAP($E$2:$E$673,_xlfn.LAMBDA(_xlpm.x,_xlpm.x=$E635))))</f>
        <v>4.6838407494145199E-4</v>
      </c>
      <c r="K635" s="4">
        <f>$D635/J635</f>
        <v>1</v>
      </c>
      <c r="L635" s="4" cm="1">
        <f t="array" ref="L635">SUM(_xlfn._xlws.FILTER($D$2:$D$673,_xlfn.MAP($F$2:$F$673,_xlfn.LAMBDA(_xlpm.x,_xlpm.x=$F635))))</f>
        <v>4.6838407494145199E-4</v>
      </c>
      <c r="M635" s="4">
        <f>$D635/L635</f>
        <v>1</v>
      </c>
      <c r="N635" s="4">
        <f>_xlfn.LET(_xlpm.freq,B635,_xlpm.size,H635+1,_xlpm.F,O635,LOG(1+_xlpm.freq)*LOG(1+_xlpm.size)*_xlpm.F)</f>
        <v>0.25439985932113074</v>
      </c>
      <c r="O635" s="4">
        <f>_xlfn.LET(_xlpm.a,M635,_xlpm.b,K635,2*_xlpm.a*_xlpm.b/(_xlpm.a+_xlpm.b))</f>
        <v>1</v>
      </c>
      <c r="P635" s="4">
        <f>_xlfn.LET(_xlpm.p,K635,_xlpm.q,M635,LOG(_xlpm.p/_xlpm.q))</f>
        <v>0</v>
      </c>
      <c r="Q635" s="4"/>
    </row>
    <row r="636" spans="1:17">
      <c r="A636" s="3" t="str">
        <f>_xlfn.LET(_xlpm.sep," : ",CONCATENATE(E636,_xlpm.sep,F636))</f>
        <v>~ebens~ : [eːbms]</v>
      </c>
      <c r="B636" s="1">
        <v>1</v>
      </c>
      <c r="C636" s="3" t="s">
        <v>231</v>
      </c>
      <c r="D636" s="4">
        <f>B636/freq.sum.r1a</f>
        <v>4.6838407494145199E-4</v>
      </c>
      <c r="E636" s="3" t="str">
        <f>_xlfn.LET(_xlpm.sep,":",_xlpm.w,$C636,_xlfn.CONCAT("~",RIGHT(_xlpm.w,LEN(_xlpm.w)-FIND(_xlpm.sep,_xlpm.w)),"~"))</f>
        <v>~ebens~</v>
      </c>
      <c r="F636" s="3" t="str">
        <f>_xlfn.LET(_xlpm.sep,":",_xlpm.w,$C636,_xlfn.CONCAT("[",LEFT(_xlpm.w,FIND(_xlpm.sep,_xlpm.w)-1),"]"))</f>
        <v>[eːbms]</v>
      </c>
      <c r="G636" s="5">
        <f>_xlfn.LET(_xlpm.w,E636,LEN(_xlpm.w)-2)</f>
        <v>5</v>
      </c>
      <c r="H636" s="5">
        <f>_xlfn.LET(_xlpm.w,F636,LEN(_xlpm.w)-2)</f>
        <v>5</v>
      </c>
      <c r="I636" s="5">
        <f>_xlfn.LET(_xlpm.a,H636,_xlpm.b,G636,MAX(_xlpm.a,_xlpm.b))</f>
        <v>5</v>
      </c>
      <c r="J636" s="4" cm="1">
        <f t="array" ref="J636">SUM(_xlfn._xlws.FILTER($D$2:$D$673,_xlfn.MAP($E$2:$E$673,_xlfn.LAMBDA(_xlpm.x,_xlpm.x=$E636))))</f>
        <v>4.6838407494145199E-4</v>
      </c>
      <c r="K636" s="4">
        <f>$D636/J636</f>
        <v>1</v>
      </c>
      <c r="L636" s="4" cm="1">
        <f t="array" ref="L636">SUM(_xlfn._xlws.FILTER($D$2:$D$673,_xlfn.MAP($F$2:$F$673,_xlfn.LAMBDA(_xlpm.x,_xlpm.x=$F636))))</f>
        <v>4.6838407494145199E-4</v>
      </c>
      <c r="M636" s="4">
        <f>$D636/L636</f>
        <v>1</v>
      </c>
      <c r="N636" s="4">
        <f>_xlfn.LET(_xlpm.freq,B636,_xlpm.size,H636+1,_xlpm.F,O636,LOG(1+_xlpm.freq)*LOG(1+_xlpm.size)*_xlpm.F)</f>
        <v>0.25439985932113074</v>
      </c>
      <c r="O636" s="4">
        <f>_xlfn.LET(_xlpm.a,M636,_xlpm.b,K636,2*_xlpm.a*_xlpm.b/(_xlpm.a+_xlpm.b))</f>
        <v>1</v>
      </c>
      <c r="P636" s="4">
        <f>_xlfn.LET(_xlpm.p,K636,_xlpm.q,M636,LOG(_xlpm.p/_xlpm.q))</f>
        <v>0</v>
      </c>
      <c r="Q636" s="4"/>
    </row>
    <row r="637" spans="1:17">
      <c r="A637" s="3" t="str">
        <f>_xlfn.LET(_xlpm.sep," : ",CONCATENATE(E637,_xlpm.sep,F637))</f>
        <v>~egeln~ : [eːɡln]</v>
      </c>
      <c r="B637" s="1">
        <v>1</v>
      </c>
      <c r="C637" s="3" t="s">
        <v>247</v>
      </c>
      <c r="D637" s="4">
        <f>B637/freq.sum.r1a</f>
        <v>4.6838407494145199E-4</v>
      </c>
      <c r="E637" s="4" t="str">
        <f>_xlfn.LET(_xlpm.sep,":",_xlpm.w,$C637,_xlfn.CONCAT("~",RIGHT(_xlpm.w,LEN(_xlpm.w)-FIND(_xlpm.sep,_xlpm.w)),"~"))</f>
        <v>~egeln~</v>
      </c>
      <c r="F637" s="4" t="str">
        <f>_xlfn.LET(_xlpm.sep,":",_xlpm.w,$C637,_xlfn.CONCAT("[",LEFT(_xlpm.w,FIND(_xlpm.sep,_xlpm.w)-1),"]"))</f>
        <v>[eːɡln]</v>
      </c>
      <c r="G637" s="5">
        <f>_xlfn.LET(_xlpm.w,E637,LEN(_xlpm.w)-2)</f>
        <v>5</v>
      </c>
      <c r="H637" s="5">
        <f>_xlfn.LET(_xlpm.w,F637,LEN(_xlpm.w)-2)</f>
        <v>5</v>
      </c>
      <c r="I637" s="5">
        <f>_xlfn.LET(_xlpm.a,H637,_xlpm.b,G637,MAX(_xlpm.a,_xlpm.b))</f>
        <v>5</v>
      </c>
      <c r="J637" s="4" cm="1">
        <f t="array" ref="J637">SUM(_xlfn._xlws.FILTER($D$2:$D$673,_xlfn.MAP($E$2:$E$673,_xlfn.LAMBDA(_xlpm.x,_xlpm.x=$E637))))</f>
        <v>4.6838407494145199E-4</v>
      </c>
      <c r="K637" s="4">
        <f>$D637/J637</f>
        <v>1</v>
      </c>
      <c r="L637" s="4" cm="1">
        <f t="array" ref="L637">SUM(_xlfn._xlws.FILTER($D$2:$D$673,_xlfn.MAP($F$2:$F$673,_xlfn.LAMBDA(_xlpm.x,_xlpm.x=$F637))))</f>
        <v>4.6838407494145199E-4</v>
      </c>
      <c r="M637" s="4">
        <f>$D637/L637</f>
        <v>1</v>
      </c>
      <c r="N637" s="4">
        <f>_xlfn.LET(_xlpm.freq,B637,_xlpm.size,H637+1,_xlpm.F,O637,LOG(1+_xlpm.freq)*LOG(1+_xlpm.size)*_xlpm.F)</f>
        <v>0.25439985932113074</v>
      </c>
      <c r="O637" s="4">
        <f>_xlfn.LET(_xlpm.a,M637,_xlpm.b,K637,2*_xlpm.a*_xlpm.b/(_xlpm.a+_xlpm.b))</f>
        <v>1</v>
      </c>
      <c r="P637" s="4">
        <f>_xlfn.LET(_xlpm.p,K637,_xlpm.q,M637,LOG(_xlpm.p/_xlpm.q))</f>
        <v>0</v>
      </c>
      <c r="Q637" s="4"/>
    </row>
    <row r="638" spans="1:17">
      <c r="A638" s="3" t="str">
        <f>_xlfn.LET(_xlpm.sep," : ",CONCATENATE(E638,_xlpm.sep,F638))</f>
        <v>~elbst~ : [ɛlpst]</v>
      </c>
      <c r="B638" s="1">
        <v>1</v>
      </c>
      <c r="C638" s="3" t="s">
        <v>458</v>
      </c>
      <c r="D638" s="4">
        <f>B638/freq.sum.r1a</f>
        <v>4.6838407494145199E-4</v>
      </c>
      <c r="E638" s="4" t="str">
        <f>_xlfn.LET(_xlpm.sep,":",_xlpm.w,$C638,_xlfn.CONCAT("~",RIGHT(_xlpm.w,LEN(_xlpm.w)-FIND(_xlpm.sep,_xlpm.w)),"~"))</f>
        <v>~elbst~</v>
      </c>
      <c r="F638" s="4" t="str">
        <f>_xlfn.LET(_xlpm.sep,":",_xlpm.w,$C638,_xlfn.CONCAT("[",LEFT(_xlpm.w,FIND(_xlpm.sep,_xlpm.w)-1),"]"))</f>
        <v>[ɛlpst]</v>
      </c>
      <c r="G638" s="5">
        <f>_xlfn.LET(_xlpm.w,E638,LEN(_xlpm.w)-2)</f>
        <v>5</v>
      </c>
      <c r="H638" s="5">
        <f>_xlfn.LET(_xlpm.w,F638,LEN(_xlpm.w)-2)</f>
        <v>5</v>
      </c>
      <c r="I638" s="5">
        <f>_xlfn.LET(_xlpm.a,H638,_xlpm.b,G638,MAX(_xlpm.a,_xlpm.b))</f>
        <v>5</v>
      </c>
      <c r="J638" s="4" cm="1">
        <f t="array" ref="J638">SUM(_xlfn._xlws.FILTER($D$2:$D$673,_xlfn.MAP($E$2:$E$673,_xlfn.LAMBDA(_xlpm.x,_xlpm.x=$E638))))</f>
        <v>4.6838407494145199E-4</v>
      </c>
      <c r="K638" s="4">
        <f>$D638/J638</f>
        <v>1</v>
      </c>
      <c r="L638" s="4" cm="1">
        <f t="array" ref="L638">SUM(_xlfn._xlws.FILTER($D$2:$D$673,_xlfn.MAP($F$2:$F$673,_xlfn.LAMBDA(_xlpm.x,_xlpm.x=$F638))))</f>
        <v>4.6838407494145199E-4</v>
      </c>
      <c r="M638" s="4">
        <f>$D638/L638</f>
        <v>1</v>
      </c>
      <c r="N638" s="4">
        <f>_xlfn.LET(_xlpm.freq,B638,_xlpm.size,H638+1,_xlpm.F,O638,LOG(1+_xlpm.freq)*LOG(1+_xlpm.size)*_xlpm.F)</f>
        <v>0.25439985932113074</v>
      </c>
      <c r="O638" s="4">
        <f>_xlfn.LET(_xlpm.a,M638,_xlpm.b,K638,2*_xlpm.a*_xlpm.b/(_xlpm.a+_xlpm.b))</f>
        <v>1</v>
      </c>
      <c r="P638" s="4">
        <f>_xlfn.LET(_xlpm.p,K638,_xlpm.q,M638,LOG(_xlpm.p/_xlpm.q))</f>
        <v>0</v>
      </c>
      <c r="Q638" s="4"/>
    </row>
    <row r="639" spans="1:17">
      <c r="A639" s="3" t="str">
        <f>_xlfn.LET(_xlpm.sep," : ",CONCATENATE(E639,_xlpm.sep,F639))</f>
        <v>~instr~ : [ɪnstʁ]</v>
      </c>
      <c r="B639" s="1">
        <v>1</v>
      </c>
      <c r="C639" s="3" t="s">
        <v>506</v>
      </c>
      <c r="D639" s="4">
        <f>B639/freq.sum.r1a</f>
        <v>4.6838407494145199E-4</v>
      </c>
      <c r="E639" s="3" t="str">
        <f>_xlfn.LET(_xlpm.sep,":",_xlpm.w,$C639,_xlfn.CONCAT("~",RIGHT(_xlpm.w,LEN(_xlpm.w)-FIND(_xlpm.sep,_xlpm.w)),"~"))</f>
        <v>~instr~</v>
      </c>
      <c r="F639" s="3" t="str">
        <f>_xlfn.LET(_xlpm.sep,":",_xlpm.w,$C639,_xlfn.CONCAT("[",LEFT(_xlpm.w,FIND(_xlpm.sep,_xlpm.w)-1),"]"))</f>
        <v>[ɪnstʁ]</v>
      </c>
      <c r="G639" s="5">
        <f>_xlfn.LET(_xlpm.w,E639,LEN(_xlpm.w)-2)</f>
        <v>5</v>
      </c>
      <c r="H639" s="5">
        <f>_xlfn.LET(_xlpm.w,F639,LEN(_xlpm.w)-2)</f>
        <v>5</v>
      </c>
      <c r="I639" s="5">
        <f>_xlfn.LET(_xlpm.a,H639,_xlpm.b,G639,MAX(_xlpm.a,_xlpm.b))</f>
        <v>5</v>
      </c>
      <c r="J639" s="4" cm="1">
        <f t="array" ref="J639">SUM(_xlfn._xlws.FILTER($D$2:$D$673,_xlfn.MAP($E$2:$E$673,_xlfn.LAMBDA(_xlpm.x,_xlpm.x=$E639))))</f>
        <v>4.6838407494145199E-4</v>
      </c>
      <c r="K639" s="4">
        <f>$D639/J639</f>
        <v>1</v>
      </c>
      <c r="L639" s="4" cm="1">
        <f t="array" ref="L639">SUM(_xlfn._xlws.FILTER($D$2:$D$673,_xlfn.MAP($F$2:$F$673,_xlfn.LAMBDA(_xlpm.x,_xlpm.x=$F639))))</f>
        <v>4.6838407494145199E-4</v>
      </c>
      <c r="M639" s="4">
        <f>$D639/L639</f>
        <v>1</v>
      </c>
      <c r="N639" s="4">
        <f>_xlfn.LET(_xlpm.freq,B639,_xlpm.size,H639+1,_xlpm.F,O639,LOG(1+_xlpm.freq)*LOG(1+_xlpm.size)*_xlpm.F)</f>
        <v>0.25439985932113074</v>
      </c>
      <c r="O639" s="4">
        <f>_xlfn.LET(_xlpm.a,M639,_xlpm.b,K639,2*_xlpm.a*_xlpm.b/(_xlpm.a+_xlpm.b))</f>
        <v>1</v>
      </c>
      <c r="P639" s="4">
        <f>_xlfn.LET(_xlpm.p,K639,_xlpm.q,M639,LOG(_xlpm.p/_xlpm.q))</f>
        <v>0</v>
      </c>
      <c r="Q639" s="4"/>
    </row>
    <row r="640" spans="1:17">
      <c r="A640" s="3" t="str">
        <f>_xlfn.LET(_xlpm.sep," : ",CONCATENATE(E640,_xlpm.sep,F640))</f>
        <v>~urzel~ : [ʊʁtsl]</v>
      </c>
      <c r="B640" s="1">
        <v>1</v>
      </c>
      <c r="C640" s="3" t="s">
        <v>664</v>
      </c>
      <c r="D640" s="4">
        <f>B640/freq.sum.r1a</f>
        <v>4.6838407494145199E-4</v>
      </c>
      <c r="E640" s="3" t="str">
        <f>_xlfn.LET(_xlpm.sep,":",_xlpm.w,$C640,_xlfn.CONCAT("~",RIGHT(_xlpm.w,LEN(_xlpm.w)-FIND(_xlpm.sep,_xlpm.w)),"~"))</f>
        <v>~urzel~</v>
      </c>
      <c r="F640" s="3" t="str">
        <f>_xlfn.LET(_xlpm.sep,":",_xlpm.w,$C640,_xlfn.CONCAT("[",LEFT(_xlpm.w,FIND(_xlpm.sep,_xlpm.w)-1),"]"))</f>
        <v>[ʊʁtsl]</v>
      </c>
      <c r="G640" s="5">
        <f>_xlfn.LET(_xlpm.w,E640,LEN(_xlpm.w)-2)</f>
        <v>5</v>
      </c>
      <c r="H640" s="5">
        <f>_xlfn.LET(_xlpm.w,F640,LEN(_xlpm.w)-2)</f>
        <v>5</v>
      </c>
      <c r="I640" s="5">
        <f>_xlfn.LET(_xlpm.a,H640,_xlpm.b,G640,MAX(_xlpm.a,_xlpm.b))</f>
        <v>5</v>
      </c>
      <c r="J640" s="4" cm="1">
        <f t="array" ref="J640">SUM(_xlfn._xlws.FILTER($D$2:$D$673,_xlfn.MAP($E$2:$E$673,_xlfn.LAMBDA(_xlpm.x,_xlpm.x=$E640))))</f>
        <v>4.6838407494145199E-4</v>
      </c>
      <c r="K640" s="4">
        <f>$D640/J640</f>
        <v>1</v>
      </c>
      <c r="L640" s="4" cm="1">
        <f t="array" ref="L640">SUM(_xlfn._xlws.FILTER($D$2:$D$673,_xlfn.MAP($F$2:$F$673,_xlfn.LAMBDA(_xlpm.x,_xlpm.x=$F640))))</f>
        <v>4.6838407494145199E-4</v>
      </c>
      <c r="M640" s="4">
        <f>$D640/L640</f>
        <v>1</v>
      </c>
      <c r="N640" s="4">
        <f>_xlfn.LET(_xlpm.freq,B640,_xlpm.size,H640+1,_xlpm.F,O640,LOG(1+_xlpm.freq)*LOG(1+_xlpm.size)*_xlpm.F)</f>
        <v>0.25439985932113074</v>
      </c>
      <c r="O640" s="4">
        <f>_xlfn.LET(_xlpm.a,M640,_xlpm.b,K640,2*_xlpm.a*_xlpm.b/(_xlpm.a+_xlpm.b))</f>
        <v>1</v>
      </c>
      <c r="P640" s="4">
        <f>_xlfn.LET(_xlpm.p,K640,_xlpm.q,M640,LOG(_xlpm.p/_xlpm.q))</f>
        <v>0</v>
      </c>
      <c r="Q640" s="4"/>
    </row>
    <row r="641" spans="1:17">
      <c r="A641" s="3" t="str">
        <f>_xlfn.LET(_xlpm.sep," : ",CONCATENATE(E641,_xlpm.sep,F641))</f>
        <v>~ücken~ : [ʏkŋ]</v>
      </c>
      <c r="B641" s="1">
        <v>2</v>
      </c>
      <c r="C641" s="3" t="s">
        <v>436</v>
      </c>
      <c r="D641" s="4">
        <f>B641/freq.sum.r1a</f>
        <v>9.3676814988290398E-4</v>
      </c>
      <c r="E641" s="4" t="str">
        <f>_xlfn.LET(_xlpm.sep,":",_xlpm.w,$C641,_xlfn.CONCAT("~",RIGHT(_xlpm.w,LEN(_xlpm.w)-FIND(_xlpm.sep,_xlpm.w)),"~"))</f>
        <v>~ücken~</v>
      </c>
      <c r="F641" s="4" t="str">
        <f>_xlfn.LET(_xlpm.sep,":",_xlpm.w,$C641,_xlfn.CONCAT("[",LEFT(_xlpm.w,FIND(_xlpm.sep,_xlpm.w)-1),"]"))</f>
        <v>[ʏkŋ]</v>
      </c>
      <c r="G641" s="5">
        <f>_xlfn.LET(_xlpm.w,E641,LEN(_xlpm.w)-2)</f>
        <v>5</v>
      </c>
      <c r="H641" s="5">
        <f>_xlfn.LET(_xlpm.w,F641,LEN(_xlpm.w)-2)</f>
        <v>3</v>
      </c>
      <c r="I641" s="5">
        <f>_xlfn.LET(_xlpm.a,H641,_xlpm.b,G641,MAX(_xlpm.a,_xlpm.b))</f>
        <v>5</v>
      </c>
      <c r="J641" s="4" cm="1">
        <f t="array" ref="J641">SUM(_xlfn._xlws.FILTER($D$2:$D$673,_xlfn.MAP($E$2:$E$673,_xlfn.LAMBDA(_xlpm.x,_xlpm.x=$E641))))</f>
        <v>9.3676814988290398E-4</v>
      </c>
      <c r="K641" s="4">
        <f>$D641/J641</f>
        <v>1</v>
      </c>
      <c r="L641" s="4" cm="1">
        <f t="array" ref="L641">SUM(_xlfn._xlws.FILTER($D$2:$D$673,_xlfn.MAP($F$2:$F$673,_xlfn.LAMBDA(_xlpm.x,_xlpm.x=$F641))))</f>
        <v>9.3676814988290398E-4</v>
      </c>
      <c r="M641" s="4">
        <f>$D641/L641</f>
        <v>1</v>
      </c>
      <c r="N641" s="4">
        <f>_xlfn.LET(_xlpm.freq,B641,_xlpm.size,H641+1,_xlpm.F,O641,LOG(1+_xlpm.freq)*LOG(1+_xlpm.size)*_xlpm.F)</f>
        <v>0.33349344548020921</v>
      </c>
      <c r="O641" s="4">
        <f>_xlfn.LET(_xlpm.a,M641,_xlpm.b,K641,2*_xlpm.a*_xlpm.b/(_xlpm.a+_xlpm.b))</f>
        <v>1</v>
      </c>
      <c r="P641" s="4">
        <f>_xlfn.LET(_xlpm.p,K641,_xlpm.q,M641,LOG(_xlpm.p/_xlpm.q))</f>
        <v>0</v>
      </c>
      <c r="Q641" s="4"/>
    </row>
    <row r="642" spans="1:17">
      <c r="A642" s="3" t="str">
        <f>_xlfn.LET(_xlpm.sep," : ",CONCATENATE(E642,_xlpm.sep,F642))</f>
        <v>~ellen~ : [ɛln]</v>
      </c>
      <c r="B642" s="1">
        <v>2</v>
      </c>
      <c r="C642" s="3" t="s">
        <v>453</v>
      </c>
      <c r="D642" s="4">
        <f>B642/freq.sum.r1a</f>
        <v>9.3676814988290398E-4</v>
      </c>
      <c r="E642" s="4" t="str">
        <f>_xlfn.LET(_xlpm.sep,":",_xlpm.w,$C642,_xlfn.CONCAT("~",RIGHT(_xlpm.w,LEN(_xlpm.w)-FIND(_xlpm.sep,_xlpm.w)),"~"))</f>
        <v>~ellen~</v>
      </c>
      <c r="F642" s="4" t="str">
        <f>_xlfn.LET(_xlpm.sep,":",_xlpm.w,$C642,_xlfn.CONCAT("[",LEFT(_xlpm.w,FIND(_xlpm.sep,_xlpm.w)-1),"]"))</f>
        <v>[ɛln]</v>
      </c>
      <c r="G642" s="5">
        <f>_xlfn.LET(_xlpm.w,E642,LEN(_xlpm.w)-2)</f>
        <v>5</v>
      </c>
      <c r="H642" s="5">
        <f>_xlfn.LET(_xlpm.w,F642,LEN(_xlpm.w)-2)</f>
        <v>3</v>
      </c>
      <c r="I642" s="5">
        <f>_xlfn.LET(_xlpm.a,H642,_xlpm.b,G642,MAX(_xlpm.a,_xlpm.b))</f>
        <v>5</v>
      </c>
      <c r="J642" s="4" cm="1">
        <f t="array" ref="J642">SUM(_xlfn._xlws.FILTER($D$2:$D$673,_xlfn.MAP($E$2:$E$673,_xlfn.LAMBDA(_xlpm.x,_xlpm.x=$E642))))</f>
        <v>9.3676814988290398E-4</v>
      </c>
      <c r="K642" s="4">
        <f>$D642/J642</f>
        <v>1</v>
      </c>
      <c r="L642" s="4" cm="1">
        <f t="array" ref="L642">SUM(_xlfn._xlws.FILTER($D$2:$D$673,_xlfn.MAP($F$2:$F$673,_xlfn.LAMBDA(_xlpm.x,_xlpm.x=$F642))))</f>
        <v>9.3676814988290398E-4</v>
      </c>
      <c r="M642" s="4">
        <f>$D642/L642</f>
        <v>1</v>
      </c>
      <c r="N642" s="4">
        <f>_xlfn.LET(_xlpm.freq,B642,_xlpm.size,H642+1,_xlpm.F,O642,LOG(1+_xlpm.freq)*LOG(1+_xlpm.size)*_xlpm.F)</f>
        <v>0.33349344548020921</v>
      </c>
      <c r="O642" s="4">
        <f>_xlfn.LET(_xlpm.a,M642,_xlpm.b,K642,2*_xlpm.a*_xlpm.b/(_xlpm.a+_xlpm.b))</f>
        <v>1</v>
      </c>
      <c r="P642" s="4">
        <f>_xlfn.LET(_xlpm.p,K642,_xlpm.q,M642,LOG(_xlpm.p/_xlpm.q))</f>
        <v>0</v>
      </c>
      <c r="Q642" s="4"/>
    </row>
    <row r="643" spans="1:17">
      <c r="A643" s="3" t="str">
        <f>_xlfn.LET(_xlpm.sep," : ",CONCATENATE(E643,_xlpm.sep,F643))</f>
        <v>~ühlen~ : [ːln]</v>
      </c>
      <c r="B643" s="1">
        <v>2</v>
      </c>
      <c r="C643" s="3" t="s">
        <v>455</v>
      </c>
      <c r="D643" s="4">
        <f>B643/freq.sum.r1a</f>
        <v>9.3676814988290398E-4</v>
      </c>
      <c r="E643" s="3" t="str">
        <f>_xlfn.LET(_xlpm.sep,":",_xlpm.w,$C643,_xlfn.CONCAT("~",RIGHT(_xlpm.w,LEN(_xlpm.w)-FIND(_xlpm.sep,_xlpm.w)),"~"))</f>
        <v>~ühlen~</v>
      </c>
      <c r="F643" s="3" t="str">
        <f>_xlfn.LET(_xlpm.sep,":",_xlpm.w,$C643,_xlfn.CONCAT("[",LEFT(_xlpm.w,FIND(_xlpm.sep,_xlpm.w)-1),"]"))</f>
        <v>[ːln]</v>
      </c>
      <c r="G643" s="5">
        <f>_xlfn.LET(_xlpm.w,E643,LEN(_xlpm.w)-2)</f>
        <v>5</v>
      </c>
      <c r="H643" s="5">
        <f>_xlfn.LET(_xlpm.w,F643,LEN(_xlpm.w)-2)</f>
        <v>3</v>
      </c>
      <c r="I643" s="5">
        <f>_xlfn.LET(_xlpm.a,H643,_xlpm.b,G643,MAX(_xlpm.a,_xlpm.b))</f>
        <v>5</v>
      </c>
      <c r="J643" s="4" cm="1">
        <f t="array" ref="J643">SUM(_xlfn._xlws.FILTER($D$2:$D$673,_xlfn.MAP($E$2:$E$673,_xlfn.LAMBDA(_xlpm.x,_xlpm.x=$E643))))</f>
        <v>9.3676814988290398E-4</v>
      </c>
      <c r="K643" s="4">
        <f>$D643/J643</f>
        <v>1</v>
      </c>
      <c r="L643" s="4" cm="1">
        <f t="array" ref="L643">SUM(_xlfn._xlws.FILTER($D$2:$D$673,_xlfn.MAP($F$2:$F$673,_xlfn.LAMBDA(_xlpm.x,_xlpm.x=$F643))))</f>
        <v>9.3676814988290398E-4</v>
      </c>
      <c r="M643" s="4">
        <f>$D643/L643</f>
        <v>1</v>
      </c>
      <c r="N643" s="4">
        <f>_xlfn.LET(_xlpm.freq,B643,_xlpm.size,H643+1,_xlpm.F,O643,LOG(1+_xlpm.freq)*LOG(1+_xlpm.size)*_xlpm.F)</f>
        <v>0.33349344548020921</v>
      </c>
      <c r="O643" s="4">
        <f>_xlfn.LET(_xlpm.a,M643,_xlpm.b,K643,2*_xlpm.a*_xlpm.b/(_xlpm.a+_xlpm.b))</f>
        <v>1</v>
      </c>
      <c r="P643" s="4">
        <f>_xlfn.LET(_xlpm.p,K643,_xlpm.q,M643,LOG(_xlpm.p/_xlpm.q))</f>
        <v>0</v>
      </c>
      <c r="Q643" s="4"/>
    </row>
    <row r="644" spans="1:17">
      <c r="A644" s="3" t="str">
        <f>_xlfn.LET(_xlpm.sep," : ",CONCATENATE(E644,_xlpm.sep,F644))</f>
        <v>~essen~ : [ɛsn]</v>
      </c>
      <c r="B644" s="1">
        <v>2</v>
      </c>
      <c r="C644" s="3" t="s">
        <v>544</v>
      </c>
      <c r="D644" s="4">
        <f>B644/freq.sum.r1a</f>
        <v>9.3676814988290398E-4</v>
      </c>
      <c r="E644" s="3" t="str">
        <f>_xlfn.LET(_xlpm.sep,":",_xlpm.w,$C644,_xlfn.CONCAT("~",RIGHT(_xlpm.w,LEN(_xlpm.w)-FIND(_xlpm.sep,_xlpm.w)),"~"))</f>
        <v>~essen~</v>
      </c>
      <c r="F644" s="3" t="str">
        <f>_xlfn.LET(_xlpm.sep,":",_xlpm.w,$C644,_xlfn.CONCAT("[",LEFT(_xlpm.w,FIND(_xlpm.sep,_xlpm.w)-1),"]"))</f>
        <v>[ɛsn]</v>
      </c>
      <c r="G644" s="5">
        <f>_xlfn.LET(_xlpm.w,E644,LEN(_xlpm.w)-2)</f>
        <v>5</v>
      </c>
      <c r="H644" s="5">
        <f>_xlfn.LET(_xlpm.w,F644,LEN(_xlpm.w)-2)</f>
        <v>3</v>
      </c>
      <c r="I644" s="5">
        <f>_xlfn.LET(_xlpm.a,H644,_xlpm.b,G644,MAX(_xlpm.a,_xlpm.b))</f>
        <v>5</v>
      </c>
      <c r="J644" s="4" cm="1">
        <f t="array" ref="J644">SUM(_xlfn._xlws.FILTER($D$2:$D$673,_xlfn.MAP($E$2:$E$673,_xlfn.LAMBDA(_xlpm.x,_xlpm.x=$E644))))</f>
        <v>9.3676814988290398E-4</v>
      </c>
      <c r="K644" s="4">
        <f>$D644/J644</f>
        <v>1</v>
      </c>
      <c r="L644" s="4" cm="1">
        <f t="array" ref="L644">SUM(_xlfn._xlws.FILTER($D$2:$D$673,_xlfn.MAP($F$2:$F$673,_xlfn.LAMBDA(_xlpm.x,_xlpm.x=$F644))))</f>
        <v>9.3676814988290398E-4</v>
      </c>
      <c r="M644" s="4">
        <f>$D644/L644</f>
        <v>1</v>
      </c>
      <c r="N644" s="4">
        <f>_xlfn.LET(_xlpm.freq,B644,_xlpm.size,H644+1,_xlpm.F,O644,LOG(1+_xlpm.freq)*LOG(1+_xlpm.size)*_xlpm.F)</f>
        <v>0.33349344548020921</v>
      </c>
      <c r="O644" s="4">
        <f>_xlfn.LET(_xlpm.a,M644,_xlpm.b,K644,2*_xlpm.a*_xlpm.b/(_xlpm.a+_xlpm.b))</f>
        <v>1</v>
      </c>
      <c r="P644" s="4">
        <f>_xlfn.LET(_xlpm.p,K644,_xlpm.q,M644,LOG(_xlpm.p/_xlpm.q))</f>
        <v>0</v>
      </c>
      <c r="Q644" s="4"/>
    </row>
    <row r="645" spans="1:17">
      <c r="A645" s="3" t="str">
        <f>_xlfn.LET(_xlpm.sep," : ",CONCATENATE(E645,_xlpm.sep,F645))</f>
        <v>~issen~ : [ɪsn]</v>
      </c>
      <c r="B645" s="1">
        <v>2</v>
      </c>
      <c r="C645" s="3" t="s">
        <v>545</v>
      </c>
      <c r="D645" s="4">
        <f>B645/freq.sum.r1a</f>
        <v>9.3676814988290398E-4</v>
      </c>
      <c r="E645" s="3" t="str">
        <f>_xlfn.LET(_xlpm.sep,":",_xlpm.w,$C645,_xlfn.CONCAT("~",RIGHT(_xlpm.w,LEN(_xlpm.w)-FIND(_xlpm.sep,_xlpm.w)),"~"))</f>
        <v>~issen~</v>
      </c>
      <c r="F645" s="3" t="str">
        <f>_xlfn.LET(_xlpm.sep,":",_xlpm.w,$C645,_xlfn.CONCAT("[",LEFT(_xlpm.w,FIND(_xlpm.sep,_xlpm.w)-1),"]"))</f>
        <v>[ɪsn]</v>
      </c>
      <c r="G645" s="5">
        <f>_xlfn.LET(_xlpm.w,E645,LEN(_xlpm.w)-2)</f>
        <v>5</v>
      </c>
      <c r="H645" s="5">
        <f>_xlfn.LET(_xlpm.w,F645,LEN(_xlpm.w)-2)</f>
        <v>3</v>
      </c>
      <c r="I645" s="5">
        <f>_xlfn.LET(_xlpm.a,H645,_xlpm.b,G645,MAX(_xlpm.a,_xlpm.b))</f>
        <v>5</v>
      </c>
      <c r="J645" s="4" cm="1">
        <f t="array" ref="J645">SUM(_xlfn._xlws.FILTER($D$2:$D$673,_xlfn.MAP($E$2:$E$673,_xlfn.LAMBDA(_xlpm.x,_xlpm.x=$E645))))</f>
        <v>9.3676814988290398E-4</v>
      </c>
      <c r="K645" s="4">
        <f>$D645/J645</f>
        <v>1</v>
      </c>
      <c r="L645" s="4" cm="1">
        <f t="array" ref="L645">SUM(_xlfn._xlws.FILTER($D$2:$D$673,_xlfn.MAP($F$2:$F$673,_xlfn.LAMBDA(_xlpm.x,_xlpm.x=$F645))))</f>
        <v>9.3676814988290398E-4</v>
      </c>
      <c r="M645" s="4">
        <f>$D645/L645</f>
        <v>1</v>
      </c>
      <c r="N645" s="4">
        <f>_xlfn.LET(_xlpm.freq,B645,_xlpm.size,H645+1,_xlpm.F,O645,LOG(1+_xlpm.freq)*LOG(1+_xlpm.size)*_xlpm.F)</f>
        <v>0.33349344548020921</v>
      </c>
      <c r="O645" s="4">
        <f>_xlfn.LET(_xlpm.a,M645,_xlpm.b,K645,2*_xlpm.a*_xlpm.b/(_xlpm.a+_xlpm.b))</f>
        <v>1</v>
      </c>
      <c r="P645" s="4">
        <f>_xlfn.LET(_xlpm.p,K645,_xlpm.q,M645,LOG(_xlpm.p/_xlpm.q))</f>
        <v>0</v>
      </c>
      <c r="Q645" s="4"/>
    </row>
    <row r="646" spans="1:17">
      <c r="A646" s="3" t="str">
        <f>_xlfn.LET(_xlpm.sep," : ",CONCATENATE(E646,_xlpm.sep,F646))</f>
        <v>~ittel~ : [ɪtl]</v>
      </c>
      <c r="B646" s="1">
        <v>2</v>
      </c>
      <c r="C646" s="3" t="s">
        <v>569</v>
      </c>
      <c r="D646" s="4">
        <f>B646/freq.sum.r1a</f>
        <v>9.3676814988290398E-4</v>
      </c>
      <c r="E646" s="3" t="str">
        <f>_xlfn.LET(_xlpm.sep,":",_xlpm.w,$C646,_xlfn.CONCAT("~",RIGHT(_xlpm.w,LEN(_xlpm.w)-FIND(_xlpm.sep,_xlpm.w)),"~"))</f>
        <v>~ittel~</v>
      </c>
      <c r="F646" s="3" t="str">
        <f>_xlfn.LET(_xlpm.sep,":",_xlpm.w,$C646,_xlfn.CONCAT("[",LEFT(_xlpm.w,FIND(_xlpm.sep,_xlpm.w)-1),"]"))</f>
        <v>[ɪtl]</v>
      </c>
      <c r="G646" s="5">
        <f>_xlfn.LET(_xlpm.w,E646,LEN(_xlpm.w)-2)</f>
        <v>5</v>
      </c>
      <c r="H646" s="5">
        <f>_xlfn.LET(_xlpm.w,F646,LEN(_xlpm.w)-2)</f>
        <v>3</v>
      </c>
      <c r="I646" s="5">
        <f>_xlfn.LET(_xlpm.a,H646,_xlpm.b,G646,MAX(_xlpm.a,_xlpm.b))</f>
        <v>5</v>
      </c>
      <c r="J646" s="4" cm="1">
        <f t="array" ref="J646">SUM(_xlfn._xlws.FILTER($D$2:$D$673,_xlfn.MAP($E$2:$E$673,_xlfn.LAMBDA(_xlpm.x,_xlpm.x=$E646))))</f>
        <v>9.3676814988290398E-4</v>
      </c>
      <c r="K646" s="4">
        <f>$D646/J646</f>
        <v>1</v>
      </c>
      <c r="L646" s="4" cm="1">
        <f t="array" ref="L646">SUM(_xlfn._xlws.FILTER($D$2:$D$673,_xlfn.MAP($F$2:$F$673,_xlfn.LAMBDA(_xlpm.x,_xlpm.x=$F646))))</f>
        <v>9.3676814988290398E-4</v>
      </c>
      <c r="M646" s="4">
        <f>$D646/L646</f>
        <v>1</v>
      </c>
      <c r="N646" s="4">
        <f>_xlfn.LET(_xlpm.freq,B646,_xlpm.size,H646+1,_xlpm.F,O646,LOG(1+_xlpm.freq)*LOG(1+_xlpm.size)*_xlpm.F)</f>
        <v>0.33349344548020921</v>
      </c>
      <c r="O646" s="4">
        <f>_xlfn.LET(_xlpm.a,M646,_xlpm.b,K646,2*_xlpm.a*_xlpm.b/(_xlpm.a+_xlpm.b))</f>
        <v>1</v>
      </c>
      <c r="P646" s="4">
        <f>_xlfn.LET(_xlpm.p,K646,_xlpm.q,M646,LOG(_xlpm.p/_xlpm.q))</f>
        <v>0</v>
      </c>
      <c r="Q646" s="4"/>
    </row>
    <row r="647" spans="1:17">
      <c r="A647" s="3" t="str">
        <f>_xlfn.LET(_xlpm.sep," : ",CONCATENATE(E647,_xlpm.sep,F647))</f>
        <v>~auben~ : [aɔbm]</v>
      </c>
      <c r="B647" s="1">
        <v>2</v>
      </c>
      <c r="C647" s="3" t="s">
        <v>112</v>
      </c>
      <c r="D647" s="4">
        <f>B647/freq.sum.r1a</f>
        <v>9.3676814988290398E-4</v>
      </c>
      <c r="E647" s="3" t="str">
        <f>_xlfn.LET(_xlpm.sep,":",_xlpm.w,$C647,_xlfn.CONCAT("~",RIGHT(_xlpm.w,LEN(_xlpm.w)-FIND(_xlpm.sep,_xlpm.w)),"~"))</f>
        <v>~auben~</v>
      </c>
      <c r="F647" s="3" t="str">
        <f>_xlfn.LET(_xlpm.sep,":",_xlpm.w,$C647,_xlfn.CONCAT("[",LEFT(_xlpm.w,FIND(_xlpm.sep,_xlpm.w)-1),"]"))</f>
        <v>[aɔbm]</v>
      </c>
      <c r="G647" s="5">
        <f>_xlfn.LET(_xlpm.w,E647,LEN(_xlpm.w)-2)</f>
        <v>5</v>
      </c>
      <c r="H647" s="5">
        <f>_xlfn.LET(_xlpm.w,F647,LEN(_xlpm.w)-2)</f>
        <v>4</v>
      </c>
      <c r="I647" s="5">
        <f>_xlfn.LET(_xlpm.a,H647,_xlpm.b,G647,MAX(_xlpm.a,_xlpm.b))</f>
        <v>5</v>
      </c>
      <c r="J647" s="4" cm="1">
        <f t="array" ref="J647">SUM(_xlfn._xlws.FILTER($D$2:$D$673,_xlfn.MAP($E$2:$E$673,_xlfn.LAMBDA(_xlpm.x,_xlpm.x=$E647))))</f>
        <v>9.3676814988290398E-4</v>
      </c>
      <c r="K647" s="4">
        <f>$D647/J647</f>
        <v>1</v>
      </c>
      <c r="L647" s="4" cm="1">
        <f t="array" ref="L647">SUM(_xlfn._xlws.FILTER($D$2:$D$673,_xlfn.MAP($F$2:$F$673,_xlfn.LAMBDA(_xlpm.x,_xlpm.x=$F647))))</f>
        <v>9.3676814988290398E-4</v>
      </c>
      <c r="M647" s="4">
        <f>$D647/L647</f>
        <v>1</v>
      </c>
      <c r="N647" s="4">
        <f>_xlfn.LET(_xlpm.freq,B647,_xlpm.size,H647+1,_xlpm.F,O647,LOG(1+_xlpm.freq)*LOG(1+_xlpm.size)*_xlpm.F)</f>
        <v>0.37127250094471825</v>
      </c>
      <c r="O647" s="4">
        <f>_xlfn.LET(_xlpm.a,M647,_xlpm.b,K647,2*_xlpm.a*_xlpm.b/(_xlpm.a+_xlpm.b))</f>
        <v>1</v>
      </c>
      <c r="P647" s="4">
        <f>_xlfn.LET(_xlpm.p,K647,_xlpm.q,M647,LOG(_xlpm.p/_xlpm.q))</f>
        <v>0</v>
      </c>
      <c r="Q647" s="4"/>
    </row>
    <row r="648" spans="1:17">
      <c r="A648" s="3" t="str">
        <f>_xlfn.LET(_xlpm.sep," : ",CONCATENATE(E648,_xlpm.sep,F648))</f>
        <v>~eicht~ : [aɛçt]</v>
      </c>
      <c r="B648" s="1">
        <v>2</v>
      </c>
      <c r="C648" s="3" t="s">
        <v>117</v>
      </c>
      <c r="D648" s="4">
        <f>B648/freq.sum.r1a</f>
        <v>9.3676814988290398E-4</v>
      </c>
      <c r="E648" s="3" t="str">
        <f>_xlfn.LET(_xlpm.sep,":",_xlpm.w,$C648,_xlfn.CONCAT("~",RIGHT(_xlpm.w,LEN(_xlpm.w)-FIND(_xlpm.sep,_xlpm.w)),"~"))</f>
        <v>~eicht~</v>
      </c>
      <c r="F648" s="3" t="str">
        <f>_xlfn.LET(_xlpm.sep,":",_xlpm.w,$C648,_xlfn.CONCAT("[",LEFT(_xlpm.w,FIND(_xlpm.sep,_xlpm.w)-1),"]"))</f>
        <v>[aɛçt]</v>
      </c>
      <c r="G648" s="5">
        <f>_xlfn.LET(_xlpm.w,E648,LEN(_xlpm.w)-2)</f>
        <v>5</v>
      </c>
      <c r="H648" s="5">
        <f>_xlfn.LET(_xlpm.w,F648,LEN(_xlpm.w)-2)</f>
        <v>4</v>
      </c>
      <c r="I648" s="5">
        <f>_xlfn.LET(_xlpm.a,H648,_xlpm.b,G648,MAX(_xlpm.a,_xlpm.b))</f>
        <v>5</v>
      </c>
      <c r="J648" s="4" cm="1">
        <f t="array" ref="J648">SUM(_xlfn._xlws.FILTER($D$2:$D$673,_xlfn.MAP($E$2:$E$673,_xlfn.LAMBDA(_xlpm.x,_xlpm.x=$E648))))</f>
        <v>9.3676814988290398E-4</v>
      </c>
      <c r="K648" s="4">
        <f>$D648/J648</f>
        <v>1</v>
      </c>
      <c r="L648" s="4" cm="1">
        <f t="array" ref="L648">SUM(_xlfn._xlws.FILTER($D$2:$D$673,_xlfn.MAP($F$2:$F$673,_xlfn.LAMBDA(_xlpm.x,_xlpm.x=$F648))))</f>
        <v>9.3676814988290398E-4</v>
      </c>
      <c r="M648" s="4">
        <f>$D648/L648</f>
        <v>1</v>
      </c>
      <c r="N648" s="4">
        <f>_xlfn.LET(_xlpm.freq,B648,_xlpm.size,H648+1,_xlpm.F,O648,LOG(1+_xlpm.freq)*LOG(1+_xlpm.size)*_xlpm.F)</f>
        <v>0.37127250094471825</v>
      </c>
      <c r="O648" s="4">
        <f>_xlfn.LET(_xlpm.a,M648,_xlpm.b,K648,2*_xlpm.a*_xlpm.b/(_xlpm.a+_xlpm.b))</f>
        <v>1</v>
      </c>
      <c r="P648" s="4">
        <f>_xlfn.LET(_xlpm.p,K648,_xlpm.q,M648,LOG(_xlpm.p/_xlpm.q))</f>
        <v>0</v>
      </c>
      <c r="Q648" s="4"/>
    </row>
    <row r="649" spans="1:17">
      <c r="A649" s="3" t="str">
        <f>_xlfn.LET(_xlpm.sep," : ",CONCATENATE(E649,_xlpm.sep,F649))</f>
        <v>~augen~ : [aɔɡŋ]</v>
      </c>
      <c r="B649" s="1">
        <v>2</v>
      </c>
      <c r="C649" s="3" t="s">
        <v>204</v>
      </c>
      <c r="D649" s="4">
        <f>B649/freq.sum.r1a</f>
        <v>9.3676814988290398E-4</v>
      </c>
      <c r="E649" s="3" t="str">
        <f>_xlfn.LET(_xlpm.sep,":",_xlpm.w,$C649,_xlfn.CONCAT("~",RIGHT(_xlpm.w,LEN(_xlpm.w)-FIND(_xlpm.sep,_xlpm.w)),"~"))</f>
        <v>~augen~</v>
      </c>
      <c r="F649" s="3" t="str">
        <f>_xlfn.LET(_xlpm.sep,":",_xlpm.w,$C649,_xlfn.CONCAT("[",LEFT(_xlpm.w,FIND(_xlpm.sep,_xlpm.w)-1),"]"))</f>
        <v>[aɔɡŋ]</v>
      </c>
      <c r="G649" s="5">
        <f>_xlfn.LET(_xlpm.w,E649,LEN(_xlpm.w)-2)</f>
        <v>5</v>
      </c>
      <c r="H649" s="5">
        <f>_xlfn.LET(_xlpm.w,F649,LEN(_xlpm.w)-2)</f>
        <v>4</v>
      </c>
      <c r="I649" s="5">
        <f>_xlfn.LET(_xlpm.a,H649,_xlpm.b,G649,MAX(_xlpm.a,_xlpm.b))</f>
        <v>5</v>
      </c>
      <c r="J649" s="4" cm="1">
        <f t="array" ref="J649">SUM(_xlfn._xlws.FILTER($D$2:$D$673,_xlfn.MAP($E$2:$E$673,_xlfn.LAMBDA(_xlpm.x,_xlpm.x=$E649))))</f>
        <v>9.3676814988290398E-4</v>
      </c>
      <c r="K649" s="4">
        <f>$D649/J649</f>
        <v>1</v>
      </c>
      <c r="L649" s="4" cm="1">
        <f t="array" ref="L649">SUM(_xlfn._xlws.FILTER($D$2:$D$673,_xlfn.MAP($F$2:$F$673,_xlfn.LAMBDA(_xlpm.x,_xlpm.x=$F649))))</f>
        <v>9.3676814988290398E-4</v>
      </c>
      <c r="M649" s="4">
        <f>$D649/L649</f>
        <v>1</v>
      </c>
      <c r="N649" s="4">
        <f>_xlfn.LET(_xlpm.freq,B649,_xlpm.size,H649+1,_xlpm.F,O649,LOG(1+_xlpm.freq)*LOG(1+_xlpm.size)*_xlpm.F)</f>
        <v>0.37127250094471825</v>
      </c>
      <c r="O649" s="4">
        <f>_xlfn.LET(_xlpm.a,M649,_xlpm.b,K649,2*_xlpm.a*_xlpm.b/(_xlpm.a+_xlpm.b))</f>
        <v>1</v>
      </c>
      <c r="P649" s="4">
        <f>_xlfn.LET(_xlpm.p,K649,_xlpm.q,M649,LOG(_xlpm.p/_xlpm.q))</f>
        <v>0</v>
      </c>
      <c r="Q649" s="4"/>
    </row>
    <row r="650" spans="1:17">
      <c r="A650" s="3" t="str">
        <f>_xlfn.LET(_xlpm.sep," : ",CONCATENATE(E650,_xlpm.sep,F650))</f>
        <v>~eigen~ : [aɛɡŋ]</v>
      </c>
      <c r="B650" s="1">
        <v>2</v>
      </c>
      <c r="C650" s="3" t="s">
        <v>205</v>
      </c>
      <c r="D650" s="4">
        <f>B650/freq.sum.r1a</f>
        <v>9.3676814988290398E-4</v>
      </c>
      <c r="E650" s="3" t="str">
        <f>_xlfn.LET(_xlpm.sep,":",_xlpm.w,$C650,_xlfn.CONCAT("~",RIGHT(_xlpm.w,LEN(_xlpm.w)-FIND(_xlpm.sep,_xlpm.w)),"~"))</f>
        <v>~eigen~</v>
      </c>
      <c r="F650" s="3" t="str">
        <f>_xlfn.LET(_xlpm.sep,":",_xlpm.w,$C650,_xlfn.CONCAT("[",LEFT(_xlpm.w,FIND(_xlpm.sep,_xlpm.w)-1),"]"))</f>
        <v>[aɛɡŋ]</v>
      </c>
      <c r="G650" s="5">
        <f>_xlfn.LET(_xlpm.w,E650,LEN(_xlpm.w)-2)</f>
        <v>5</v>
      </c>
      <c r="H650" s="5">
        <f>_xlfn.LET(_xlpm.w,F650,LEN(_xlpm.w)-2)</f>
        <v>4</v>
      </c>
      <c r="I650" s="5">
        <f>_xlfn.LET(_xlpm.a,H650,_xlpm.b,G650,MAX(_xlpm.a,_xlpm.b))</f>
        <v>5</v>
      </c>
      <c r="J650" s="4" cm="1">
        <f t="array" ref="J650">SUM(_xlfn._xlws.FILTER($D$2:$D$673,_xlfn.MAP($E$2:$E$673,_xlfn.LAMBDA(_xlpm.x,_xlpm.x=$E650))))</f>
        <v>9.3676814988290398E-4</v>
      </c>
      <c r="K650" s="4">
        <f>$D650/J650</f>
        <v>1</v>
      </c>
      <c r="L650" s="4" cm="1">
        <f t="array" ref="L650">SUM(_xlfn._xlws.FILTER($D$2:$D$673,_xlfn.MAP($F$2:$F$673,_xlfn.LAMBDA(_xlpm.x,_xlpm.x=$F650))))</f>
        <v>9.3676814988290398E-4</v>
      </c>
      <c r="M650" s="4">
        <f>$D650/L650</f>
        <v>1</v>
      </c>
      <c r="N650" s="4">
        <f>_xlfn.LET(_xlpm.freq,B650,_xlpm.size,H650+1,_xlpm.F,O650,LOG(1+_xlpm.freq)*LOG(1+_xlpm.size)*_xlpm.F)</f>
        <v>0.37127250094471825</v>
      </c>
      <c r="O650" s="4">
        <f>_xlfn.LET(_xlpm.a,M650,_xlpm.b,K650,2*_xlpm.a*_xlpm.b/(_xlpm.a+_xlpm.b))</f>
        <v>1</v>
      </c>
      <c r="P650" s="4">
        <f>_xlfn.LET(_xlpm.p,K650,_xlpm.q,M650,LOG(_xlpm.p/_xlpm.q))</f>
        <v>0</v>
      </c>
      <c r="Q650" s="4"/>
    </row>
    <row r="651" spans="1:17">
      <c r="A651" s="3" t="str">
        <f>_xlfn.LET(_xlpm.sep," : ",CONCATENATE(E651,_xlpm.sep,F651))</f>
        <v>~ieben~ : [iːbm]</v>
      </c>
      <c r="B651" s="1">
        <v>2</v>
      </c>
      <c r="C651" s="3" t="s">
        <v>271</v>
      </c>
      <c r="D651" s="4">
        <f>B651/freq.sum.r1a</f>
        <v>9.3676814988290398E-4</v>
      </c>
      <c r="E651" s="4" t="str">
        <f>_xlfn.LET(_xlpm.sep,":",_xlpm.w,$C651,_xlfn.CONCAT("~",RIGHT(_xlpm.w,LEN(_xlpm.w)-FIND(_xlpm.sep,_xlpm.w)),"~"))</f>
        <v>~ieben~</v>
      </c>
      <c r="F651" s="4" t="str">
        <f>_xlfn.LET(_xlpm.sep,":",_xlpm.w,$C651,_xlfn.CONCAT("[",LEFT(_xlpm.w,FIND(_xlpm.sep,_xlpm.w)-1),"]"))</f>
        <v>[iːbm]</v>
      </c>
      <c r="G651" s="5">
        <f>_xlfn.LET(_xlpm.w,E651,LEN(_xlpm.w)-2)</f>
        <v>5</v>
      </c>
      <c r="H651" s="5">
        <f>_xlfn.LET(_xlpm.w,F651,LEN(_xlpm.w)-2)</f>
        <v>4</v>
      </c>
      <c r="I651" s="5">
        <f>_xlfn.LET(_xlpm.a,H651,_xlpm.b,G651,MAX(_xlpm.a,_xlpm.b))</f>
        <v>5</v>
      </c>
      <c r="J651" s="4" cm="1">
        <f t="array" ref="J651">SUM(_xlfn._xlws.FILTER($D$2:$D$673,_xlfn.MAP($E$2:$E$673,_xlfn.LAMBDA(_xlpm.x,_xlpm.x=$E651))))</f>
        <v>9.3676814988290398E-4</v>
      </c>
      <c r="K651" s="4">
        <f>$D651/J651</f>
        <v>1</v>
      </c>
      <c r="L651" s="4" cm="1">
        <f t="array" ref="L651">SUM(_xlfn._xlws.FILTER($D$2:$D$673,_xlfn.MAP($F$2:$F$673,_xlfn.LAMBDA(_xlpm.x,_xlpm.x=$F651))))</f>
        <v>9.3676814988290398E-4</v>
      </c>
      <c r="M651" s="4">
        <f>$D651/L651</f>
        <v>1</v>
      </c>
      <c r="N651" s="4">
        <f>_xlfn.LET(_xlpm.freq,B651,_xlpm.size,H651+1,_xlpm.F,O651,LOG(1+_xlpm.freq)*LOG(1+_xlpm.size)*_xlpm.F)</f>
        <v>0.37127250094471825</v>
      </c>
      <c r="O651" s="4">
        <f>_xlfn.LET(_xlpm.a,M651,_xlpm.b,K651,2*_xlpm.a*_xlpm.b/(_xlpm.a+_xlpm.b))</f>
        <v>1</v>
      </c>
      <c r="P651" s="4">
        <f>_xlfn.LET(_xlpm.p,K651,_xlpm.q,M651,LOG(_xlpm.p/_xlpm.q))</f>
        <v>0</v>
      </c>
      <c r="Q651" s="4"/>
    </row>
    <row r="652" spans="1:17">
      <c r="A652" s="3" t="str">
        <f>_xlfn.LET(_xlpm.sep," : ",CONCATENATE(E652,_xlpm.sep,F652))</f>
        <v>~inden~ : [ɪndn]</v>
      </c>
      <c r="B652" s="1">
        <v>2</v>
      </c>
      <c r="C652" s="3" t="s">
        <v>497</v>
      </c>
      <c r="D652" s="4">
        <f>B652/freq.sum.r1a</f>
        <v>9.3676814988290398E-4</v>
      </c>
      <c r="E652" s="4" t="str">
        <f>_xlfn.LET(_xlpm.sep,":",_xlpm.w,$C652,_xlfn.CONCAT("~",RIGHT(_xlpm.w,LEN(_xlpm.w)-FIND(_xlpm.sep,_xlpm.w)),"~"))</f>
        <v>~inden~</v>
      </c>
      <c r="F652" s="4" t="str">
        <f>_xlfn.LET(_xlpm.sep,":",_xlpm.w,$C652,_xlfn.CONCAT("[",LEFT(_xlpm.w,FIND(_xlpm.sep,_xlpm.w)-1),"]"))</f>
        <v>[ɪndn]</v>
      </c>
      <c r="G652" s="5">
        <f>_xlfn.LET(_xlpm.w,E652,LEN(_xlpm.w)-2)</f>
        <v>5</v>
      </c>
      <c r="H652" s="5">
        <f>_xlfn.LET(_xlpm.w,F652,LEN(_xlpm.w)-2)</f>
        <v>4</v>
      </c>
      <c r="I652" s="5">
        <f>_xlfn.LET(_xlpm.a,H652,_xlpm.b,G652,MAX(_xlpm.a,_xlpm.b))</f>
        <v>5</v>
      </c>
      <c r="J652" s="4" cm="1">
        <f t="array" ref="J652">SUM(_xlfn._xlws.FILTER($D$2:$D$673,_xlfn.MAP($E$2:$E$673,_xlfn.LAMBDA(_xlpm.x,_xlpm.x=$E652))))</f>
        <v>9.3676814988290398E-4</v>
      </c>
      <c r="K652" s="4">
        <f>$D652/J652</f>
        <v>1</v>
      </c>
      <c r="L652" s="4" cm="1">
        <f t="array" ref="L652">SUM(_xlfn._xlws.FILTER($D$2:$D$673,_xlfn.MAP($F$2:$F$673,_xlfn.LAMBDA(_xlpm.x,_xlpm.x=$F652))))</f>
        <v>9.3676814988290398E-4</v>
      </c>
      <c r="M652" s="4">
        <f>$D652/L652</f>
        <v>1</v>
      </c>
      <c r="N652" s="4">
        <f>_xlfn.LET(_xlpm.freq,B652,_xlpm.size,H652+1,_xlpm.F,O652,LOG(1+_xlpm.freq)*LOG(1+_xlpm.size)*_xlpm.F)</f>
        <v>0.37127250094471825</v>
      </c>
      <c r="O652" s="4">
        <f>_xlfn.LET(_xlpm.a,M652,_xlpm.b,K652,2*_xlpm.a*_xlpm.b/(_xlpm.a+_xlpm.b))</f>
        <v>1</v>
      </c>
      <c r="P652" s="4">
        <f>_xlfn.LET(_xlpm.p,K652,_xlpm.q,M652,LOG(_xlpm.p/_xlpm.q))</f>
        <v>0</v>
      </c>
      <c r="Q652" s="4"/>
    </row>
    <row r="653" spans="1:17">
      <c r="A653" s="3" t="str">
        <f>_xlfn.LET(_xlpm.sep," : ",CONCATENATE(E653,_xlpm.sep,F653))</f>
        <v>~itzen~ : [ɪtsn]</v>
      </c>
      <c r="B653" s="1">
        <v>2</v>
      </c>
      <c r="C653" s="3" t="s">
        <v>575</v>
      </c>
      <c r="D653" s="4">
        <f>B653/freq.sum.r1a</f>
        <v>9.3676814988290398E-4</v>
      </c>
      <c r="E653" s="4" t="str">
        <f>_xlfn.LET(_xlpm.sep,":",_xlpm.w,$C653,_xlfn.CONCAT("~",RIGHT(_xlpm.w,LEN(_xlpm.w)-FIND(_xlpm.sep,_xlpm.w)),"~"))</f>
        <v>~itzen~</v>
      </c>
      <c r="F653" s="4" t="str">
        <f>_xlfn.LET(_xlpm.sep,":",_xlpm.w,$C653,_xlfn.CONCAT("[",LEFT(_xlpm.w,FIND(_xlpm.sep,_xlpm.w)-1),"]"))</f>
        <v>[ɪtsn]</v>
      </c>
      <c r="G653" s="5">
        <f>_xlfn.LET(_xlpm.w,E653,LEN(_xlpm.w)-2)</f>
        <v>5</v>
      </c>
      <c r="H653" s="5">
        <f>_xlfn.LET(_xlpm.w,F653,LEN(_xlpm.w)-2)</f>
        <v>4</v>
      </c>
      <c r="I653" s="5">
        <f>_xlfn.LET(_xlpm.a,H653,_xlpm.b,G653,MAX(_xlpm.a,_xlpm.b))</f>
        <v>5</v>
      </c>
      <c r="J653" s="4" cm="1">
        <f t="array" ref="J653">SUM(_xlfn._xlws.FILTER($D$2:$D$673,_xlfn.MAP($E$2:$E$673,_xlfn.LAMBDA(_xlpm.x,_xlpm.x=$E653))))</f>
        <v>9.3676814988290398E-4</v>
      </c>
      <c r="K653" s="4">
        <f>$D653/J653</f>
        <v>1</v>
      </c>
      <c r="L653" s="4" cm="1">
        <f t="array" ref="L653">SUM(_xlfn._xlws.FILTER($D$2:$D$673,_xlfn.MAP($F$2:$F$673,_xlfn.LAMBDA(_xlpm.x,_xlpm.x=$F653))))</f>
        <v>9.3676814988290398E-4</v>
      </c>
      <c r="M653" s="4">
        <f>$D653/L653</f>
        <v>1</v>
      </c>
      <c r="N653" s="4">
        <f>_xlfn.LET(_xlpm.freq,B653,_xlpm.size,H653+1,_xlpm.F,O653,LOG(1+_xlpm.freq)*LOG(1+_xlpm.size)*_xlpm.F)</f>
        <v>0.37127250094471825</v>
      </c>
      <c r="O653" s="4">
        <f>_xlfn.LET(_xlpm.a,M653,_xlpm.b,K653,2*_xlpm.a*_xlpm.b/(_xlpm.a+_xlpm.b))</f>
        <v>1</v>
      </c>
      <c r="P653" s="4">
        <f>_xlfn.LET(_xlpm.p,K653,_xlpm.q,M653,LOG(_xlpm.p/_xlpm.q))</f>
        <v>0</v>
      </c>
      <c r="Q653" s="4"/>
    </row>
    <row r="654" spans="1:17">
      <c r="A654" s="3" t="str">
        <f>_xlfn.LET(_xlpm.sep," : ",CONCATENATE(E654,_xlpm.sep,F654))</f>
        <v>~ählen~ : [ɛːln]</v>
      </c>
      <c r="B654" s="1">
        <v>2</v>
      </c>
      <c r="C654" s="3" t="s">
        <v>640</v>
      </c>
      <c r="D654" s="4">
        <f>B654/freq.sum.r1a</f>
        <v>9.3676814988290398E-4</v>
      </c>
      <c r="E654" s="3" t="str">
        <f>_xlfn.LET(_xlpm.sep,":",_xlpm.w,$C654,_xlfn.CONCAT("~",RIGHT(_xlpm.w,LEN(_xlpm.w)-FIND(_xlpm.sep,_xlpm.w)),"~"))</f>
        <v>~ählen~</v>
      </c>
      <c r="F654" s="3" t="str">
        <f>_xlfn.LET(_xlpm.sep,":",_xlpm.w,$C654,_xlfn.CONCAT("[",LEFT(_xlpm.w,FIND(_xlpm.sep,_xlpm.w)-1),"]"))</f>
        <v>[ɛːln]</v>
      </c>
      <c r="G654" s="5">
        <f>_xlfn.LET(_xlpm.w,E654,LEN(_xlpm.w)-2)</f>
        <v>5</v>
      </c>
      <c r="H654" s="5">
        <f>_xlfn.LET(_xlpm.w,F654,LEN(_xlpm.w)-2)</f>
        <v>4</v>
      </c>
      <c r="I654" s="5">
        <f>_xlfn.LET(_xlpm.a,H654,_xlpm.b,G654,MAX(_xlpm.a,_xlpm.b))</f>
        <v>5</v>
      </c>
      <c r="J654" s="4" cm="1">
        <f t="array" ref="J654">SUM(_xlfn._xlws.FILTER($D$2:$D$673,_xlfn.MAP($E$2:$E$673,_xlfn.LAMBDA(_xlpm.x,_xlpm.x=$E654))))</f>
        <v>9.3676814988290398E-4</v>
      </c>
      <c r="K654" s="4">
        <f>$D654/J654</f>
        <v>1</v>
      </c>
      <c r="L654" s="4" cm="1">
        <f t="array" ref="L654">SUM(_xlfn._xlws.FILTER($D$2:$D$673,_xlfn.MAP($F$2:$F$673,_xlfn.LAMBDA(_xlpm.x,_xlpm.x=$F654))))</f>
        <v>9.3676814988290398E-4</v>
      </c>
      <c r="M654" s="4">
        <f>$D654/L654</f>
        <v>1</v>
      </c>
      <c r="N654" s="4">
        <f>_xlfn.LET(_xlpm.freq,B654,_xlpm.size,H654+1,_xlpm.F,O654,LOG(1+_xlpm.freq)*LOG(1+_xlpm.size)*_xlpm.F)</f>
        <v>0.37127250094471825</v>
      </c>
      <c r="O654" s="4">
        <f>_xlfn.LET(_xlpm.a,M654,_xlpm.b,K654,2*_xlpm.a*_xlpm.b/(_xlpm.a+_xlpm.b))</f>
        <v>1</v>
      </c>
      <c r="P654" s="4">
        <f>_xlfn.LET(_xlpm.p,K654,_xlpm.q,M654,LOG(_xlpm.p/_xlpm.q))</f>
        <v>0</v>
      </c>
      <c r="Q654" s="4"/>
    </row>
    <row r="655" spans="1:17">
      <c r="A655" s="3" t="str">
        <f>_xlfn.LET(_xlpm.sep," : ",CONCATENATE(E655,_xlpm.sep,F655))</f>
        <v>~assen~ : [asn]</v>
      </c>
      <c r="B655" s="1">
        <v>3</v>
      </c>
      <c r="C655" s="3" t="s">
        <v>90</v>
      </c>
      <c r="D655" s="4">
        <f>B655/freq.sum.r1a</f>
        <v>1.405152224824356E-3</v>
      </c>
      <c r="E655" s="4" t="str">
        <f>_xlfn.LET(_xlpm.sep,":",_xlpm.w,$C655,_xlfn.CONCAT("~",RIGHT(_xlpm.w,LEN(_xlpm.w)-FIND(_xlpm.sep,_xlpm.w)),"~"))</f>
        <v>~assen~</v>
      </c>
      <c r="F655" s="4" t="str">
        <f>_xlfn.LET(_xlpm.sep,":",_xlpm.w,$C655,_xlfn.CONCAT("[",LEFT(_xlpm.w,FIND(_xlpm.sep,_xlpm.w)-1),"]"))</f>
        <v>[asn]</v>
      </c>
      <c r="G655" s="5">
        <f>_xlfn.LET(_xlpm.w,E655,LEN(_xlpm.w)-2)</f>
        <v>5</v>
      </c>
      <c r="H655" s="5">
        <f>_xlfn.LET(_xlpm.w,F655,LEN(_xlpm.w)-2)</f>
        <v>3</v>
      </c>
      <c r="I655" s="5">
        <f>_xlfn.LET(_xlpm.a,H655,_xlpm.b,G655,MAX(_xlpm.a,_xlpm.b))</f>
        <v>5</v>
      </c>
      <c r="J655" s="4" cm="1">
        <f t="array" ref="J655">SUM(_xlfn._xlws.FILTER($D$2:$D$673,_xlfn.MAP($E$2:$E$673,_xlfn.LAMBDA(_xlpm.x,_xlpm.x=$E655))))</f>
        <v>1.405152224824356E-3</v>
      </c>
      <c r="K655" s="4">
        <f>$D655/J655</f>
        <v>1</v>
      </c>
      <c r="L655" s="4" cm="1">
        <f t="array" ref="L655">SUM(_xlfn._xlws.FILTER($D$2:$D$673,_xlfn.MAP($F$2:$F$673,_xlfn.LAMBDA(_xlpm.x,_xlpm.x=$F655))))</f>
        <v>1.405152224824356E-3</v>
      </c>
      <c r="M655" s="4">
        <f>$D655/L655</f>
        <v>1</v>
      </c>
      <c r="N655" s="4">
        <f>_xlfn.LET(_xlpm.freq,B655,_xlpm.size,H655+1,_xlpm.F,O655,LOG(1+_xlpm.freq)*LOG(1+_xlpm.size)*_xlpm.F)</f>
        <v>0.42082187474904936</v>
      </c>
      <c r="O655" s="4">
        <f>_xlfn.LET(_xlpm.a,M655,_xlpm.b,K655,2*_xlpm.a*_xlpm.b/(_xlpm.a+_xlpm.b))</f>
        <v>1</v>
      </c>
      <c r="P655" s="4">
        <f>_xlfn.LET(_xlpm.p,K655,_xlpm.q,M655,LOG(_xlpm.p/_xlpm.q))</f>
        <v>0</v>
      </c>
      <c r="Q655" s="4"/>
    </row>
    <row r="656" spans="1:17">
      <c r="A656" s="3" t="str">
        <f>_xlfn.LET(_xlpm.sep," : ",CONCATENATE(E656,_xlpm.sep,F656))</f>
        <v>~alten~ : [altn]</v>
      </c>
      <c r="B656" s="1">
        <v>3</v>
      </c>
      <c r="C656" s="3" t="s">
        <v>65</v>
      </c>
      <c r="D656" s="4">
        <f>B656/freq.sum.r1a</f>
        <v>1.405152224824356E-3</v>
      </c>
      <c r="E656" s="3" t="str">
        <f>_xlfn.LET(_xlpm.sep,":",_xlpm.w,$C656,_xlfn.CONCAT("~",RIGHT(_xlpm.w,LEN(_xlpm.w)-FIND(_xlpm.sep,_xlpm.w)),"~"))</f>
        <v>~alten~</v>
      </c>
      <c r="F656" s="3" t="str">
        <f>_xlfn.LET(_xlpm.sep,":",_xlpm.w,$C656,_xlfn.CONCAT("[",LEFT(_xlpm.w,FIND(_xlpm.sep,_xlpm.w)-1),"]"))</f>
        <v>[altn]</v>
      </c>
      <c r="G656" s="5">
        <f>_xlfn.LET(_xlpm.w,E656,LEN(_xlpm.w)-2)</f>
        <v>5</v>
      </c>
      <c r="H656" s="5">
        <f>_xlfn.LET(_xlpm.w,F656,LEN(_xlpm.w)-2)</f>
        <v>4</v>
      </c>
      <c r="I656" s="5">
        <f>_xlfn.LET(_xlpm.a,H656,_xlpm.b,G656,MAX(_xlpm.a,_xlpm.b))</f>
        <v>5</v>
      </c>
      <c r="J656" s="4" cm="1">
        <f t="array" ref="J656">SUM(_xlfn._xlws.FILTER($D$2:$D$673,_xlfn.MAP($E$2:$E$673,_xlfn.LAMBDA(_xlpm.x,_xlpm.x=$E656))))</f>
        <v>1.405152224824356E-3</v>
      </c>
      <c r="K656" s="4">
        <f>$D656/J656</f>
        <v>1</v>
      </c>
      <c r="L656" s="4" cm="1">
        <f t="array" ref="L656">SUM(_xlfn._xlws.FILTER($D$2:$D$673,_xlfn.MAP($F$2:$F$673,_xlfn.LAMBDA(_xlpm.x,_xlpm.x=$F656))))</f>
        <v>1.405152224824356E-3</v>
      </c>
      <c r="M656" s="4">
        <f>$D656/L656</f>
        <v>1</v>
      </c>
      <c r="N656" s="4">
        <f>_xlfn.LET(_xlpm.freq,B656,_xlpm.size,H656+1,_xlpm.F,O656,LOG(1+_xlpm.freq)*LOG(1+_xlpm.size)*_xlpm.F)</f>
        <v>0.4684937350578196</v>
      </c>
      <c r="O656" s="4">
        <f>_xlfn.LET(_xlpm.a,M656,_xlpm.b,K656,2*_xlpm.a*_xlpm.b/(_xlpm.a+_xlpm.b))</f>
        <v>1</v>
      </c>
      <c r="P656" s="4">
        <f>_xlfn.LET(_xlpm.p,K656,_xlpm.q,M656,LOG(_xlpm.p/_xlpm.q))</f>
        <v>0</v>
      </c>
      <c r="Q656" s="4"/>
    </row>
    <row r="657" spans="1:17">
      <c r="A657" s="3" t="str">
        <f>_xlfn.LET(_xlpm.sep," : ",CONCATENATE(E657,_xlpm.sep,F657))</f>
        <v>~eiben~ : [aɛbm]</v>
      </c>
      <c r="B657" s="1">
        <v>3</v>
      </c>
      <c r="C657" s="3" t="s">
        <v>113</v>
      </c>
      <c r="D657" s="4">
        <f>B657/freq.sum.r1a</f>
        <v>1.405152224824356E-3</v>
      </c>
      <c r="E657" s="3" t="str">
        <f>_xlfn.LET(_xlpm.sep,":",_xlpm.w,$C657,_xlfn.CONCAT("~",RIGHT(_xlpm.w,LEN(_xlpm.w)-FIND(_xlpm.sep,_xlpm.w)),"~"))</f>
        <v>~eiben~</v>
      </c>
      <c r="F657" s="3" t="str">
        <f>_xlfn.LET(_xlpm.sep,":",_xlpm.w,$C657,_xlfn.CONCAT("[",LEFT(_xlpm.w,FIND(_xlpm.sep,_xlpm.w)-1),"]"))</f>
        <v>[aɛbm]</v>
      </c>
      <c r="G657" s="5">
        <f>_xlfn.LET(_xlpm.w,E657,LEN(_xlpm.w)-2)</f>
        <v>5</v>
      </c>
      <c r="H657" s="5">
        <f>_xlfn.LET(_xlpm.w,F657,LEN(_xlpm.w)-2)</f>
        <v>4</v>
      </c>
      <c r="I657" s="5">
        <f>_xlfn.LET(_xlpm.a,H657,_xlpm.b,G657,MAX(_xlpm.a,_xlpm.b))</f>
        <v>5</v>
      </c>
      <c r="J657" s="4" cm="1">
        <f t="array" ref="J657">SUM(_xlfn._xlws.FILTER($D$2:$D$673,_xlfn.MAP($E$2:$E$673,_xlfn.LAMBDA(_xlpm.x,_xlpm.x=$E657))))</f>
        <v>1.405152224824356E-3</v>
      </c>
      <c r="K657" s="4">
        <f>$D657/J657</f>
        <v>1</v>
      </c>
      <c r="L657" s="4" cm="1">
        <f t="array" ref="L657">SUM(_xlfn._xlws.FILTER($D$2:$D$673,_xlfn.MAP($F$2:$F$673,_xlfn.LAMBDA(_xlpm.x,_xlpm.x=$F657))))</f>
        <v>1.405152224824356E-3</v>
      </c>
      <c r="M657" s="4">
        <f>$D657/L657</f>
        <v>1</v>
      </c>
      <c r="N657" s="4">
        <f>_xlfn.LET(_xlpm.freq,B657,_xlpm.size,H657+1,_xlpm.F,O657,LOG(1+_xlpm.freq)*LOG(1+_xlpm.size)*_xlpm.F)</f>
        <v>0.4684937350578196</v>
      </c>
      <c r="O657" s="4">
        <f>_xlfn.LET(_xlpm.a,M657,_xlpm.b,K657,2*_xlpm.a*_xlpm.b/(_xlpm.a+_xlpm.b))</f>
        <v>1</v>
      </c>
      <c r="P657" s="4">
        <f>_xlfn.LET(_xlpm.p,K657,_xlpm.q,M657,LOG(_xlpm.p/_xlpm.q))</f>
        <v>0</v>
      </c>
      <c r="Q657" s="4"/>
    </row>
    <row r="658" spans="1:17">
      <c r="A658" s="3" t="str">
        <f>_xlfn.LET(_xlpm.sep," : ",CONCATENATE(E658,_xlpm.sep,F658))</f>
        <v>~aufen~ : [aɔfn]</v>
      </c>
      <c r="B658" s="1">
        <v>3</v>
      </c>
      <c r="C658" s="3" t="s">
        <v>125</v>
      </c>
      <c r="D658" s="4">
        <f>B658/freq.sum.r1a</f>
        <v>1.405152224824356E-3</v>
      </c>
      <c r="E658" s="4" t="str">
        <f>_xlfn.LET(_xlpm.sep,":",_xlpm.w,$C658,_xlfn.CONCAT("~",RIGHT(_xlpm.w,LEN(_xlpm.w)-FIND(_xlpm.sep,_xlpm.w)),"~"))</f>
        <v>~aufen~</v>
      </c>
      <c r="F658" s="4" t="str">
        <f>_xlfn.LET(_xlpm.sep,":",_xlpm.w,$C658,_xlfn.CONCAT("[",LEFT(_xlpm.w,FIND(_xlpm.sep,_xlpm.w)-1),"]"))</f>
        <v>[aɔfn]</v>
      </c>
      <c r="G658" s="5">
        <f>_xlfn.LET(_xlpm.w,E658,LEN(_xlpm.w)-2)</f>
        <v>5</v>
      </c>
      <c r="H658" s="5">
        <f>_xlfn.LET(_xlpm.w,F658,LEN(_xlpm.w)-2)</f>
        <v>4</v>
      </c>
      <c r="I658" s="5">
        <f>_xlfn.LET(_xlpm.a,H658,_xlpm.b,G658,MAX(_xlpm.a,_xlpm.b))</f>
        <v>5</v>
      </c>
      <c r="J658" s="4" cm="1">
        <f t="array" ref="J658">SUM(_xlfn._xlws.FILTER($D$2:$D$673,_xlfn.MAP($E$2:$E$673,_xlfn.LAMBDA(_xlpm.x,_xlpm.x=$E658))))</f>
        <v>1.405152224824356E-3</v>
      </c>
      <c r="K658" s="4">
        <f>$D658/J658</f>
        <v>1</v>
      </c>
      <c r="L658" s="4" cm="1">
        <f t="array" ref="L658">SUM(_xlfn._xlws.FILTER($D$2:$D$673,_xlfn.MAP($F$2:$F$673,_xlfn.LAMBDA(_xlpm.x,_xlpm.x=$F658))))</f>
        <v>1.405152224824356E-3</v>
      </c>
      <c r="M658" s="4">
        <f>$D658/L658</f>
        <v>1</v>
      </c>
      <c r="N658" s="4">
        <f>_xlfn.LET(_xlpm.freq,B658,_xlpm.size,H658+1,_xlpm.F,O658,LOG(1+_xlpm.freq)*LOG(1+_xlpm.size)*_xlpm.F)</f>
        <v>0.4684937350578196</v>
      </c>
      <c r="O658" s="4">
        <f>_xlfn.LET(_xlpm.a,M658,_xlpm.b,K658,2*_xlpm.a*_xlpm.b/(_xlpm.a+_xlpm.b))</f>
        <v>1</v>
      </c>
      <c r="P658" s="4">
        <f>_xlfn.LET(_xlpm.p,K658,_xlpm.q,M658,LOG(_xlpm.p/_xlpm.q))</f>
        <v>0</v>
      </c>
      <c r="Q658" s="4"/>
    </row>
    <row r="659" spans="1:17">
      <c r="A659" s="3" t="str">
        <f>_xlfn.LET(_xlpm.sep," : ",CONCATENATE(E659,_xlpm.sep,F659))</f>
        <v>~etzen~ : [ɛtsn]</v>
      </c>
      <c r="B659" s="1">
        <v>3</v>
      </c>
      <c r="C659" s="3" t="s">
        <v>574</v>
      </c>
      <c r="D659" s="4">
        <f>B659/freq.sum.r1a</f>
        <v>1.405152224824356E-3</v>
      </c>
      <c r="E659" s="3" t="str">
        <f>_xlfn.LET(_xlpm.sep,":",_xlpm.w,$C659,_xlfn.CONCAT("~",RIGHT(_xlpm.w,LEN(_xlpm.w)-FIND(_xlpm.sep,_xlpm.w)),"~"))</f>
        <v>~etzen~</v>
      </c>
      <c r="F659" s="3" t="str">
        <f>_xlfn.LET(_xlpm.sep,":",_xlpm.w,$C659,_xlfn.CONCAT("[",LEFT(_xlpm.w,FIND(_xlpm.sep,_xlpm.w)-1),"]"))</f>
        <v>[ɛtsn]</v>
      </c>
      <c r="G659" s="5">
        <f>_xlfn.LET(_xlpm.w,E659,LEN(_xlpm.w)-2)</f>
        <v>5</v>
      </c>
      <c r="H659" s="5">
        <f>_xlfn.LET(_xlpm.w,F659,LEN(_xlpm.w)-2)</f>
        <v>4</v>
      </c>
      <c r="I659" s="5">
        <f>_xlfn.LET(_xlpm.a,H659,_xlpm.b,G659,MAX(_xlpm.a,_xlpm.b))</f>
        <v>5</v>
      </c>
      <c r="J659" s="4" cm="1">
        <f t="array" ref="J659">SUM(_xlfn._xlws.FILTER($D$2:$D$673,_xlfn.MAP($E$2:$E$673,_xlfn.LAMBDA(_xlpm.x,_xlpm.x=$E659))))</f>
        <v>1.405152224824356E-3</v>
      </c>
      <c r="K659" s="4">
        <f>$D659/J659</f>
        <v>1</v>
      </c>
      <c r="L659" s="4" cm="1">
        <f t="array" ref="L659">SUM(_xlfn._xlws.FILTER($D$2:$D$673,_xlfn.MAP($F$2:$F$673,_xlfn.LAMBDA(_xlpm.x,_xlpm.x=$F659))))</f>
        <v>1.405152224824356E-3</v>
      </c>
      <c r="M659" s="4">
        <f>$D659/L659</f>
        <v>1</v>
      </c>
      <c r="N659" s="4">
        <f>_xlfn.LET(_xlpm.freq,B659,_xlpm.size,H659+1,_xlpm.F,O659,LOG(1+_xlpm.freq)*LOG(1+_xlpm.size)*_xlpm.F)</f>
        <v>0.4684937350578196</v>
      </c>
      <c r="O659" s="4">
        <f>_xlfn.LET(_xlpm.a,M659,_xlpm.b,K659,2*_xlpm.a*_xlpm.b/(_xlpm.a+_xlpm.b))</f>
        <v>1</v>
      </c>
      <c r="P659" s="4">
        <f>_xlfn.LET(_xlpm.p,K659,_xlpm.q,M659,LOG(_xlpm.p/_xlpm.q))</f>
        <v>0</v>
      </c>
      <c r="Q659" s="4"/>
    </row>
    <row r="660" spans="1:17">
      <c r="A660" s="3" t="str">
        <f>_xlfn.LET(_xlpm.sep," : ",CONCATENATE(E660,_xlpm.sep,F660))</f>
        <v>~arten~ : [aʁtn]</v>
      </c>
      <c r="B660" s="1">
        <v>2</v>
      </c>
      <c r="C660" s="3" t="s">
        <v>177</v>
      </c>
      <c r="D660" s="4">
        <f>B660/freq.sum.r1a</f>
        <v>9.3676814988290398E-4</v>
      </c>
      <c r="E660" s="3" t="str">
        <f>_xlfn.LET(_xlpm.sep,":",_xlpm.w,$C660,_xlfn.CONCAT("~",RIGHT(_xlpm.w,LEN(_xlpm.w)-FIND(_xlpm.sep,_xlpm.w)),"~"))</f>
        <v>~arten~</v>
      </c>
      <c r="F660" s="3" t="str">
        <f>_xlfn.LET(_xlpm.sep,":",_xlpm.w,$C660,_xlfn.CONCAT("[",LEFT(_xlpm.w,FIND(_xlpm.sep,_xlpm.w)-1),"]"))</f>
        <v>[aʁtn]</v>
      </c>
      <c r="G660" s="5">
        <f>_xlfn.LET(_xlpm.w,E660,LEN(_xlpm.w)-2)</f>
        <v>5</v>
      </c>
      <c r="H660" s="5">
        <f>_xlfn.LET(_xlpm.w,F660,LEN(_xlpm.w)-2)</f>
        <v>4</v>
      </c>
      <c r="I660" s="5">
        <f>_xlfn.LET(_xlpm.a,H660,_xlpm.b,G660,MAX(_xlpm.a,_xlpm.b))</f>
        <v>5</v>
      </c>
      <c r="J660" s="4" cm="1">
        <f t="array" ref="J660">SUM(_xlfn._xlws.FILTER($D$2:$D$673,_xlfn.MAP($E$2:$E$673,_xlfn.LAMBDA(_xlpm.x,_xlpm.x=$E660))))</f>
        <v>9.3676814988290398E-4</v>
      </c>
      <c r="K660" s="4">
        <f>$D660/J660</f>
        <v>1</v>
      </c>
      <c r="L660" s="4" cm="1">
        <f t="array" ref="L660">SUM(_xlfn._xlws.FILTER($D$2:$D$673,_xlfn.MAP($F$2:$F$673,_xlfn.LAMBDA(_xlpm.x,_xlpm.x=$F660))))</f>
        <v>1.405152224824356E-3</v>
      </c>
      <c r="M660" s="4">
        <f>$D660/L660</f>
        <v>0.66666666666666663</v>
      </c>
      <c r="N660" s="4">
        <f>_xlfn.LET(_xlpm.freq,B660,_xlpm.size,H660+1,_xlpm.F,O660,LOG(1+_xlpm.freq)*LOG(1+_xlpm.size)*_xlpm.F)</f>
        <v>0.29701800075577461</v>
      </c>
      <c r="O660" s="4">
        <f>_xlfn.LET(_xlpm.a,M660,_xlpm.b,K660,2*_xlpm.a*_xlpm.b/(_xlpm.a+_xlpm.b))</f>
        <v>0.8</v>
      </c>
      <c r="P660" s="4">
        <f>_xlfn.LET(_xlpm.p,K660,_xlpm.q,M660,LOG(_xlpm.p/_xlpm.q))</f>
        <v>0.17609125905568124</v>
      </c>
      <c r="Q660" s="4"/>
    </row>
    <row r="661" spans="1:17">
      <c r="A661" s="3" t="str">
        <f>_xlfn.LET(_xlpm.sep," : ",CONCATENATE(E661,_xlpm.sep,F661))</f>
        <v>~ahlen~ : [aːln]</v>
      </c>
      <c r="B661" s="1">
        <v>1</v>
      </c>
      <c r="C661" s="3" t="s">
        <v>138</v>
      </c>
      <c r="D661" s="4">
        <f>B661/freq.sum.r1a</f>
        <v>4.6838407494145199E-4</v>
      </c>
      <c r="E661" s="4" t="str">
        <f>_xlfn.LET(_xlpm.sep,":",_xlpm.w,$C661,_xlfn.CONCAT("~",RIGHT(_xlpm.w,LEN(_xlpm.w)-FIND(_xlpm.sep,_xlpm.w)),"~"))</f>
        <v>~ahlen~</v>
      </c>
      <c r="F661" s="4" t="str">
        <f>_xlfn.LET(_xlpm.sep,":",_xlpm.w,$C661,_xlfn.CONCAT("[",LEFT(_xlpm.w,FIND(_xlpm.sep,_xlpm.w)-1),"]"))</f>
        <v>[aːln]</v>
      </c>
      <c r="G661" s="5">
        <f>_xlfn.LET(_xlpm.w,E661,LEN(_xlpm.w)-2)</f>
        <v>5</v>
      </c>
      <c r="H661" s="5">
        <f>_xlfn.LET(_xlpm.w,F661,LEN(_xlpm.w)-2)</f>
        <v>4</v>
      </c>
      <c r="I661" s="5">
        <f>_xlfn.LET(_xlpm.a,H661,_xlpm.b,G661,MAX(_xlpm.a,_xlpm.b))</f>
        <v>5</v>
      </c>
      <c r="J661" s="4" cm="1">
        <f t="array" ref="J661">SUM(_xlfn._xlws.FILTER($D$2:$D$673,_xlfn.MAP($E$2:$E$673,_xlfn.LAMBDA(_xlpm.x,_xlpm.x=$E661))))</f>
        <v>4.6838407494145199E-4</v>
      </c>
      <c r="K661" s="4">
        <f>$D661/J661</f>
        <v>1</v>
      </c>
      <c r="L661" s="4" cm="1">
        <f t="array" ref="L661">SUM(_xlfn._xlws.FILTER($D$2:$D$673,_xlfn.MAP($F$2:$F$673,_xlfn.LAMBDA(_xlpm.x,_xlpm.x=$F661))))</f>
        <v>9.3676814988290398E-4</v>
      </c>
      <c r="M661" s="4">
        <f>$D661/L661</f>
        <v>0.5</v>
      </c>
      <c r="N661" s="4">
        <f>_xlfn.LET(_xlpm.freq,B661,_xlpm.size,H661+1,_xlpm.F,O661,LOG(1+_xlpm.freq)*LOG(1+_xlpm.size)*_xlpm.F)</f>
        <v>0.15616457835260653</v>
      </c>
      <c r="O661" s="4">
        <f>_xlfn.LET(_xlpm.a,M661,_xlpm.b,K661,2*_xlpm.a*_xlpm.b/(_xlpm.a+_xlpm.b))</f>
        <v>0.66666666666666663</v>
      </c>
      <c r="P661" s="4">
        <f>_xlfn.LET(_xlpm.p,K661,_xlpm.q,M661,LOG(_xlpm.p/_xlpm.q))</f>
        <v>0.3010299956639812</v>
      </c>
      <c r="Q661" s="4"/>
    </row>
    <row r="662" spans="1:17">
      <c r="A662" s="3" t="str">
        <f>_xlfn.LET(_xlpm.sep," : ",CONCATENATE(E662,_xlpm.sep,F662))</f>
        <v>~under~ : [ʊnd]</v>
      </c>
      <c r="B662" s="1">
        <v>1</v>
      </c>
      <c r="C662" s="3" t="s">
        <v>495</v>
      </c>
      <c r="D662" s="4">
        <f>B662/freq.sum.r1a</f>
        <v>4.6838407494145199E-4</v>
      </c>
      <c r="E662" s="3" t="str">
        <f>_xlfn.LET(_xlpm.sep,":",_xlpm.w,$C662,_xlfn.CONCAT("~",RIGHT(_xlpm.w,LEN(_xlpm.w)-FIND(_xlpm.sep,_xlpm.w)),"~"))</f>
        <v>~under~</v>
      </c>
      <c r="F662" s="3" t="str">
        <f>_xlfn.LET(_xlpm.sep,":",_xlpm.w,$C662,_xlfn.CONCAT("[",LEFT(_xlpm.w,FIND(_xlpm.sep,_xlpm.w)-1),"]"))</f>
        <v>[ʊnd]</v>
      </c>
      <c r="G662" s="5">
        <f>_xlfn.LET(_xlpm.w,E662,LEN(_xlpm.w)-2)</f>
        <v>5</v>
      </c>
      <c r="H662" s="5">
        <f>_xlfn.LET(_xlpm.w,F662,LEN(_xlpm.w)-2)</f>
        <v>3</v>
      </c>
      <c r="I662" s="5">
        <f>_xlfn.LET(_xlpm.a,H662,_xlpm.b,G662,MAX(_xlpm.a,_xlpm.b))</f>
        <v>5</v>
      </c>
      <c r="J662" s="4" cm="1">
        <f t="array" ref="J662">SUM(_xlfn._xlws.FILTER($D$2:$D$673,_xlfn.MAP($E$2:$E$673,_xlfn.LAMBDA(_xlpm.x,_xlpm.x=$E662))))</f>
        <v>4.6838407494145199E-4</v>
      </c>
      <c r="K662" s="4">
        <f>$D662/J662</f>
        <v>1</v>
      </c>
      <c r="L662" s="4" cm="1">
        <f t="array" ref="L662">SUM(_xlfn._xlws.FILTER($D$2:$D$673,_xlfn.MAP($F$2:$F$673,_xlfn.LAMBDA(_xlpm.x,_xlpm.x=$F662))))</f>
        <v>2.34192037470726E-3</v>
      </c>
      <c r="M662" s="4">
        <f>$D662/L662</f>
        <v>0.2</v>
      </c>
      <c r="N662" s="4">
        <f>_xlfn.LET(_xlpm.freq,B662,_xlpm.size,H662+1,_xlpm.F,O662,LOG(1+_xlpm.freq)*LOG(1+_xlpm.size)*_xlpm.F)</f>
        <v>7.013697912484157E-2</v>
      </c>
      <c r="O662" s="4">
        <f>_xlfn.LET(_xlpm.a,M662,_xlpm.b,K662,2*_xlpm.a*_xlpm.b/(_xlpm.a+_xlpm.b))</f>
        <v>0.33333333333333337</v>
      </c>
      <c r="P662" s="4">
        <f>_xlfn.LET(_xlpm.p,K662,_xlpm.q,M662,LOG(_xlpm.p/_xlpm.q))</f>
        <v>0.69897000433601886</v>
      </c>
      <c r="Q662" s="4"/>
    </row>
    <row r="663" spans="1:17">
      <c r="A663" s="3" t="str">
        <f>_xlfn.LET(_xlpm.sep," : ",CONCATENATE(E663,_xlpm.sep,F663))</f>
        <v>~achsen~ : [aksn]</v>
      </c>
      <c r="B663" s="1">
        <v>1</v>
      </c>
      <c r="C663" s="3" t="s">
        <v>56</v>
      </c>
      <c r="D663" s="4">
        <f>B663/freq.sum.r1a</f>
        <v>4.6838407494145199E-4</v>
      </c>
      <c r="E663" s="3" t="str">
        <f>_xlfn.LET(_xlpm.sep,":",_xlpm.w,$C663,_xlfn.CONCAT("~",RIGHT(_xlpm.w,LEN(_xlpm.w)-FIND(_xlpm.sep,_xlpm.w)),"~"))</f>
        <v>~achsen~</v>
      </c>
      <c r="F663" s="3" t="str">
        <f>_xlfn.LET(_xlpm.sep,":",_xlpm.w,$C663,_xlfn.CONCAT("[",LEFT(_xlpm.w,FIND(_xlpm.sep,_xlpm.w)-1),"]"))</f>
        <v>[aksn]</v>
      </c>
      <c r="G663" s="5">
        <f>_xlfn.LET(_xlpm.w,E663,LEN(_xlpm.w)-2)</f>
        <v>6</v>
      </c>
      <c r="H663" s="5">
        <f>_xlfn.LET(_xlpm.w,F663,LEN(_xlpm.w)-2)</f>
        <v>4</v>
      </c>
      <c r="I663" s="5">
        <f>_xlfn.LET(_xlpm.a,H663,_xlpm.b,G663,MAX(_xlpm.a,_xlpm.b))</f>
        <v>6</v>
      </c>
      <c r="J663" s="4" cm="1">
        <f t="array" ref="J663">SUM(_xlfn._xlws.FILTER($D$2:$D$673,_xlfn.MAP($E$2:$E$673,_xlfn.LAMBDA(_xlpm.x,_xlpm.x=$E663))))</f>
        <v>4.6838407494145199E-4</v>
      </c>
      <c r="K663" s="4">
        <f>$D663/J663</f>
        <v>1</v>
      </c>
      <c r="L663" s="4" cm="1">
        <f t="array" ref="L663">SUM(_xlfn._xlws.FILTER($D$2:$D$673,_xlfn.MAP($F$2:$F$673,_xlfn.LAMBDA(_xlpm.x,_xlpm.x=$F663))))</f>
        <v>4.6838407494145199E-4</v>
      </c>
      <c r="M663" s="4">
        <f>$D663/L663</f>
        <v>1</v>
      </c>
      <c r="N663" s="4">
        <f>_xlfn.LET(_xlpm.freq,B663,_xlpm.size,H663+1,_xlpm.F,O663,LOG(1+_xlpm.freq)*LOG(1+_xlpm.size)*_xlpm.F)</f>
        <v>0.2342468675289098</v>
      </c>
      <c r="O663" s="4">
        <f>_xlfn.LET(_xlpm.a,M663,_xlpm.b,K663,2*_xlpm.a*_xlpm.b/(_xlpm.a+_xlpm.b))</f>
        <v>1</v>
      </c>
      <c r="P663" s="4">
        <f>_xlfn.LET(_xlpm.p,K663,_xlpm.q,M663,LOG(_xlpm.p/_xlpm.q))</f>
        <v>0</v>
      </c>
      <c r="Q663" s="4"/>
    </row>
    <row r="664" spans="1:17">
      <c r="A664" s="3" t="str">
        <f>_xlfn.LET(_xlpm.sep," : ",CONCATENATE(E664,_xlpm.sep,F664))</f>
        <v>~ammeln~ : [amln]</v>
      </c>
      <c r="B664" s="1">
        <v>1</v>
      </c>
      <c r="C664" s="3" t="s">
        <v>71</v>
      </c>
      <c r="D664" s="4">
        <f>B664/freq.sum.r1a</f>
        <v>4.6838407494145199E-4</v>
      </c>
      <c r="E664" s="3" t="str">
        <f>_xlfn.LET(_xlpm.sep,":",_xlpm.w,$C664,_xlfn.CONCAT("~",RIGHT(_xlpm.w,LEN(_xlpm.w)-FIND(_xlpm.sep,_xlpm.w)),"~"))</f>
        <v>~ammeln~</v>
      </c>
      <c r="F664" s="3" t="str">
        <f>_xlfn.LET(_xlpm.sep,":",_xlpm.w,$C664,_xlfn.CONCAT("[",LEFT(_xlpm.w,FIND(_xlpm.sep,_xlpm.w)-1),"]"))</f>
        <v>[amln]</v>
      </c>
      <c r="G664" s="5">
        <f>_xlfn.LET(_xlpm.w,E664,LEN(_xlpm.w)-2)</f>
        <v>6</v>
      </c>
      <c r="H664" s="5">
        <f>_xlfn.LET(_xlpm.w,F664,LEN(_xlpm.w)-2)</f>
        <v>4</v>
      </c>
      <c r="I664" s="5">
        <f>_xlfn.LET(_xlpm.a,H664,_xlpm.b,G664,MAX(_xlpm.a,_xlpm.b))</f>
        <v>6</v>
      </c>
      <c r="J664" s="4" cm="1">
        <f t="array" ref="J664">SUM(_xlfn._xlws.FILTER($D$2:$D$673,_xlfn.MAP($E$2:$E$673,_xlfn.LAMBDA(_xlpm.x,_xlpm.x=$E664))))</f>
        <v>4.6838407494145199E-4</v>
      </c>
      <c r="K664" s="4">
        <f>$D664/J664</f>
        <v>1</v>
      </c>
      <c r="L664" s="4" cm="1">
        <f t="array" ref="L664">SUM(_xlfn._xlws.FILTER($D$2:$D$673,_xlfn.MAP($F$2:$F$673,_xlfn.LAMBDA(_xlpm.x,_xlpm.x=$F664))))</f>
        <v>4.6838407494145199E-4</v>
      </c>
      <c r="M664" s="4">
        <f>$D664/L664</f>
        <v>1</v>
      </c>
      <c r="N664" s="4">
        <f>_xlfn.LET(_xlpm.freq,B664,_xlpm.size,H664+1,_xlpm.F,O664,LOG(1+_xlpm.freq)*LOG(1+_xlpm.size)*_xlpm.F)</f>
        <v>0.2342468675289098</v>
      </c>
      <c r="O664" s="4">
        <f>_xlfn.LET(_xlpm.a,M664,_xlpm.b,K664,2*_xlpm.a*_xlpm.b/(_xlpm.a+_xlpm.b))</f>
        <v>1</v>
      </c>
      <c r="P664" s="4">
        <f>_xlfn.LET(_xlpm.p,K664,_xlpm.q,M664,LOG(_xlpm.p/_xlpm.q))</f>
        <v>0</v>
      </c>
      <c r="Q664" s="4"/>
    </row>
    <row r="665" spans="1:17">
      <c r="A665" s="3" t="str">
        <f>_xlfn.LET(_xlpm.sep," : ",CONCATENATE(E665,_xlpm.sep,F665))</f>
        <v>~ahrsch~ : [aːʁʃ]</v>
      </c>
      <c r="B665" s="1">
        <v>1</v>
      </c>
      <c r="C665" s="3" t="s">
        <v>203</v>
      </c>
      <c r="D665" s="4">
        <f>B665/freq.sum.r1a</f>
        <v>4.6838407494145199E-4</v>
      </c>
      <c r="E665" s="4" t="str">
        <f>_xlfn.LET(_xlpm.sep,":",_xlpm.w,$C665,_xlfn.CONCAT("~",RIGHT(_xlpm.w,LEN(_xlpm.w)-FIND(_xlpm.sep,_xlpm.w)),"~"))</f>
        <v>~ahrsch~</v>
      </c>
      <c r="F665" s="4" t="str">
        <f>_xlfn.LET(_xlpm.sep,":",_xlpm.w,$C665,_xlfn.CONCAT("[",LEFT(_xlpm.w,FIND(_xlpm.sep,_xlpm.w)-1),"]"))</f>
        <v>[aːʁʃ]</v>
      </c>
      <c r="G665" s="5">
        <f>_xlfn.LET(_xlpm.w,E665,LEN(_xlpm.w)-2)</f>
        <v>6</v>
      </c>
      <c r="H665" s="5">
        <f>_xlfn.LET(_xlpm.w,F665,LEN(_xlpm.w)-2)</f>
        <v>4</v>
      </c>
      <c r="I665" s="5">
        <f>_xlfn.LET(_xlpm.a,H665,_xlpm.b,G665,MAX(_xlpm.a,_xlpm.b))</f>
        <v>6</v>
      </c>
      <c r="J665" s="4" cm="1">
        <f t="array" ref="J665">SUM(_xlfn._xlws.FILTER($D$2:$D$673,_xlfn.MAP($E$2:$E$673,_xlfn.LAMBDA(_xlpm.x,_xlpm.x=$E665))))</f>
        <v>4.6838407494145199E-4</v>
      </c>
      <c r="K665" s="4">
        <f>$D665/J665</f>
        <v>1</v>
      </c>
      <c r="L665" s="4" cm="1">
        <f t="array" ref="L665">SUM(_xlfn._xlws.FILTER($D$2:$D$673,_xlfn.MAP($F$2:$F$673,_xlfn.LAMBDA(_xlpm.x,_xlpm.x=$F665))))</f>
        <v>4.6838407494145199E-4</v>
      </c>
      <c r="M665" s="4">
        <f>$D665/L665</f>
        <v>1</v>
      </c>
      <c r="N665" s="4">
        <f>_xlfn.LET(_xlpm.freq,B665,_xlpm.size,H665+1,_xlpm.F,O665,LOG(1+_xlpm.freq)*LOG(1+_xlpm.size)*_xlpm.F)</f>
        <v>0.2342468675289098</v>
      </c>
      <c r="O665" s="4">
        <f>_xlfn.LET(_xlpm.a,M665,_xlpm.b,K665,2*_xlpm.a*_xlpm.b/(_xlpm.a+_xlpm.b))</f>
        <v>1</v>
      </c>
      <c r="P665" s="4">
        <f>_xlfn.LET(_xlpm.p,K665,_xlpm.q,M665,LOG(_xlpm.p/_xlpm.q))</f>
        <v>0</v>
      </c>
      <c r="Q665" s="4"/>
    </row>
    <row r="666" spans="1:17">
      <c r="A666" s="3" t="str">
        <f>_xlfn.LET(_xlpm.sep," : ",CONCATENATE(E666,_xlpm.sep,F666))</f>
        <v>~ickeln~ : [ɪkln]</v>
      </c>
      <c r="B666" s="1">
        <v>1</v>
      </c>
      <c r="C666" s="3" t="s">
        <v>429</v>
      </c>
      <c r="D666" s="4">
        <f>B666/freq.sum.r1a</f>
        <v>4.6838407494145199E-4</v>
      </c>
      <c r="E666" s="3" t="str">
        <f>_xlfn.LET(_xlpm.sep,":",_xlpm.w,$C666,_xlfn.CONCAT("~",RIGHT(_xlpm.w,LEN(_xlpm.w)-FIND(_xlpm.sep,_xlpm.w)),"~"))</f>
        <v>~ickeln~</v>
      </c>
      <c r="F666" s="3" t="str">
        <f>_xlfn.LET(_xlpm.sep,":",_xlpm.w,$C666,_xlfn.CONCAT("[",LEFT(_xlpm.w,FIND(_xlpm.sep,_xlpm.w)-1),"]"))</f>
        <v>[ɪkln]</v>
      </c>
      <c r="G666" s="5">
        <f>_xlfn.LET(_xlpm.w,E666,LEN(_xlpm.w)-2)</f>
        <v>6</v>
      </c>
      <c r="H666" s="5">
        <f>_xlfn.LET(_xlpm.w,F666,LEN(_xlpm.w)-2)</f>
        <v>4</v>
      </c>
      <c r="I666" s="5">
        <f>_xlfn.LET(_xlpm.a,H666,_xlpm.b,G666,MAX(_xlpm.a,_xlpm.b))</f>
        <v>6</v>
      </c>
      <c r="J666" s="4" cm="1">
        <f t="array" ref="J666">SUM(_xlfn._xlws.FILTER($D$2:$D$673,_xlfn.MAP($E$2:$E$673,_xlfn.LAMBDA(_xlpm.x,_xlpm.x=$E666))))</f>
        <v>4.6838407494145199E-4</v>
      </c>
      <c r="K666" s="4">
        <f>$D666/J666</f>
        <v>1</v>
      </c>
      <c r="L666" s="4" cm="1">
        <f t="array" ref="L666">SUM(_xlfn._xlws.FILTER($D$2:$D$673,_xlfn.MAP($F$2:$F$673,_xlfn.LAMBDA(_xlpm.x,_xlpm.x=$F666))))</f>
        <v>4.6838407494145199E-4</v>
      </c>
      <c r="M666" s="4">
        <f>$D666/L666</f>
        <v>1</v>
      </c>
      <c r="N666" s="4">
        <f>_xlfn.LET(_xlpm.freq,B666,_xlpm.size,H666+1,_xlpm.F,O666,LOG(1+_xlpm.freq)*LOG(1+_xlpm.size)*_xlpm.F)</f>
        <v>0.2342468675289098</v>
      </c>
      <c r="O666" s="4">
        <f>_xlfn.LET(_xlpm.a,M666,_xlpm.b,K666,2*_xlpm.a*_xlpm.b/(_xlpm.a+_xlpm.b))</f>
        <v>1</v>
      </c>
      <c r="P666" s="4">
        <f>_xlfn.LET(_xlpm.p,K666,_xlpm.q,M666,LOG(_xlpm.p/_xlpm.q))</f>
        <v>0</v>
      </c>
      <c r="Q666" s="4"/>
    </row>
    <row r="667" spans="1:17">
      <c r="A667" s="3" t="str">
        <f>_xlfn.LET(_xlpm.sep," : ",CONCATENATE(E667,_xlpm.sep,F667))</f>
        <v>~oppelt~ : [ɔplt]</v>
      </c>
      <c r="B667" s="1">
        <v>1</v>
      </c>
      <c r="C667" s="3" t="s">
        <v>531</v>
      </c>
      <c r="D667" s="4">
        <f>B667/freq.sum.r1a</f>
        <v>4.6838407494145199E-4</v>
      </c>
      <c r="E667" s="3" t="str">
        <f>_xlfn.LET(_xlpm.sep,":",_xlpm.w,$C667,_xlfn.CONCAT("~",RIGHT(_xlpm.w,LEN(_xlpm.w)-FIND(_xlpm.sep,_xlpm.w)),"~"))</f>
        <v>~oppelt~</v>
      </c>
      <c r="F667" s="3" t="str">
        <f>_xlfn.LET(_xlpm.sep,":",_xlpm.w,$C667,_xlfn.CONCAT("[",LEFT(_xlpm.w,FIND(_xlpm.sep,_xlpm.w)-1),"]"))</f>
        <v>[ɔplt]</v>
      </c>
      <c r="G667" s="5">
        <f>_xlfn.LET(_xlpm.w,E667,LEN(_xlpm.w)-2)</f>
        <v>6</v>
      </c>
      <c r="H667" s="5">
        <f>_xlfn.LET(_xlpm.w,F667,LEN(_xlpm.w)-2)</f>
        <v>4</v>
      </c>
      <c r="I667" s="5">
        <f>_xlfn.LET(_xlpm.a,H667,_xlpm.b,G667,MAX(_xlpm.a,_xlpm.b))</f>
        <v>6</v>
      </c>
      <c r="J667" s="4" cm="1">
        <f t="array" ref="J667">SUM(_xlfn._xlws.FILTER($D$2:$D$673,_xlfn.MAP($E$2:$E$673,_xlfn.LAMBDA(_xlpm.x,_xlpm.x=$E667))))</f>
        <v>4.6838407494145199E-4</v>
      </c>
      <c r="K667" s="4">
        <f>$D667/J667</f>
        <v>1</v>
      </c>
      <c r="L667" s="4" cm="1">
        <f t="array" ref="L667">SUM(_xlfn._xlws.FILTER($D$2:$D$673,_xlfn.MAP($F$2:$F$673,_xlfn.LAMBDA(_xlpm.x,_xlpm.x=$F667))))</f>
        <v>4.6838407494145199E-4</v>
      </c>
      <c r="M667" s="4">
        <f>$D667/L667</f>
        <v>1</v>
      </c>
      <c r="N667" s="4">
        <f>_xlfn.LET(_xlpm.freq,B667,_xlpm.size,H667+1,_xlpm.F,O667,LOG(1+_xlpm.freq)*LOG(1+_xlpm.size)*_xlpm.F)</f>
        <v>0.2342468675289098</v>
      </c>
      <c r="O667" s="4">
        <f>_xlfn.LET(_xlpm.a,M667,_xlpm.b,K667,2*_xlpm.a*_xlpm.b/(_xlpm.a+_xlpm.b))</f>
        <v>1</v>
      </c>
      <c r="P667" s="4">
        <f>_xlfn.LET(_xlpm.p,K667,_xlpm.q,M667,LOG(_xlpm.p/_xlpm.q))</f>
        <v>0</v>
      </c>
      <c r="Q667" s="4"/>
    </row>
    <row r="668" spans="1:17">
      <c r="A668" s="3" t="str">
        <f>_xlfn.LET(_xlpm.sep," : ",CONCATENATE(E668,_xlpm.sep,F668))</f>
        <v>~ausend~ : [aɔznt]</v>
      </c>
      <c r="B668" s="1">
        <v>1</v>
      </c>
      <c r="C668" s="3" t="s">
        <v>189</v>
      </c>
      <c r="D668" s="4">
        <f>B668/freq.sum.r1a</f>
        <v>4.6838407494145199E-4</v>
      </c>
      <c r="E668" s="3" t="str">
        <f>_xlfn.LET(_xlpm.sep,":",_xlpm.w,$C668,_xlfn.CONCAT("~",RIGHT(_xlpm.w,LEN(_xlpm.w)-FIND(_xlpm.sep,_xlpm.w)),"~"))</f>
        <v>~ausend~</v>
      </c>
      <c r="F668" s="3" t="str">
        <f>_xlfn.LET(_xlpm.sep,":",_xlpm.w,$C668,_xlfn.CONCAT("[",LEFT(_xlpm.w,FIND(_xlpm.sep,_xlpm.w)-1),"]"))</f>
        <v>[aɔznt]</v>
      </c>
      <c r="G668" s="5">
        <f>_xlfn.LET(_xlpm.w,E668,LEN(_xlpm.w)-2)</f>
        <v>6</v>
      </c>
      <c r="H668" s="5">
        <f>_xlfn.LET(_xlpm.w,F668,LEN(_xlpm.w)-2)</f>
        <v>5</v>
      </c>
      <c r="I668" s="5">
        <f>_xlfn.LET(_xlpm.a,H668,_xlpm.b,G668,MAX(_xlpm.a,_xlpm.b))</f>
        <v>6</v>
      </c>
      <c r="J668" s="4" cm="1">
        <f t="array" ref="J668">SUM(_xlfn._xlws.FILTER($D$2:$D$673,_xlfn.MAP($E$2:$E$673,_xlfn.LAMBDA(_xlpm.x,_xlpm.x=$E668))))</f>
        <v>4.6838407494145199E-4</v>
      </c>
      <c r="K668" s="4">
        <f>$D668/J668</f>
        <v>1</v>
      </c>
      <c r="L668" s="4" cm="1">
        <f t="array" ref="L668">SUM(_xlfn._xlws.FILTER($D$2:$D$673,_xlfn.MAP($F$2:$F$673,_xlfn.LAMBDA(_xlpm.x,_xlpm.x=$F668))))</f>
        <v>4.6838407494145199E-4</v>
      </c>
      <c r="M668" s="4">
        <f>$D668/L668</f>
        <v>1</v>
      </c>
      <c r="N668" s="4">
        <f>_xlfn.LET(_xlpm.freq,B668,_xlpm.size,H668+1,_xlpm.F,O668,LOG(1+_xlpm.freq)*LOG(1+_xlpm.size)*_xlpm.F)</f>
        <v>0.25439985932113074</v>
      </c>
      <c r="O668" s="4">
        <f>_xlfn.LET(_xlpm.a,M668,_xlpm.b,K668,2*_xlpm.a*_xlpm.b/(_xlpm.a+_xlpm.b))</f>
        <v>1</v>
      </c>
      <c r="P668" s="4">
        <f>_xlfn.LET(_xlpm.p,K668,_xlpm.q,M668,LOG(_xlpm.p/_xlpm.q))</f>
        <v>0</v>
      </c>
      <c r="Q668" s="4"/>
    </row>
    <row r="669" spans="1:17">
      <c r="A669" s="3" t="str">
        <f>_xlfn.LET(_xlpm.sep," : ",CONCATENATE(E669,_xlpm.sep,F669))</f>
        <v>~einzel~ : [aɛntsl]</v>
      </c>
      <c r="B669" s="1">
        <v>1</v>
      </c>
      <c r="C669" s="3" t="s">
        <v>153</v>
      </c>
      <c r="D669" s="4">
        <f>B669/freq.sum.r1a</f>
        <v>4.6838407494145199E-4</v>
      </c>
      <c r="E669" s="4" t="str">
        <f>_xlfn.LET(_xlpm.sep,":",_xlpm.w,$C669,_xlfn.CONCAT("~",RIGHT(_xlpm.w,LEN(_xlpm.w)-FIND(_xlpm.sep,_xlpm.w)),"~"))</f>
        <v>~einzel~</v>
      </c>
      <c r="F669" s="4" t="str">
        <f>_xlfn.LET(_xlpm.sep,":",_xlpm.w,$C669,_xlfn.CONCAT("[",LEFT(_xlpm.w,FIND(_xlpm.sep,_xlpm.w)-1),"]"))</f>
        <v>[aɛntsl]</v>
      </c>
      <c r="G669" s="5">
        <f>_xlfn.LET(_xlpm.w,E669,LEN(_xlpm.w)-2)</f>
        <v>6</v>
      </c>
      <c r="H669" s="5">
        <f>_xlfn.LET(_xlpm.w,F669,LEN(_xlpm.w)-2)</f>
        <v>6</v>
      </c>
      <c r="I669" s="5">
        <f>_xlfn.LET(_xlpm.a,H669,_xlpm.b,G669,MAX(_xlpm.a,_xlpm.b))</f>
        <v>6</v>
      </c>
      <c r="J669" s="4" cm="1">
        <f t="array" ref="J669">SUM(_xlfn._xlws.FILTER($D$2:$D$673,_xlfn.MAP($E$2:$E$673,_xlfn.LAMBDA(_xlpm.x,_xlpm.x=$E669))))</f>
        <v>4.6838407494145199E-4</v>
      </c>
      <c r="K669" s="4">
        <f>$D669/J669</f>
        <v>1</v>
      </c>
      <c r="L669" s="4" cm="1">
        <f t="array" ref="L669">SUM(_xlfn._xlws.FILTER($D$2:$D$673,_xlfn.MAP($F$2:$F$673,_xlfn.LAMBDA(_xlpm.x,_xlpm.x=$F669))))</f>
        <v>4.6838407494145199E-4</v>
      </c>
      <c r="M669" s="4">
        <f>$D669/L669</f>
        <v>1</v>
      </c>
      <c r="N669" s="4">
        <f>_xlfn.LET(_xlpm.freq,B669,_xlpm.size,H669+1,_xlpm.F,O669,LOG(1+_xlpm.freq)*LOG(1+_xlpm.size)*_xlpm.F)</f>
        <v>0.27185717486836958</v>
      </c>
      <c r="O669" s="4">
        <f>_xlfn.LET(_xlpm.a,M669,_xlpm.b,K669,2*_xlpm.a*_xlpm.b/(_xlpm.a+_xlpm.b))</f>
        <v>1</v>
      </c>
      <c r="P669" s="4">
        <f>_xlfn.LET(_xlpm.p,K669,_xlpm.q,M669,LOG(_xlpm.p/_xlpm.q))</f>
        <v>0</v>
      </c>
      <c r="Q669" s="4"/>
    </row>
    <row r="670" spans="1:17">
      <c r="A670" s="3" t="str">
        <f>_xlfn.LET(_xlpm.sep," : ",CONCATENATE(E670,_xlpm.sep,F670))</f>
        <v>~ischen~ : [ɪʃn]</v>
      </c>
      <c r="B670" s="1">
        <v>2</v>
      </c>
      <c r="C670" s="3" t="s">
        <v>647</v>
      </c>
      <c r="D670" s="4">
        <f>B670/freq.sum.r1a</f>
        <v>9.3676814988290398E-4</v>
      </c>
      <c r="E670" s="3" t="str">
        <f>_xlfn.LET(_xlpm.sep,":",_xlpm.w,$C670,_xlfn.CONCAT("~",RIGHT(_xlpm.w,LEN(_xlpm.w)-FIND(_xlpm.sep,_xlpm.w)),"~"))</f>
        <v>~ischen~</v>
      </c>
      <c r="F670" s="3" t="str">
        <f>_xlfn.LET(_xlpm.sep,":",_xlpm.w,$C670,_xlfn.CONCAT("[",LEFT(_xlpm.w,FIND(_xlpm.sep,_xlpm.w)-1),"]"))</f>
        <v>[ɪʃn]</v>
      </c>
      <c r="G670" s="5">
        <f>_xlfn.LET(_xlpm.w,E670,LEN(_xlpm.w)-2)</f>
        <v>6</v>
      </c>
      <c r="H670" s="5">
        <f>_xlfn.LET(_xlpm.w,F670,LEN(_xlpm.w)-2)</f>
        <v>3</v>
      </c>
      <c r="I670" s="5">
        <f>_xlfn.LET(_xlpm.a,H670,_xlpm.b,G670,MAX(_xlpm.a,_xlpm.b))</f>
        <v>6</v>
      </c>
      <c r="J670" s="4" cm="1">
        <f t="array" ref="J670">SUM(_xlfn._xlws.FILTER($D$2:$D$673,_xlfn.MAP($E$2:$E$673,_xlfn.LAMBDA(_xlpm.x,_xlpm.x=$E670))))</f>
        <v>9.3676814988290398E-4</v>
      </c>
      <c r="K670" s="4">
        <f>$D670/J670</f>
        <v>1</v>
      </c>
      <c r="L670" s="4" cm="1">
        <f t="array" ref="L670">SUM(_xlfn._xlws.FILTER($D$2:$D$673,_xlfn.MAP($F$2:$F$673,_xlfn.LAMBDA(_xlpm.x,_xlpm.x=$F670))))</f>
        <v>9.3676814988290398E-4</v>
      </c>
      <c r="M670" s="4">
        <f>$D670/L670</f>
        <v>1</v>
      </c>
      <c r="N670" s="4">
        <f>_xlfn.LET(_xlpm.freq,B670,_xlpm.size,H670+1,_xlpm.F,O670,LOG(1+_xlpm.freq)*LOG(1+_xlpm.size)*_xlpm.F)</f>
        <v>0.33349344548020921</v>
      </c>
      <c r="O670" s="4">
        <f>_xlfn.LET(_xlpm.a,M670,_xlpm.b,K670,2*_xlpm.a*_xlpm.b/(_xlpm.a+_xlpm.b))</f>
        <v>1</v>
      </c>
      <c r="P670" s="4">
        <f>_xlfn.LET(_xlpm.p,K670,_xlpm.q,M670,LOG(_xlpm.p/_xlpm.q))</f>
        <v>0</v>
      </c>
      <c r="Q670" s="4"/>
    </row>
    <row r="671" spans="1:17">
      <c r="A671" s="3" t="str">
        <f>_xlfn.LET(_xlpm.sep," : ",CONCATENATE(E671,_xlpm.sep,F671))</f>
        <v>~achten~ : [axtn]</v>
      </c>
      <c r="B671" s="1">
        <v>2</v>
      </c>
      <c r="C671" s="3" t="s">
        <v>102</v>
      </c>
      <c r="D671" s="4">
        <f>B671/freq.sum.r1a</f>
        <v>9.3676814988290398E-4</v>
      </c>
      <c r="E671" s="3" t="str">
        <f>_xlfn.LET(_xlpm.sep,":",_xlpm.w,$C671,_xlfn.CONCAT("~",RIGHT(_xlpm.w,LEN(_xlpm.w)-FIND(_xlpm.sep,_xlpm.w)),"~"))</f>
        <v>~achten~</v>
      </c>
      <c r="F671" s="3" t="str">
        <f>_xlfn.LET(_xlpm.sep,":",_xlpm.w,$C671,_xlfn.CONCAT("[",LEFT(_xlpm.w,FIND(_xlpm.sep,_xlpm.w)-1),"]"))</f>
        <v>[axtn]</v>
      </c>
      <c r="G671" s="5">
        <f>_xlfn.LET(_xlpm.w,E671,LEN(_xlpm.w)-2)</f>
        <v>6</v>
      </c>
      <c r="H671" s="5">
        <f>_xlfn.LET(_xlpm.w,F671,LEN(_xlpm.w)-2)</f>
        <v>4</v>
      </c>
      <c r="I671" s="5">
        <f>_xlfn.LET(_xlpm.a,H671,_xlpm.b,G671,MAX(_xlpm.a,_xlpm.b))</f>
        <v>6</v>
      </c>
      <c r="J671" s="4" cm="1">
        <f t="array" ref="J671">SUM(_xlfn._xlws.FILTER($D$2:$D$673,_xlfn.MAP($E$2:$E$673,_xlfn.LAMBDA(_xlpm.x,_xlpm.x=$E671))))</f>
        <v>9.3676814988290398E-4</v>
      </c>
      <c r="K671" s="4">
        <f>$D671/J671</f>
        <v>1</v>
      </c>
      <c r="L671" s="4" cm="1">
        <f t="array" ref="L671">SUM(_xlfn._xlws.FILTER($D$2:$D$673,_xlfn.MAP($F$2:$F$673,_xlfn.LAMBDA(_xlpm.x,_xlpm.x=$F671))))</f>
        <v>9.3676814988290398E-4</v>
      </c>
      <c r="M671" s="4">
        <f>$D671/L671</f>
        <v>1</v>
      </c>
      <c r="N671" s="4">
        <f>_xlfn.LET(_xlpm.freq,B671,_xlpm.size,H671+1,_xlpm.F,O671,LOG(1+_xlpm.freq)*LOG(1+_xlpm.size)*_xlpm.F)</f>
        <v>0.37127250094471825</v>
      </c>
      <c r="O671" s="4">
        <f>_xlfn.LET(_xlpm.a,M671,_xlpm.b,K671,2*_xlpm.a*_xlpm.b/(_xlpm.a+_xlpm.b))</f>
        <v>1</v>
      </c>
      <c r="P671" s="4">
        <f>_xlfn.LET(_xlpm.p,K671,_xlpm.q,M671,LOG(_xlpm.p/_xlpm.q))</f>
        <v>0</v>
      </c>
      <c r="Q671" s="4"/>
    </row>
    <row r="672" spans="1:17">
      <c r="A672" s="3" t="str">
        <f>_xlfn.LET(_xlpm.sep," : ",CONCATENATE(E672,_xlpm.sep,F672))</f>
        <v>~eichen~ : [aɛçn]</v>
      </c>
      <c r="B672" s="1">
        <v>4</v>
      </c>
      <c r="C672" s="3" t="s">
        <v>116</v>
      </c>
      <c r="D672" s="4">
        <f>B672/freq.sum.r1a</f>
        <v>1.873536299765808E-3</v>
      </c>
      <c r="E672" s="3" t="str">
        <f>_xlfn.LET(_xlpm.sep,":",_xlpm.w,$C672,_xlfn.CONCAT("~",RIGHT(_xlpm.w,LEN(_xlpm.w)-FIND(_xlpm.sep,_xlpm.w)),"~"))</f>
        <v>~eichen~</v>
      </c>
      <c r="F672" s="3" t="str">
        <f>_xlfn.LET(_xlpm.sep,":",_xlpm.w,$C672,_xlfn.CONCAT("[",LEFT(_xlpm.w,FIND(_xlpm.sep,_xlpm.w)-1),"]"))</f>
        <v>[aɛçn]</v>
      </c>
      <c r="G672" s="5">
        <f>_xlfn.LET(_xlpm.w,E672,LEN(_xlpm.w)-2)</f>
        <v>6</v>
      </c>
      <c r="H672" s="5">
        <f>_xlfn.LET(_xlpm.w,F672,LEN(_xlpm.w)-2)</f>
        <v>4</v>
      </c>
      <c r="I672" s="5">
        <f>_xlfn.LET(_xlpm.a,H672,_xlpm.b,G672,MAX(_xlpm.a,_xlpm.b))</f>
        <v>6</v>
      </c>
      <c r="J672" s="4" cm="1">
        <f t="array" ref="J672">SUM(_xlfn._xlws.FILTER($D$2:$D$673,_xlfn.MAP($E$2:$E$673,_xlfn.LAMBDA(_xlpm.x,_xlpm.x=$E672))))</f>
        <v>1.873536299765808E-3</v>
      </c>
      <c r="K672" s="4">
        <f>$D672/J672</f>
        <v>1</v>
      </c>
      <c r="L672" s="4" cm="1">
        <f t="array" ref="L672">SUM(_xlfn._xlws.FILTER($D$2:$D$673,_xlfn.MAP($F$2:$F$673,_xlfn.LAMBDA(_xlpm.x,_xlpm.x=$F672))))</f>
        <v>1.873536299765808E-3</v>
      </c>
      <c r="M672" s="4">
        <f>$D672/L672</f>
        <v>1</v>
      </c>
      <c r="N672" s="4">
        <f>_xlfn.LET(_xlpm.freq,B672,_xlpm.size,H672+1,_xlpm.F,O672,LOG(1+_xlpm.freq)*LOG(1+_xlpm.size)*_xlpm.F)</f>
        <v>0.54390438285473386</v>
      </c>
      <c r="O672" s="4">
        <f>_xlfn.LET(_xlpm.a,M672,_xlpm.b,K672,2*_xlpm.a*_xlpm.b/(_xlpm.a+_xlpm.b))</f>
        <v>1</v>
      </c>
      <c r="P672" s="4">
        <f>_xlfn.LET(_xlpm.p,K672,_xlpm.q,M672,LOG(_xlpm.p/_xlpm.q))</f>
        <v>0</v>
      </c>
      <c r="Q672" s="4"/>
    </row>
    <row r="673" spans="1:18">
      <c r="A673" s="3" t="str">
        <f>_xlfn.LET(_xlpm.sep," : ",CONCATENATE(E673,_xlpm.sep,F673))</f>
        <v>~ünschen~ : [ʏnʃn]</v>
      </c>
      <c r="B673" s="1">
        <v>1</v>
      </c>
      <c r="C673" s="3" t="s">
        <v>521</v>
      </c>
      <c r="D673" s="4">
        <f>B673/freq.sum.r1a</f>
        <v>4.6838407494145199E-4</v>
      </c>
      <c r="E673" s="3" t="str">
        <f>_xlfn.LET(_xlpm.sep,":",_xlpm.w,$C673,_xlfn.CONCAT("~",RIGHT(_xlpm.w,LEN(_xlpm.w)-FIND(_xlpm.sep,_xlpm.w)),"~"))</f>
        <v>~ünschen~</v>
      </c>
      <c r="F673" s="3" t="str">
        <f>_xlfn.LET(_xlpm.sep,":",_xlpm.w,$C673,_xlfn.CONCAT("[",LEFT(_xlpm.w,FIND(_xlpm.sep,_xlpm.w)-1),"]"))</f>
        <v>[ʏnʃn]</v>
      </c>
      <c r="G673" s="5">
        <f>_xlfn.LET(_xlpm.w,E673,LEN(_xlpm.w)-2)</f>
        <v>7</v>
      </c>
      <c r="H673" s="5">
        <f>_xlfn.LET(_xlpm.w,F673,LEN(_xlpm.w)-2)</f>
        <v>4</v>
      </c>
      <c r="I673" s="5">
        <f>_xlfn.LET(_xlpm.a,H673,_xlpm.b,G673,MAX(_xlpm.a,_xlpm.b))</f>
        <v>7</v>
      </c>
      <c r="J673" s="4" cm="1">
        <f t="array" ref="J673">SUM(_xlfn._xlws.FILTER($D$2:$D$673,_xlfn.MAP($E$2:$E$673,_xlfn.LAMBDA(_xlpm.x,_xlpm.x=$E673))))</f>
        <v>4.6838407494145199E-4</v>
      </c>
      <c r="K673" s="4">
        <f>$D673/J673</f>
        <v>1</v>
      </c>
      <c r="L673" s="4" cm="1">
        <f t="array" ref="L673">SUM(_xlfn._xlws.FILTER($D$2:$D$673,_xlfn.MAP($F$2:$F$673,_xlfn.LAMBDA(_xlpm.x,_xlpm.x=$F673))))</f>
        <v>4.6838407494145199E-4</v>
      </c>
      <c r="M673" s="4">
        <f>$D673/L673</f>
        <v>1</v>
      </c>
      <c r="N673" s="4">
        <f>_xlfn.LET(_xlpm.freq,B673,_xlpm.size,H673+1,_xlpm.F,O673,LOG(1+_xlpm.freq)*LOG(1+_xlpm.size)*_xlpm.F)</f>
        <v>0.2342468675289098</v>
      </c>
      <c r="O673" s="4">
        <f>_xlfn.LET(_xlpm.a,M673,_xlpm.b,K673,2*_xlpm.a*_xlpm.b/(_xlpm.a+_xlpm.b))</f>
        <v>1</v>
      </c>
      <c r="P673" s="4">
        <f>_xlfn.LET(_xlpm.p,K673,_xlpm.q,M673,LOG(_xlpm.p/_xlpm.q))</f>
        <v>0</v>
      </c>
      <c r="Q673" s="4"/>
      <c r="R673" s="4"/>
    </row>
    <row r="674" spans="1:18">
      <c r="A674" s="3"/>
      <c r="C674" s="3"/>
      <c r="D674" s="4"/>
      <c r="E674" s="4"/>
      <c r="F674" s="4"/>
      <c r="G674" s="5"/>
      <c r="H674" s="5"/>
      <c r="I674" s="5"/>
      <c r="L674" s="8"/>
      <c r="M674" s="4"/>
      <c r="N674" s="9"/>
      <c r="O674" s="4"/>
      <c r="P674" s="4"/>
      <c r="Q674" s="4"/>
      <c r="R674" s="4"/>
    </row>
    <row r="675" spans="1:18">
      <c r="A675" s="3"/>
      <c r="C675" s="3"/>
      <c r="D675" s="4"/>
      <c r="E675" s="4"/>
      <c r="F675" s="4"/>
      <c r="G675" s="5"/>
      <c r="H675" s="5"/>
      <c r="I675" s="5"/>
      <c r="L675" s="8"/>
      <c r="M675" s="4"/>
      <c r="N675" s="9"/>
      <c r="O675" s="4"/>
      <c r="P675" s="4"/>
      <c r="Q675" s="4"/>
    </row>
    <row r="676" spans="1:18">
      <c r="B676" s="11">
        <f>_xlfn.LET(_xlpm.d,B2:B673,SUM(_xlpm.d))</f>
        <v>2135</v>
      </c>
      <c r="G676" s="1"/>
      <c r="H676" s="1"/>
      <c r="I676" s="1"/>
    </row>
    <row r="677" spans="1:18">
      <c r="P677" s="1" t="s">
        <v>42</v>
      </c>
      <c r="Q677" s="1" t="s">
        <v>43</v>
      </c>
    </row>
    <row r="678" spans="1:18">
      <c r="O678" s="1" t="s">
        <v>44</v>
      </c>
      <c r="P678" s="12">
        <f>_xlfn.LET(_xlpm.d,P$2:P$673,COUNTIF(_xlpm.d,"&lt;0"))</f>
        <v>203</v>
      </c>
      <c r="Q678" s="10">
        <f>P678/P$681</f>
        <v>0.30208333333333331</v>
      </c>
    </row>
    <row r="679" spans="1:18">
      <c r="O679" s="1" t="s">
        <v>45</v>
      </c>
      <c r="P679" s="12">
        <f>_xlfn.LET(_xlpm.d,P$2:P$673,COUNTIF(_xlpm.d,"=0"))</f>
        <v>324</v>
      </c>
      <c r="Q679" s="10">
        <f>P679/P$681</f>
        <v>0.48214285714285715</v>
      </c>
    </row>
    <row r="680" spans="1:18">
      <c r="O680" s="1" t="s">
        <v>46</v>
      </c>
      <c r="P680" s="12">
        <f>_xlfn.LET(_xlpm.d,P$2:P$673,COUNTIF(_xlpm.d,"&gt;0"))</f>
        <v>145</v>
      </c>
      <c r="Q680" s="10">
        <f>P680/P$681</f>
        <v>0.21577380952380953</v>
      </c>
    </row>
    <row r="681" spans="1:18">
      <c r="P681" s="1">
        <f>SUM(P678:P680)</f>
        <v>672</v>
      </c>
      <c r="Q681" s="10">
        <f>SUM(Q678:Q680)</f>
        <v>1</v>
      </c>
    </row>
  </sheetData>
  <conditionalFormatting sqref="J2:J673">
    <cfRule type="colorScale" priority="1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L2:L673">
    <cfRule type="colorScale" priority="15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2:M673">
    <cfRule type="colorScale" priority="1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674:M675 N2:N673 K2:K673">
    <cfRule type="colorScale" priority="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:O673">
    <cfRule type="colorScale" priority="1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674:O675">
    <cfRule type="colorScale" priority="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:P673">
    <cfRule type="colorScale" priority="1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R673:R674">
    <cfRule type="colorScale" priority="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D2:D675">
    <cfRule type="colorScale" priority="1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1gram.r1b</vt:lpstr>
      <vt:lpstr>'1gram.r1b'!freq.sum.r1a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2023-08-22T07:46:02Z</dcterms:created>
  <dcterms:modified xsi:type="dcterms:W3CDTF">2023-08-22T08:35:27Z</dcterms:modified>
  <cp:category/>
</cp:coreProperties>
</file>