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GitHub/self-supervised-word-classification/results/spell/AEFGR/comparisons/lda/"/>
    </mc:Choice>
  </mc:AlternateContent>
  <xr:revisionPtr revIDLastSave="0" documentId="13_ncr:1_{1B8D087C-E2A9-5943-883C-1B6E2DC60122}" xr6:coauthVersionLast="47" xr6:coauthVersionMax="47" xr10:uidLastSave="{00000000-0000-0000-0000-000000000000}"/>
  <bookViews>
    <workbookView xWindow="1320" yWindow="1000" windowWidth="27760" windowHeight="16940" activeTab="1" xr2:uid="{DEE78F81-9F55-1047-A14F-B31248FF1058}"/>
  </bookViews>
  <sheets>
    <sheet name="0.99" sheetId="4" r:id="rId1"/>
    <sheet name="0.90" sheetId="3" r:id="rId2"/>
    <sheet name="0.67" sheetId="2" r:id="rId3"/>
    <sheet name="0.1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L81" i="1" s="1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4" i="4"/>
  <c r="E49" i="4"/>
  <c r="E44" i="4"/>
  <c r="E39" i="4"/>
  <c r="E34" i="4"/>
  <c r="E53" i="4"/>
  <c r="E48" i="4"/>
  <c r="E43" i="4"/>
  <c r="E38" i="4"/>
  <c r="E33" i="4"/>
  <c r="E52" i="4"/>
  <c r="E47" i="4"/>
  <c r="E42" i="4"/>
  <c r="E37" i="4"/>
  <c r="E32" i="4"/>
  <c r="E51" i="4"/>
  <c r="E46" i="4"/>
  <c r="E41" i="4"/>
  <c r="E36" i="4"/>
  <c r="E31" i="4"/>
  <c r="E50" i="4"/>
  <c r="E45" i="4"/>
  <c r="E40" i="4"/>
  <c r="E35" i="4"/>
  <c r="E30" i="4"/>
  <c r="E26" i="4"/>
  <c r="E21" i="4"/>
  <c r="E16" i="4"/>
  <c r="E11" i="4"/>
  <c r="E6" i="4"/>
  <c r="E25" i="4"/>
  <c r="E20" i="4"/>
  <c r="E15" i="4"/>
  <c r="E10" i="4"/>
  <c r="E5" i="4"/>
  <c r="E24" i="4"/>
  <c r="E19" i="4"/>
  <c r="E14" i="4"/>
  <c r="E9" i="4"/>
  <c r="E4" i="4"/>
  <c r="E23" i="4"/>
  <c r="E18" i="4"/>
  <c r="E13" i="4"/>
  <c r="E8" i="4"/>
  <c r="E3" i="4"/>
  <c r="E22" i="4"/>
  <c r="E17" i="4"/>
  <c r="E12" i="4"/>
  <c r="E7" i="4"/>
  <c r="E2" i="4"/>
  <c r="E30" i="3"/>
  <c r="E35" i="3"/>
  <c r="E40" i="3"/>
  <c r="E45" i="3"/>
  <c r="E50" i="3"/>
  <c r="E31" i="3"/>
  <c r="E36" i="3"/>
  <c r="E41" i="3"/>
  <c r="E46" i="3"/>
  <c r="E51" i="3"/>
  <c r="E32" i="3"/>
  <c r="E37" i="3"/>
  <c r="E42" i="3"/>
  <c r="E47" i="3"/>
  <c r="E52" i="3"/>
  <c r="E33" i="3"/>
  <c r="E38" i="3"/>
  <c r="E43" i="3"/>
  <c r="E48" i="3"/>
  <c r="E53" i="3"/>
  <c r="E34" i="3"/>
  <c r="E39" i="3"/>
  <c r="E44" i="3"/>
  <c r="E49" i="3"/>
  <c r="E54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2" i="3"/>
  <c r="I58" i="3" s="1"/>
  <c r="E7" i="3"/>
  <c r="E12" i="3"/>
  <c r="E17" i="3"/>
  <c r="E22" i="3"/>
  <c r="E3" i="3"/>
  <c r="E8" i="3"/>
  <c r="E13" i="3"/>
  <c r="E18" i="3"/>
  <c r="E23" i="3"/>
  <c r="E4" i="3"/>
  <c r="E9" i="3"/>
  <c r="E14" i="3"/>
  <c r="E19" i="3"/>
  <c r="E24" i="3"/>
  <c r="E5" i="3"/>
  <c r="E10" i="3"/>
  <c r="E15" i="3"/>
  <c r="E20" i="3"/>
  <c r="E25" i="3"/>
  <c r="E6" i="3"/>
  <c r="E11" i="3"/>
  <c r="E16" i="3"/>
  <c r="E21" i="3"/>
  <c r="E26" i="3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4" i="1"/>
  <c r="E49" i="1"/>
  <c r="E44" i="1"/>
  <c r="E39" i="1"/>
  <c r="E34" i="1"/>
  <c r="E53" i="1"/>
  <c r="E48" i="1"/>
  <c r="E43" i="1"/>
  <c r="E38" i="1"/>
  <c r="E33" i="1"/>
  <c r="E52" i="1"/>
  <c r="E47" i="1"/>
  <c r="E42" i="1"/>
  <c r="E37" i="1"/>
  <c r="E32" i="1"/>
  <c r="E51" i="1"/>
  <c r="E46" i="1"/>
  <c r="E41" i="1"/>
  <c r="E36" i="1"/>
  <c r="E31" i="1"/>
  <c r="E50" i="1"/>
  <c r="E45" i="1"/>
  <c r="E40" i="1"/>
  <c r="E35" i="1"/>
  <c r="E30" i="1"/>
  <c r="E7" i="1"/>
  <c r="E12" i="1"/>
  <c r="E17" i="1"/>
  <c r="E22" i="1"/>
  <c r="E3" i="1"/>
  <c r="E8" i="1"/>
  <c r="E13" i="1"/>
  <c r="E18" i="1"/>
  <c r="E23" i="1"/>
  <c r="E4" i="1"/>
  <c r="E9" i="1"/>
  <c r="E14" i="1"/>
  <c r="E19" i="1"/>
  <c r="E24" i="1"/>
  <c r="E5" i="1"/>
  <c r="E10" i="1"/>
  <c r="E15" i="1"/>
  <c r="E20" i="1"/>
  <c r="E25" i="1"/>
  <c r="E6" i="1"/>
  <c r="E11" i="1"/>
  <c r="E16" i="1"/>
  <c r="E21" i="1"/>
  <c r="E26" i="1"/>
  <c r="E30" i="2"/>
  <c r="E35" i="2"/>
  <c r="E40" i="2"/>
  <c r="E45" i="2"/>
  <c r="E50" i="2"/>
  <c r="E31" i="2"/>
  <c r="E36" i="2"/>
  <c r="E41" i="2"/>
  <c r="E46" i="2"/>
  <c r="E51" i="2"/>
  <c r="E32" i="2"/>
  <c r="E37" i="2"/>
  <c r="E42" i="2"/>
  <c r="E47" i="2"/>
  <c r="E52" i="2"/>
  <c r="E33" i="2"/>
  <c r="E38" i="2"/>
  <c r="E43" i="2"/>
  <c r="E48" i="2"/>
  <c r="E53" i="2"/>
  <c r="E34" i="2"/>
  <c r="E39" i="2"/>
  <c r="E44" i="2"/>
  <c r="E49" i="2"/>
  <c r="E54" i="2"/>
  <c r="E2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7" i="2"/>
  <c r="E12" i="2"/>
  <c r="E17" i="2"/>
  <c r="E22" i="2"/>
  <c r="E3" i="2"/>
  <c r="E8" i="2"/>
  <c r="E13" i="2"/>
  <c r="E18" i="2"/>
  <c r="E23" i="2"/>
  <c r="E4" i="2"/>
  <c r="E9" i="2"/>
  <c r="E14" i="2"/>
  <c r="E19" i="2"/>
  <c r="E24" i="2"/>
  <c r="E5" i="2"/>
  <c r="E10" i="2"/>
  <c r="E15" i="2"/>
  <c r="E20" i="2"/>
  <c r="E25" i="2"/>
  <c r="E6" i="2"/>
  <c r="E11" i="2"/>
  <c r="E16" i="2"/>
  <c r="E21" i="2"/>
  <c r="E26" i="2"/>
  <c r="J68" i="1" l="1"/>
  <c r="J58" i="1"/>
  <c r="J76" i="1"/>
  <c r="H58" i="1"/>
  <c r="G59" i="1"/>
  <c r="F58" i="1"/>
  <c r="L73" i="1"/>
  <c r="H63" i="1"/>
  <c r="L65" i="1"/>
  <c r="H59" i="1"/>
  <c r="K65" i="1"/>
  <c r="F59" i="1"/>
  <c r="H79" i="1"/>
  <c r="H75" i="1"/>
  <c r="J60" i="1"/>
  <c r="F76" i="1"/>
  <c r="F68" i="1"/>
  <c r="F60" i="1"/>
  <c r="G82" i="1"/>
  <c r="K80" i="1"/>
  <c r="I79" i="1"/>
  <c r="G78" i="1"/>
  <c r="K76" i="1"/>
  <c r="I75" i="1"/>
  <c r="G74" i="1"/>
  <c r="K72" i="1"/>
  <c r="I71" i="1"/>
  <c r="G70" i="1"/>
  <c r="K68" i="1"/>
  <c r="I67" i="1"/>
  <c r="G66" i="1"/>
  <c r="K64" i="1"/>
  <c r="I63" i="1"/>
  <c r="G62" i="1"/>
  <c r="K60" i="1"/>
  <c r="I59" i="1"/>
  <c r="G58" i="1"/>
  <c r="F82" i="1"/>
  <c r="F74" i="1"/>
  <c r="F66" i="1"/>
  <c r="K81" i="1"/>
  <c r="G79" i="1"/>
  <c r="I76" i="1"/>
  <c r="K73" i="1"/>
  <c r="G71" i="1"/>
  <c r="I68" i="1"/>
  <c r="I64" i="1"/>
  <c r="F81" i="1"/>
  <c r="F65" i="1"/>
  <c r="L78" i="1"/>
  <c r="L58" i="1"/>
  <c r="J64" i="1"/>
  <c r="G63" i="1"/>
  <c r="F80" i="1"/>
  <c r="F72" i="1"/>
  <c r="F64" i="1"/>
  <c r="K82" i="1"/>
  <c r="I81" i="1"/>
  <c r="G80" i="1"/>
  <c r="K78" i="1"/>
  <c r="I77" i="1"/>
  <c r="G76" i="1"/>
  <c r="K74" i="1"/>
  <c r="I73" i="1"/>
  <c r="G72" i="1"/>
  <c r="K70" i="1"/>
  <c r="I69" i="1"/>
  <c r="G68" i="1"/>
  <c r="K66" i="1"/>
  <c r="I65" i="1"/>
  <c r="G64" i="1"/>
  <c r="K62" i="1"/>
  <c r="I61" i="1"/>
  <c r="G60" i="1"/>
  <c r="K58" i="1"/>
  <c r="F75" i="1"/>
  <c r="F67" i="1"/>
  <c r="J80" i="1"/>
  <c r="L77" i="1"/>
  <c r="J72" i="1"/>
  <c r="H71" i="1"/>
  <c r="L69" i="1"/>
  <c r="H67" i="1"/>
  <c r="L61" i="1"/>
  <c r="I80" i="1"/>
  <c r="K77" i="1"/>
  <c r="G75" i="1"/>
  <c r="I72" i="1"/>
  <c r="K69" i="1"/>
  <c r="G67" i="1"/>
  <c r="K61" i="1"/>
  <c r="I60" i="1"/>
  <c r="F73" i="1"/>
  <c r="L82" i="1"/>
  <c r="J81" i="1"/>
  <c r="H80" i="1"/>
  <c r="J77" i="1"/>
  <c r="H76" i="1"/>
  <c r="L74" i="1"/>
  <c r="J73" i="1"/>
  <c r="H72" i="1"/>
  <c r="L70" i="1"/>
  <c r="J69" i="1"/>
  <c r="H68" i="1"/>
  <c r="L66" i="1"/>
  <c r="J65" i="1"/>
  <c r="H64" i="1"/>
  <c r="L62" i="1"/>
  <c r="J61" i="1"/>
  <c r="H60" i="1"/>
  <c r="F79" i="1"/>
  <c r="F71" i="1"/>
  <c r="F63" i="1"/>
  <c r="J82" i="1"/>
  <c r="H81" i="1"/>
  <c r="L79" i="1"/>
  <c r="J78" i="1"/>
  <c r="H77" i="1"/>
  <c r="L75" i="1"/>
  <c r="J74" i="1"/>
  <c r="H73" i="1"/>
  <c r="L71" i="1"/>
  <c r="J70" i="1"/>
  <c r="H69" i="1"/>
  <c r="L67" i="1"/>
  <c r="J66" i="1"/>
  <c r="H65" i="1"/>
  <c r="L63" i="1"/>
  <c r="J62" i="1"/>
  <c r="H61" i="1"/>
  <c r="L59" i="1"/>
  <c r="F78" i="1"/>
  <c r="F70" i="1"/>
  <c r="F62" i="1"/>
  <c r="I82" i="1"/>
  <c r="G81" i="1"/>
  <c r="K79" i="1"/>
  <c r="I78" i="1"/>
  <c r="G77" i="1"/>
  <c r="K75" i="1"/>
  <c r="I74" i="1"/>
  <c r="G73" i="1"/>
  <c r="K71" i="1"/>
  <c r="I70" i="1"/>
  <c r="G69" i="1"/>
  <c r="K67" i="1"/>
  <c r="I66" i="1"/>
  <c r="G65" i="1"/>
  <c r="K63" i="1"/>
  <c r="I62" i="1"/>
  <c r="G61" i="1"/>
  <c r="K59" i="1"/>
  <c r="I58" i="1"/>
  <c r="F77" i="1"/>
  <c r="F69" i="1"/>
  <c r="F61" i="1"/>
  <c r="H82" i="1"/>
  <c r="L80" i="1"/>
  <c r="J79" i="1"/>
  <c r="H78" i="1"/>
  <c r="L76" i="1"/>
  <c r="J75" i="1"/>
  <c r="H74" i="1"/>
  <c r="L72" i="1"/>
  <c r="J71" i="1"/>
  <c r="H70" i="1"/>
  <c r="L68" i="1"/>
  <c r="J67" i="1"/>
  <c r="H66" i="1"/>
  <c r="L64" i="1"/>
  <c r="J63" i="1"/>
  <c r="H62" i="1"/>
  <c r="L60" i="1"/>
  <c r="J59" i="1"/>
  <c r="K68" i="3"/>
  <c r="F58" i="3"/>
  <c r="H79" i="3"/>
  <c r="H75" i="3"/>
  <c r="K71" i="3"/>
  <c r="H67" i="3"/>
  <c r="H63" i="3"/>
  <c r="G79" i="3"/>
  <c r="G63" i="3"/>
  <c r="H69" i="3"/>
  <c r="F59" i="3"/>
  <c r="K63" i="3"/>
  <c r="K76" i="3"/>
  <c r="K60" i="3"/>
  <c r="F74" i="3"/>
  <c r="I75" i="3"/>
  <c r="I67" i="3"/>
  <c r="I59" i="3"/>
  <c r="F72" i="3"/>
  <c r="K82" i="3"/>
  <c r="G75" i="3"/>
  <c r="H71" i="3"/>
  <c r="G67" i="3"/>
  <c r="G82" i="3"/>
  <c r="G74" i="3"/>
  <c r="G66" i="3"/>
  <c r="G58" i="3"/>
  <c r="F71" i="3"/>
  <c r="J82" i="3"/>
  <c r="L77" i="3"/>
  <c r="K74" i="3"/>
  <c r="G71" i="3"/>
  <c r="K66" i="3"/>
  <c r="L59" i="3"/>
  <c r="F67" i="3"/>
  <c r="J74" i="3"/>
  <c r="I69" i="3"/>
  <c r="J66" i="3"/>
  <c r="K59" i="3"/>
  <c r="G77" i="3"/>
  <c r="F75" i="3"/>
  <c r="K75" i="3"/>
  <c r="L71" i="3"/>
  <c r="H81" i="3"/>
  <c r="G65" i="3"/>
  <c r="I77" i="3"/>
  <c r="K80" i="3"/>
  <c r="K64" i="3"/>
  <c r="F66" i="3"/>
  <c r="J76" i="3"/>
  <c r="J68" i="3"/>
  <c r="I66" i="3"/>
  <c r="I79" i="3"/>
  <c r="I71" i="3"/>
  <c r="I63" i="3"/>
  <c r="F80" i="3"/>
  <c r="F64" i="3"/>
  <c r="G80" i="3"/>
  <c r="G76" i="3"/>
  <c r="J72" i="3"/>
  <c r="G68" i="3"/>
  <c r="G64" i="3"/>
  <c r="K58" i="3"/>
  <c r="F61" i="3"/>
  <c r="K79" i="3"/>
  <c r="K67" i="3"/>
  <c r="G73" i="3"/>
  <c r="I82" i="3"/>
  <c r="K72" i="3"/>
  <c r="F82" i="3"/>
  <c r="J80" i="3"/>
  <c r="I74" i="3"/>
  <c r="H59" i="3"/>
  <c r="G78" i="3"/>
  <c r="G70" i="3"/>
  <c r="G62" i="3"/>
  <c r="F79" i="3"/>
  <c r="F63" i="3"/>
  <c r="L79" i="3"/>
  <c r="L75" i="3"/>
  <c r="G72" i="3"/>
  <c r="L67" i="3"/>
  <c r="L63" i="3"/>
  <c r="L65" i="3"/>
  <c r="J64" i="3"/>
  <c r="L61" i="3"/>
  <c r="J60" i="3"/>
  <c r="L73" i="3"/>
  <c r="K69" i="3"/>
  <c r="I68" i="3"/>
  <c r="K61" i="3"/>
  <c r="I60" i="3"/>
  <c r="G59" i="3"/>
  <c r="L81" i="3"/>
  <c r="L69" i="3"/>
  <c r="K81" i="3"/>
  <c r="I80" i="3"/>
  <c r="K77" i="3"/>
  <c r="I76" i="3"/>
  <c r="K73" i="3"/>
  <c r="I72" i="3"/>
  <c r="K65" i="3"/>
  <c r="I64" i="3"/>
  <c r="F81" i="3"/>
  <c r="F73" i="3"/>
  <c r="F65" i="3"/>
  <c r="L82" i="3"/>
  <c r="J81" i="3"/>
  <c r="H80" i="3"/>
  <c r="L78" i="3"/>
  <c r="J77" i="3"/>
  <c r="H76" i="3"/>
  <c r="L74" i="3"/>
  <c r="J73" i="3"/>
  <c r="H72" i="3"/>
  <c r="L70" i="3"/>
  <c r="J69" i="3"/>
  <c r="H68" i="3"/>
  <c r="L66" i="3"/>
  <c r="J65" i="3"/>
  <c r="H64" i="3"/>
  <c r="L62" i="3"/>
  <c r="J61" i="3"/>
  <c r="H60" i="3"/>
  <c r="L58" i="3"/>
  <c r="I65" i="3"/>
  <c r="K62" i="3"/>
  <c r="I61" i="3"/>
  <c r="G60" i="3"/>
  <c r="H65" i="3"/>
  <c r="J62" i="3"/>
  <c r="H61" i="3"/>
  <c r="J58" i="3"/>
  <c r="I81" i="3"/>
  <c r="K78" i="3"/>
  <c r="I73" i="3"/>
  <c r="J78" i="3"/>
  <c r="H77" i="3"/>
  <c r="H73" i="3"/>
  <c r="G81" i="3"/>
  <c r="I70" i="3"/>
  <c r="G69" i="3"/>
  <c r="I62" i="3"/>
  <c r="G61" i="3"/>
  <c r="F77" i="3"/>
  <c r="F69" i="3"/>
  <c r="H82" i="3"/>
  <c r="L80" i="3"/>
  <c r="J79" i="3"/>
  <c r="H78" i="3"/>
  <c r="L76" i="3"/>
  <c r="J75" i="3"/>
  <c r="H74" i="3"/>
  <c r="L72" i="3"/>
  <c r="J71" i="3"/>
  <c r="H70" i="3"/>
  <c r="L68" i="3"/>
  <c r="J67" i="3"/>
  <c r="H66" i="3"/>
  <c r="L64" i="3"/>
  <c r="J63" i="3"/>
  <c r="H62" i="3"/>
  <c r="L60" i="3"/>
  <c r="J59" i="3"/>
  <c r="H58" i="3"/>
  <c r="K70" i="3"/>
  <c r="J70" i="3"/>
  <c r="F78" i="3"/>
  <c r="F70" i="3"/>
  <c r="F62" i="3"/>
  <c r="I78" i="3"/>
  <c r="F76" i="3"/>
  <c r="F68" i="3"/>
  <c r="F60" i="3"/>
  <c r="F58" i="2"/>
  <c r="H62" i="2"/>
  <c r="I58" i="2"/>
  <c r="G75" i="2"/>
  <c r="F82" i="2"/>
  <c r="F74" i="2"/>
  <c r="F66" i="2"/>
  <c r="K81" i="2"/>
  <c r="K73" i="2"/>
  <c r="K65" i="2"/>
  <c r="L61" i="2"/>
  <c r="I64" i="2"/>
  <c r="H59" i="2"/>
  <c r="G67" i="2"/>
  <c r="I72" i="2"/>
  <c r="G71" i="2"/>
  <c r="K62" i="2"/>
  <c r="K77" i="2"/>
  <c r="K69" i="2"/>
  <c r="K61" i="2"/>
  <c r="G59" i="2"/>
  <c r="I80" i="2"/>
  <c r="G79" i="2"/>
  <c r="G63" i="2"/>
  <c r="K78" i="2"/>
  <c r="K70" i="2"/>
  <c r="I76" i="2"/>
  <c r="I68" i="2"/>
  <c r="I60" i="2"/>
  <c r="F61" i="2"/>
  <c r="L76" i="2"/>
  <c r="J63" i="2"/>
  <c r="H80" i="2"/>
  <c r="J73" i="2"/>
  <c r="L66" i="2"/>
  <c r="L58" i="2"/>
  <c r="F62" i="2"/>
  <c r="G81" i="2"/>
  <c r="I78" i="2"/>
  <c r="I74" i="2"/>
  <c r="G69" i="2"/>
  <c r="I62" i="2"/>
  <c r="K59" i="2"/>
  <c r="F69" i="2"/>
  <c r="H82" i="2"/>
  <c r="J79" i="2"/>
  <c r="J75" i="2"/>
  <c r="L72" i="2"/>
  <c r="J71" i="2"/>
  <c r="H70" i="2"/>
  <c r="J67" i="2"/>
  <c r="H66" i="2"/>
  <c r="L60" i="2"/>
  <c r="F76" i="2"/>
  <c r="F60" i="2"/>
  <c r="I79" i="2"/>
  <c r="K76" i="2"/>
  <c r="G74" i="2"/>
  <c r="I71" i="2"/>
  <c r="K68" i="2"/>
  <c r="G66" i="2"/>
  <c r="I63" i="2"/>
  <c r="K60" i="2"/>
  <c r="F81" i="2"/>
  <c r="F73" i="2"/>
  <c r="F65" i="2"/>
  <c r="L82" i="2"/>
  <c r="J81" i="2"/>
  <c r="L78" i="2"/>
  <c r="J77" i="2"/>
  <c r="H76" i="2"/>
  <c r="L74" i="2"/>
  <c r="H72" i="2"/>
  <c r="L70" i="2"/>
  <c r="J69" i="2"/>
  <c r="H68" i="2"/>
  <c r="J65" i="2"/>
  <c r="H64" i="2"/>
  <c r="L62" i="2"/>
  <c r="J61" i="2"/>
  <c r="H60" i="2"/>
  <c r="F80" i="2"/>
  <c r="F72" i="2"/>
  <c r="F64" i="2"/>
  <c r="K82" i="2"/>
  <c r="I81" i="2"/>
  <c r="G80" i="2"/>
  <c r="I77" i="2"/>
  <c r="G76" i="2"/>
  <c r="K74" i="2"/>
  <c r="I73" i="2"/>
  <c r="G72" i="2"/>
  <c r="I69" i="2"/>
  <c r="G68" i="2"/>
  <c r="K66" i="2"/>
  <c r="I65" i="2"/>
  <c r="G64" i="2"/>
  <c r="I61" i="2"/>
  <c r="G60" i="2"/>
  <c r="K58" i="2"/>
  <c r="F79" i="2"/>
  <c r="F71" i="2"/>
  <c r="F63" i="2"/>
  <c r="J82" i="2"/>
  <c r="H81" i="2"/>
  <c r="L79" i="2"/>
  <c r="J78" i="2"/>
  <c r="H77" i="2"/>
  <c r="L75" i="2"/>
  <c r="J74" i="2"/>
  <c r="H73" i="2"/>
  <c r="L71" i="2"/>
  <c r="J70" i="2"/>
  <c r="H69" i="2"/>
  <c r="L67" i="2"/>
  <c r="J66" i="2"/>
  <c r="H65" i="2"/>
  <c r="L63" i="2"/>
  <c r="J62" i="2"/>
  <c r="H61" i="2"/>
  <c r="L59" i="2"/>
  <c r="J58" i="2"/>
  <c r="F70" i="2"/>
  <c r="I70" i="2"/>
  <c r="F77" i="2"/>
  <c r="H78" i="2"/>
  <c r="L64" i="2"/>
  <c r="J59" i="2"/>
  <c r="H58" i="2"/>
  <c r="F78" i="2"/>
  <c r="K71" i="2"/>
  <c r="L80" i="2"/>
  <c r="H74" i="2"/>
  <c r="L68" i="2"/>
  <c r="K80" i="2"/>
  <c r="G58" i="2"/>
  <c r="I82" i="2"/>
  <c r="K79" i="2"/>
  <c r="G77" i="2"/>
  <c r="K75" i="2"/>
  <c r="G73" i="2"/>
  <c r="K67" i="2"/>
  <c r="I66" i="2"/>
  <c r="G65" i="2"/>
  <c r="K63" i="2"/>
  <c r="G61" i="2"/>
  <c r="F68" i="2"/>
  <c r="G82" i="2"/>
  <c r="G78" i="2"/>
  <c r="I75" i="2"/>
  <c r="K72" i="2"/>
  <c r="G70" i="2"/>
  <c r="I67" i="2"/>
  <c r="K64" i="2"/>
  <c r="G62" i="2"/>
  <c r="I59" i="2"/>
  <c r="F75" i="2"/>
  <c r="F67" i="2"/>
  <c r="F59" i="2"/>
  <c r="L81" i="2"/>
  <c r="J80" i="2"/>
  <c r="H79" i="2"/>
  <c r="L77" i="2"/>
  <c r="J76" i="2"/>
  <c r="H75" i="2"/>
  <c r="L73" i="2"/>
  <c r="J72" i="2"/>
  <c r="H71" i="2"/>
  <c r="L69" i="2"/>
  <c r="J68" i="2"/>
  <c r="H67" i="2"/>
  <c r="L65" i="2"/>
  <c r="J64" i="2"/>
  <c r="H63" i="2"/>
  <c r="J60" i="2"/>
</calcChain>
</file>

<file path=xl/sharedStrings.xml><?xml version="1.0" encoding="utf-8"?>
<sst xmlns="http://schemas.openxmlformats.org/spreadsheetml/2006/main" count="1052" uniqueCount="26">
  <si>
    <t>1g</t>
  </si>
  <si>
    <t>2g</t>
  </si>
  <si>
    <t>3g</t>
  </si>
  <si>
    <t>sk2g</t>
  </si>
  <si>
    <t>sk3g</t>
  </si>
  <si>
    <t>lang</t>
  </si>
  <si>
    <t>arabic</t>
  </si>
  <si>
    <t>english</t>
  </si>
  <si>
    <t>french</t>
  </si>
  <si>
    <t>german</t>
  </si>
  <si>
    <t>russian</t>
  </si>
  <si>
    <t>3</t>
  </si>
  <si>
    <t>4</t>
  </si>
  <si>
    <t>5</t>
  </si>
  <si>
    <t>6</t>
  </si>
  <si>
    <t>7</t>
  </si>
  <si>
    <t>10</t>
  </si>
  <si>
    <t>15</t>
  </si>
  <si>
    <t>dominancy</t>
  </si>
  <si>
    <t>puritiy</t>
  </si>
  <si>
    <t>Note</t>
  </si>
  <si>
    <t>index</t>
  </si>
  <si>
    <t>id</t>
  </si>
  <si>
    <t>term</t>
  </si>
  <si>
    <t>F(dom, pur)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</si>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</sst>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3"/>
      <color theme="1"/>
      <name val="LucidaSansUnicode"/>
      <family val="2"/>
    </font>
    <font>
      <sz val="8"/>
      <name val="LucidaSans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9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DFD020-A29E-5449-8FDA-7632E73F3EBF}" name="Table15811" displayName="Table1581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6F49A69B-BC00-BD4C-849B-BE109194D0C5}" name="id"/>
    <tableColumn id="12" xr3:uid="{8FFF791D-0062-6B4A-91A3-C9782C73A5CE}" name="term"/>
    <tableColumn id="10" xr3:uid="{6A4ADCE6-28FE-F843-AFDD-1EFBDC9D899A}" name="index"/>
    <tableColumn id="2" xr3:uid="{064913AF-A2FD-8F44-BC9C-3F8F7EE0E717}" name="lang"/>
    <tableColumn id="13" xr3:uid="{C9E1EDC5-D530-0B44-B296-341BC19A4C2E}" name="key" dataDxfId="91">
      <calculatedColumnFormula>CONCATENATE(Table15811[[#This Row],[lang]],"-",Table15811[[#This Row],[term]])</calculatedColumnFormula>
    </tableColumn>
    <tableColumn id="3" xr3:uid="{9070A6B5-9844-804A-BCA4-16D749570360}" name="3" dataDxfId="90"/>
    <tableColumn id="4" xr3:uid="{A7729A2B-2337-6542-A852-26F41D033DDF}" name="4" dataDxfId="89"/>
    <tableColumn id="5" xr3:uid="{CD947FD8-4032-624B-B6CB-AFDB185F5E38}" name="5" dataDxfId="88"/>
    <tableColumn id="6" xr3:uid="{0182F855-D52C-6044-8166-74C353EDBC3D}" name="6" dataDxfId="87"/>
    <tableColumn id="7" xr3:uid="{2DCD2AF0-606A-F744-9EC3-3D8AD108A4B5}" name="7" dataDxfId="86"/>
    <tableColumn id="8" xr3:uid="{FC06DE28-C537-FB4D-A1BA-89ECABB1FE52}" name="10" dataDxfId="85"/>
    <tableColumn id="9" xr3:uid="{D04F3AD4-4240-164C-814A-5A824DD0D533}" name="15" dataDxfId="84"/>
    <tableColumn id="11" xr3:uid="{326489A2-50BC-6344-AA72-A6673CB74F55}" name="No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294C7-A9ED-4B4F-AF09-16A261662CF8}" name="Table1" displayName="Table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28E04373-311D-9F45-8AFC-AEDC7D381C7B}" name="id"/>
    <tableColumn id="12" xr3:uid="{A61B2EF5-FD51-6046-B2F2-18D4DB6493E3}" name="term"/>
    <tableColumn id="10" xr3:uid="{4D708498-A357-324E-A4FB-DCAD32D7E984}" name="index"/>
    <tableColumn id="2" xr3:uid="{34200F0B-9DAE-314A-AA49-064DB8077316}" name="lang"/>
    <tableColumn id="13" xr3:uid="{0E64B485-3735-0F4C-9C3F-401C187E8E59}" name="key" dataDxfId="22">
      <calculatedColumnFormula>CONCATENATE(Table1[[#This Row],[lang]],"-",Table1[[#This Row],[term]])</calculatedColumnFormula>
    </tableColumn>
    <tableColumn id="3" xr3:uid="{1B14066C-D440-144C-9DC7-BFC6943B760F}" name="3" dataDxfId="21"/>
    <tableColumn id="4" xr3:uid="{CEEC403E-2613-D148-A306-580AAAA4EB8A}" name="4" dataDxfId="20"/>
    <tableColumn id="5" xr3:uid="{243A6586-FE17-B24F-ADFD-B0605AE411BF}" name="5" dataDxfId="19"/>
    <tableColumn id="6" xr3:uid="{4517DBBD-B2F7-B04E-92B6-E2C5586AA5F1}" name="6" dataDxfId="18"/>
    <tableColumn id="7" xr3:uid="{50265DFE-3F3B-224C-8B6D-694D6D0EC0AD}" name="7" dataDxfId="17"/>
    <tableColumn id="8" xr3:uid="{B93992B5-EDCB-7143-80BC-D6AF67A6A879}" name="10" dataDxfId="16"/>
    <tableColumn id="9" xr3:uid="{758796C2-AE94-1549-ABEA-28EE5CBCF960}" name="15" dataDxfId="15"/>
    <tableColumn id="11" xr3:uid="{15A6DEB7-FB79-BC44-8871-298FFE2933B0}" name="No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5F187-4F40-7941-9A0D-34AC7F13F783}" name="Table13" displayName="Table13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5E159629-A2B5-8D40-84E2-FCD58AF999D1}" name="id"/>
    <tableColumn id="12" xr3:uid="{5225BA19-CD57-2043-8BE4-BAE748710F8F}" name="term"/>
    <tableColumn id="10" xr3:uid="{AA5BC45A-7F63-0243-AC65-C0263E15AD35}" name="index"/>
    <tableColumn id="2" xr3:uid="{F01FE694-C5A2-F946-9D25-83420F8CBF98}" name="lang"/>
    <tableColumn id="14" xr3:uid="{C0B17F37-B4FC-9D4B-9EAE-8066398C59EB}" name="key">
      <calculatedColumnFormula>CONCATENATE(Table13[[#This Row],[lang]],"-",Table13[[#This Row],[term]])</calculatedColumnFormula>
    </tableColumn>
    <tableColumn id="3" xr3:uid="{E6374255-5660-E64B-A61E-3512827D8A94}" name="3" dataDxfId="14"/>
    <tableColumn id="4" xr3:uid="{659000BB-0E22-5949-B62E-52138E3DF553}" name="4" dataDxfId="13"/>
    <tableColumn id="5" xr3:uid="{78F49910-8C66-214B-92D6-C41A1B258E41}" name="5" dataDxfId="12"/>
    <tableColumn id="6" xr3:uid="{F55E229D-D17B-3443-9DE6-C7B72CE1A728}" name="6" dataDxfId="11"/>
    <tableColumn id="7" xr3:uid="{866D23A9-987D-6645-9E04-9C9D7A1FF775}" name="7" dataDxfId="10"/>
    <tableColumn id="8" xr3:uid="{8828C2F7-7770-C641-B2A4-AB9185F9ECB7}" name="10" dataDxfId="9"/>
    <tableColumn id="9" xr3:uid="{5C43A95D-8388-0548-BDAE-87CADDD7A522}" name="15" dataDxfId="8"/>
    <tableColumn id="11" xr3:uid="{132BDAE0-575B-B044-9BAD-6E2A6C126094}" name="No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926D2-22FB-6A45-A828-BFDD05FA4F19}" name="Table3" displayName="Table3" ref="B57:M82" totalsRowShown="0">
  <autoFilter ref="B57:M82" xr:uid="{1E2926D2-22FB-6A45-A828-BFDD05FA4F19}"/>
  <tableColumns count="12">
    <tableColumn id="1" xr3:uid="{1BCE3F42-937D-E441-8141-353C7727D832}" name="term"/>
    <tableColumn id="2" xr3:uid="{DA4BA8D2-4F26-1643-B191-B95C5EC656BB}" name="index"/>
    <tableColumn id="3" xr3:uid="{11877A5E-E9F6-7443-B66E-00CA5E476CA9}" name="lang"/>
    <tableColumn id="13" xr3:uid="{6FD83324-4DA8-3740-A993-B3B2287C6E78}" name="key" dataDxfId="7">
      <calculatedColumnFormula>CONCATENATE(Table3[[#This Row],[lang]],"-",Table3[[#This Row],[term]])</calculatedColumnFormula>
    </tableColumn>
    <tableColumn id="4" xr3:uid="{751388A7-2927-A844-9FB0-1A85DF4F82F6}" name="3" dataDxfId="6">
      <calculatedColumnFormula>_xlfn.LET(_xlpm.r,$E58,_xlpm.d,_xlfn.XLOOKUP(_xlpm.r,$E$2:$E$26,F$2:F$26),_xlpm.p,_xlfn.XLOOKUP(_xlpm.r,$E$30:$E$54,F$30:F$54),(2*_xlpm.d*_xlpm.p)/(_xlpm.d+_xlpm.p))</calculatedColumnFormula>
    </tableColumn>
    <tableColumn id="5" xr3:uid="{12205F21-2208-E741-8BE3-2F7FB738AC13}" name="4" dataDxfId="5">
      <calculatedColumnFormula>_xlfn.LET(_xlpm.r,$E58,_xlpm.d,_xlfn.XLOOKUP(_xlpm.r,$E$2:$E$26,G$2:G$26),_xlpm.p,_xlfn.XLOOKUP(_xlpm.r,$E$30:$E$54,G$30:G$54),(2*_xlpm.d*_xlpm.p)/(_xlpm.d+_xlpm.p))</calculatedColumnFormula>
    </tableColumn>
    <tableColumn id="6" xr3:uid="{0C25F879-88CA-0643-A213-8621BF657BB9}" name="5" dataDxfId="4">
      <calculatedColumnFormula>_xlfn.LET(_xlpm.r,$E58,_xlpm.d,_xlfn.XLOOKUP(_xlpm.r,$E$2:$E$26,H$2:H$26),_xlpm.p,_xlfn.XLOOKUP(_xlpm.r,$E$30:$E$54,H$30:H$54),(2*_xlpm.d*_xlpm.p)/(_xlpm.d+_xlpm.p))</calculatedColumnFormula>
    </tableColumn>
    <tableColumn id="7" xr3:uid="{41185E32-9305-1342-9CD0-890DD2C35EC6}" name="6" dataDxfId="3">
      <calculatedColumnFormula>_xlfn.LET(_xlpm.r,$E58,_xlpm.d,_xlfn.XLOOKUP(_xlpm.r,$E$2:$E$26,I$2:I$26),_xlpm.p,_xlfn.XLOOKUP(_xlpm.r,$E$30:$E$54,I$30:I$54),(2*_xlpm.d*_xlpm.p)/(_xlpm.d+_xlpm.p))</calculatedColumnFormula>
    </tableColumn>
    <tableColumn id="8" xr3:uid="{1803148B-63EA-354A-B4B1-70EC64E34F90}" name="7" dataDxfId="2">
      <calculatedColumnFormula>_xlfn.LET(_xlpm.r,$E58,_xlpm.d,_xlfn.XLOOKUP(_xlpm.r,$E$2:$E$26,J$2:J$26),_xlpm.p,_xlfn.XLOOKUP(_xlpm.r,$E$30:$E$54,J$30:J$54),(2*_xlpm.d*_xlpm.p)/(_xlpm.d+_xlpm.p))</calculatedColumnFormula>
    </tableColumn>
    <tableColumn id="9" xr3:uid="{AA704F6D-12C6-9E45-9F6D-466914BC2513}" name="10" dataDxfId="1">
      <calculatedColumnFormula>_xlfn.LET(_xlpm.r,$E58,_xlpm.d,_xlfn.XLOOKUP(_xlpm.r,$E$2:$E$26,K$2:K$26),_xlpm.p,_xlfn.XLOOKUP(_xlpm.r,$E$30:$E$54,K$30:K$54),(2*_xlpm.d*_xlpm.p)/(_xlpm.d+_xlpm.p))</calculatedColumnFormula>
    </tableColumn>
    <tableColumn id="10" xr3:uid="{45F5510B-3826-3C4C-ACE0-41105E749482}" name="15" dataDxfId="0">
      <calculatedColumnFormula>_xlfn.LET(_xlpm.r,$E58,_xlpm.d,_xlfn.XLOOKUP(_xlpm.r,$E$2:$E$26,L$2:L$26),_xlpm.p,_xlfn.XLOOKUP(_xlpm.r,$E$30:$E$54,L$30:L$54),(2*_xlpm.d*_xlpm.p)/(_xlpm.d+_xlpm.p))</calculatedColumnFormula>
    </tableColumn>
    <tableColumn id="11" xr3:uid="{1C0EBFD2-3E8F-FD41-A5FE-8A4F54EDCAB1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EE64A7-4D8D-F843-910A-37A4AD883E00}" name="Table136912" displayName="Table136912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0A75910F-4E87-1043-9862-C11D032D4E4C}" name="id"/>
    <tableColumn id="12" xr3:uid="{2D8C3027-DBB6-9248-8DF7-22886FEDED2B}" name="term"/>
    <tableColumn id="10" xr3:uid="{BCDDCC90-249E-FA4C-8F4B-6FE8B575B215}" name="index"/>
    <tableColumn id="2" xr3:uid="{465BE0C0-BD87-7447-A2BC-93CC10DE8FA0}" name="lang"/>
    <tableColumn id="13" xr3:uid="{28BA8572-7782-5C4B-BE53-39DC62AAF2DB}" name="key" dataDxfId="83">
      <calculatedColumnFormula>CONCATENATE(Table136912[[#This Row],[lang]],"-",Table136912[[#This Row],[term]])</calculatedColumnFormula>
    </tableColumn>
    <tableColumn id="3" xr3:uid="{292A1CFF-720D-6244-A089-57F2FD32CD8C}" name="3" dataDxfId="82"/>
    <tableColumn id="4" xr3:uid="{04125750-C032-7442-A51A-EFF6BFAC9E03}" name="4" dataDxfId="81"/>
    <tableColumn id="5" xr3:uid="{E7759BB0-CCCB-3540-89A8-4E9A811CC898}" name="5" dataDxfId="80"/>
    <tableColumn id="6" xr3:uid="{EFDC0DE2-408C-A044-ADD7-1F91AAB4BFDD}" name="6" dataDxfId="79"/>
    <tableColumn id="7" xr3:uid="{C9F9632E-7C22-A44E-A24D-40C2C5007461}" name="7" dataDxfId="78"/>
    <tableColumn id="8" xr3:uid="{92A0F2F0-3048-8048-B8B1-DA591EF6CAE5}" name="10" dataDxfId="77"/>
    <tableColumn id="9" xr3:uid="{9EEB214B-8BF8-E94C-828B-4FE448A4ADE7}" name="15" dataDxfId="76"/>
    <tableColumn id="11" xr3:uid="{DB266472-3836-0B47-8E1E-D4A11A6BB651}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72976C-4604-8746-9E16-B8E7718FD1AB}" name="Table371013" displayName="Table371013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4422B3F0-860A-B745-829A-7A9ED1523863}" name="term"/>
    <tableColumn id="2" xr3:uid="{D3BCC286-6FAD-7D49-99C4-39A05EABFAEB}" name="index"/>
    <tableColumn id="3" xr3:uid="{BCF79565-5BAF-7D4A-B0AA-37839295F43A}" name="lang"/>
    <tableColumn id="12" xr3:uid="{F42C8E72-6584-7845-AA3E-BC4FE70D64C0}" name="key" dataDxfId="75">
      <calculatedColumnFormula>CONCATENATE(Table371013[[#This Row],[lang]],"-",Table371013[[#This Row],[term]])</calculatedColumnFormula>
    </tableColumn>
    <tableColumn id="4" xr3:uid="{B9FB7DBE-9A24-8149-BF41-C78893552014}" name="3" dataDxfId="74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4F973E78-FBC2-9E4F-87D3-98A0E7DD3031}" name="4" dataDxfId="73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792DC3AE-D180-B74C-9142-B6C07ED39173}" name="5" dataDxfId="72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7B4A70BE-72AE-D040-9696-8A5F64F5938F}" name="6" dataDxfId="71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1EED513C-F486-F444-8DFF-A96164AB9D57}" name="7" dataDxfId="70">
      <calculatedColumnFormula>_xlfn.LET(_xlpm.r,$E58,_xlpm.d,_xlfn.XLOOKUP(_xlpm.r,$E$2:$E$26,J$2:J$26),_xlpm.p,_xlfn.XLOOKUP(_xlpm.r,$E$30:$E$54,J$30:J$54),IFERROR(2*_xlpm.d*_xlpm.p/(_xlpm.d+_xlpm.p),0))</calculatedColumnFormula>
    </tableColumn>
    <tableColumn id="9" xr3:uid="{9AFF8E5F-1582-E347-AB08-92A9FD470410}" name="10" dataDxfId="69">
      <calculatedColumnFormula>_xlfn.LET(_xlpm.r,$E58,_xlpm.d,_xlfn.XLOOKUP(_xlpm.r,$E$2:$E$26,K$2:K$26),_xlpm.p,_xlfn.XLOOKUP(_xlpm.r,$E$30:$E$54,K$30:K$54),IFERROR(2*_xlpm.d*_xlpm.p/(_xlpm.d+_xlpm.p),0))</calculatedColumnFormula>
    </tableColumn>
    <tableColumn id="10" xr3:uid="{804CC427-815F-1440-965E-9D0CA8EC8AD3}" name="15" dataDxfId="68">
      <calculatedColumnFormula>_xlfn.LET(_xlpm.r,$E58,_xlpm.d,_xlfn.XLOOKUP(_xlpm.r,$E$2:$E$26,L$2:L$26),_xlpm.p,_xlfn.XLOOKUP(_xlpm.r,$E$30:$E$54,L$30:L$54),IFERROR(2*_xlpm.d*_xlpm.p/(_xlpm.d+_xlpm.p),0))</calculatedColumnFormula>
    </tableColumn>
    <tableColumn id="11" xr3:uid="{1D1ED005-D1CF-304F-A0FC-E4FBB07DCAB6}" name="No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A88BED-FE3E-B245-8568-63A20DDBD48A}" name="Table158" displayName="Table158" ref="A1:M26" totalsRowShown="0">
  <autoFilter ref="A1:M26" xr:uid="{29B294C7-A9ED-4B4F-AF09-16A261662CF8}"/>
  <sortState xmlns:xlrd2="http://schemas.microsoft.com/office/spreadsheetml/2017/richdata2" ref="A2:M26">
    <sortCondition ref="E1:E26"/>
  </sortState>
  <tableColumns count="13">
    <tableColumn id="1" xr3:uid="{8E16687F-CAF7-314E-A2F8-D6D699FCF290}" name="id"/>
    <tableColumn id="12" xr3:uid="{48C750D2-9EF8-5B43-B104-8E708E584A6B}" name="term"/>
    <tableColumn id="10" xr3:uid="{AFBC0544-BA49-9C48-9DD9-090C38028B4A}" name="index"/>
    <tableColumn id="2" xr3:uid="{54EE04F3-5F3E-A048-A408-7A4230219EFC}" name="lang"/>
    <tableColumn id="13" xr3:uid="{4BC20366-49AB-3643-B374-4C6D839BED4C}" name="key" dataDxfId="67">
      <calculatedColumnFormula>CONCATENATE(Table158[[#This Row],[lang]],"-",Table158[[#This Row],[term]])</calculatedColumnFormula>
    </tableColumn>
    <tableColumn id="3" xr3:uid="{62DC7C97-4EB2-194A-9581-4E26A79A0BEA}" name="3" dataDxfId="66"/>
    <tableColumn id="4" xr3:uid="{970011EC-7AF1-EB4F-9A67-AB253B17F78C}" name="4" dataDxfId="65"/>
    <tableColumn id="5" xr3:uid="{CEBAC408-E5E8-BF42-B313-00FBEA03F021}" name="5" dataDxfId="64"/>
    <tableColumn id="6" xr3:uid="{6884CBAC-6DF6-3A45-A3C5-AAB67513F377}" name="6" dataDxfId="63"/>
    <tableColumn id="7" xr3:uid="{857375B2-3C86-344B-AA8D-7F0239302FEA}" name="7" dataDxfId="62"/>
    <tableColumn id="8" xr3:uid="{B16D5066-CA3F-C04D-8862-CCE5E41EACCF}" name="10" dataDxfId="61"/>
    <tableColumn id="9" xr3:uid="{039AFE29-5E60-6E4B-AB7C-7EA46DD0F1A5}" name="15" dataDxfId="60"/>
    <tableColumn id="11" xr3:uid="{D29D98BA-0801-9248-9319-2F44540464E0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105F9C-DFDD-5C41-B1DC-8D10532838AE}" name="Table1369" displayName="Table1369" ref="A29:M54" totalsRowShown="0">
  <autoFilter ref="A29:M54" xr:uid="{0B25F187-4F40-7941-9A0D-34AC7F13F783}"/>
  <sortState xmlns:xlrd2="http://schemas.microsoft.com/office/spreadsheetml/2017/richdata2" ref="A30:M54">
    <sortCondition ref="E29:E54"/>
  </sortState>
  <tableColumns count="13">
    <tableColumn id="1" xr3:uid="{687D18F7-28BD-D44C-855D-69ABB9FD133D}" name="id"/>
    <tableColumn id="12" xr3:uid="{AE7CD974-A310-2849-A09F-06F4599E24EC}" name="term"/>
    <tableColumn id="10" xr3:uid="{54FF29EB-6A73-A34F-A4CF-AB2970998EAF}" name="index"/>
    <tableColumn id="2" xr3:uid="{A55B2DA9-F9CB-0844-9733-A48FE8AF39EC}" name="lang"/>
    <tableColumn id="13" xr3:uid="{A2A6AE7D-EFB6-B246-9C02-4E4A543D9057}" name="key" dataDxfId="59">
      <calculatedColumnFormula>CONCATENATE(Table1369[[#This Row],[lang]],"-",Table1369[[#This Row],[term]])</calculatedColumnFormula>
    </tableColumn>
    <tableColumn id="3" xr3:uid="{84D7BC35-F573-A74E-9328-4101147EF9D5}" name="3" dataDxfId="58"/>
    <tableColumn id="4" xr3:uid="{68C2489F-D0EF-7F4D-B93E-7A3D0FCB4F0B}" name="4" dataDxfId="57"/>
    <tableColumn id="5" xr3:uid="{9620607D-4A88-7F46-A120-EAD0AC33F342}" name="5" dataDxfId="56"/>
    <tableColumn id="6" xr3:uid="{781D4B88-3EE6-C647-93AD-C29F21DAD3C5}" name="6" dataDxfId="55"/>
    <tableColumn id="7" xr3:uid="{85B2AB5F-F5BE-354B-8FB3-821498D8BE5E}" name="7" dataDxfId="54"/>
    <tableColumn id="8" xr3:uid="{BF04099E-C7FD-0341-8750-B49E2457AF18}" name="10" dataDxfId="53"/>
    <tableColumn id="9" xr3:uid="{1001260D-A645-3749-A4A5-3C87AF86C058}" name="15" dataDxfId="52"/>
    <tableColumn id="11" xr3:uid="{BD48614D-C887-134F-B49E-8511A14FCC63}" name="No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00927B-08C7-E241-93BF-01AC43AEE67C}" name="Table3710" displayName="Table3710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D76EF8C3-EE7C-4A45-AF06-B2E184E3BF4C}" name="term"/>
    <tableColumn id="2" xr3:uid="{949599BA-78B0-2943-9CB2-2D90B394EF04}" name="index"/>
    <tableColumn id="3" xr3:uid="{CB98DFEF-76D1-4D42-96C0-FF839A68762F}" name="lang"/>
    <tableColumn id="12" xr3:uid="{B5D9DC6E-2BBA-BF4F-B047-067D2615F4BB}" name="key" dataDxfId="51">
      <calculatedColumnFormula>CONCATENATE(Table3710[[#This Row],[lang]],"-",Table3710[[#This Row],[term]])</calculatedColumnFormula>
    </tableColumn>
    <tableColumn id="4" xr3:uid="{9FDDE5F0-59F3-EE4A-BF95-36417B52F8F0}" name="3" dataDxfId="50">
      <calculatedColumnFormula>_xlfn.LET(_xlpm.r,$E58,_xlpm.d,_xlfn.XLOOKUP(_xlpm.r,$E$2:$E$26,F$2:F$26),_xlpm.p,_xlfn.XLOOKUP(_xlpm.r,$E$30:$E$54,F$30:F$54),2*_xlpm.d*_xlpm.p/(_xlpm.d+_xlpm.p))</calculatedColumnFormula>
    </tableColumn>
    <tableColumn id="5" xr3:uid="{7C186066-287D-AC47-A92B-790569FE4EFC}" name="4" dataDxfId="49">
      <calculatedColumnFormula>_xlfn.LET(_xlpm.r,$E58,_xlpm.d,_xlfn.XLOOKUP(_xlpm.r,$E$2:$E$26,G$2:G$26),_xlpm.p,_xlfn.XLOOKUP(_xlpm.r,$E$30:$E$54,G$30:G$54),2*_xlpm.d*_xlpm.p/(_xlpm.d+_xlpm.p))</calculatedColumnFormula>
    </tableColumn>
    <tableColumn id="6" xr3:uid="{771AF77C-E5ED-8E4E-89A4-AB40BC703B71}" name="5" dataDxfId="48">
      <calculatedColumnFormula>_xlfn.LET(_xlpm.r,$E58,_xlpm.d,_xlfn.XLOOKUP(_xlpm.r,$E$2:$E$26,H$2:H$26),_xlpm.p,_xlfn.XLOOKUP(_xlpm.r,$E$30:$E$54,H$30:H$54),2*_xlpm.d*_xlpm.p/(_xlpm.d+_xlpm.p))</calculatedColumnFormula>
    </tableColumn>
    <tableColumn id="7" xr3:uid="{7377BC24-0AAB-D241-A95A-C2BCC39B18FE}" name="6" dataDxfId="47">
      <calculatedColumnFormula>_xlfn.LET(_xlpm.r,$E58,_xlpm.d,_xlfn.XLOOKUP(_xlpm.r,$E$2:$E$26,I$2:I$26),_xlpm.p,_xlfn.XLOOKUP(_xlpm.r,$E$30:$E$54,I$30:I$54),2*_xlpm.d*_xlpm.p/(_xlpm.d+_xlpm.p))</calculatedColumnFormula>
    </tableColumn>
    <tableColumn id="8" xr3:uid="{242B5ACA-BBED-C142-8AAD-DEEF871F4BEA}" name="7" dataDxfId="46">
      <calculatedColumnFormula>_xlfn.LET(_xlpm.r,$E58,_xlpm.d,_xlfn.XLOOKUP(_xlpm.r,$E$2:$E$26,J$2:J$26),_xlpm.p,_xlfn.XLOOKUP(_xlpm.r,$E$30:$E$54,J$30:J$54),2*_xlpm.d*_xlpm.p/(_xlpm.d+_xlpm.p))</calculatedColumnFormula>
    </tableColumn>
    <tableColumn id="9" xr3:uid="{454139BE-6B64-CB40-AC02-1B553F3A1C88}" name="10" dataDxfId="45">
      <calculatedColumnFormula>_xlfn.LET(_xlpm.r,$E58,_xlpm.d,_xlfn.XLOOKUP(_xlpm.r,$E$2:$E$26,K$2:K$26),_xlpm.p,_xlfn.XLOOKUP(_xlpm.r,$E$30:$E$54,K$30:K$54),2*_xlpm.d*_xlpm.p/(_xlpm.d+_xlpm.p))</calculatedColumnFormula>
    </tableColumn>
    <tableColumn id="10" xr3:uid="{08306E8D-62BA-414C-BA69-A71122A64717}" name="15" dataDxfId="44">
      <calculatedColumnFormula>_xlfn.LET(_xlpm.r,$E58,_xlpm.d,_xlfn.XLOOKUP(_xlpm.r,$E$2:$E$26,L$2:L$26),_xlpm.p,_xlfn.XLOOKUP(_xlpm.r,$E$30:$E$54,L$30:L$54),2*_xlpm.d*_xlpm.p/(_xlpm.d+_xlpm.p))</calculatedColumnFormula>
    </tableColumn>
    <tableColumn id="11" xr3:uid="{1F63154D-DE4B-904A-B9E8-5973D700C81D}" name="No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6DA6A9-F73B-3742-BD09-9C3A34D4BF59}" name="Table15" displayName="Table15" ref="A1:M26" totalsRowShown="0">
  <autoFilter ref="A1:M26" xr:uid="{29B294C7-A9ED-4B4F-AF09-16A261662CF8}"/>
  <sortState xmlns:xlrd2="http://schemas.microsoft.com/office/spreadsheetml/2017/richdata2" ref="A2:M26">
    <sortCondition ref="E1:E26"/>
  </sortState>
  <tableColumns count="13">
    <tableColumn id="1" xr3:uid="{23EE9745-D92D-364E-A5B7-E5F6E567806D}" name="id"/>
    <tableColumn id="12" xr3:uid="{EDAF17E3-1276-8F41-A1D4-6A416C3B0E14}" name="term"/>
    <tableColumn id="10" xr3:uid="{00CA7327-D12F-BF48-9702-687FB3284B68}" name="index"/>
    <tableColumn id="2" xr3:uid="{AFC9CBEB-8EFE-CF46-91F4-4532BADD9E30}" name="lang"/>
    <tableColumn id="14" xr3:uid="{47742549-4FF7-8547-B6C2-F3C39F36D1E8}" name="key">
      <calculatedColumnFormula>CONCATENATE(Table15[[#This Row],[lang]],"-",Table15[[#This Row],[term]])</calculatedColumnFormula>
    </tableColumn>
    <tableColumn id="3" xr3:uid="{EB3B163F-570C-0142-BA9F-2F610124B8EF}" name="3" dataDxfId="43"/>
    <tableColumn id="4" xr3:uid="{FCD0012F-63CC-C14E-BDDA-F1B7E4792C35}" name="4" dataDxfId="42"/>
    <tableColumn id="5" xr3:uid="{227D0D55-6BD6-9D4F-93F1-D03C8A9DF0C5}" name="5" dataDxfId="41"/>
    <tableColumn id="6" xr3:uid="{6DFC86EA-93DD-F14E-8004-B72E0AF35216}" name="6" dataDxfId="40"/>
    <tableColumn id="7" xr3:uid="{C9A3E6BA-55E6-8041-8731-CB5F5D9BDE1D}" name="7" dataDxfId="39"/>
    <tableColumn id="8" xr3:uid="{23EB930C-F978-2046-BC01-9B1637D512C4}" name="10" dataDxfId="38"/>
    <tableColumn id="9" xr3:uid="{70CF0631-D89E-BE41-A6C2-CC5144752EF2}" name="15" dataDxfId="37"/>
    <tableColumn id="11" xr3:uid="{AD1CD97B-1116-4D49-BC8A-28B680490705}" name="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68D6D0-1FA8-AE48-ABFC-D5B4B9CCD934}" name="Table136" displayName="Table136" ref="A29:M54" totalsRowShown="0">
  <autoFilter ref="A29:M54" xr:uid="{0B25F187-4F40-7941-9A0D-34AC7F13F783}"/>
  <sortState xmlns:xlrd2="http://schemas.microsoft.com/office/spreadsheetml/2017/richdata2" ref="A30:M54">
    <sortCondition ref="E29:E54"/>
  </sortState>
  <tableColumns count="13">
    <tableColumn id="1" xr3:uid="{3DF4B174-961D-D74A-B067-73511279A35C}" name="id"/>
    <tableColumn id="12" xr3:uid="{C9A4D66D-9EAB-6145-8FC0-2C5F679C2C2C}" name="term"/>
    <tableColumn id="10" xr3:uid="{2E6473C6-E8FB-AE4C-B386-C552731BFAD0}" name="index"/>
    <tableColumn id="2" xr3:uid="{57CBC8F3-F5C1-854F-B624-F8D6302AD147}" name="lang"/>
    <tableColumn id="14" xr3:uid="{E46D767B-C1D9-6C4A-BEAC-5090623DE1A9}" name="key">
      <calculatedColumnFormula>CONCATENATE(Table136[[#This Row],[lang]],"-",Table136[[#This Row],[term]])</calculatedColumnFormula>
    </tableColumn>
    <tableColumn id="3" xr3:uid="{BF8EF8A8-8FB1-B34F-9648-9CDBADCD846D}" name="3" dataDxfId="36"/>
    <tableColumn id="4" xr3:uid="{E0E78025-97F1-C94D-8B2E-ABDDCD894780}" name="4" dataDxfId="35"/>
    <tableColumn id="5" xr3:uid="{0055F304-2C0A-D14E-BE16-57F92532C752}" name="5" dataDxfId="34"/>
    <tableColumn id="6" xr3:uid="{7F92559E-9738-7044-9646-80D1CBD6CF81}" name="6" dataDxfId="33"/>
    <tableColumn id="7" xr3:uid="{E0C7CF31-989B-EA43-8024-1825BBB1FCE7}" name="7" dataDxfId="32"/>
    <tableColumn id="8" xr3:uid="{0B4F2DCC-2001-3140-A1B9-5A8644C4C363}" name="10" dataDxfId="31"/>
    <tableColumn id="9" xr3:uid="{B496A74C-C8EC-0040-90B7-22C0D35C974F}" name="15" dataDxfId="30"/>
    <tableColumn id="11" xr3:uid="{8A55AB5D-3545-844F-9AAF-D0191787A107}" name="No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23A78-553E-324C-B914-7EE51F81DF8E}" name="Table37" displayName="Table37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2" xr3:uid="{0FD044D8-951A-E044-803F-BF6B457D1314}" name="term"/>
    <tableColumn id="2" xr3:uid="{26C82FC9-DC68-9D44-B9C7-EFE31589C452}" name="index"/>
    <tableColumn id="3" xr3:uid="{6F2827AA-4DD0-424B-B160-14BDE6831FE5}" name="lang"/>
    <tableColumn id="13" xr3:uid="{2309C1F7-370B-8141-9612-1AEF2A46CFC0}" name="key">
      <calculatedColumnFormula>CONCATENATE(Table37[[#This Row],[lang]],"-",Table37[[#This Row],[term]])</calculatedColumnFormula>
    </tableColumn>
    <tableColumn id="4" xr3:uid="{4742B0DE-B2E1-CC45-9B2C-DF680F1F62A2}" name="3" dataDxfId="29">
      <calculatedColumnFormula>_xlfn.LET(_xlpm.r,$E58,_xlpm.d,_xlfn.XLOOKUP(_xlpm.r,$E$2:$E$26,F$2:F$26),_xlpm.p,_xlfn.XLOOKUP(_xlpm.r,$E$30:$E$54,F$30:F$54),2*_xlpm.d*_xlpm.p/(_xlpm.d+_xlpm.p))</calculatedColumnFormula>
    </tableColumn>
    <tableColumn id="5" xr3:uid="{D6CCE6DD-07CC-F943-A5FF-28032C380FE7}" name="4" dataDxfId="28">
      <calculatedColumnFormula>_xlfn.LET(_xlpm.r,$E58,_xlpm.d,_xlfn.XLOOKUP(_xlpm.r,$E$2:$E$26,G$2:G$26),_xlpm.p,_xlfn.XLOOKUP(_xlpm.r,$E$30:$E$54,G$30:G$54),2*_xlpm.d*_xlpm.p/(_xlpm.d+_xlpm.p))</calculatedColumnFormula>
    </tableColumn>
    <tableColumn id="6" xr3:uid="{FB9AF5D7-4603-724D-9070-781C5D60916C}" name="5" dataDxfId="27">
      <calculatedColumnFormula>_xlfn.LET(_xlpm.r,$E58,_xlpm.d,_xlfn.XLOOKUP(_xlpm.r,$E$2:$E$26,H$2:H$26),_xlpm.p,_xlfn.XLOOKUP(_xlpm.r,$E$30:$E$54,H$30:H$54),2*_xlpm.d*_xlpm.p/(_xlpm.d+_xlpm.p))</calculatedColumnFormula>
    </tableColumn>
    <tableColumn id="7" xr3:uid="{CDE845FF-C96D-B242-A17D-6F53BF08CFB0}" name="6" dataDxfId="26">
      <calculatedColumnFormula>_xlfn.LET(_xlpm.r,$E58,_xlpm.d,_xlfn.XLOOKUP(_xlpm.r,$E$2:$E$26,I$2:I$26),_xlpm.p,_xlfn.XLOOKUP(_xlpm.r,$E$30:$E$54,I$30:I$54),2*_xlpm.d*_xlpm.p/(_xlpm.d+_xlpm.p))</calculatedColumnFormula>
    </tableColumn>
    <tableColumn id="8" xr3:uid="{31301EF2-DA57-CC4B-AA92-2FF70FCC99A6}" name="7" dataDxfId="25">
      <calculatedColumnFormula>_xlfn.LET(_xlpm.r,$E58,_xlpm.d,_xlfn.XLOOKUP(_xlpm.r,$E$2:$E$26,J$2:J$26),_xlpm.p,_xlfn.XLOOKUP(_xlpm.r,$E$30:$E$54,J$30:J$54),2*_xlpm.d*_xlpm.p/(_xlpm.d+_xlpm.p))</calculatedColumnFormula>
    </tableColumn>
    <tableColumn id="9" xr3:uid="{89C96574-69C4-7D47-B1D9-62D05FB66D31}" name="10" dataDxfId="24">
      <calculatedColumnFormula>_xlfn.LET(_xlpm.r,$E58,_xlpm.d,_xlfn.XLOOKUP(_xlpm.r,$E$2:$E$26,K$2:K$26),_xlpm.p,_xlfn.XLOOKUP(_xlpm.r,$E$30:$E$54,K$30:K$54),2*_xlpm.d*_xlpm.p/(_xlpm.d+_xlpm.p))</calculatedColumnFormula>
    </tableColumn>
    <tableColumn id="10" xr3:uid="{7763F52B-0253-2D4F-81C8-CFED9CD14502}" name="15" dataDxfId="23">
      <calculatedColumnFormula>_xlfn.LET(_xlpm.r,$E58,_xlpm.d,_xlfn.XLOOKUP(_xlpm.r,$E$2:$E$26,L$2:L$26),_xlpm.p,_xlfn.XLOOKUP(_xlpm.r,$E$30:$E$54,L$30:L$54),2*_xlpm.d*_xlpm.p/(_xlpm.d+_xlpm.p))</calculatedColumnFormula>
    </tableColumn>
    <tableColumn id="11" xr3:uid="{00028031-FFB8-244C-89AD-F41763B166E1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799-77CA-FD41-A583-645117B8902B}">
  <dimension ref="A1:M82"/>
  <sheetViews>
    <sheetView workbookViewId="0"/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CONCATENATE(Table15811[[#This Row],[lang]],"-",Table15811[[#This Row],[term]])</f>
        <v>arabic-1g</v>
      </c>
      <c r="F2" s="1">
        <v>1</v>
      </c>
      <c r="G2" s="1">
        <v>0.72665297129569495</v>
      </c>
      <c r="H2" s="1">
        <v>0.90779495476102001</v>
      </c>
      <c r="I2" s="1">
        <v>0.99019228791345504</v>
      </c>
      <c r="J2" s="1">
        <v>0.75273761079344104</v>
      </c>
      <c r="K2" s="1">
        <v>0.92900719803303</v>
      </c>
      <c r="L2" s="1">
        <v>0.94911754557968497</v>
      </c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CONCATENATE(Table15811[[#This Row],[lang]],"-",Table15811[[#This Row],[term]])</f>
        <v>english-1g</v>
      </c>
      <c r="F3" s="1">
        <v>0.51425947722658005</v>
      </c>
      <c r="G3" s="1">
        <v>0.54021998475381605</v>
      </c>
      <c r="H3" s="1">
        <v>0.58169141165964999</v>
      </c>
      <c r="I3" s="1">
        <v>0.49336537008723202</v>
      </c>
      <c r="J3" s="1">
        <v>0.50560493969652698</v>
      </c>
      <c r="K3" s="1">
        <v>0.52153914601051399</v>
      </c>
      <c r="L3" s="1">
        <v>0.48156400388975401</v>
      </c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CONCATENATE(Table15811[[#This Row],[lang]],"-",Table15811[[#This Row],[term]])</f>
        <v>french-1g</v>
      </c>
      <c r="F4" s="1">
        <v>0.38888888888888801</v>
      </c>
      <c r="G4" s="1">
        <v>0.487663873030935</v>
      </c>
      <c r="H4" s="1">
        <v>0.51303322552453501</v>
      </c>
      <c r="I4" s="1">
        <v>0.52187416766983297</v>
      </c>
      <c r="J4" s="1">
        <v>0.50974339635899002</v>
      </c>
      <c r="K4" s="1">
        <v>0.43300056895439998</v>
      </c>
      <c r="L4" s="1">
        <v>0.46385961395228997</v>
      </c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CONCATENATE(Table15811[[#This Row],[lang]],"-",Table15811[[#This Row],[term]])</f>
        <v>german-1g</v>
      </c>
      <c r="F5" s="1">
        <v>0</v>
      </c>
      <c r="G5" s="1">
        <v>0.49270493002695298</v>
      </c>
      <c r="H5" s="1">
        <v>0.48598800435806899</v>
      </c>
      <c r="I5" s="1">
        <v>0.49713399458528201</v>
      </c>
      <c r="J5" s="1">
        <v>0.48299558735864401</v>
      </c>
      <c r="K5" s="1">
        <v>0.49157897123246902</v>
      </c>
      <c r="L5" s="1">
        <v>0.49732979169541403</v>
      </c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CONCATENATE(Table15811[[#This Row],[lang]],"-",Table15811[[#This Row],[term]])</f>
        <v>russian-1g</v>
      </c>
      <c r="F6" s="1">
        <v>1</v>
      </c>
      <c r="G6" s="1">
        <v>0.76623432978622597</v>
      </c>
      <c r="H6" s="1">
        <v>0.70442023067276804</v>
      </c>
      <c r="I6" s="1">
        <v>1</v>
      </c>
      <c r="J6" s="1">
        <v>0.86737024237889904</v>
      </c>
      <c r="K6" s="1">
        <v>0.84935361579344804</v>
      </c>
      <c r="L6" s="1">
        <v>0.98301799449167504</v>
      </c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CONCATENATE(Table15811[[#This Row],[lang]],"-",Table15811[[#This Row],[term]])</f>
        <v>arabic-2g</v>
      </c>
      <c r="F7" s="1">
        <v>0.61741448396810605</v>
      </c>
      <c r="G7" s="1">
        <v>0.91527310728428002</v>
      </c>
      <c r="H7" s="1">
        <v>0.63675789838471197</v>
      </c>
      <c r="I7" s="1">
        <v>0.68031114955944805</v>
      </c>
      <c r="J7" s="1">
        <v>0.88442021036434004</v>
      </c>
      <c r="K7" s="1">
        <v>0.78838291170748098</v>
      </c>
      <c r="L7" s="1">
        <v>0.58809117405664901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CONCATENATE(Table15811[[#This Row],[lang]],"-",Table15811[[#This Row],[term]])</f>
        <v>english-2g</v>
      </c>
      <c r="F8" s="1">
        <v>0.437686289678345</v>
      </c>
      <c r="G8" s="1">
        <v>0.42850420742748602</v>
      </c>
      <c r="H8" s="1">
        <v>0.44431944032446202</v>
      </c>
      <c r="I8" s="1">
        <v>0.42424443377987198</v>
      </c>
      <c r="J8" s="1">
        <v>0.49776190611364002</v>
      </c>
      <c r="K8" s="1">
        <v>0.50134849256474201</v>
      </c>
      <c r="L8" s="1">
        <v>0.443838657454663</v>
      </c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CONCATENATE(Table15811[[#This Row],[lang]],"-",Table15811[[#This Row],[term]])</f>
        <v>french-2g</v>
      </c>
      <c r="F9" s="1">
        <v>0.36701378022310999</v>
      </c>
      <c r="G9" s="1">
        <v>0.45398393148426203</v>
      </c>
      <c r="H9" s="1">
        <v>0.45447508797670699</v>
      </c>
      <c r="I9" s="1">
        <v>0.47101261505368502</v>
      </c>
      <c r="J9" s="1">
        <v>0.45352393956397602</v>
      </c>
      <c r="K9" s="1">
        <v>0.51135914989784303</v>
      </c>
      <c r="L9" s="1">
        <v>0.41936036356356399</v>
      </c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CONCATENATE(Table15811[[#This Row],[lang]],"-",Table15811[[#This Row],[term]])</f>
        <v>german-2g</v>
      </c>
      <c r="F10" s="1">
        <v>0.45436312504642301</v>
      </c>
      <c r="G10" s="1">
        <v>0.437686289678345</v>
      </c>
      <c r="H10" s="1">
        <v>0.44454476806609999</v>
      </c>
      <c r="I10" s="1">
        <v>0.40944042119445101</v>
      </c>
      <c r="J10" s="1">
        <v>0.46713797772819998</v>
      </c>
      <c r="K10" s="1">
        <v>0.41170419718604201</v>
      </c>
      <c r="L10" s="1">
        <v>0.42857142857142799</v>
      </c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CONCATENATE(Table15811[[#This Row],[lang]],"-",Table15811[[#This Row],[term]])</f>
        <v>russian-2g</v>
      </c>
      <c r="F11" s="1">
        <v>0.65904635922631205</v>
      </c>
      <c r="G11" s="1">
        <v>0.53856386102475295</v>
      </c>
      <c r="H11" s="1">
        <v>0.56942624466682701</v>
      </c>
      <c r="I11" s="1">
        <v>0.76658584844775501</v>
      </c>
      <c r="J11" s="1">
        <v>0.79084361844832796</v>
      </c>
      <c r="K11" s="1">
        <v>0.48411548966132101</v>
      </c>
      <c r="L11" s="1">
        <v>0.60013123451973105</v>
      </c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CONCATENATE(Table15811[[#This Row],[lang]],"-",Table15811[[#This Row],[term]])</f>
        <v>arabic-3g</v>
      </c>
      <c r="F12" s="1">
        <v>0.63605886518469601</v>
      </c>
      <c r="G12" s="1">
        <v>0.57378575409254096</v>
      </c>
      <c r="H12" s="1">
        <v>0.73593167933074499</v>
      </c>
      <c r="I12" s="1">
        <v>0.52920534108611195</v>
      </c>
      <c r="J12" s="1">
        <v>0.68032998819543999</v>
      </c>
      <c r="K12" s="1">
        <v>0.73582844957897997</v>
      </c>
      <c r="L12" s="1">
        <v>0.76278655937099404</v>
      </c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CONCATENATE(Table15811[[#This Row],[lang]],"-",Table15811[[#This Row],[term]])</f>
        <v>english-3g</v>
      </c>
      <c r="F13" s="1">
        <v>0.38369599428189599</v>
      </c>
      <c r="G13" s="1">
        <v>0.40746876673699201</v>
      </c>
      <c r="H13" s="1">
        <v>0.478472230912799</v>
      </c>
      <c r="I13" s="1">
        <v>0.41507455016344602</v>
      </c>
      <c r="J13" s="1">
        <v>0.45661221003825803</v>
      </c>
      <c r="K13" s="1">
        <v>0.36870193600462903</v>
      </c>
      <c r="L13" s="1">
        <v>0.38588962944282901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CONCATENATE(Table15811[[#This Row],[lang]],"-",Table15811[[#This Row],[term]])</f>
        <v>french-3g</v>
      </c>
      <c r="F14" s="1">
        <v>0.41799054169593303</v>
      </c>
      <c r="G14" s="1">
        <v>0.45869298266514602</v>
      </c>
      <c r="H14" s="1">
        <v>0.38350480159029698</v>
      </c>
      <c r="I14" s="1">
        <v>0.48186171379937698</v>
      </c>
      <c r="J14" s="1">
        <v>0.53650467782883604</v>
      </c>
      <c r="K14" s="1">
        <v>0.36357567159423898</v>
      </c>
      <c r="L14" s="1">
        <v>0.36164192714010601</v>
      </c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CONCATENATE(Table15811[[#This Row],[lang]],"-",Table15811[[#This Row],[term]])</f>
        <v>german-3g</v>
      </c>
      <c r="F15" s="1">
        <v>0.40915656580326798</v>
      </c>
      <c r="G15" s="1">
        <v>0.44733681764871702</v>
      </c>
      <c r="H15" s="1">
        <v>0.48595414024558298</v>
      </c>
      <c r="I15" s="1">
        <v>0.42549519473680503</v>
      </c>
      <c r="J15" s="1">
        <v>0.474865570324009</v>
      </c>
      <c r="K15" s="1">
        <v>0.484543566904793</v>
      </c>
      <c r="L15" s="1">
        <v>0.56908494338707805</v>
      </c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CONCATENATE(Table15811[[#This Row],[lang]],"-",Table15811[[#This Row],[term]])</f>
        <v>russian-3g</v>
      </c>
      <c r="F16" s="1">
        <v>0.47621386452513798</v>
      </c>
      <c r="G16" s="1">
        <v>0.73680629972807699</v>
      </c>
      <c r="H16" s="1">
        <v>0.52341058286288999</v>
      </c>
      <c r="I16" s="1">
        <v>0.53192295353462005</v>
      </c>
      <c r="J16" s="1">
        <v>0.78190679488524895</v>
      </c>
      <c r="K16" s="1">
        <v>0.62913344922874304</v>
      </c>
      <c r="L16" s="1">
        <v>0.61897449605011001</v>
      </c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CONCATENATE(Table15811[[#This Row],[lang]],"-",Table15811[[#This Row],[term]])</f>
        <v>arabic-sk2g</v>
      </c>
      <c r="F17" s="1">
        <v>0.52448194254025005</v>
      </c>
      <c r="G17" s="1">
        <v>0.56088213379415497</v>
      </c>
      <c r="H17" s="1">
        <v>0.53437027739393095</v>
      </c>
      <c r="I17" s="1">
        <v>0.54252105520615801</v>
      </c>
      <c r="J17" s="1">
        <v>0.561429417638174</v>
      </c>
      <c r="K17" s="1">
        <v>0.61416810349492701</v>
      </c>
      <c r="L17" s="1">
        <v>0.44706678344825201</v>
      </c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CONCATENATE(Table15811[[#This Row],[lang]],"-",Table15811[[#This Row],[term]])</f>
        <v>english-sk2g</v>
      </c>
      <c r="F18" s="1">
        <v>0.50039169674472095</v>
      </c>
      <c r="G18" s="1">
        <v>0.42838825264644997</v>
      </c>
      <c r="H18" s="1">
        <v>0.45521437843028201</v>
      </c>
      <c r="I18" s="1">
        <v>0.34964246780959501</v>
      </c>
      <c r="J18" s="1">
        <v>0.45670877159595902</v>
      </c>
      <c r="K18" s="1">
        <v>0.45887611210510998</v>
      </c>
      <c r="L18" s="1">
        <v>0.264418542164302</v>
      </c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CONCATENATE(Table15811[[#This Row],[lang]],"-",Table15811[[#This Row],[term]])</f>
        <v>french-sk2g</v>
      </c>
      <c r="F19" s="1">
        <v>0.50368317482789504</v>
      </c>
      <c r="G19" s="1">
        <v>0.43264706134757103</v>
      </c>
      <c r="H19" s="1">
        <v>0.37701523710145801</v>
      </c>
      <c r="I19" s="1">
        <v>0.41742415806097799</v>
      </c>
      <c r="J19" s="1">
        <v>0.48496313742684599</v>
      </c>
      <c r="K19" s="1">
        <v>0.57794974983520297</v>
      </c>
      <c r="L19" s="1">
        <v>0.34006802040680201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CONCATENATE(Table15811[[#This Row],[lang]],"-",Table15811[[#This Row],[term]])</f>
        <v>german-sk2g</v>
      </c>
      <c r="F20" s="1">
        <v>0.40791379595142901</v>
      </c>
      <c r="G20" s="1">
        <v>0.451356474425127</v>
      </c>
      <c r="H20" s="1">
        <v>0.413730996466874</v>
      </c>
      <c r="I20" s="1">
        <v>0.38765450167207299</v>
      </c>
      <c r="J20" s="1">
        <v>0.44455102815271602</v>
      </c>
      <c r="K20" s="1">
        <v>0.41108822901097802</v>
      </c>
      <c r="L20" s="1">
        <v>0.34070551247622899</v>
      </c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CONCATENATE(Table15811[[#This Row],[lang]],"-",Table15811[[#This Row],[term]])</f>
        <v>russian-sk2g</v>
      </c>
      <c r="F21" s="1">
        <v>0.48699741771606903</v>
      </c>
      <c r="G21" s="1">
        <v>0.54789661240338094</v>
      </c>
      <c r="H21" s="1">
        <v>0.51087689700207095</v>
      </c>
      <c r="I21" s="1">
        <v>0.47752548499569503</v>
      </c>
      <c r="J21" s="1">
        <v>0.540411245334256</v>
      </c>
      <c r="K21" s="1">
        <v>0.47006281031145802</v>
      </c>
      <c r="L21" s="1">
        <v>0.45386089588927298</v>
      </c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CONCATENATE(Table15811[[#This Row],[lang]],"-",Table15811[[#This Row],[term]])</f>
        <v>arabic-sk3g</v>
      </c>
      <c r="F22" s="1">
        <v>0.52157704580953201</v>
      </c>
      <c r="G22" s="1">
        <v>0.60497860070554998</v>
      </c>
      <c r="H22" s="1">
        <v>0.496553386812498</v>
      </c>
      <c r="I22" s="1">
        <v>0.47055445164694798</v>
      </c>
      <c r="J22" s="1">
        <v>0.43794773395047698</v>
      </c>
      <c r="K22" s="1">
        <v>0.29111125486979</v>
      </c>
      <c r="L22" s="1">
        <v>0.45219027422733299</v>
      </c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CONCATENATE(Table15811[[#This Row],[lang]],"-",Table15811[[#This Row],[term]])</f>
        <v>english-sk3g</v>
      </c>
      <c r="F23" s="1">
        <v>0.46223043875081599</v>
      </c>
      <c r="G23" s="1">
        <v>0.55128006386364803</v>
      </c>
      <c r="H23" s="1">
        <v>0.417801159471415</v>
      </c>
      <c r="I23" s="1">
        <v>0.438404436046753</v>
      </c>
      <c r="J23" s="1">
        <v>0.43160879474646902</v>
      </c>
      <c r="K23" s="1">
        <v>0.29487987310846703</v>
      </c>
      <c r="L23" s="1">
        <v>0.37932652921623899</v>
      </c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CONCATENATE(Table15811[[#This Row],[lang]],"-",Table15811[[#This Row],[term]])</f>
        <v>french-sk3g</v>
      </c>
      <c r="F24" s="1">
        <v>0.41491326668312101</v>
      </c>
      <c r="G24" s="1">
        <v>0.47213897910658897</v>
      </c>
      <c r="H24" s="1">
        <v>0.42171759299918299</v>
      </c>
      <c r="I24" s="1">
        <v>0.58248237251071699</v>
      </c>
      <c r="J24" s="1">
        <v>0.33376201870710298</v>
      </c>
      <c r="K24" s="1">
        <v>0.36801249985414702</v>
      </c>
      <c r="L24" s="1">
        <v>0.332336396856733</v>
      </c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CONCATENATE(Table15811[[#This Row],[lang]],"-",Table15811[[#This Row],[term]])</f>
        <v>german-sk3g</v>
      </c>
      <c r="F25" s="1">
        <v>0.40268771099107298</v>
      </c>
      <c r="G25" s="1">
        <v>0.449908429293225</v>
      </c>
      <c r="H25" s="1">
        <v>0.38942896869410398</v>
      </c>
      <c r="I25" s="1">
        <v>0.37200727853677701</v>
      </c>
      <c r="J25" s="1">
        <v>0.35157262140027401</v>
      </c>
      <c r="K25" s="1">
        <v>0.380137229297631</v>
      </c>
      <c r="L25" s="1">
        <v>0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CONCATENATE(Table15811[[#This Row],[lang]],"-",Table15811[[#This Row],[term]])</f>
        <v>russian-sk3g</v>
      </c>
      <c r="F26" s="1">
        <v>0.46465813899806502</v>
      </c>
      <c r="G26" s="1">
        <v>0.58804555592249497</v>
      </c>
      <c r="H26" s="1">
        <v>0.48276308502924797</v>
      </c>
      <c r="I26" s="1">
        <v>0.59837900783676901</v>
      </c>
      <c r="J26" s="1">
        <v>0.405733968997807</v>
      </c>
      <c r="K26" s="1">
        <v>0.35333646686354803</v>
      </c>
      <c r="L26" s="1">
        <v>0.36258424490987801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CONCATENATE(Table136912[[#This Row],[lang]],"-",Table136912[[#This Row],[term]])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CONCATENATE(Table136912[[#This Row],[lang]],"-",Table136912[[#This Row],[term]])</f>
        <v>english-1g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CONCATENATE(Table136912[[#This Row],[lang]],"-",Table136912[[#This Row],[term]])</f>
        <v>french-1g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CONCATENATE(Table136912[[#This Row],[lang]],"-",Table136912[[#This Row],[term]])</f>
        <v>german-1g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CONCATENATE(Table136912[[#This Row],[lang]],"-",Table136912[[#This Row],[term]])</f>
        <v>russian-1g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CONCATENATE(Table136912[[#This Row],[lang]],"-",Table136912[[#This Row],[term]])</f>
        <v>arabic-2g</v>
      </c>
      <c r="F35" s="1">
        <v>0.875</v>
      </c>
      <c r="G35" s="1">
        <v>1</v>
      </c>
      <c r="H35" s="1">
        <v>0.92307692307692302</v>
      </c>
      <c r="I35" s="1">
        <v>1</v>
      </c>
      <c r="J35" s="1">
        <v>1</v>
      </c>
      <c r="K35" s="1">
        <v>1</v>
      </c>
      <c r="L35" s="1">
        <v>1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CONCATENATE(Table136912[[#This Row],[lang]],"-",Table136912[[#This Row],[term]])</f>
        <v>english-2g</v>
      </c>
      <c r="F36" s="1">
        <v>0.875</v>
      </c>
      <c r="G36" s="1">
        <v>1</v>
      </c>
      <c r="H36" s="1">
        <v>0.88888888888888795</v>
      </c>
      <c r="I36" s="1">
        <v>0.88888888888888795</v>
      </c>
      <c r="J36" s="1">
        <v>1</v>
      </c>
      <c r="K36" s="1">
        <v>1</v>
      </c>
      <c r="L36" s="1">
        <v>0.83333333333333304</v>
      </c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CONCATENATE(Table136912[[#This Row],[lang]],"-",Table136912[[#This Row],[term]])</f>
        <v>french-2g</v>
      </c>
      <c r="F37" s="1">
        <v>0.83333333333333304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CONCATENATE(Table136912[[#This Row],[lang]],"-",Table136912[[#This Row],[term]])</f>
        <v>german-2g</v>
      </c>
      <c r="F38" s="1">
        <v>1</v>
      </c>
      <c r="G38" s="1">
        <v>1</v>
      </c>
      <c r="H38" s="1">
        <v>1</v>
      </c>
      <c r="I38" s="1">
        <v>0.85714285714285698</v>
      </c>
      <c r="J38" s="1">
        <v>1</v>
      </c>
      <c r="K38" s="1">
        <v>0.83333333333333304</v>
      </c>
      <c r="L38" s="1">
        <v>1</v>
      </c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CONCATENATE(Table136912[[#This Row],[lang]],"-",Table136912[[#This Row],[term]])</f>
        <v>russian-2g</v>
      </c>
      <c r="F39" s="1">
        <v>1</v>
      </c>
      <c r="G39" s="1">
        <v>1</v>
      </c>
      <c r="H39" s="1">
        <v>1</v>
      </c>
      <c r="I39" s="1">
        <v>0.90909090909090895</v>
      </c>
      <c r="J39" s="1">
        <v>1</v>
      </c>
      <c r="K39" s="1">
        <v>1</v>
      </c>
      <c r="L39" s="1">
        <v>1</v>
      </c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CONCATENATE(Table136912[[#This Row],[lang]],"-",Table136912[[#This Row],[term]])</f>
        <v>arabic-3g</v>
      </c>
      <c r="F40" s="1">
        <v>1</v>
      </c>
      <c r="G40" s="1">
        <v>1</v>
      </c>
      <c r="H40" s="1">
        <v>1</v>
      </c>
      <c r="I40" s="1">
        <v>0.91666666666666596</v>
      </c>
      <c r="J40" s="1">
        <v>1</v>
      </c>
      <c r="K40" s="1">
        <v>1</v>
      </c>
      <c r="L40" s="1">
        <v>1</v>
      </c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CONCATENATE(Table136912[[#This Row],[lang]],"-",Table136912[[#This Row],[term]])</f>
        <v>english-3g</v>
      </c>
      <c r="F41" s="1">
        <v>0.57142857142857095</v>
      </c>
      <c r="G41" s="1">
        <v>0.91666666666666596</v>
      </c>
      <c r="H41" s="1">
        <v>0.83333333333333304</v>
      </c>
      <c r="I41" s="1">
        <v>0.6</v>
      </c>
      <c r="J41" s="1">
        <v>1</v>
      </c>
      <c r="K41" s="1">
        <v>0.66666666666666596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CONCATENATE(Table136912[[#This Row],[lang]],"-",Table136912[[#This Row],[term]])</f>
        <v>french-3g</v>
      </c>
      <c r="F42" s="1">
        <v>1</v>
      </c>
      <c r="G42" s="1">
        <v>1</v>
      </c>
      <c r="H42" s="1">
        <v>0.875</v>
      </c>
      <c r="I42" s="1">
        <v>1</v>
      </c>
      <c r="J42" s="1">
        <v>1</v>
      </c>
      <c r="K42" s="1">
        <v>1</v>
      </c>
      <c r="L42" s="1">
        <v>1</v>
      </c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CONCATENATE(Table136912[[#This Row],[lang]],"-",Table136912[[#This Row],[term]])</f>
        <v>german-3g</v>
      </c>
      <c r="F43" s="1">
        <v>0.875</v>
      </c>
      <c r="G43" s="1">
        <v>1</v>
      </c>
      <c r="H43" s="1">
        <v>1</v>
      </c>
      <c r="I43" s="1">
        <v>1</v>
      </c>
      <c r="J43" s="1">
        <v>1</v>
      </c>
      <c r="K43" s="1">
        <v>0.8</v>
      </c>
      <c r="L43" s="1">
        <v>1</v>
      </c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CONCATENATE(Table136912[[#This Row],[lang]],"-",Table136912[[#This Row],[term]])</f>
        <v>russian-3g</v>
      </c>
      <c r="F44" s="1">
        <v>1</v>
      </c>
      <c r="G44" s="1">
        <v>1</v>
      </c>
      <c r="H44" s="1">
        <v>0.9</v>
      </c>
      <c r="I44" s="1">
        <v>1</v>
      </c>
      <c r="J44" s="1">
        <v>1</v>
      </c>
      <c r="K44" s="1">
        <v>1</v>
      </c>
      <c r="L44" s="1">
        <v>1</v>
      </c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CONCATENATE(Table136912[[#This Row],[lang]],"-",Table136912[[#This Row],[term]])</f>
        <v>arabic-sk2g</v>
      </c>
      <c r="F45" s="1">
        <v>1</v>
      </c>
      <c r="G45" s="1">
        <v>1</v>
      </c>
      <c r="H45" s="1">
        <v>0.8</v>
      </c>
      <c r="I45" s="1">
        <v>0.875</v>
      </c>
      <c r="J45" s="1">
        <v>1</v>
      </c>
      <c r="K45" s="1">
        <v>0.8</v>
      </c>
      <c r="L45" s="1">
        <v>1</v>
      </c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CONCATENATE(Table136912[[#This Row],[lang]],"-",Table136912[[#This Row],[term]])</f>
        <v>english-sk2g</v>
      </c>
      <c r="F46" s="1">
        <v>1</v>
      </c>
      <c r="G46" s="1">
        <v>1</v>
      </c>
      <c r="H46" s="1">
        <v>0.875</v>
      </c>
      <c r="I46" s="1">
        <v>0.66666666666666596</v>
      </c>
      <c r="J46" s="1">
        <v>1</v>
      </c>
      <c r="K46" s="1">
        <v>1</v>
      </c>
      <c r="L46" s="1">
        <v>0</v>
      </c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CONCATENATE(Table136912[[#This Row],[lang]],"-",Table136912[[#This Row],[term]])</f>
        <v>french-sk2g</v>
      </c>
      <c r="F47" s="1">
        <v>1</v>
      </c>
      <c r="G47" s="1">
        <v>0.77777777777777701</v>
      </c>
      <c r="H47" s="1">
        <v>0.83333333333333304</v>
      </c>
      <c r="I47" s="1">
        <v>1</v>
      </c>
      <c r="J47" s="1">
        <v>0.85714285714285698</v>
      </c>
      <c r="K47" s="1">
        <v>1</v>
      </c>
      <c r="L47" s="1">
        <v>1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CONCATENATE(Table136912[[#This Row],[lang]],"-",Table136912[[#This Row],[term]])</f>
        <v>german-sk2g</v>
      </c>
      <c r="F48" s="1">
        <v>0.8</v>
      </c>
      <c r="G48" s="1">
        <v>1</v>
      </c>
      <c r="H48" s="1">
        <v>1</v>
      </c>
      <c r="I48" s="1">
        <v>1</v>
      </c>
      <c r="J48" s="1">
        <v>1</v>
      </c>
      <c r="K48" s="1">
        <v>0.83333333333333304</v>
      </c>
      <c r="L48" s="1">
        <v>0.6</v>
      </c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CONCATENATE(Table136912[[#This Row],[lang]],"-",Table136912[[#This Row],[term]])</f>
        <v>russian-sk2g</v>
      </c>
      <c r="F49" s="1">
        <v>1</v>
      </c>
      <c r="G49" s="1">
        <v>0.875</v>
      </c>
      <c r="H49" s="1">
        <v>0.88888888888888795</v>
      </c>
      <c r="I49" s="1">
        <v>0.9</v>
      </c>
      <c r="J49" s="1">
        <v>1</v>
      </c>
      <c r="K49" s="1">
        <v>0.875</v>
      </c>
      <c r="L49" s="1">
        <v>1</v>
      </c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CONCATENATE(Table136912[[#This Row],[lang]],"-",Table136912[[#This Row],[term]])</f>
        <v>arabic-sk3g</v>
      </c>
      <c r="G50" s="1">
        <v>1</v>
      </c>
      <c r="H50" s="1">
        <v>1</v>
      </c>
      <c r="I50" s="1">
        <v>1</v>
      </c>
      <c r="J50" s="1">
        <v>0.8</v>
      </c>
      <c r="K50" s="1">
        <v>0.5</v>
      </c>
      <c r="L50" s="1">
        <v>1</v>
      </c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CONCATENATE(Table136912[[#This Row],[lang]],"-",Table136912[[#This Row],[term]])</f>
        <v>english-sk3g</v>
      </c>
      <c r="G51" s="1">
        <v>1</v>
      </c>
      <c r="H51" s="1">
        <v>0.85714285714285698</v>
      </c>
      <c r="I51" s="1">
        <v>0.90909090909090895</v>
      </c>
      <c r="J51" s="1">
        <v>1</v>
      </c>
      <c r="K51" s="1">
        <v>0.33333333333333298</v>
      </c>
      <c r="L51" s="1">
        <v>0.75</v>
      </c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CONCATENATE(Table136912[[#This Row],[lang]],"-",Table136912[[#This Row],[term]])</f>
        <v>french-sk3g</v>
      </c>
      <c r="G52" s="1">
        <v>1</v>
      </c>
      <c r="H52" s="1">
        <v>0.875</v>
      </c>
      <c r="I52" s="1">
        <v>1</v>
      </c>
      <c r="J52" s="1">
        <v>0.6</v>
      </c>
      <c r="K52" s="1">
        <v>0.75</v>
      </c>
      <c r="L52" s="1">
        <v>0.6</v>
      </c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CONCATENATE(Table136912[[#This Row],[lang]],"-",Table136912[[#This Row],[term]])</f>
        <v>german-sk3g</v>
      </c>
      <c r="G53" s="1">
        <v>1</v>
      </c>
      <c r="H53" s="1">
        <v>0.8</v>
      </c>
      <c r="I53" s="1">
        <v>0.75</v>
      </c>
      <c r="J53" s="1">
        <v>0.75</v>
      </c>
      <c r="K53" s="1">
        <v>0.6</v>
      </c>
      <c r="L53" s="1">
        <v>0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CONCATENATE(Table136912[[#This Row],[lang]],"-",Table136912[[#This Row],[term]])</f>
        <v>russian-sk3g</v>
      </c>
      <c r="G54" s="1">
        <v>0.88888888888888795</v>
      </c>
      <c r="H54" s="1">
        <v>0.83333333333333304</v>
      </c>
      <c r="I54" s="1">
        <v>0.875</v>
      </c>
      <c r="J54" s="1">
        <v>0.8</v>
      </c>
      <c r="K54" s="1">
        <v>0.5</v>
      </c>
      <c r="L54" s="1">
        <v>0.5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CONCATENATE(Table371013[[#This Row],[lang]],"-",Table371013[[#This Row],[term]])</f>
        <v>arabic-1g</v>
      </c>
      <c r="F58" s="1">
        <f t="shared" ref="F58:L82" si="0">_xlfn.LET(_xlpm.r,$E58,_xlpm.d,_xlfn.XLOOKUP(_xlpm.r,$E$2:$E$26,F$2:F$26),_xlpm.p,_xlfn.XLOOKUP(_xlpm.r,$E$30:$E$54,F$30:F$54),IFERROR(2*_xlpm.d*_xlpm.p/(_xlpm.d+_xlpm.p),0))</f>
        <v>1</v>
      </c>
      <c r="G58" s="1">
        <f t="shared" si="0"/>
        <v>0.84168965434948795</v>
      </c>
      <c r="H58" s="1">
        <f t="shared" si="0"/>
        <v>0.95166931068306027</v>
      </c>
      <c r="I58" s="1">
        <f t="shared" si="0"/>
        <v>0.99507197764451816</v>
      </c>
      <c r="J58" s="1">
        <f t="shared" si="0"/>
        <v>0.85892789218197552</v>
      </c>
      <c r="K58" s="1">
        <f t="shared" si="0"/>
        <v>0.96319723325067952</v>
      </c>
      <c r="L58" s="1">
        <f t="shared" si="0"/>
        <v>0.97389461988287518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CONCATENATE(Table371013[[#This Row],[lang]],"-",Table371013[[#This Row],[term]])</f>
        <v>arabic-2g</v>
      </c>
      <c r="F59" s="1">
        <f t="shared" si="0"/>
        <v>0.72397806276401433</v>
      </c>
      <c r="G59" s="1">
        <f t="shared" si="0"/>
        <v>0.95576250071413749</v>
      </c>
      <c r="H59" s="1">
        <f t="shared" si="0"/>
        <v>0.75363944117507897</v>
      </c>
      <c r="I59" s="1">
        <f t="shared" si="0"/>
        <v>0.80974425449455034</v>
      </c>
      <c r="J59" s="1">
        <f t="shared" si="0"/>
        <v>0.9386655964524423</v>
      </c>
      <c r="K59" s="1">
        <f t="shared" si="0"/>
        <v>0.88167126463399559</v>
      </c>
      <c r="L59" s="1">
        <f t="shared" si="0"/>
        <v>0.74062646233895779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CONCATENATE(Table371013[[#This Row],[lang]],"-",Table371013[[#This Row],[term]])</f>
        <v>arabic-3g</v>
      </c>
      <c r="F60" s="1">
        <f t="shared" si="0"/>
        <v>0.77755009764014915</v>
      </c>
      <c r="G60" s="1">
        <f t="shared" si="0"/>
        <v>0.72917899097821104</v>
      </c>
      <c r="H60" s="1">
        <f t="shared" si="0"/>
        <v>0.8478809253765901</v>
      </c>
      <c r="I60" s="1">
        <f t="shared" si="0"/>
        <v>0.67102052380081456</v>
      </c>
      <c r="J60" s="1">
        <f t="shared" si="0"/>
        <v>0.80975759877506925</v>
      </c>
      <c r="K60" s="1">
        <f t="shared" si="0"/>
        <v>0.84781240883274267</v>
      </c>
      <c r="L60" s="1">
        <f t="shared" si="0"/>
        <v>0.86543269270577505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CONCATENATE(Table371013[[#This Row],[lang]],"-",Table371013[[#This Row],[term]])</f>
        <v>arabic-sk2g</v>
      </c>
      <c r="F61" s="1">
        <f t="shared" si="0"/>
        <v>0.68807891770276242</v>
      </c>
      <c r="G61" s="1">
        <f t="shared" si="0"/>
        <v>0.71867327026259964</v>
      </c>
      <c r="H61" s="1">
        <f t="shared" si="0"/>
        <v>0.6407460195382334</v>
      </c>
      <c r="I61" s="1">
        <f t="shared" si="0"/>
        <v>0.66976913191084708</v>
      </c>
      <c r="J61" s="1">
        <f t="shared" si="0"/>
        <v>0.71912237760627695</v>
      </c>
      <c r="K61" s="1">
        <f t="shared" si="0"/>
        <v>0.69487422546396616</v>
      </c>
      <c r="L61" s="1">
        <f t="shared" si="0"/>
        <v>0.61789378149213714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CONCATENATE(Table371013[[#This Row],[lang]],"-",Table371013[[#This Row],[term]])</f>
        <v>arabic-sk3g</v>
      </c>
      <c r="F62" s="1">
        <f t="shared" si="0"/>
        <v>0</v>
      </c>
      <c r="G62" s="1">
        <f t="shared" si="0"/>
        <v>0.75387746657756172</v>
      </c>
      <c r="H62" s="1">
        <f t="shared" si="0"/>
        <v>0.66359595479597921</v>
      </c>
      <c r="I62" s="1">
        <f t="shared" si="0"/>
        <v>0.63996875616533666</v>
      </c>
      <c r="J62" s="1">
        <f t="shared" si="0"/>
        <v>0.56603066115293255</v>
      </c>
      <c r="K62" s="1">
        <f t="shared" si="0"/>
        <v>0.3679776429393668</v>
      </c>
      <c r="L62" s="1">
        <f t="shared" si="0"/>
        <v>0.62277000783238257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CONCATENATE(Table371013[[#This Row],[lang]],"-",Table371013[[#This Row],[term]])</f>
        <v>english-1g</v>
      </c>
      <c r="F63" s="1">
        <f t="shared" si="0"/>
        <v>0.67922239875092549</v>
      </c>
      <c r="G63" s="1">
        <f t="shared" si="0"/>
        <v>0.70148419070171086</v>
      </c>
      <c r="H63" s="1">
        <f t="shared" si="0"/>
        <v>0.73553084675257618</v>
      </c>
      <c r="I63" s="1">
        <f t="shared" si="0"/>
        <v>0.66074301703998006</v>
      </c>
      <c r="J63" s="1">
        <f t="shared" si="0"/>
        <v>0.67163028808664482</v>
      </c>
      <c r="K63" s="1">
        <f t="shared" si="0"/>
        <v>0.68554154177103255</v>
      </c>
      <c r="L63" s="1">
        <f t="shared" si="0"/>
        <v>0.65007519435601535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CONCATENATE(Table371013[[#This Row],[lang]],"-",Table371013[[#This Row],[term]])</f>
        <v>english-2g</v>
      </c>
      <c r="F64" s="1">
        <f t="shared" si="0"/>
        <v>0.58349890065873167</v>
      </c>
      <c r="G64" s="1">
        <f t="shared" si="0"/>
        <v>0.59993412017897441</v>
      </c>
      <c r="H64" s="1">
        <f t="shared" si="0"/>
        <v>0.59248146740094465</v>
      </c>
      <c r="I64" s="1">
        <f t="shared" si="0"/>
        <v>0.57436081599615529</v>
      </c>
      <c r="J64" s="1">
        <f t="shared" si="0"/>
        <v>0.6646742771088654</v>
      </c>
      <c r="K64" s="1">
        <f t="shared" si="0"/>
        <v>0.66786425010264239</v>
      </c>
      <c r="L64" s="1">
        <f t="shared" si="0"/>
        <v>0.57919458075600949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CONCATENATE(Table371013[[#This Row],[lang]],"-",Table371013[[#This Row],[term]])</f>
        <v>english-3g</v>
      </c>
      <c r="F65" s="1">
        <f t="shared" si="0"/>
        <v>0.45911258436176183</v>
      </c>
      <c r="G65" s="1">
        <f t="shared" si="0"/>
        <v>0.56416137919588716</v>
      </c>
      <c r="H65" s="1">
        <f t="shared" si="0"/>
        <v>0.60790542434257655</v>
      </c>
      <c r="I65" s="1">
        <f t="shared" si="0"/>
        <v>0.49069249161643697</v>
      </c>
      <c r="J65" s="1">
        <f t="shared" si="0"/>
        <v>0.626950957696922</v>
      </c>
      <c r="K65" s="1">
        <f t="shared" si="0"/>
        <v>0.47480924191746721</v>
      </c>
      <c r="L65" s="1">
        <f t="shared" si="0"/>
        <v>0.55688363812631847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CONCATENATE(Table371013[[#This Row],[lang]],"-",Table371013[[#This Row],[term]])</f>
        <v>english-sk2g</v>
      </c>
      <c r="F66" s="1">
        <f t="shared" si="0"/>
        <v>0.66701475065528615</v>
      </c>
      <c r="G66" s="1">
        <f t="shared" si="0"/>
        <v>0.59982046457292348</v>
      </c>
      <c r="H66" s="1">
        <f t="shared" si="0"/>
        <v>0.59886975751461213</v>
      </c>
      <c r="I66" s="1">
        <f t="shared" si="0"/>
        <v>0.45870881335697455</v>
      </c>
      <c r="J66" s="1">
        <f t="shared" si="0"/>
        <v>0.62704197366175307</v>
      </c>
      <c r="K66" s="1">
        <f t="shared" si="0"/>
        <v>0.62908167225106859</v>
      </c>
      <c r="L66" s="1">
        <f t="shared" si="0"/>
        <v>0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CONCATENATE(Table371013[[#This Row],[lang]],"-",Table371013[[#This Row],[term]])</f>
        <v>english-sk3g</v>
      </c>
      <c r="F67" s="1">
        <f t="shared" si="0"/>
        <v>0</v>
      </c>
      <c r="G67" s="1">
        <f t="shared" si="0"/>
        <v>0.71074214992568052</v>
      </c>
      <c r="H67" s="1">
        <f t="shared" si="0"/>
        <v>0.56177412479323485</v>
      </c>
      <c r="I67" s="1">
        <f t="shared" si="0"/>
        <v>0.59154117118603267</v>
      </c>
      <c r="J67" s="1">
        <f t="shared" si="0"/>
        <v>0.6029703035219266</v>
      </c>
      <c r="K67" s="1">
        <f t="shared" si="0"/>
        <v>0.3129297188541732</v>
      </c>
      <c r="L67" s="1">
        <f t="shared" si="0"/>
        <v>0.50383107020362083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CONCATENATE(Table371013[[#This Row],[lang]],"-",Table371013[[#This Row],[term]])</f>
        <v>french-1g</v>
      </c>
      <c r="F68" s="1">
        <f t="shared" si="0"/>
        <v>0.55999999999999905</v>
      </c>
      <c r="G68" s="1">
        <f t="shared" si="0"/>
        <v>0.65561029191006559</v>
      </c>
      <c r="H68" s="1">
        <f t="shared" si="0"/>
        <v>0.67815196238889963</v>
      </c>
      <c r="I68" s="1">
        <f t="shared" si="0"/>
        <v>0.68583090344306619</v>
      </c>
      <c r="J68" s="1">
        <f t="shared" si="0"/>
        <v>0.67527156944461597</v>
      </c>
      <c r="K68" s="1">
        <f t="shared" si="0"/>
        <v>0.60432714171264046</v>
      </c>
      <c r="L68" s="1">
        <f t="shared" si="0"/>
        <v>0.6337487687086476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CONCATENATE(Table371013[[#This Row],[lang]],"-",Table371013[[#This Row],[term]])</f>
        <v>french-2g</v>
      </c>
      <c r="F69" s="1">
        <f t="shared" si="0"/>
        <v>0.50959395561242393</v>
      </c>
      <c r="G69" s="1">
        <f t="shared" si="0"/>
        <v>0.6244689802325728</v>
      </c>
      <c r="H69" s="1">
        <f t="shared" si="0"/>
        <v>0.62493347838486357</v>
      </c>
      <c r="I69" s="1">
        <f t="shared" si="0"/>
        <v>0.64039235317706</v>
      </c>
      <c r="J69" s="1">
        <f t="shared" si="0"/>
        <v>0.6240336704740107</v>
      </c>
      <c r="K69" s="1">
        <f t="shared" si="0"/>
        <v>0.67668780108607163</v>
      </c>
      <c r="L69" s="1">
        <f t="shared" si="0"/>
        <v>0.59091457578917173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CONCATENATE(Table371013[[#This Row],[lang]],"-",Table371013[[#This Row],[term]])</f>
        <v>french-3g</v>
      </c>
      <c r="F70" s="1">
        <f t="shared" si="0"/>
        <v>0.58955335653510288</v>
      </c>
      <c r="G70" s="1">
        <f t="shared" si="0"/>
        <v>0.62890956234954676</v>
      </c>
      <c r="H70" s="1">
        <f t="shared" si="0"/>
        <v>0.53327838076974254</v>
      </c>
      <c r="I70" s="1">
        <f t="shared" si="0"/>
        <v>0.65034639779432779</v>
      </c>
      <c r="J70" s="1">
        <f t="shared" si="0"/>
        <v>0.69834434684175006</v>
      </c>
      <c r="K70" s="1">
        <f t="shared" si="0"/>
        <v>0.5332680527647734</v>
      </c>
      <c r="L70" s="1">
        <f t="shared" si="0"/>
        <v>0.53118506404936061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CONCATENATE(Table371013[[#This Row],[lang]],"-",Table371013[[#This Row],[term]])</f>
        <v>french-sk2g</v>
      </c>
      <c r="F71" s="1">
        <f t="shared" si="0"/>
        <v>0.6699325805591253</v>
      </c>
      <c r="G71" s="1">
        <f t="shared" si="0"/>
        <v>0.55600853363213587</v>
      </c>
      <c r="H71" s="1">
        <f t="shared" si="0"/>
        <v>0.51915517880663564</v>
      </c>
      <c r="I71" s="1">
        <f t="shared" si="0"/>
        <v>0.58898976102116107</v>
      </c>
      <c r="J71" s="1">
        <f t="shared" si="0"/>
        <v>0.61944837576898559</v>
      </c>
      <c r="K71" s="1">
        <f t="shared" si="0"/>
        <v>0.73253251555768806</v>
      </c>
      <c r="L71" s="1">
        <f t="shared" si="0"/>
        <v>0.50753844615076804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CONCATENATE(Table371013[[#This Row],[lang]],"-",Table371013[[#This Row],[term]])</f>
        <v>french-sk3g</v>
      </c>
      <c r="F72" s="1">
        <f t="shared" si="0"/>
        <v>0</v>
      </c>
      <c r="G72" s="1">
        <f t="shared" si="0"/>
        <v>0.64143261717466449</v>
      </c>
      <c r="H72" s="1">
        <f t="shared" si="0"/>
        <v>0.5691337818912704</v>
      </c>
      <c r="I72" s="1">
        <f t="shared" si="0"/>
        <v>0.73616285732973907</v>
      </c>
      <c r="J72" s="1">
        <f t="shared" si="0"/>
        <v>0.42892558748864107</v>
      </c>
      <c r="K72" s="1">
        <f t="shared" si="0"/>
        <v>0.49375006974719471</v>
      </c>
      <c r="L72" s="1">
        <f t="shared" si="0"/>
        <v>0.42774654896301512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CONCATENATE(Table371013[[#This Row],[lang]],"-",Table371013[[#This Row],[term]])</f>
        <v>german-1g</v>
      </c>
      <c r="F73" s="1">
        <f t="shared" si="0"/>
        <v>0</v>
      </c>
      <c r="G73" s="1">
        <f t="shared" si="0"/>
        <v>0.66015046928002907</v>
      </c>
      <c r="H73" s="1">
        <f t="shared" si="0"/>
        <v>0.65409411507061344</v>
      </c>
      <c r="I73" s="1">
        <f t="shared" si="0"/>
        <v>0.66411422943207177</v>
      </c>
      <c r="J73" s="1">
        <f t="shared" si="0"/>
        <v>0.65137832030762144</v>
      </c>
      <c r="K73" s="1">
        <f t="shared" si="0"/>
        <v>0.65913904756418606</v>
      </c>
      <c r="L73" s="1">
        <f t="shared" si="0"/>
        <v>0.66428891544633151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CONCATENATE(Table371013[[#This Row],[lang]],"-",Table371013[[#This Row],[term]])</f>
        <v>german-2g</v>
      </c>
      <c r="F74" s="1">
        <f t="shared" si="0"/>
        <v>0.62482762003735459</v>
      </c>
      <c r="G74" s="1">
        <f t="shared" si="0"/>
        <v>0.60887593186448064</v>
      </c>
      <c r="H74" s="1">
        <f t="shared" si="0"/>
        <v>0.61548077691110825</v>
      </c>
      <c r="I74" s="1">
        <f t="shared" si="0"/>
        <v>0.55416637572081395</v>
      </c>
      <c r="J74" s="1">
        <f t="shared" si="0"/>
        <v>0.63680169802644337</v>
      </c>
      <c r="K74" s="1">
        <f t="shared" si="0"/>
        <v>0.55112688987816694</v>
      </c>
      <c r="L74" s="1">
        <f t="shared" si="0"/>
        <v>0.59999999999999942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CONCATENATE(Table371013[[#This Row],[lang]],"-",Table371013[[#This Row],[term]])</f>
        <v>german-3g</v>
      </c>
      <c r="F75" s="1">
        <f t="shared" si="0"/>
        <v>0.55758309323274002</v>
      </c>
      <c r="G75" s="1">
        <f t="shared" si="0"/>
        <v>0.61815164541373546</v>
      </c>
      <c r="H75" s="1">
        <f t="shared" si="0"/>
        <v>0.6540634425841293</v>
      </c>
      <c r="I75" s="1">
        <f t="shared" si="0"/>
        <v>0.59697878506755109</v>
      </c>
      <c r="J75" s="1">
        <f t="shared" si="0"/>
        <v>0.64394420736214919</v>
      </c>
      <c r="K75" s="1">
        <f t="shared" si="0"/>
        <v>0.60353710611446298</v>
      </c>
      <c r="L75" s="1">
        <f t="shared" si="0"/>
        <v>0.7253717471262362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CONCATENATE(Table371013[[#This Row],[lang]],"-",Table371013[[#This Row],[term]])</f>
        <v>german-sk2g</v>
      </c>
      <c r="F76" s="1">
        <f t="shared" si="0"/>
        <v>0.54032173132703454</v>
      </c>
      <c r="G76" s="1">
        <f t="shared" si="0"/>
        <v>0.62197879346479146</v>
      </c>
      <c r="H76" s="1">
        <f t="shared" si="0"/>
        <v>0.5853037070006244</v>
      </c>
      <c r="I76" s="1">
        <f t="shared" si="0"/>
        <v>0.55871904887702739</v>
      </c>
      <c r="J76" s="1">
        <f t="shared" si="0"/>
        <v>0.61548677684471342</v>
      </c>
      <c r="K76" s="1">
        <f t="shared" si="0"/>
        <v>0.55057471606399311</v>
      </c>
      <c r="L76" s="1">
        <f t="shared" si="0"/>
        <v>0.43461700771292772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CONCATENATE(Table371013[[#This Row],[lang]],"-",Table371013[[#This Row],[term]])</f>
        <v>german-sk3g</v>
      </c>
      <c r="F77" s="1">
        <f t="shared" si="0"/>
        <v>0</v>
      </c>
      <c r="G77" s="1">
        <f t="shared" si="0"/>
        <v>0.6206025431723825</v>
      </c>
      <c r="H77" s="1">
        <f t="shared" si="0"/>
        <v>0.5238533500614706</v>
      </c>
      <c r="I77" s="1">
        <f t="shared" si="0"/>
        <v>0.49733270762100068</v>
      </c>
      <c r="J77" s="1">
        <f t="shared" si="0"/>
        <v>0.47873278788470075</v>
      </c>
      <c r="K77" s="1">
        <f t="shared" si="0"/>
        <v>0.46540898715177476</v>
      </c>
      <c r="L77" s="1">
        <f t="shared" si="0"/>
        <v>0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CONCATENATE(Table371013[[#This Row],[lang]],"-",Table371013[[#This Row],[term]])</f>
        <v>russian-1g</v>
      </c>
      <c r="F78" s="1">
        <f t="shared" si="0"/>
        <v>1</v>
      </c>
      <c r="G78" s="1">
        <f t="shared" si="0"/>
        <v>0.86764742012342855</v>
      </c>
      <c r="H78" s="1">
        <f t="shared" si="0"/>
        <v>0.82658046178520139</v>
      </c>
      <c r="I78" s="1">
        <f t="shared" si="0"/>
        <v>1</v>
      </c>
      <c r="J78" s="1">
        <f t="shared" si="0"/>
        <v>0.92897511451604808</v>
      </c>
      <c r="K78" s="1">
        <f t="shared" si="0"/>
        <v>0.91854106055216567</v>
      </c>
      <c r="L78" s="1">
        <f t="shared" si="0"/>
        <v>0.99143628269864581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CONCATENATE(Table371013[[#This Row],[lang]],"-",Table371013[[#This Row],[term]])</f>
        <v>russian-2g</v>
      </c>
      <c r="F79" s="1">
        <f t="shared" si="0"/>
        <v>0.79448817757407941</v>
      </c>
      <c r="G79" s="1">
        <f t="shared" si="0"/>
        <v>0.70008645681570225</v>
      </c>
      <c r="H79" s="1">
        <f t="shared" si="0"/>
        <v>0.72564893903339855</v>
      </c>
      <c r="I79" s="1">
        <f t="shared" si="0"/>
        <v>0.83177882933130731</v>
      </c>
      <c r="J79" s="1">
        <f t="shared" si="0"/>
        <v>0.88320790302567287</v>
      </c>
      <c r="K79" s="1">
        <f t="shared" si="0"/>
        <v>0.65239598000799448</v>
      </c>
      <c r="L79" s="1">
        <f t="shared" si="0"/>
        <v>0.75010251855980625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CONCATENATE(Table371013[[#This Row],[lang]],"-",Table371013[[#This Row],[term]])</f>
        <v>russian-3g</v>
      </c>
      <c r="F80" s="1">
        <f t="shared" si="0"/>
        <v>0.64518275565488525</v>
      </c>
      <c r="G80" s="1">
        <f t="shared" si="0"/>
        <v>0.84846110915585116</v>
      </c>
      <c r="H80" s="1">
        <f t="shared" si="0"/>
        <v>0.66188846738675222</v>
      </c>
      <c r="I80" s="1">
        <f t="shared" si="0"/>
        <v>0.69445131337357313</v>
      </c>
      <c r="J80" s="1">
        <f t="shared" si="0"/>
        <v>0.87760683906657655</v>
      </c>
      <c r="K80" s="1">
        <f t="shared" si="0"/>
        <v>0.7723534858689256</v>
      </c>
      <c r="L80" s="1">
        <f t="shared" si="0"/>
        <v>0.76465008875711371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CONCATENATE(Table371013[[#This Row],[lang]],"-",Table371013[[#This Row],[term]])</f>
        <v>russian-sk2g</v>
      </c>
      <c r="F81" s="1">
        <f t="shared" si="0"/>
        <v>0.65500775174722936</v>
      </c>
      <c r="G81" s="1">
        <f t="shared" si="0"/>
        <v>0.67385013313539199</v>
      </c>
      <c r="H81" s="1">
        <f t="shared" si="0"/>
        <v>0.64884111601017347</v>
      </c>
      <c r="I81" s="1">
        <f t="shared" si="0"/>
        <v>0.62397820029800555</v>
      </c>
      <c r="J81" s="1">
        <f t="shared" si="0"/>
        <v>0.70164541705483507</v>
      </c>
      <c r="K81" s="1">
        <f t="shared" si="0"/>
        <v>0.61157732690161215</v>
      </c>
      <c r="L81" s="1">
        <f t="shared" si="0"/>
        <v>0.62435257344432948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CONCATENATE(Table371013[[#This Row],[lang]],"-",Table371013[[#This Row],[term]])</f>
        <v>russian-sk3g</v>
      </c>
      <c r="F82" s="1">
        <f t="shared" si="0"/>
        <v>0</v>
      </c>
      <c r="G82" s="1">
        <f t="shared" si="0"/>
        <v>0.70782716545926205</v>
      </c>
      <c r="H82" s="1">
        <f t="shared" si="0"/>
        <v>0.61135729152462936</v>
      </c>
      <c r="I82" s="1">
        <f t="shared" si="0"/>
        <v>0.71072226368407554</v>
      </c>
      <c r="J82" s="1">
        <f t="shared" si="0"/>
        <v>0.5384059561132527</v>
      </c>
      <c r="K82" s="1">
        <f t="shared" si="0"/>
        <v>0.41406465161654454</v>
      </c>
      <c r="L82" s="1">
        <f t="shared" si="0"/>
        <v>0.42034647288017707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63A4-B53A-474D-8877-DC5C732AA33A}">
  <dimension ref="A1:M82"/>
  <sheetViews>
    <sheetView tabSelected="1" workbookViewId="0">
      <selection activeCell="C17" sqref="C17"/>
    </sheetView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CONCATENATE(Table158[[#This Row],[lang]],"-",Table158[[#This Row],[term]])</f>
        <v>arabic-1g</v>
      </c>
      <c r="F2" s="1">
        <v>0.72627114448646901</v>
      </c>
      <c r="G2" s="1">
        <v>0.58940866382837798</v>
      </c>
      <c r="H2" s="1">
        <v>0.910151502823209</v>
      </c>
      <c r="I2" s="1">
        <v>1</v>
      </c>
      <c r="J2" s="1">
        <v>0.78671876197270296</v>
      </c>
      <c r="K2" s="1">
        <v>0.76949021098424397</v>
      </c>
      <c r="L2" s="1">
        <v>0.81894537739532602</v>
      </c>
    </row>
    <row r="3" spans="1:13" ht="27" customHeight="1">
      <c r="A3">
        <v>6</v>
      </c>
      <c r="B3" t="s">
        <v>1</v>
      </c>
      <c r="C3" t="s">
        <v>18</v>
      </c>
      <c r="D3" t="s">
        <v>6</v>
      </c>
      <c r="E3" t="str">
        <f>CONCATENATE(Table158[[#This Row],[lang]],"-",Table158[[#This Row],[term]])</f>
        <v>arabic-2g</v>
      </c>
      <c r="F3" s="1">
        <v>0.55186250653448399</v>
      </c>
      <c r="G3" s="1">
        <v>0.56491548195487595</v>
      </c>
      <c r="H3" s="1">
        <v>0.64509292322631095</v>
      </c>
      <c r="I3" s="1">
        <v>0.83670621588763405</v>
      </c>
      <c r="J3" s="1">
        <v>0.904691018802258</v>
      </c>
      <c r="K3" s="1">
        <v>0.70067060407051895</v>
      </c>
      <c r="L3" s="1">
        <v>0.78032386598964298</v>
      </c>
    </row>
    <row r="4" spans="1:13" ht="27" customHeight="1">
      <c r="A4">
        <v>11</v>
      </c>
      <c r="B4" t="s">
        <v>2</v>
      </c>
      <c r="C4" t="s">
        <v>18</v>
      </c>
      <c r="D4" t="s">
        <v>6</v>
      </c>
      <c r="E4" t="str">
        <f>CONCATENATE(Table158[[#This Row],[lang]],"-",Table158[[#This Row],[term]])</f>
        <v>arabic-3g</v>
      </c>
      <c r="F4" s="1">
        <v>0.498842765830111</v>
      </c>
      <c r="G4" s="1">
        <v>0.62168906531669499</v>
      </c>
      <c r="H4" s="1">
        <v>0.57327446843386798</v>
      </c>
      <c r="I4" s="1">
        <v>0.76591154273444195</v>
      </c>
      <c r="J4" s="1">
        <v>0.57753360054626601</v>
      </c>
      <c r="K4" s="1">
        <v>0.54602417254181301</v>
      </c>
      <c r="L4" s="1">
        <v>0.54694729362669103</v>
      </c>
    </row>
    <row r="5" spans="1:13" ht="27" customHeight="1">
      <c r="A5">
        <v>16</v>
      </c>
      <c r="B5" t="s">
        <v>3</v>
      </c>
      <c r="C5" t="s">
        <v>18</v>
      </c>
      <c r="D5" t="s">
        <v>6</v>
      </c>
      <c r="E5" t="str">
        <f>CONCATENATE(Table158[[#This Row],[lang]],"-",Table158[[#This Row],[term]])</f>
        <v>arabic-sk2g</v>
      </c>
      <c r="F5" s="1">
        <v>0.58872614539121504</v>
      </c>
      <c r="G5" s="1">
        <v>0.567080584851964</v>
      </c>
      <c r="H5" s="1">
        <v>0.61648077514754096</v>
      </c>
      <c r="I5" s="1">
        <v>0.48994233273813897</v>
      </c>
      <c r="J5" s="1">
        <v>0.43921311208483199</v>
      </c>
      <c r="K5" s="1">
        <v>0.66280152541635995</v>
      </c>
      <c r="L5" s="1">
        <v>0.34907275503048102</v>
      </c>
    </row>
    <row r="6" spans="1:13" ht="27" customHeight="1">
      <c r="A6">
        <v>21</v>
      </c>
      <c r="B6" t="s">
        <v>4</v>
      </c>
      <c r="C6" t="s">
        <v>18</v>
      </c>
      <c r="D6" t="s">
        <v>6</v>
      </c>
      <c r="E6" t="str">
        <f>CONCATENATE(Table158[[#This Row],[lang]],"-",Table158[[#This Row],[term]])</f>
        <v>arabic-sk3g</v>
      </c>
      <c r="F6" s="1">
        <v>0.62064936774647605</v>
      </c>
      <c r="G6" s="1">
        <v>0.52554712326875297</v>
      </c>
      <c r="H6" s="1">
        <v>0.612739131693398</v>
      </c>
      <c r="I6" s="1">
        <v>0.52432822876834995</v>
      </c>
      <c r="J6" s="1">
        <v>0.45369922666868701</v>
      </c>
      <c r="K6" s="1">
        <v>0.46732763259203303</v>
      </c>
      <c r="L6" s="1">
        <v>0.391373846093859</v>
      </c>
    </row>
    <row r="7" spans="1:13" ht="27" customHeight="1">
      <c r="A7">
        <v>2</v>
      </c>
      <c r="B7" t="s">
        <v>0</v>
      </c>
      <c r="C7" t="s">
        <v>18</v>
      </c>
      <c r="D7" t="s">
        <v>7</v>
      </c>
      <c r="E7" t="str">
        <f>CONCATENATE(Table158[[#This Row],[lang]],"-",Table158[[#This Row],[term]])</f>
        <v>english-1g</v>
      </c>
      <c r="F7" s="1">
        <v>0.51950725784591301</v>
      </c>
      <c r="G7" s="1">
        <v>0.52875110260652403</v>
      </c>
      <c r="H7" s="1">
        <v>0.49536538899698301</v>
      </c>
      <c r="I7" s="1">
        <v>0.47372893753012901</v>
      </c>
      <c r="J7" s="1">
        <v>0.47664147721890798</v>
      </c>
      <c r="K7" s="1">
        <v>0.494869057421228</v>
      </c>
      <c r="L7" s="1">
        <v>0.47744426570757398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CONCATENATE(Table158[[#This Row],[lang]],"-",Table158[[#This Row],[term]])</f>
        <v>english-2g</v>
      </c>
      <c r="F8" s="1">
        <v>0.42074683464905099</v>
      </c>
      <c r="G8" s="1">
        <v>0.47484040654977</v>
      </c>
      <c r="H8" s="1">
        <v>0.43977415006223602</v>
      </c>
      <c r="I8" s="1">
        <v>0.46191107022215999</v>
      </c>
      <c r="J8" s="1">
        <v>0.47466241257411501</v>
      </c>
      <c r="K8" s="1">
        <v>0.51858771179506802</v>
      </c>
      <c r="L8" s="1">
        <v>0.42529913521678497</v>
      </c>
    </row>
    <row r="9" spans="1:13" ht="27" customHeight="1">
      <c r="A9">
        <v>12</v>
      </c>
      <c r="B9" t="s">
        <v>2</v>
      </c>
      <c r="C9" t="s">
        <v>18</v>
      </c>
      <c r="D9" t="s">
        <v>7</v>
      </c>
      <c r="E9" t="str">
        <f>CONCATENATE(Table158[[#This Row],[lang]],"-",Table158[[#This Row],[term]])</f>
        <v>english-3g</v>
      </c>
      <c r="F9" s="1">
        <v>0.48770139101495802</v>
      </c>
      <c r="G9" s="1">
        <v>0.49074594906436297</v>
      </c>
      <c r="H9" s="1">
        <v>0.47950523786795801</v>
      </c>
      <c r="I9" s="1">
        <v>0.438355152083925</v>
      </c>
      <c r="J9" s="1">
        <v>0.438099638150653</v>
      </c>
      <c r="K9" s="1">
        <v>0.494688015030401</v>
      </c>
      <c r="L9" s="1">
        <v>0.39019166378601799</v>
      </c>
    </row>
    <row r="10" spans="1:13" ht="27" customHeight="1">
      <c r="A10">
        <v>17</v>
      </c>
      <c r="B10" t="s">
        <v>3</v>
      </c>
      <c r="C10" t="s">
        <v>18</v>
      </c>
      <c r="D10" t="s">
        <v>7</v>
      </c>
      <c r="E10" t="str">
        <f>CONCATENATE(Table158[[#This Row],[lang]],"-",Table158[[#This Row],[term]])</f>
        <v>english-sk2g</v>
      </c>
      <c r="F10" s="1">
        <v>0.395730805665022</v>
      </c>
      <c r="G10" s="1">
        <v>0.368494251845495</v>
      </c>
      <c r="H10" s="1">
        <v>0.446226966968227</v>
      </c>
      <c r="I10" s="1">
        <v>0.40587186801283998</v>
      </c>
      <c r="J10" s="1">
        <v>0.42910090266314799</v>
      </c>
      <c r="K10" s="1">
        <v>0.532162503528682</v>
      </c>
      <c r="L10" s="1">
        <v>0.31185574321576798</v>
      </c>
    </row>
    <row r="11" spans="1:13" ht="27" customHeight="1">
      <c r="A11">
        <v>22</v>
      </c>
      <c r="B11" t="s">
        <v>4</v>
      </c>
      <c r="C11" t="s">
        <v>18</v>
      </c>
      <c r="D11" t="s">
        <v>7</v>
      </c>
      <c r="E11" t="str">
        <f>CONCATENATE(Table158[[#This Row],[lang]],"-",Table158[[#This Row],[term]])</f>
        <v>english-sk3g</v>
      </c>
      <c r="F11" s="1">
        <v>0.36351184967905498</v>
      </c>
      <c r="G11" s="1">
        <v>0.49688506352087503</v>
      </c>
      <c r="H11" s="1">
        <v>0.44299812916762399</v>
      </c>
      <c r="I11" s="1">
        <v>0.36978558232875602</v>
      </c>
      <c r="J11" s="1">
        <v>0.327815018824891</v>
      </c>
      <c r="K11" s="1">
        <v>0.33126777471960001</v>
      </c>
      <c r="L11" s="1">
        <v>0.31579689506743902</v>
      </c>
    </row>
    <row r="12" spans="1:13" ht="27" customHeight="1">
      <c r="A12">
        <v>3</v>
      </c>
      <c r="B12" t="s">
        <v>0</v>
      </c>
      <c r="C12" t="s">
        <v>18</v>
      </c>
      <c r="D12" t="s">
        <v>8</v>
      </c>
      <c r="E12" t="str">
        <f>CONCATENATE(Table158[[#This Row],[lang]],"-",Table158[[#This Row],[term]])</f>
        <v>french-1g</v>
      </c>
      <c r="F12" s="1">
        <v>0.53057184834684401</v>
      </c>
      <c r="G12" s="1">
        <v>0.50199215811175801</v>
      </c>
      <c r="H12" s="1">
        <v>0.41987533282628198</v>
      </c>
      <c r="I12" s="1">
        <v>0.49206763301977502</v>
      </c>
      <c r="J12" s="1">
        <v>0.48688679416178599</v>
      </c>
      <c r="K12" s="1">
        <v>0.46942305760000202</v>
      </c>
      <c r="L12" s="1">
        <v>0.464789390310335</v>
      </c>
    </row>
    <row r="13" spans="1:13" ht="27" customHeight="1">
      <c r="A13">
        <v>8</v>
      </c>
      <c r="B13" t="s">
        <v>1</v>
      </c>
      <c r="C13" t="s">
        <v>18</v>
      </c>
      <c r="D13" t="s">
        <v>8</v>
      </c>
      <c r="E13" t="str">
        <f>CONCATENATE(Table158[[#This Row],[lang]],"-",Table158[[#This Row],[term]])</f>
        <v>french-2g</v>
      </c>
      <c r="F13" s="1">
        <v>0.46102346880310202</v>
      </c>
      <c r="G13" s="1">
        <v>0.49758102718313502</v>
      </c>
      <c r="H13" s="1">
        <v>0.46487328023959801</v>
      </c>
      <c r="I13" s="1">
        <v>0.43499891595220502</v>
      </c>
      <c r="J13" s="1">
        <v>0.40522651491396</v>
      </c>
      <c r="K13" s="1">
        <v>0.420418482899376</v>
      </c>
      <c r="L13" s="1">
        <v>0.49289164742357799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CONCATENATE(Table158[[#This Row],[lang]],"-",Table158[[#This Row],[term]])</f>
        <v>french-3g</v>
      </c>
      <c r="F14" s="1">
        <v>0.447910612171599</v>
      </c>
      <c r="G14" s="1">
        <v>0.44057221738819502</v>
      </c>
      <c r="H14" s="1">
        <v>0.48643670785377402</v>
      </c>
      <c r="I14" s="1">
        <v>0.51964493881270502</v>
      </c>
      <c r="J14" s="1">
        <v>0.491720884088718</v>
      </c>
      <c r="K14" s="1">
        <v>0.43301270189221902</v>
      </c>
      <c r="L14" s="1">
        <v>0.53812200250063102</v>
      </c>
    </row>
    <row r="15" spans="1:13" ht="27" customHeight="1">
      <c r="A15">
        <v>18</v>
      </c>
      <c r="B15" t="s">
        <v>3</v>
      </c>
      <c r="C15" t="s">
        <v>18</v>
      </c>
      <c r="D15" t="s">
        <v>8</v>
      </c>
      <c r="E15" t="str">
        <f>CONCATENATE(Table158[[#This Row],[lang]],"-",Table158[[#This Row],[term]])</f>
        <v>french-sk2g</v>
      </c>
      <c r="F15" s="1">
        <v>0.47590581428050499</v>
      </c>
      <c r="G15" s="1">
        <v>0.44954929263430099</v>
      </c>
      <c r="H15" s="1">
        <v>0.439766375695963</v>
      </c>
      <c r="I15" s="1">
        <v>0.412663282806145</v>
      </c>
      <c r="J15" s="1">
        <v>0.45428014820803397</v>
      </c>
      <c r="K15" s="1">
        <v>0.400527448472557</v>
      </c>
      <c r="L15" s="1">
        <v>0.31764902156452601</v>
      </c>
    </row>
    <row r="16" spans="1:13" ht="27" customHeight="1">
      <c r="A16">
        <v>23</v>
      </c>
      <c r="B16" t="s">
        <v>4</v>
      </c>
      <c r="C16" t="s">
        <v>18</v>
      </c>
      <c r="D16" t="s">
        <v>8</v>
      </c>
      <c r="E16" t="str">
        <f>CONCATENATE(Table158[[#This Row],[lang]],"-",Table158[[#This Row],[term]])</f>
        <v>french-sk3g</v>
      </c>
      <c r="F16" s="1">
        <v>0.35027026647728199</v>
      </c>
      <c r="G16" s="1">
        <v>0.37444361936092502</v>
      </c>
      <c r="H16" s="1">
        <v>0.38244586073706499</v>
      </c>
      <c r="I16" s="1">
        <v>0.349807491564672</v>
      </c>
      <c r="J16" s="1">
        <v>0.32634768019212101</v>
      </c>
      <c r="K16" s="1">
        <v>0.29508196721311403</v>
      </c>
      <c r="L16" s="1">
        <v>0.32463153148750801</v>
      </c>
    </row>
    <row r="17" spans="1:13" ht="27" customHeight="1">
      <c r="A17">
        <v>4</v>
      </c>
      <c r="B17" t="s">
        <v>0</v>
      </c>
      <c r="C17" t="s">
        <v>18</v>
      </c>
      <c r="D17" t="s">
        <v>9</v>
      </c>
      <c r="E17" t="str">
        <f>CONCATENATE(Table158[[#This Row],[lang]],"-",Table158[[#This Row],[term]])</f>
        <v>german-1g</v>
      </c>
      <c r="F17" s="1">
        <v>0.46680940885349598</v>
      </c>
      <c r="G17" s="1">
        <v>0.43258090632935497</v>
      </c>
      <c r="H17" s="1">
        <v>0.50313280799374904</v>
      </c>
      <c r="I17" s="1">
        <v>0.43065755962242802</v>
      </c>
      <c r="J17" s="1">
        <v>0.49981487410813902</v>
      </c>
      <c r="K17" s="1">
        <v>0.472770249381257</v>
      </c>
      <c r="L17" s="1">
        <v>0.48761919623502797</v>
      </c>
    </row>
    <row r="18" spans="1:13" ht="27" customHeight="1">
      <c r="A18">
        <v>9</v>
      </c>
      <c r="B18" t="s">
        <v>1</v>
      </c>
      <c r="C18" t="s">
        <v>18</v>
      </c>
      <c r="D18" t="s">
        <v>9</v>
      </c>
      <c r="E18" t="str">
        <f>CONCATENATE(Table158[[#This Row],[lang]],"-",Table158[[#This Row],[term]])</f>
        <v>german-2g</v>
      </c>
      <c r="F18" s="1">
        <v>0.52442812314419296</v>
      </c>
      <c r="G18" s="1">
        <v>0.51487903077317598</v>
      </c>
      <c r="H18" s="1">
        <v>0.453886314860796</v>
      </c>
      <c r="I18" s="1">
        <v>0.451801001804922</v>
      </c>
      <c r="J18" s="1">
        <v>0.431210127952941</v>
      </c>
      <c r="K18" s="1">
        <v>0.41944144487302598</v>
      </c>
      <c r="L18" s="1">
        <v>0.38077976997226998</v>
      </c>
    </row>
    <row r="19" spans="1:13" ht="27" customHeight="1">
      <c r="A19">
        <v>14</v>
      </c>
      <c r="B19" t="s">
        <v>2</v>
      </c>
      <c r="C19" t="s">
        <v>18</v>
      </c>
      <c r="D19" t="s">
        <v>9</v>
      </c>
      <c r="E19" t="str">
        <f>CONCATENATE(Table158[[#This Row],[lang]],"-",Table158[[#This Row],[term]])</f>
        <v>german-3g</v>
      </c>
      <c r="F19" s="1">
        <v>0.43083423427794498</v>
      </c>
      <c r="G19" s="1">
        <v>0.43706613210251299</v>
      </c>
      <c r="H19" s="1">
        <v>0.50874459557831098</v>
      </c>
      <c r="I19" s="1">
        <v>0.48088911755344899</v>
      </c>
      <c r="J19" s="1">
        <v>0.414048800551574</v>
      </c>
      <c r="K19" s="1">
        <v>0.44066425864579201</v>
      </c>
      <c r="L19" s="1">
        <v>0.43461349368017599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CONCATENATE(Table158[[#This Row],[lang]],"-",Table158[[#This Row],[term]])</f>
        <v>german-sk2g</v>
      </c>
      <c r="F20" s="1">
        <v>0.38312341424135399</v>
      </c>
      <c r="G20" s="1">
        <v>0.448426379648451</v>
      </c>
      <c r="H20" s="1">
        <v>0.409083706908137</v>
      </c>
      <c r="I20" s="1">
        <v>0.43043481328210398</v>
      </c>
      <c r="J20" s="1">
        <v>0.44934829702372697</v>
      </c>
      <c r="K20" s="1">
        <v>0.41725454228129299</v>
      </c>
      <c r="L20" s="1">
        <v>0.33427389512834499</v>
      </c>
    </row>
    <row r="21" spans="1:13" ht="27" customHeight="1">
      <c r="A21">
        <v>24</v>
      </c>
      <c r="B21" t="s">
        <v>4</v>
      </c>
      <c r="C21" t="s">
        <v>18</v>
      </c>
      <c r="D21" t="s">
        <v>9</v>
      </c>
      <c r="E21" t="str">
        <f>CONCATENATE(Table158[[#This Row],[lang]],"-",Table158[[#This Row],[term]])</f>
        <v>german-sk3g</v>
      </c>
      <c r="F21" s="1">
        <v>0.46262313119993798</v>
      </c>
      <c r="G21" s="1">
        <v>0.45240130322481198</v>
      </c>
      <c r="H21" s="1">
        <v>0.381765458498663</v>
      </c>
      <c r="I21" s="1">
        <v>0.42754564925191701</v>
      </c>
      <c r="J21" s="1">
        <v>0.405480133038226</v>
      </c>
      <c r="K21" s="1">
        <v>0.38624972817663</v>
      </c>
      <c r="L21" s="1">
        <v>0.34428837151234198</v>
      </c>
    </row>
    <row r="22" spans="1:13" ht="27" customHeight="1">
      <c r="A22">
        <v>5</v>
      </c>
      <c r="B22" t="s">
        <v>0</v>
      </c>
      <c r="C22" t="s">
        <v>18</v>
      </c>
      <c r="D22" t="s">
        <v>10</v>
      </c>
      <c r="E22" t="str">
        <f>CONCATENATE(Table158[[#This Row],[lang]],"-",Table158[[#This Row],[term]])</f>
        <v>russian-1g</v>
      </c>
      <c r="F22" s="1">
        <v>0.79225871928825697</v>
      </c>
      <c r="G22" s="1">
        <v>0.87740901969110696</v>
      </c>
      <c r="H22" s="1">
        <v>1</v>
      </c>
      <c r="I22" s="1">
        <v>0.95973560978870198</v>
      </c>
      <c r="J22" s="1">
        <v>0.97746754023055205</v>
      </c>
      <c r="K22" s="1">
        <v>0.754355598834762</v>
      </c>
      <c r="L22" s="1">
        <v>0.89659203760347705</v>
      </c>
    </row>
    <row r="23" spans="1:13" ht="27" customHeight="1">
      <c r="A23">
        <v>10</v>
      </c>
      <c r="B23" t="s">
        <v>1</v>
      </c>
      <c r="C23" t="s">
        <v>18</v>
      </c>
      <c r="D23" t="s">
        <v>10</v>
      </c>
      <c r="E23" t="str">
        <f>CONCATENATE(Table158[[#This Row],[lang]],"-",Table158[[#This Row],[term]])</f>
        <v>russian-2g</v>
      </c>
      <c r="F23" s="1">
        <v>0.57772470293700695</v>
      </c>
      <c r="G23" s="1">
        <v>0.632155291240449</v>
      </c>
      <c r="H23" s="1">
        <v>0.58356068177645803</v>
      </c>
      <c r="I23" s="1">
        <v>0.54288258395774602</v>
      </c>
      <c r="J23" s="1">
        <v>0.648458590785297</v>
      </c>
      <c r="K23" s="1">
        <v>0.85440246120284802</v>
      </c>
      <c r="L23" s="1">
        <v>0.72859479323732101</v>
      </c>
    </row>
    <row r="24" spans="1:13" ht="27" customHeight="1">
      <c r="A24">
        <v>15</v>
      </c>
      <c r="B24" t="s">
        <v>2</v>
      </c>
      <c r="C24" t="s">
        <v>18</v>
      </c>
      <c r="D24" t="s">
        <v>10</v>
      </c>
      <c r="E24" t="str">
        <f>CONCATENATE(Table158[[#This Row],[lang]],"-",Table158[[#This Row],[term]])</f>
        <v>russian-3g</v>
      </c>
      <c r="F24" s="1">
        <v>0.68722122775042005</v>
      </c>
      <c r="G24" s="1">
        <v>0.51018445171049198</v>
      </c>
      <c r="H24" s="1">
        <v>0.64930756963595804</v>
      </c>
      <c r="I24" s="1">
        <v>0.52068464190157904</v>
      </c>
      <c r="J24" s="1">
        <v>0.48479917254678601</v>
      </c>
      <c r="K24" s="1">
        <v>0.75409142319766898</v>
      </c>
      <c r="L24" s="1">
        <v>0.52589006946166394</v>
      </c>
    </row>
    <row r="25" spans="1:13" ht="27" customHeight="1">
      <c r="A25">
        <v>20</v>
      </c>
      <c r="B25" t="s">
        <v>3</v>
      </c>
      <c r="C25" t="s">
        <v>18</v>
      </c>
      <c r="D25" t="s">
        <v>10</v>
      </c>
      <c r="E25" t="str">
        <f>CONCATENATE(Table158[[#This Row],[lang]],"-",Table158[[#This Row],[term]])</f>
        <v>russian-sk2g</v>
      </c>
      <c r="F25" s="1">
        <v>0.431959725414235</v>
      </c>
      <c r="G25" s="1">
        <v>0.57474902471168998</v>
      </c>
      <c r="H25" s="1">
        <v>0.60882153813250195</v>
      </c>
      <c r="I25" s="1">
        <v>0.52957855596699799</v>
      </c>
      <c r="J25" s="1">
        <v>0.62825968545993105</v>
      </c>
      <c r="K25" s="1">
        <v>0.47306607402482997</v>
      </c>
      <c r="L25" s="1">
        <v>0.46136801327372001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CONCATENATE(Table158[[#This Row],[lang]],"-",Table158[[#This Row],[term]])</f>
        <v>russian-sk3g</v>
      </c>
      <c r="F26" s="1">
        <v>0.38877759241173698</v>
      </c>
      <c r="G26" s="1">
        <v>0.56636920353797704</v>
      </c>
      <c r="H26" s="1">
        <v>0.49408164701276402</v>
      </c>
      <c r="I26" s="1">
        <v>0.41970004971667202</v>
      </c>
      <c r="J26" s="1">
        <v>0.376339594002501</v>
      </c>
      <c r="K26" s="1">
        <v>0.44223123941410503</v>
      </c>
      <c r="L26" s="1">
        <v>0.39356336331493702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CONCATENATE(Table1369[[#This Row],[lang]],"-",Table1369[[#This Row],[term]])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3" ht="27" customHeight="1">
      <c r="A31">
        <v>31</v>
      </c>
      <c r="B31" t="s">
        <v>1</v>
      </c>
      <c r="C31" t="s">
        <v>19</v>
      </c>
      <c r="D31" t="s">
        <v>6</v>
      </c>
      <c r="E31" t="str">
        <f>CONCATENATE(Table1369[[#This Row],[lang]],"-",Table1369[[#This Row],[term]])</f>
        <v>arabic-2g</v>
      </c>
      <c r="F31" s="1">
        <v>0.85714285714285698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3" ht="27" customHeight="1">
      <c r="A32">
        <v>36</v>
      </c>
      <c r="B32" t="s">
        <v>2</v>
      </c>
      <c r="C32" t="s">
        <v>19</v>
      </c>
      <c r="D32" t="s">
        <v>6</v>
      </c>
      <c r="E32" t="str">
        <f>CONCATENATE(Table1369[[#This Row],[lang]],"-",Table1369[[#This Row],[term]])</f>
        <v>arabic-3g</v>
      </c>
      <c r="F32" s="1">
        <v>1</v>
      </c>
      <c r="G32" s="1">
        <v>1</v>
      </c>
      <c r="H32" s="1">
        <v>1</v>
      </c>
      <c r="I32" s="1">
        <v>1</v>
      </c>
      <c r="J32" s="1">
        <v>0.8125</v>
      </c>
      <c r="K32" s="1">
        <v>1</v>
      </c>
      <c r="L32" s="1">
        <v>1</v>
      </c>
    </row>
    <row r="33" spans="1:12" ht="27" customHeight="1">
      <c r="A33">
        <v>41</v>
      </c>
      <c r="B33" t="s">
        <v>3</v>
      </c>
      <c r="C33" t="s">
        <v>19</v>
      </c>
      <c r="D33" t="s">
        <v>6</v>
      </c>
      <c r="E33" t="str">
        <f>CONCATENATE(Table1369[[#This Row],[lang]],"-",Table1369[[#This Row],[term]])</f>
        <v>arabic-sk2g</v>
      </c>
      <c r="F33" s="1">
        <v>1</v>
      </c>
      <c r="G33" s="1">
        <v>0.875</v>
      </c>
      <c r="H33" s="1">
        <v>0.9</v>
      </c>
      <c r="I33" s="1">
        <v>0.92307692307692302</v>
      </c>
      <c r="J33" s="1">
        <v>0.63636363636363602</v>
      </c>
      <c r="K33" s="1">
        <v>1</v>
      </c>
      <c r="L33" s="1">
        <v>0.5</v>
      </c>
    </row>
    <row r="34" spans="1:12" ht="27" customHeight="1">
      <c r="A34">
        <v>46</v>
      </c>
      <c r="B34" t="s">
        <v>4</v>
      </c>
      <c r="C34" t="s">
        <v>19</v>
      </c>
      <c r="D34" t="s">
        <v>6</v>
      </c>
      <c r="E34" t="str">
        <f>CONCATENATE(Table1369[[#This Row],[lang]],"-",Table1369[[#This Row],[term]])</f>
        <v>arabic-sk3g</v>
      </c>
      <c r="F34" s="1">
        <v>0.9</v>
      </c>
      <c r="G34" s="1">
        <v>1</v>
      </c>
      <c r="H34" s="1">
        <v>1</v>
      </c>
      <c r="I34" s="1">
        <v>1</v>
      </c>
      <c r="J34" s="1">
        <v>1</v>
      </c>
      <c r="K34" s="1">
        <v>0.83333333333333304</v>
      </c>
      <c r="L34" s="1">
        <v>0.66666666666666596</v>
      </c>
    </row>
    <row r="35" spans="1:12" ht="27" customHeight="1">
      <c r="A35">
        <v>27</v>
      </c>
      <c r="B35" t="s">
        <v>0</v>
      </c>
      <c r="C35" t="s">
        <v>19</v>
      </c>
      <c r="D35" t="s">
        <v>7</v>
      </c>
      <c r="E35" t="str">
        <f>CONCATENATE(Table1369[[#This Row],[lang]],"-",Table1369[[#This Row],[term]])</f>
        <v>english-1g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0.88888888888888795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CONCATENATE(Table1369[[#This Row],[lang]],"-",Table1369[[#This Row],[term]])</f>
        <v>english-2g</v>
      </c>
      <c r="F36" s="1">
        <v>0.83333333333333304</v>
      </c>
      <c r="G36" s="1">
        <v>1</v>
      </c>
      <c r="H36" s="1">
        <v>0.8</v>
      </c>
      <c r="I36" s="1">
        <v>1</v>
      </c>
      <c r="J36" s="1">
        <v>1</v>
      </c>
      <c r="K36" s="1">
        <v>1</v>
      </c>
      <c r="L36" s="1">
        <v>1</v>
      </c>
    </row>
    <row r="37" spans="1:12" ht="27" customHeight="1">
      <c r="A37">
        <v>37</v>
      </c>
      <c r="B37" t="s">
        <v>2</v>
      </c>
      <c r="C37" t="s">
        <v>19</v>
      </c>
      <c r="D37" t="s">
        <v>7</v>
      </c>
      <c r="E37" t="str">
        <f>CONCATENATE(Table1369[[#This Row],[lang]],"-",Table1369[[#This Row],[term]])</f>
        <v>english-3g</v>
      </c>
      <c r="F37" s="1">
        <v>1</v>
      </c>
      <c r="G37" s="1">
        <v>1</v>
      </c>
      <c r="H37" s="1">
        <v>1</v>
      </c>
      <c r="I37" s="1">
        <v>1</v>
      </c>
      <c r="J37" s="1">
        <v>0.875</v>
      </c>
      <c r="K37" s="1">
        <v>1</v>
      </c>
      <c r="L37" s="1">
        <v>1</v>
      </c>
    </row>
    <row r="38" spans="1:12" ht="27" customHeight="1">
      <c r="A38">
        <v>42</v>
      </c>
      <c r="B38" t="s">
        <v>3</v>
      </c>
      <c r="C38" t="s">
        <v>19</v>
      </c>
      <c r="D38" t="s">
        <v>7</v>
      </c>
      <c r="E38" t="str">
        <f>CONCATENATE(Table1369[[#This Row],[lang]],"-",Table1369[[#This Row],[term]])</f>
        <v>english-sk2g</v>
      </c>
      <c r="F38" s="1">
        <v>0.88888888888888795</v>
      </c>
      <c r="G38" s="1">
        <v>0.9</v>
      </c>
      <c r="H38" s="1">
        <v>0.88888888888888795</v>
      </c>
      <c r="I38" s="1">
        <v>0.77777777777777701</v>
      </c>
      <c r="J38" s="1">
        <v>1</v>
      </c>
      <c r="K38" s="1">
        <v>1</v>
      </c>
      <c r="L38" s="1">
        <v>0.5</v>
      </c>
    </row>
    <row r="39" spans="1:12" ht="27" customHeight="1">
      <c r="A39">
        <v>47</v>
      </c>
      <c r="B39" t="s">
        <v>4</v>
      </c>
      <c r="C39" t="s">
        <v>19</v>
      </c>
      <c r="D39" t="s">
        <v>7</v>
      </c>
      <c r="E39" t="str">
        <f>CONCATENATE(Table1369[[#This Row],[lang]],"-",Table1369[[#This Row],[term]])</f>
        <v>english-sk3g</v>
      </c>
      <c r="F39" s="1">
        <v>0.9</v>
      </c>
      <c r="G39" s="1">
        <v>1</v>
      </c>
      <c r="H39" s="1">
        <v>1</v>
      </c>
      <c r="I39" s="1">
        <v>0.83333333333333304</v>
      </c>
      <c r="J39" s="1">
        <v>0.5</v>
      </c>
      <c r="K39" s="1">
        <v>0.5</v>
      </c>
      <c r="L39" s="1">
        <v>0.5</v>
      </c>
    </row>
    <row r="40" spans="1:12" ht="27" customHeight="1">
      <c r="A40">
        <v>28</v>
      </c>
      <c r="B40" t="s">
        <v>0</v>
      </c>
      <c r="C40" t="s">
        <v>19</v>
      </c>
      <c r="D40" t="s">
        <v>8</v>
      </c>
      <c r="E40" t="str">
        <f>CONCATENATE(Table1369[[#This Row],[lang]],"-",Table1369[[#This Row],[term]])</f>
        <v>french-1g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 ht="27" customHeight="1">
      <c r="A41">
        <v>33</v>
      </c>
      <c r="B41" t="s">
        <v>1</v>
      </c>
      <c r="C41" t="s">
        <v>19</v>
      </c>
      <c r="D41" t="s">
        <v>8</v>
      </c>
      <c r="E41" t="str">
        <f>CONCATENATE(Table1369[[#This Row],[lang]],"-",Table1369[[#This Row],[term]])</f>
        <v>french-2g</v>
      </c>
      <c r="F41" s="1">
        <v>1</v>
      </c>
      <c r="G41" s="1">
        <v>1</v>
      </c>
      <c r="H41" s="1">
        <v>1</v>
      </c>
      <c r="I41" s="1">
        <v>1</v>
      </c>
      <c r="J41" s="1">
        <v>0.85714285714285698</v>
      </c>
      <c r="K41" s="1">
        <v>0.83333333333333304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CONCATENATE(Table1369[[#This Row],[lang]],"-",Table1369[[#This Row],[term]])</f>
        <v>french-3g</v>
      </c>
      <c r="F42" s="1">
        <v>0.9</v>
      </c>
      <c r="G42" s="1">
        <v>1</v>
      </c>
      <c r="H42" s="1">
        <v>0.92857142857142805</v>
      </c>
      <c r="I42" s="1">
        <v>1</v>
      </c>
      <c r="J42" s="1">
        <v>1</v>
      </c>
      <c r="K42" s="1">
        <v>1</v>
      </c>
      <c r="L42" s="1">
        <v>1</v>
      </c>
    </row>
    <row r="43" spans="1:12" ht="27" customHeight="1">
      <c r="A43">
        <v>43</v>
      </c>
      <c r="B43" t="s">
        <v>3</v>
      </c>
      <c r="C43" t="s">
        <v>19</v>
      </c>
      <c r="D43" t="s">
        <v>8</v>
      </c>
      <c r="E43" t="str">
        <f>CONCATENATE(Table1369[[#This Row],[lang]],"-",Table1369[[#This Row],[term]])</f>
        <v>french-sk2g</v>
      </c>
      <c r="F43" s="1">
        <v>0.83333333333333304</v>
      </c>
      <c r="G43" s="1">
        <v>1</v>
      </c>
      <c r="H43" s="1">
        <v>1</v>
      </c>
      <c r="I43" s="1">
        <v>0.83333333333333304</v>
      </c>
      <c r="J43" s="1">
        <v>1</v>
      </c>
      <c r="K43" s="1">
        <v>1</v>
      </c>
      <c r="L43" s="1">
        <v>0</v>
      </c>
    </row>
    <row r="44" spans="1:12" ht="27" customHeight="1">
      <c r="A44">
        <v>48</v>
      </c>
      <c r="B44" t="s">
        <v>4</v>
      </c>
      <c r="C44" t="s">
        <v>19</v>
      </c>
      <c r="D44" t="s">
        <v>8</v>
      </c>
      <c r="E44" t="str">
        <f>CONCATENATE(Table1369[[#This Row],[lang]],"-",Table1369[[#This Row],[term]])</f>
        <v>french-sk3g</v>
      </c>
      <c r="F44" s="1">
        <v>0.77777777777777701</v>
      </c>
      <c r="G44" s="1">
        <v>1</v>
      </c>
      <c r="H44" s="1">
        <v>0.8</v>
      </c>
      <c r="I44" s="1">
        <v>0.75</v>
      </c>
      <c r="J44" s="1">
        <v>0.33333333333333298</v>
      </c>
      <c r="K44" s="1">
        <v>0</v>
      </c>
      <c r="L44" s="1">
        <v>0.66666666666666596</v>
      </c>
    </row>
    <row r="45" spans="1:12" ht="27" customHeight="1">
      <c r="A45">
        <v>29</v>
      </c>
      <c r="B45" t="s">
        <v>0</v>
      </c>
      <c r="C45" t="s">
        <v>19</v>
      </c>
      <c r="D45" t="s">
        <v>9</v>
      </c>
      <c r="E45" t="str">
        <f>CONCATENATE(Table1369[[#This Row],[lang]],"-",Table1369[[#This Row],[term]])</f>
        <v>german-1g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 ht="27" customHeight="1">
      <c r="A46">
        <v>34</v>
      </c>
      <c r="B46" t="s">
        <v>1</v>
      </c>
      <c r="C46" t="s">
        <v>19</v>
      </c>
      <c r="D46" t="s">
        <v>9</v>
      </c>
      <c r="E46" t="str">
        <f>CONCATENATE(Table1369[[#This Row],[lang]],"-",Table1369[[#This Row],[term]])</f>
        <v>german-2g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0.83333333333333304</v>
      </c>
      <c r="L46" s="1">
        <v>1</v>
      </c>
    </row>
    <row r="47" spans="1:12" ht="27" customHeight="1">
      <c r="A47">
        <v>39</v>
      </c>
      <c r="B47" t="s">
        <v>2</v>
      </c>
      <c r="C47" t="s">
        <v>19</v>
      </c>
      <c r="D47" t="s">
        <v>9</v>
      </c>
      <c r="E47" t="str">
        <f>CONCATENATE(Table1369[[#This Row],[lang]],"-",Table1369[[#This Row],[term]])</f>
        <v>german-3g</v>
      </c>
      <c r="F47" s="1">
        <v>0.875</v>
      </c>
      <c r="G47" s="1">
        <v>1</v>
      </c>
      <c r="H47" s="1">
        <v>1</v>
      </c>
      <c r="I47" s="1">
        <v>0.90909090909090895</v>
      </c>
      <c r="J47" s="1">
        <v>0.9</v>
      </c>
      <c r="K47" s="1">
        <v>1</v>
      </c>
      <c r="L47" s="1">
        <v>1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CONCATENATE(Table1369[[#This Row],[lang]],"-",Table1369[[#This Row],[term]])</f>
        <v>german-sk2g</v>
      </c>
      <c r="F48" s="1">
        <v>0.72727272727272696</v>
      </c>
      <c r="G48" s="1">
        <v>0.88888888888888795</v>
      </c>
      <c r="H48" s="1">
        <v>0.77777777777777701</v>
      </c>
      <c r="I48" s="1">
        <v>0.88888888888888795</v>
      </c>
      <c r="J48" s="1">
        <v>1</v>
      </c>
      <c r="K48" s="1">
        <v>1</v>
      </c>
      <c r="L48" s="1">
        <v>0.33333333333333298</v>
      </c>
    </row>
    <row r="49" spans="1:13" ht="27" customHeight="1">
      <c r="A49">
        <v>49</v>
      </c>
      <c r="B49" t="s">
        <v>4</v>
      </c>
      <c r="C49" t="s">
        <v>19</v>
      </c>
      <c r="D49" t="s">
        <v>9</v>
      </c>
      <c r="E49" t="str">
        <f>CONCATENATE(Table1369[[#This Row],[lang]],"-",Table1369[[#This Row],[term]])</f>
        <v>german-sk3g</v>
      </c>
      <c r="F49" s="1">
        <v>1</v>
      </c>
      <c r="G49" s="1">
        <v>1</v>
      </c>
      <c r="H49" s="1">
        <v>0.75</v>
      </c>
      <c r="I49" s="1">
        <v>0.83333333333333304</v>
      </c>
      <c r="J49" s="1">
        <v>0.66666666666666596</v>
      </c>
      <c r="K49" s="1">
        <v>0.66666666666666596</v>
      </c>
      <c r="L49" s="1">
        <v>0.5</v>
      </c>
    </row>
    <row r="50" spans="1:13" ht="27" customHeight="1">
      <c r="A50">
        <v>30</v>
      </c>
      <c r="B50" t="s">
        <v>0</v>
      </c>
      <c r="C50" t="s">
        <v>19</v>
      </c>
      <c r="D50" t="s">
        <v>10</v>
      </c>
      <c r="E50" t="str">
        <f>CONCATENATE(Table1369[[#This Row],[lang]],"-",Table1369[[#This Row],[term]])</f>
        <v>russian-1g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3" ht="27" customHeight="1">
      <c r="A51">
        <v>35</v>
      </c>
      <c r="B51" t="s">
        <v>1</v>
      </c>
      <c r="C51" t="s">
        <v>19</v>
      </c>
      <c r="D51" t="s">
        <v>10</v>
      </c>
      <c r="E51" t="str">
        <f>CONCATENATE(Table1369[[#This Row],[lang]],"-",Table1369[[#This Row],[term]])</f>
        <v>russian-2g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3" ht="27" customHeight="1">
      <c r="A52">
        <v>40</v>
      </c>
      <c r="B52" t="s">
        <v>2</v>
      </c>
      <c r="C52" t="s">
        <v>19</v>
      </c>
      <c r="D52" t="s">
        <v>10</v>
      </c>
      <c r="E52" t="str">
        <f>CONCATENATE(Table1369[[#This Row],[lang]],"-",Table1369[[#This Row],[term]])</f>
        <v>russian-3g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3" ht="27" customHeight="1">
      <c r="A53">
        <v>45</v>
      </c>
      <c r="B53" t="s">
        <v>3</v>
      </c>
      <c r="C53" t="s">
        <v>19</v>
      </c>
      <c r="D53" t="s">
        <v>10</v>
      </c>
      <c r="E53" t="str">
        <f>CONCATENATE(Table1369[[#This Row],[lang]],"-",Table1369[[#This Row],[term]])</f>
        <v>russian-sk2g</v>
      </c>
      <c r="F53" s="1">
        <v>0.875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0.75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CONCATENATE(Table1369[[#This Row],[lang]],"-",Table1369[[#This Row],[term]])</f>
        <v>russian-sk3g</v>
      </c>
      <c r="F54" s="1">
        <v>0.75</v>
      </c>
      <c r="G54" s="1">
        <v>0.90909090909090895</v>
      </c>
      <c r="H54" s="1">
        <v>1</v>
      </c>
      <c r="I54" s="1">
        <v>0.85714285714285698</v>
      </c>
      <c r="J54" s="1">
        <v>0.57142857142857095</v>
      </c>
      <c r="K54" s="1">
        <v>1</v>
      </c>
      <c r="L54" s="1">
        <v>0.75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CONCATENATE(Table3710[[#This Row],[lang]],"-",Table3710[[#This Row],[term]])</f>
        <v>arabic-1g</v>
      </c>
      <c r="F58" s="1">
        <f t="shared" ref="F58:L67" si="0">_xlfn.LET(_xlpm.r,$E58,_xlpm.d,_xlfn.XLOOKUP(_xlpm.r,$E$2:$E$26,F$2:F$26),_xlpm.p,_xlfn.XLOOKUP(_xlpm.r,$E$30:$E$54,F$30:F$54),2*_xlpm.d*_xlpm.p/(_xlpm.d+_xlpm.p))</f>
        <v>0.84143345245166579</v>
      </c>
      <c r="G58" s="1">
        <f t="shared" si="0"/>
        <v>0.74167037998733532</v>
      </c>
      <c r="H58" s="1">
        <f t="shared" si="0"/>
        <v>0.95296263304560147</v>
      </c>
      <c r="I58" s="1">
        <f t="shared" si="0"/>
        <v>1</v>
      </c>
      <c r="J58" s="1">
        <f t="shared" si="0"/>
        <v>0.88062965332506227</v>
      </c>
      <c r="K58" s="1">
        <f t="shared" si="0"/>
        <v>0.86973096116336268</v>
      </c>
      <c r="L58" s="1">
        <f t="shared" si="0"/>
        <v>0.90046175940481588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CONCATENATE(Table3710[[#This Row],[lang]],"-",Table3710[[#This Row],[term]])</f>
        <v>arabic-2g</v>
      </c>
      <c r="F59" s="1">
        <f t="shared" si="0"/>
        <v>0.67143109287596414</v>
      </c>
      <c r="G59" s="1">
        <f t="shared" si="0"/>
        <v>0.72197570855288551</v>
      </c>
      <c r="H59" s="1">
        <f t="shared" si="0"/>
        <v>0.7842632037601529</v>
      </c>
      <c r="I59" s="1">
        <f t="shared" si="0"/>
        <v>0.91109422797186423</v>
      </c>
      <c r="J59" s="1">
        <f t="shared" si="0"/>
        <v>0.94996092266047649</v>
      </c>
      <c r="K59" s="1">
        <f t="shared" si="0"/>
        <v>0.82399331462950987</v>
      </c>
      <c r="L59" s="1">
        <f t="shared" si="0"/>
        <v>0.87660889223195138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CONCATENATE(Table3710[[#This Row],[lang]],"-",Table3710[[#This Row],[term]])</f>
        <v>arabic-3g</v>
      </c>
      <c r="F60" s="1">
        <f t="shared" si="0"/>
        <v>0.66563721986386559</v>
      </c>
      <c r="G60" s="1">
        <f t="shared" si="0"/>
        <v>0.76671795921037067</v>
      </c>
      <c r="H60" s="1">
        <f t="shared" si="0"/>
        <v>0.72876599720650126</v>
      </c>
      <c r="I60" s="1">
        <f t="shared" si="0"/>
        <v>0.86744043990839903</v>
      </c>
      <c r="J60" s="1">
        <f t="shared" si="0"/>
        <v>0.67515785267267392</v>
      </c>
      <c r="K60" s="1">
        <f t="shared" si="0"/>
        <v>0.70635916596840342</v>
      </c>
      <c r="L60" s="1">
        <f t="shared" si="0"/>
        <v>0.70713112965137681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CONCATENATE(Table3710[[#This Row],[lang]],"-",Table3710[[#This Row],[term]])</f>
        <v>arabic-sk2g</v>
      </c>
      <c r="F61" s="1">
        <f t="shared" si="0"/>
        <v>0.74112980024791442</v>
      </c>
      <c r="G61" s="1">
        <f t="shared" si="0"/>
        <v>0.68816613573145802</v>
      </c>
      <c r="H61" s="1">
        <f t="shared" si="0"/>
        <v>0.73173719934406201</v>
      </c>
      <c r="I61" s="1">
        <f t="shared" si="0"/>
        <v>0.64012497937005186</v>
      </c>
      <c r="J61" s="1">
        <f t="shared" si="0"/>
        <v>0.51971977554939497</v>
      </c>
      <c r="K61" s="1">
        <f t="shared" si="0"/>
        <v>0.79721062951322064</v>
      </c>
      <c r="L61" s="1">
        <f t="shared" si="0"/>
        <v>0.41112231309076636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CONCATENATE(Table3710[[#This Row],[lang]],"-",Table3710[[#This Row],[term]])</f>
        <v>arabic-sk3g</v>
      </c>
      <c r="F62" s="1">
        <f t="shared" si="0"/>
        <v>0.73466565379186888</v>
      </c>
      <c r="G62" s="1">
        <f t="shared" si="0"/>
        <v>0.68899493860625671</v>
      </c>
      <c r="H62" s="1">
        <f t="shared" si="0"/>
        <v>0.75987383160972055</v>
      </c>
      <c r="I62" s="1">
        <f t="shared" si="0"/>
        <v>0.68794662313903965</v>
      </c>
      <c r="J62" s="1">
        <f t="shared" si="0"/>
        <v>0.62419958454320579</v>
      </c>
      <c r="K62" s="1">
        <f t="shared" si="0"/>
        <v>0.59883352238471144</v>
      </c>
      <c r="L62" s="1">
        <f t="shared" si="0"/>
        <v>0.4932058730249414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CONCATENATE(Table3710[[#This Row],[lang]],"-",Table3710[[#This Row],[term]])</f>
        <v>english-1g</v>
      </c>
      <c r="F63" s="1">
        <f t="shared" si="0"/>
        <v>0.68378384527412917</v>
      </c>
      <c r="G63" s="1">
        <f t="shared" si="0"/>
        <v>0.69174256254664646</v>
      </c>
      <c r="H63" s="1">
        <f t="shared" si="0"/>
        <v>0.66253424432840391</v>
      </c>
      <c r="I63" s="1">
        <f t="shared" si="0"/>
        <v>0.64289833152637554</v>
      </c>
      <c r="J63" s="1">
        <f t="shared" si="0"/>
        <v>0.64557508992177282</v>
      </c>
      <c r="K63" s="1">
        <f t="shared" si="0"/>
        <v>0.66209017433930673</v>
      </c>
      <c r="L63" s="1">
        <f t="shared" si="0"/>
        <v>0.62121730915110362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CONCATENATE(Table3710[[#This Row],[lang]],"-",Table3710[[#This Row],[term]])</f>
        <v>english-2g</v>
      </c>
      <c r="F64" s="1">
        <f t="shared" si="0"/>
        <v>0.55917057164158512</v>
      </c>
      <c r="G64" s="1">
        <f t="shared" si="0"/>
        <v>0.64392107029479606</v>
      </c>
      <c r="H64" s="1">
        <f t="shared" si="0"/>
        <v>0.56755388879841973</v>
      </c>
      <c r="I64" s="1">
        <f t="shared" si="0"/>
        <v>0.63192772752170956</v>
      </c>
      <c r="J64" s="1">
        <f t="shared" si="0"/>
        <v>0.64375738952424</v>
      </c>
      <c r="K64" s="1">
        <f t="shared" si="0"/>
        <v>0.68298684069037296</v>
      </c>
      <c r="L64" s="1">
        <f t="shared" si="0"/>
        <v>0.59678579002589216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CONCATENATE(Table3710[[#This Row],[lang]],"-",Table3710[[#This Row],[term]])</f>
        <v>english-3g</v>
      </c>
      <c r="F65" s="1">
        <f t="shared" si="0"/>
        <v>0.65564419575118138</v>
      </c>
      <c r="G65" s="1">
        <f t="shared" si="0"/>
        <v>0.6583897804617479</v>
      </c>
      <c r="H65" s="1">
        <f t="shared" si="0"/>
        <v>0.64819674252583159</v>
      </c>
      <c r="I65" s="1">
        <f t="shared" si="0"/>
        <v>0.6095228309208961</v>
      </c>
      <c r="J65" s="1">
        <f t="shared" si="0"/>
        <v>0.58386610161846797</v>
      </c>
      <c r="K65" s="1">
        <f t="shared" si="0"/>
        <v>0.66192812152887892</v>
      </c>
      <c r="L65" s="1">
        <f t="shared" si="0"/>
        <v>0.56134945123088775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CONCATENATE(Table3710[[#This Row],[lang]],"-",Table3710[[#This Row],[term]])</f>
        <v>english-sk2g</v>
      </c>
      <c r="F66" s="1">
        <f t="shared" si="0"/>
        <v>0.54764957697279648</v>
      </c>
      <c r="G66" s="1">
        <f t="shared" si="0"/>
        <v>0.52289527710266748</v>
      </c>
      <c r="H66" s="1">
        <f t="shared" si="0"/>
        <v>0.59417494162857898</v>
      </c>
      <c r="I66" s="1">
        <f t="shared" si="0"/>
        <v>0.53339790315179825</v>
      </c>
      <c r="J66" s="1">
        <f t="shared" si="0"/>
        <v>0.60051869236596644</v>
      </c>
      <c r="K66" s="1">
        <f t="shared" si="0"/>
        <v>0.69465543283179554</v>
      </c>
      <c r="L66" s="1">
        <f t="shared" si="0"/>
        <v>0.3841270395901919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CONCATENATE(Table3710[[#This Row],[lang]],"-",Table3710[[#This Row],[term]])</f>
        <v>english-sk3g</v>
      </c>
      <c r="F67" s="1">
        <f t="shared" si="0"/>
        <v>0.51785927420348554</v>
      </c>
      <c r="G67" s="1">
        <f t="shared" si="0"/>
        <v>0.66389207245095294</v>
      </c>
      <c r="H67" s="1">
        <f t="shared" si="0"/>
        <v>0.61399681706193499</v>
      </c>
      <c r="I67" s="1">
        <f t="shared" si="0"/>
        <v>0.51225967430002395</v>
      </c>
      <c r="J67" s="1">
        <f t="shared" si="0"/>
        <v>0.396000327815065</v>
      </c>
      <c r="K67" s="1">
        <f t="shared" si="0"/>
        <v>0.398509102354343</v>
      </c>
      <c r="L67" s="1">
        <f t="shared" si="0"/>
        <v>0.38710234983345115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CONCATENATE(Table3710[[#This Row],[lang]],"-",Table3710[[#This Row],[term]])</f>
        <v>french-1g</v>
      </c>
      <c r="F68" s="1">
        <f t="shared" ref="F68:L82" si="1">_xlfn.LET(_xlpm.r,$E68,_xlpm.d,_xlfn.XLOOKUP(_xlpm.r,$E$2:$E$26,F$2:F$26),_xlpm.p,_xlfn.XLOOKUP(_xlpm.r,$E$30:$E$54,F$30:F$54),2*_xlpm.d*_xlpm.p/(_xlpm.d+_xlpm.p))</f>
        <v>0.69329884633630179</v>
      </c>
      <c r="G68" s="1">
        <f t="shared" si="1"/>
        <v>0.66843512517780612</v>
      </c>
      <c r="H68" s="1">
        <f t="shared" si="1"/>
        <v>0.59142563170037499</v>
      </c>
      <c r="I68" s="1">
        <f t="shared" si="1"/>
        <v>0.65957818818693381</v>
      </c>
      <c r="J68" s="1">
        <f t="shared" si="1"/>
        <v>0.6549076850686032</v>
      </c>
      <c r="K68" s="1">
        <f t="shared" si="1"/>
        <v>0.63892158922115638</v>
      </c>
      <c r="L68" s="1">
        <f t="shared" si="1"/>
        <v>0.63461599788330414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CONCATENATE(Table3710[[#This Row],[lang]],"-",Table3710[[#This Row],[term]])</f>
        <v>french-2g</v>
      </c>
      <c r="F69" s="1">
        <f t="shared" si="1"/>
        <v>0.631096595841518</v>
      </c>
      <c r="G69" s="1">
        <f t="shared" si="1"/>
        <v>0.66451299549254661</v>
      </c>
      <c r="H69" s="1">
        <f t="shared" si="1"/>
        <v>0.63469419029004648</v>
      </c>
      <c r="I69" s="1">
        <f t="shared" si="1"/>
        <v>0.60627072413299776</v>
      </c>
      <c r="J69" s="1">
        <f t="shared" si="1"/>
        <v>0.55029378955458563</v>
      </c>
      <c r="K69" s="1">
        <f t="shared" si="1"/>
        <v>0.55888052358274964</v>
      </c>
      <c r="L69" s="1">
        <f t="shared" si="1"/>
        <v>0.66031804555167406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CONCATENATE(Table3710[[#This Row],[lang]],"-",Table3710[[#This Row],[term]])</f>
        <v>french-3g</v>
      </c>
      <c r="F70" s="1">
        <f t="shared" si="1"/>
        <v>0.59813988748850222</v>
      </c>
      <c r="G70" s="1">
        <f t="shared" si="1"/>
        <v>0.61166279908822208</v>
      </c>
      <c r="H70" s="1">
        <f t="shared" si="1"/>
        <v>0.63842916106827341</v>
      </c>
      <c r="I70" s="1">
        <f t="shared" si="1"/>
        <v>0.68390309544110006</v>
      </c>
      <c r="J70" s="1">
        <f t="shared" si="1"/>
        <v>0.65926660856411745</v>
      </c>
      <c r="K70" s="1">
        <f t="shared" si="1"/>
        <v>0.60433895850392416</v>
      </c>
      <c r="L70" s="1">
        <f t="shared" si="1"/>
        <v>0.69971302877895114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CONCATENATE(Table3710[[#This Row],[lang]],"-",Table3710[[#This Row],[term]])</f>
        <v>french-sk2g</v>
      </c>
      <c r="F71" s="1">
        <f t="shared" si="1"/>
        <v>0.60583000331129966</v>
      </c>
      <c r="G71" s="1">
        <f t="shared" si="1"/>
        <v>0.62026078715450128</v>
      </c>
      <c r="H71" s="1">
        <f t="shared" si="1"/>
        <v>0.61088574246413563</v>
      </c>
      <c r="I71" s="1">
        <f t="shared" si="1"/>
        <v>0.55198555846900599</v>
      </c>
      <c r="J71" s="1">
        <f t="shared" si="1"/>
        <v>0.62474915684959131</v>
      </c>
      <c r="K71" s="1">
        <f t="shared" si="1"/>
        <v>0.57196658146097767</v>
      </c>
      <c r="L71" s="1">
        <f t="shared" si="1"/>
        <v>0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CONCATENATE(Table3710[[#This Row],[lang]],"-",Table3710[[#This Row],[term]])</f>
        <v>french-sk3g</v>
      </c>
      <c r="F72" s="1">
        <f t="shared" si="1"/>
        <v>0.4830156496787143</v>
      </c>
      <c r="G72" s="1">
        <f t="shared" si="1"/>
        <v>0.54486573925095605</v>
      </c>
      <c r="H72" s="1">
        <f t="shared" si="1"/>
        <v>0.51749800772939769</v>
      </c>
      <c r="I72" s="1">
        <f t="shared" si="1"/>
        <v>0.47709371082798568</v>
      </c>
      <c r="J72" s="1">
        <f t="shared" si="1"/>
        <v>0.32980351968199489</v>
      </c>
      <c r="K72" s="1">
        <f t="shared" si="1"/>
        <v>0</v>
      </c>
      <c r="L72" s="1">
        <f t="shared" si="1"/>
        <v>0.43664161075780022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CONCATENATE(Table3710[[#This Row],[lang]],"-",Table3710[[#This Row],[term]])</f>
        <v>german-1g</v>
      </c>
      <c r="F73" s="1">
        <f t="shared" si="1"/>
        <v>0.63649633829165142</v>
      </c>
      <c r="G73" s="1">
        <f t="shared" si="1"/>
        <v>0.60391829099235983</v>
      </c>
      <c r="H73" s="1">
        <f t="shared" si="1"/>
        <v>0.66944558101327978</v>
      </c>
      <c r="I73" s="1">
        <f t="shared" si="1"/>
        <v>0.60204142735049049</v>
      </c>
      <c r="J73" s="1">
        <f t="shared" si="1"/>
        <v>0.66650209000674521</v>
      </c>
      <c r="K73" s="1">
        <f t="shared" si="1"/>
        <v>0.64201493692567202</v>
      </c>
      <c r="L73" s="1">
        <f t="shared" si="1"/>
        <v>0.65556991664147535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CONCATENATE(Table3710[[#This Row],[lang]],"-",Table3710[[#This Row],[term]])</f>
        <v>german-2g</v>
      </c>
      <c r="F74" s="1">
        <f t="shared" si="1"/>
        <v>0.68803260079266881</v>
      </c>
      <c r="G74" s="1">
        <f t="shared" si="1"/>
        <v>0.67976256891005737</v>
      </c>
      <c r="H74" s="1">
        <f t="shared" si="1"/>
        <v>0.62437662452893217</v>
      </c>
      <c r="I74" s="1">
        <f t="shared" si="1"/>
        <v>0.62240073018716691</v>
      </c>
      <c r="J74" s="1">
        <f t="shared" si="1"/>
        <v>0.60258115776430476</v>
      </c>
      <c r="K74" s="1">
        <f t="shared" si="1"/>
        <v>0.55801656207451578</v>
      </c>
      <c r="L74" s="1">
        <f t="shared" si="1"/>
        <v>0.55154308927906315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CONCATENATE(Table3710[[#This Row],[lang]],"-",Table3710[[#This Row],[term]])</f>
        <v>german-3g</v>
      </c>
      <c r="F75" s="1">
        <f t="shared" si="1"/>
        <v>0.57737796283408238</v>
      </c>
      <c r="G75" s="1">
        <f t="shared" si="1"/>
        <v>0.60827560032057715</v>
      </c>
      <c r="H75" s="1">
        <f t="shared" si="1"/>
        <v>0.67439458881150927</v>
      </c>
      <c r="I75" s="1">
        <f t="shared" si="1"/>
        <v>0.62903339137037162</v>
      </c>
      <c r="J75" s="1">
        <f t="shared" si="1"/>
        <v>0.56716907369041203</v>
      </c>
      <c r="K75" s="1">
        <f t="shared" si="1"/>
        <v>0.61175149727114264</v>
      </c>
      <c r="L75" s="1">
        <f t="shared" si="1"/>
        <v>0.60589628578673616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CONCATENATE(Table3710[[#This Row],[lang]],"-",Table3710[[#This Row],[term]])</f>
        <v>german-sk2g</v>
      </c>
      <c r="F76" s="1">
        <f t="shared" si="1"/>
        <v>0.501866315885095</v>
      </c>
      <c r="G76" s="1">
        <f t="shared" si="1"/>
        <v>0.59612155148746671</v>
      </c>
      <c r="H76" s="1">
        <f t="shared" si="1"/>
        <v>0.53616402687177445</v>
      </c>
      <c r="I76" s="1">
        <f t="shared" si="1"/>
        <v>0.58000735117216462</v>
      </c>
      <c r="J76" s="1">
        <f t="shared" si="1"/>
        <v>0.62006944493118032</v>
      </c>
      <c r="K76" s="1">
        <f t="shared" si="1"/>
        <v>0.58882089255421477</v>
      </c>
      <c r="L76" s="1">
        <f t="shared" si="1"/>
        <v>0.33380295167323587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CONCATENATE(Table3710[[#This Row],[lang]],"-",Table3710[[#This Row],[term]])</f>
        <v>german-sk3g</v>
      </c>
      <c r="F77" s="1">
        <f t="shared" si="1"/>
        <v>0.63259375751893288</v>
      </c>
      <c r="G77" s="1">
        <f t="shared" si="1"/>
        <v>0.62297011469258701</v>
      </c>
      <c r="H77" s="1">
        <f t="shared" si="1"/>
        <v>0.50597779199555859</v>
      </c>
      <c r="I77" s="1">
        <f t="shared" si="1"/>
        <v>0.56514232684368637</v>
      </c>
      <c r="J77" s="1">
        <f t="shared" si="1"/>
        <v>0.50425947037580288</v>
      </c>
      <c r="K77" s="1">
        <f t="shared" si="1"/>
        <v>0.48911731272404219</v>
      </c>
      <c r="L77" s="1">
        <f t="shared" si="1"/>
        <v>0.40778528181743307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CONCATENATE(Table3710[[#This Row],[lang]],"-",Table3710[[#This Row],[term]])</f>
        <v>russian-1g</v>
      </c>
      <c r="F78" s="1">
        <f t="shared" si="1"/>
        <v>0.88408968053772874</v>
      </c>
      <c r="G78" s="1">
        <f t="shared" si="1"/>
        <v>0.93470203934086604</v>
      </c>
      <c r="H78" s="1">
        <f t="shared" si="1"/>
        <v>1</v>
      </c>
      <c r="I78" s="1">
        <f t="shared" si="1"/>
        <v>0.97945417228212772</v>
      </c>
      <c r="J78" s="1">
        <f t="shared" si="1"/>
        <v>0.98860539588588092</v>
      </c>
      <c r="K78" s="1">
        <f t="shared" si="1"/>
        <v>0.85998026778129</v>
      </c>
      <c r="L78" s="1">
        <f t="shared" si="1"/>
        <v>0.945476960597605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CONCATENATE(Table3710[[#This Row],[lang]],"-",Table3710[[#This Row],[term]])</f>
        <v>russian-2g</v>
      </c>
      <c r="F79" s="1">
        <f t="shared" si="1"/>
        <v>0.7323517237976257</v>
      </c>
      <c r="G79" s="1">
        <f t="shared" si="1"/>
        <v>0.77462640305507535</v>
      </c>
      <c r="H79" s="1">
        <f t="shared" si="1"/>
        <v>0.7370234541587789</v>
      </c>
      <c r="I79" s="1">
        <f t="shared" si="1"/>
        <v>0.70372507876155221</v>
      </c>
      <c r="J79" s="1">
        <f t="shared" si="1"/>
        <v>0.78674538069698507</v>
      </c>
      <c r="K79" s="1">
        <f t="shared" si="1"/>
        <v>0.9214854693933533</v>
      </c>
      <c r="L79" s="1">
        <f t="shared" si="1"/>
        <v>0.84299084561374282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CONCATENATE(Table3710[[#This Row],[lang]],"-",Table3710[[#This Row],[term]])</f>
        <v>russian-3g</v>
      </c>
      <c r="F80" s="1">
        <f t="shared" si="1"/>
        <v>0.81461899180428798</v>
      </c>
      <c r="G80" s="1">
        <f t="shared" si="1"/>
        <v>0.67565846163048204</v>
      </c>
      <c r="H80" s="1">
        <f t="shared" si="1"/>
        <v>0.78736990187861189</v>
      </c>
      <c r="I80" s="1">
        <f t="shared" si="1"/>
        <v>0.68480292041415713</v>
      </c>
      <c r="J80" s="1">
        <f t="shared" si="1"/>
        <v>0.6530164907288295</v>
      </c>
      <c r="K80" s="1">
        <f t="shared" si="1"/>
        <v>0.85980857465567828</v>
      </c>
      <c r="L80" s="1">
        <f t="shared" si="1"/>
        <v>0.68928958905565019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CONCATENATE(Table3710[[#This Row],[lang]],"-",Table3710[[#This Row],[term]])</f>
        <v>russian-sk2g</v>
      </c>
      <c r="F81" s="1">
        <f t="shared" si="1"/>
        <v>0.57838776878554765</v>
      </c>
      <c r="G81" s="1">
        <f t="shared" si="1"/>
        <v>0.72995634947850419</v>
      </c>
      <c r="H81" s="1">
        <f t="shared" si="1"/>
        <v>0.7568540371969581</v>
      </c>
      <c r="I81" s="1">
        <f t="shared" si="1"/>
        <v>0.69245028821968402</v>
      </c>
      <c r="J81" s="1">
        <f t="shared" si="1"/>
        <v>0.77169470087625236</v>
      </c>
      <c r="K81" s="1">
        <f t="shared" si="1"/>
        <v>0.6422876507260542</v>
      </c>
      <c r="L81" s="1">
        <f t="shared" si="1"/>
        <v>0.57129791469423941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CONCATENATE(Table3710[[#This Row],[lang]],"-",Table3710[[#This Row],[term]])</f>
        <v>russian-sk3g</v>
      </c>
      <c r="F82" s="1">
        <f t="shared" si="1"/>
        <v>0.51209858053367419</v>
      </c>
      <c r="G82" s="1">
        <f t="shared" si="1"/>
        <v>0.69792614482549375</v>
      </c>
      <c r="H82" s="1">
        <f t="shared" si="1"/>
        <v>0.66138506955174858</v>
      </c>
      <c r="I82" s="1">
        <f t="shared" si="1"/>
        <v>0.56348811247572561</v>
      </c>
      <c r="J82" s="1">
        <f t="shared" si="1"/>
        <v>0.45380548622889466</v>
      </c>
      <c r="K82" s="1">
        <f t="shared" si="1"/>
        <v>0.61325982592605321</v>
      </c>
      <c r="L82" s="1">
        <f t="shared" si="1"/>
        <v>0.51623291188791309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E557-8DF9-9A4E-975F-945B8D574B6F}">
  <dimension ref="A1:M82"/>
  <sheetViews>
    <sheetView workbookViewId="0"/>
  </sheetViews>
  <sheetFormatPr baseColWidth="10" defaultRowHeight="27" customHeight="1"/>
  <cols>
    <col min="1" max="1" width="8.625" customWidth="1"/>
    <col min="2" max="2" width="7.375" customWidth="1"/>
    <col min="3" max="3" width="13.25" customWidth="1"/>
    <col min="4" max="4" width="9.62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CONCATENATE(Table15[[#This Row],[lang]],"-",Table15[[#This Row],[term]])</f>
        <v>arabic-1g</v>
      </c>
      <c r="F2" s="1">
        <v>0.546875</v>
      </c>
      <c r="G2" s="1">
        <v>0.92399506744168103</v>
      </c>
      <c r="H2" s="1">
        <v>0.95306948857794005</v>
      </c>
      <c r="I2" s="1">
        <v>1</v>
      </c>
      <c r="J2" s="1">
        <v>0.66423926815232304</v>
      </c>
      <c r="K2" s="1">
        <v>0.85417229897908897</v>
      </c>
      <c r="L2" s="1">
        <v>0.96907399911139502</v>
      </c>
    </row>
    <row r="3" spans="1:13" ht="27" customHeight="1">
      <c r="A3">
        <v>6</v>
      </c>
      <c r="B3" t="s">
        <v>1</v>
      </c>
      <c r="C3" t="s">
        <v>18</v>
      </c>
      <c r="D3" t="s">
        <v>6</v>
      </c>
      <c r="E3" t="str">
        <f>CONCATENATE(Table15[[#This Row],[lang]],"-",Table15[[#This Row],[term]])</f>
        <v>arabic-2g</v>
      </c>
      <c r="F3" s="1">
        <v>0.78901881060032497</v>
      </c>
      <c r="G3" s="1">
        <v>0.66607214375258395</v>
      </c>
      <c r="H3" s="1">
        <v>0.73020548257276896</v>
      </c>
      <c r="I3" s="1">
        <v>0.55630976145798094</v>
      </c>
      <c r="J3" s="1">
        <v>0.71414704829886999</v>
      </c>
      <c r="K3" s="1">
        <v>0.52352941264829</v>
      </c>
      <c r="L3" s="1">
        <v>0.67858160889460295</v>
      </c>
    </row>
    <row r="4" spans="1:13" ht="27" customHeight="1">
      <c r="A4">
        <v>11</v>
      </c>
      <c r="B4" t="s">
        <v>2</v>
      </c>
      <c r="C4" t="s">
        <v>18</v>
      </c>
      <c r="D4" t="s">
        <v>6</v>
      </c>
      <c r="E4" t="str">
        <f>CONCATENATE(Table15[[#This Row],[lang]],"-",Table15[[#This Row],[term]])</f>
        <v>arabic-3g</v>
      </c>
      <c r="F4" s="1">
        <v>0.54892327163171695</v>
      </c>
      <c r="G4" s="1">
        <v>0.59899543099988095</v>
      </c>
      <c r="H4" s="1">
        <v>0.86838568337873301</v>
      </c>
      <c r="I4" s="1">
        <v>0.73843695570169698</v>
      </c>
      <c r="J4" s="1">
        <v>0.61817293307008103</v>
      </c>
      <c r="K4" s="1">
        <v>0.62874169140164704</v>
      </c>
      <c r="L4" s="1">
        <v>0.57057734506069002</v>
      </c>
    </row>
    <row r="5" spans="1:13" ht="27" customHeight="1">
      <c r="A5">
        <v>16</v>
      </c>
      <c r="B5" t="s">
        <v>3</v>
      </c>
      <c r="C5" t="s">
        <v>18</v>
      </c>
      <c r="D5" t="s">
        <v>6</v>
      </c>
      <c r="E5" t="str">
        <f>CONCATENATE(Table15[[#This Row],[lang]],"-",Table15[[#This Row],[term]])</f>
        <v>arabic-sk2g</v>
      </c>
      <c r="F5" s="1">
        <v>0.56062787428830996</v>
      </c>
      <c r="G5" s="1">
        <v>0.50614619119203696</v>
      </c>
      <c r="H5" s="1">
        <v>0.61613372456690396</v>
      </c>
      <c r="I5" s="1">
        <v>0.50512216910545304</v>
      </c>
      <c r="J5" s="1">
        <v>0.53747762488095197</v>
      </c>
      <c r="K5" s="1">
        <v>0.448452645436407</v>
      </c>
      <c r="L5" s="1">
        <v>0.53462015810320096</v>
      </c>
    </row>
    <row r="6" spans="1:13" ht="27" customHeight="1">
      <c r="A6">
        <v>21</v>
      </c>
      <c r="B6" t="s">
        <v>4</v>
      </c>
      <c r="C6" t="s">
        <v>18</v>
      </c>
      <c r="D6" t="s">
        <v>6</v>
      </c>
      <c r="E6" t="str">
        <f>CONCATENATE(Table15[[#This Row],[lang]],"-",Table15[[#This Row],[term]])</f>
        <v>arabic-sk3g</v>
      </c>
      <c r="F6" s="1">
        <v>0.54951149656426002</v>
      </c>
      <c r="G6" s="1">
        <v>0.50026927457486003</v>
      </c>
      <c r="H6" s="1">
        <v>0.514797056616352</v>
      </c>
      <c r="I6" s="1">
        <v>0.53622258926536603</v>
      </c>
      <c r="J6" s="1">
        <v>0.42483075344180898</v>
      </c>
      <c r="K6" s="1">
        <v>0.42193854791685598</v>
      </c>
      <c r="L6" s="1">
        <v>0.362396918977754</v>
      </c>
    </row>
    <row r="7" spans="1:13" ht="27" customHeight="1">
      <c r="A7">
        <v>2</v>
      </c>
      <c r="B7" t="s">
        <v>0</v>
      </c>
      <c r="C7" t="s">
        <v>18</v>
      </c>
      <c r="D7" t="s">
        <v>7</v>
      </c>
      <c r="E7" t="str">
        <f>CONCATENATE(Table15[[#This Row],[lang]],"-",Table15[[#This Row],[term]])</f>
        <v>english-1g</v>
      </c>
      <c r="F7" s="1">
        <v>0.52986151665922299</v>
      </c>
      <c r="G7" s="1">
        <v>0.54701978228932402</v>
      </c>
      <c r="H7" s="1">
        <v>0.49522726055705402</v>
      </c>
      <c r="I7" s="1">
        <v>0.61271197160482205</v>
      </c>
      <c r="J7" s="1">
        <v>0.52670676731091803</v>
      </c>
      <c r="K7" s="1">
        <v>0.51039184335393994</v>
      </c>
      <c r="L7" s="1">
        <v>0.48311855302726098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CONCATENATE(Table15[[#This Row],[lang]],"-",Table15[[#This Row],[term]])</f>
        <v>english-2g</v>
      </c>
      <c r="F8" s="1">
        <v>0.48515297951153102</v>
      </c>
      <c r="G8" s="1">
        <v>0.47486804840251601</v>
      </c>
      <c r="H8" s="1">
        <v>0.50968897021603499</v>
      </c>
      <c r="I8" s="1">
        <v>0.48230608876127001</v>
      </c>
      <c r="J8" s="1">
        <v>0.454133609462955</v>
      </c>
      <c r="K8" s="1">
        <v>0.42022351898083099</v>
      </c>
      <c r="L8" s="1">
        <v>0.50736274476372401</v>
      </c>
    </row>
    <row r="9" spans="1:13" ht="27" customHeight="1">
      <c r="A9">
        <v>12</v>
      </c>
      <c r="B9" t="s">
        <v>2</v>
      </c>
      <c r="C9" t="s">
        <v>18</v>
      </c>
      <c r="D9" t="s">
        <v>7</v>
      </c>
      <c r="E9" t="str">
        <f>CONCATENATE(Table15[[#This Row],[lang]],"-",Table15[[#This Row],[term]])</f>
        <v>english-3g</v>
      </c>
      <c r="F9" s="1">
        <v>0.48727073650682801</v>
      </c>
      <c r="G9" s="1">
        <v>0.43954761219918798</v>
      </c>
      <c r="H9" s="1">
        <v>0.49290392039146103</v>
      </c>
      <c r="I9" s="1">
        <v>0.50730377940642601</v>
      </c>
      <c r="J9" s="1">
        <v>0.421494803069904</v>
      </c>
      <c r="K9" s="1">
        <v>0.41368374003598901</v>
      </c>
      <c r="L9" s="1">
        <v>0.43698689616436098</v>
      </c>
    </row>
    <row r="10" spans="1:13" ht="27" customHeight="1">
      <c r="A10">
        <v>17</v>
      </c>
      <c r="B10" t="s">
        <v>3</v>
      </c>
      <c r="C10" t="s">
        <v>18</v>
      </c>
      <c r="D10" t="s">
        <v>7</v>
      </c>
      <c r="E10" t="str">
        <f>CONCATENATE(Table15[[#This Row],[lang]],"-",Table15[[#This Row],[term]])</f>
        <v>english-sk2g</v>
      </c>
      <c r="F10" s="1">
        <v>0.459549901444888</v>
      </c>
      <c r="G10" s="1">
        <v>0.44211453859086203</v>
      </c>
      <c r="H10" s="1">
        <v>0.468140659128852</v>
      </c>
      <c r="I10" s="1">
        <v>0.47250951555353499</v>
      </c>
      <c r="J10" s="1">
        <v>0.417713540265086</v>
      </c>
      <c r="K10" s="1">
        <v>0.42759704550807398</v>
      </c>
      <c r="L10" s="1">
        <v>0.33559071655494999</v>
      </c>
    </row>
    <row r="11" spans="1:13" ht="27" customHeight="1">
      <c r="A11">
        <v>22</v>
      </c>
      <c r="B11" t="s">
        <v>4</v>
      </c>
      <c r="C11" t="s">
        <v>18</v>
      </c>
      <c r="D11" t="s">
        <v>7</v>
      </c>
      <c r="E11" t="str">
        <f>CONCATENATE(Table15[[#This Row],[lang]],"-",Table15[[#This Row],[term]])</f>
        <v>english-sk3g</v>
      </c>
      <c r="F11" s="1">
        <v>0.42736125505026501</v>
      </c>
      <c r="G11" s="1">
        <v>0.46076508685884299</v>
      </c>
      <c r="H11" s="1">
        <v>0.40824829046386302</v>
      </c>
      <c r="I11" s="1">
        <v>0.376148362317065</v>
      </c>
      <c r="J11" s="1">
        <v>0.35661297081992799</v>
      </c>
      <c r="K11" s="1">
        <v>0.40608263040735498</v>
      </c>
      <c r="L11" s="1">
        <v>0.31278290501524197</v>
      </c>
    </row>
    <row r="12" spans="1:13" ht="27" customHeight="1">
      <c r="A12">
        <v>3</v>
      </c>
      <c r="B12" t="s">
        <v>0</v>
      </c>
      <c r="C12" t="s">
        <v>18</v>
      </c>
      <c r="D12" t="s">
        <v>8</v>
      </c>
      <c r="E12" t="str">
        <f>CONCATENATE(Table15[[#This Row],[lang]],"-",Table15[[#This Row],[term]])</f>
        <v>french-1g</v>
      </c>
      <c r="F12" s="1">
        <v>0.42857142857142799</v>
      </c>
      <c r="G12" s="1">
        <v>0.486021511391802</v>
      </c>
      <c r="H12" s="1">
        <v>0.459774669872896</v>
      </c>
      <c r="I12" s="1">
        <v>0.62483038415294301</v>
      </c>
      <c r="J12" s="1">
        <v>0.49419164056529302</v>
      </c>
      <c r="K12" s="1">
        <v>0.43764451261351101</v>
      </c>
      <c r="L12" s="1">
        <v>0.481811816935594</v>
      </c>
    </row>
    <row r="13" spans="1:13" ht="27" customHeight="1">
      <c r="A13">
        <v>8</v>
      </c>
      <c r="B13" t="s">
        <v>1</v>
      </c>
      <c r="C13" t="s">
        <v>18</v>
      </c>
      <c r="D13" t="s">
        <v>8</v>
      </c>
      <c r="E13" t="str">
        <f>CONCATENATE(Table15[[#This Row],[lang]],"-",Table15[[#This Row],[term]])</f>
        <v>french-2g</v>
      </c>
      <c r="F13" s="1">
        <v>0.494199724440396</v>
      </c>
      <c r="G13" s="1">
        <v>0.45688664617313601</v>
      </c>
      <c r="H13" s="1">
        <v>0.5710401092538</v>
      </c>
      <c r="I13" s="1">
        <v>0.433617049638646</v>
      </c>
      <c r="J13" s="1">
        <v>0.45296505935119102</v>
      </c>
      <c r="K13" s="1">
        <v>0.42670867831836001</v>
      </c>
      <c r="L13" s="1">
        <v>0.47445571459117702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CONCATENATE(Table15[[#This Row],[lang]],"-",Table15[[#This Row],[term]])</f>
        <v>french-3g</v>
      </c>
      <c r="F14" s="1">
        <v>0.45589413313883498</v>
      </c>
      <c r="G14" s="1">
        <v>0.420670747846076</v>
      </c>
      <c r="H14" s="1">
        <v>0.46629997355331199</v>
      </c>
      <c r="I14" s="1">
        <v>0.443538059494196</v>
      </c>
      <c r="J14" s="1">
        <v>0.41177329921058398</v>
      </c>
      <c r="K14" s="1">
        <v>0.42339172727533902</v>
      </c>
      <c r="L14" s="1">
        <v>0.438601118347829</v>
      </c>
    </row>
    <row r="15" spans="1:13" ht="27" customHeight="1">
      <c r="A15">
        <v>18</v>
      </c>
      <c r="B15" t="s">
        <v>3</v>
      </c>
      <c r="C15" t="s">
        <v>18</v>
      </c>
      <c r="D15" t="s">
        <v>8</v>
      </c>
      <c r="E15" t="str">
        <f>CONCATENATE(Table15[[#This Row],[lang]],"-",Table15[[#This Row],[term]])</f>
        <v>french-sk2g</v>
      </c>
      <c r="F15" s="1">
        <v>0.40131507399972099</v>
      </c>
      <c r="G15" s="1">
        <v>0.382576656257265</v>
      </c>
      <c r="H15" s="1">
        <v>0.43944286492597801</v>
      </c>
      <c r="I15" s="1">
        <v>0.436618686548781</v>
      </c>
      <c r="J15" s="1">
        <v>0.38105853534205297</v>
      </c>
      <c r="K15" s="1">
        <v>0.38411225274997801</v>
      </c>
      <c r="L15" s="1">
        <v>0.31438385661850599</v>
      </c>
    </row>
    <row r="16" spans="1:13" ht="27" customHeight="1">
      <c r="A16">
        <v>23</v>
      </c>
      <c r="B16" t="s">
        <v>4</v>
      </c>
      <c r="C16" t="s">
        <v>18</v>
      </c>
      <c r="D16" t="s">
        <v>8</v>
      </c>
      <c r="E16" t="str">
        <f>CONCATENATE(Table15[[#This Row],[lang]],"-",Table15[[#This Row],[term]])</f>
        <v>french-sk3g</v>
      </c>
      <c r="F16" s="1">
        <v>0.402962707803592</v>
      </c>
      <c r="G16" s="1">
        <v>0.42838323732968397</v>
      </c>
      <c r="H16" s="1">
        <v>0.46666666666666601</v>
      </c>
      <c r="I16" s="1">
        <v>0.40168508884640097</v>
      </c>
      <c r="J16" s="1">
        <v>0.45197765912188398</v>
      </c>
      <c r="K16" s="1">
        <v>0.37044825286363697</v>
      </c>
      <c r="L16" s="1">
        <v>0.29910860908770598</v>
      </c>
    </row>
    <row r="17" spans="1:13" ht="27" customHeight="1">
      <c r="A17">
        <v>4</v>
      </c>
      <c r="B17" t="s">
        <v>0</v>
      </c>
      <c r="C17" t="s">
        <v>18</v>
      </c>
      <c r="D17" t="s">
        <v>9</v>
      </c>
      <c r="E17" t="str">
        <f>CONCATENATE(Table15[[#This Row],[lang]],"-",Table15[[#This Row],[term]])</f>
        <v>german-1g</v>
      </c>
      <c r="F17" s="1">
        <v>0.33333333333333298</v>
      </c>
      <c r="G17" s="1">
        <v>0.49757039555333099</v>
      </c>
      <c r="H17" s="1">
        <v>0.47916656008171199</v>
      </c>
      <c r="I17" s="1">
        <v>0.47592865784390997</v>
      </c>
      <c r="J17" s="1">
        <v>0.51915316367945097</v>
      </c>
      <c r="K17" s="1">
        <v>0.47802504901374399</v>
      </c>
      <c r="L17" s="1">
        <v>0.442020548951995</v>
      </c>
    </row>
    <row r="18" spans="1:13" ht="27" customHeight="1">
      <c r="A18">
        <v>9</v>
      </c>
      <c r="B18" t="s">
        <v>1</v>
      </c>
      <c r="C18" t="s">
        <v>18</v>
      </c>
      <c r="D18" t="s">
        <v>9</v>
      </c>
      <c r="E18" t="str">
        <f>CONCATENATE(Table15[[#This Row],[lang]],"-",Table15[[#This Row],[term]])</f>
        <v>german-2g</v>
      </c>
      <c r="F18" s="1">
        <v>0.51137695472647304</v>
      </c>
      <c r="G18" s="1">
        <v>0.43404864697009299</v>
      </c>
      <c r="H18" s="1">
        <v>0.52109022950422701</v>
      </c>
      <c r="I18" s="1">
        <v>0.43529175809074599</v>
      </c>
      <c r="J18" s="1">
        <v>0.45274718709528899</v>
      </c>
      <c r="K18" s="1">
        <v>0.45697523274062801</v>
      </c>
      <c r="L18" s="1">
        <v>0.47706704123694199</v>
      </c>
    </row>
    <row r="19" spans="1:13" ht="27" customHeight="1">
      <c r="A19">
        <v>14</v>
      </c>
      <c r="B19" t="s">
        <v>2</v>
      </c>
      <c r="C19" t="s">
        <v>18</v>
      </c>
      <c r="D19" t="s">
        <v>9</v>
      </c>
      <c r="E19" t="str">
        <f>CONCATENATE(Table15[[#This Row],[lang]],"-",Table15[[#This Row],[term]])</f>
        <v>german-3g</v>
      </c>
      <c r="F19" s="1">
        <v>0.51798538057872601</v>
      </c>
      <c r="G19" s="1">
        <v>0.38153260210981299</v>
      </c>
      <c r="H19" s="1">
        <v>0.50909530352649301</v>
      </c>
      <c r="I19" s="1">
        <v>0.454381354704681</v>
      </c>
      <c r="J19" s="1">
        <v>0.47696550568315399</v>
      </c>
      <c r="K19" s="1">
        <v>0.43175989201729797</v>
      </c>
      <c r="L19" s="1">
        <v>0.347457257066002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CONCATENATE(Table15[[#This Row],[lang]],"-",Table15[[#This Row],[term]])</f>
        <v>german-sk2g</v>
      </c>
      <c r="F20" s="1">
        <v>0.45648294962716901</v>
      </c>
      <c r="G20" s="1">
        <v>0.33511822324983798</v>
      </c>
      <c r="H20" s="1">
        <v>0.42026242462665397</v>
      </c>
      <c r="I20" s="1">
        <v>0.36280995042737801</v>
      </c>
      <c r="J20" s="1">
        <v>0.38726307109788399</v>
      </c>
      <c r="K20" s="1">
        <v>0.43726046207122099</v>
      </c>
      <c r="L20" s="1">
        <v>0.32406944672724097</v>
      </c>
    </row>
    <row r="21" spans="1:13" ht="27" customHeight="1">
      <c r="A21">
        <v>24</v>
      </c>
      <c r="B21" t="s">
        <v>4</v>
      </c>
      <c r="C21" t="s">
        <v>18</v>
      </c>
      <c r="D21" t="s">
        <v>9</v>
      </c>
      <c r="E21" t="str">
        <f>CONCATENATE(Table15[[#This Row],[lang]],"-",Table15[[#This Row],[term]])</f>
        <v>german-sk3g</v>
      </c>
      <c r="F21" s="1">
        <v>0.54144350720980605</v>
      </c>
      <c r="G21" s="1">
        <v>0.396846710587131</v>
      </c>
      <c r="H21" s="1">
        <v>0.37787545119202498</v>
      </c>
      <c r="I21" s="1">
        <v>0.39866984816822298</v>
      </c>
      <c r="J21" s="1">
        <v>0.30077334501950898</v>
      </c>
      <c r="K21" s="1">
        <v>0.44948729461487802</v>
      </c>
      <c r="L21" s="1">
        <v>0.37772787550685</v>
      </c>
    </row>
    <row r="22" spans="1:13" ht="27" customHeight="1">
      <c r="A22">
        <v>5</v>
      </c>
      <c r="B22" t="s">
        <v>0</v>
      </c>
      <c r="C22" t="s">
        <v>18</v>
      </c>
      <c r="D22" t="s">
        <v>10</v>
      </c>
      <c r="E22" t="str">
        <f>CONCATENATE(Table15[[#This Row],[lang]],"-",Table15[[#This Row],[term]])</f>
        <v>russian-1g</v>
      </c>
      <c r="F22" s="1">
        <v>0.76315789473684204</v>
      </c>
      <c r="G22" s="1">
        <v>0.79599176410807104</v>
      </c>
      <c r="H22" s="1">
        <v>1</v>
      </c>
      <c r="I22" s="1">
        <v>0.98193304456191199</v>
      </c>
      <c r="J22" s="1">
        <v>0.87444855855908399</v>
      </c>
      <c r="K22" s="1">
        <v>0.83828925406591104</v>
      </c>
      <c r="L22" s="1">
        <v>0.92553817388418302</v>
      </c>
    </row>
    <row r="23" spans="1:13" ht="27" customHeight="1">
      <c r="A23">
        <v>10</v>
      </c>
      <c r="B23" t="s">
        <v>1</v>
      </c>
      <c r="C23" t="s">
        <v>18</v>
      </c>
      <c r="D23" t="s">
        <v>10</v>
      </c>
      <c r="E23" t="str">
        <f>CONCATENATE(Table15[[#This Row],[lang]],"-",Table15[[#This Row],[term]])</f>
        <v>russian-2g</v>
      </c>
      <c r="F23" s="1">
        <v>0.67198998487004202</v>
      </c>
      <c r="G23" s="1">
        <v>0.48210025959189501</v>
      </c>
      <c r="H23" s="1">
        <v>0.68316295276947503</v>
      </c>
      <c r="I23" s="1">
        <v>0.54964009232731204</v>
      </c>
      <c r="J23" s="1">
        <v>0.78498800539992197</v>
      </c>
      <c r="K23" s="1">
        <v>0.686651664611723</v>
      </c>
      <c r="L23" s="1">
        <v>0.79543809592314396</v>
      </c>
    </row>
    <row r="24" spans="1:13" ht="27" customHeight="1">
      <c r="A24">
        <v>15</v>
      </c>
      <c r="B24" t="s">
        <v>2</v>
      </c>
      <c r="C24" t="s">
        <v>18</v>
      </c>
      <c r="D24" t="s">
        <v>10</v>
      </c>
      <c r="E24" t="str">
        <f>CONCATENATE(Table15[[#This Row],[lang]],"-",Table15[[#This Row],[term]])</f>
        <v>russian-3g</v>
      </c>
      <c r="F24" s="1">
        <v>0.63353254393359104</v>
      </c>
      <c r="G24" s="1">
        <v>0.43416703923062999</v>
      </c>
      <c r="H24" s="1">
        <v>0.52179812521832003</v>
      </c>
      <c r="I24" s="1">
        <v>0.66407310753198501</v>
      </c>
      <c r="J24" s="1">
        <v>0.63283270153959603</v>
      </c>
      <c r="K24" s="1">
        <v>0.65406114578003105</v>
      </c>
      <c r="L24" s="1">
        <v>0.50243490262411805</v>
      </c>
    </row>
    <row r="25" spans="1:13" ht="27" customHeight="1">
      <c r="A25">
        <v>20</v>
      </c>
      <c r="B25" t="s">
        <v>3</v>
      </c>
      <c r="C25" t="s">
        <v>18</v>
      </c>
      <c r="D25" t="s">
        <v>10</v>
      </c>
      <c r="E25" t="str">
        <f>CONCATENATE(Table15[[#This Row],[lang]],"-",Table15[[#This Row],[term]])</f>
        <v>russian-sk2g</v>
      </c>
      <c r="F25" s="1">
        <v>0.40200748749272203</v>
      </c>
      <c r="G25" s="1">
        <v>0.428456379736884</v>
      </c>
      <c r="H25" s="1">
        <v>0.54500380695700801</v>
      </c>
      <c r="I25" s="1">
        <v>0.42952842661727803</v>
      </c>
      <c r="J25" s="1">
        <v>0.61687689847185401</v>
      </c>
      <c r="K25" s="1">
        <v>0.38271927006304302</v>
      </c>
      <c r="L25" s="1">
        <v>0.409716217550329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CONCATENATE(Table15[[#This Row],[lang]],"-",Table15[[#This Row],[term]])</f>
        <v>russian-sk3g</v>
      </c>
      <c r="F26" s="1">
        <v>0.44163260982438002</v>
      </c>
      <c r="G26" s="1">
        <v>0.45836684071447398</v>
      </c>
      <c r="H26" s="1">
        <v>0.43922635317556902</v>
      </c>
      <c r="I26" s="1">
        <v>0.46224185604339402</v>
      </c>
      <c r="J26" s="1">
        <v>0.37817118810288802</v>
      </c>
      <c r="K26" s="1">
        <v>0.37245822722765898</v>
      </c>
      <c r="L26" s="1">
        <v>0.41177139936007101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CONCATENATE(Table136[[#This Row],[lang]],"-",Table136[[#This Row],[term]])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3" ht="27" customHeight="1">
      <c r="A31">
        <v>31</v>
      </c>
      <c r="B31" t="s">
        <v>1</v>
      </c>
      <c r="C31" t="s">
        <v>19</v>
      </c>
      <c r="D31" t="s">
        <v>6</v>
      </c>
      <c r="E31" t="str">
        <f>CONCATENATE(Table136[[#This Row],[lang]],"-",Table136[[#This Row],[term]])</f>
        <v>arabic-2g</v>
      </c>
      <c r="F31" s="1">
        <v>1</v>
      </c>
      <c r="G31" s="1">
        <v>1</v>
      </c>
      <c r="H31" s="1">
        <v>1</v>
      </c>
      <c r="I31" s="1">
        <v>0.92307692307692302</v>
      </c>
      <c r="J31" s="1">
        <v>1</v>
      </c>
      <c r="K31" s="1">
        <v>1</v>
      </c>
      <c r="L31" s="1">
        <v>1</v>
      </c>
    </row>
    <row r="32" spans="1:13" ht="27" customHeight="1">
      <c r="A32">
        <v>36</v>
      </c>
      <c r="B32" t="s">
        <v>2</v>
      </c>
      <c r="C32" t="s">
        <v>19</v>
      </c>
      <c r="D32" t="s">
        <v>6</v>
      </c>
      <c r="E32" t="str">
        <f>CONCATENATE(Table136[[#This Row],[lang]],"-",Table136[[#This Row],[term]])</f>
        <v>arabic-3g</v>
      </c>
      <c r="F32" s="1">
        <v>0.93333333333333302</v>
      </c>
      <c r="G32" s="1">
        <v>0.91666666666666596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ht="27" customHeight="1">
      <c r="A33">
        <v>41</v>
      </c>
      <c r="B33" t="s">
        <v>3</v>
      </c>
      <c r="C33" t="s">
        <v>19</v>
      </c>
      <c r="D33" t="s">
        <v>6</v>
      </c>
      <c r="E33" t="str">
        <f>CONCATENATE(Table136[[#This Row],[lang]],"-",Table136[[#This Row],[term]])</f>
        <v>arabic-sk2g</v>
      </c>
      <c r="F33" s="1">
        <v>1</v>
      </c>
      <c r="G33" s="1">
        <v>1</v>
      </c>
      <c r="H33" s="1">
        <v>0.9</v>
      </c>
      <c r="I33" s="1">
        <v>1</v>
      </c>
      <c r="J33" s="1">
        <v>1</v>
      </c>
      <c r="K33" s="1">
        <v>1</v>
      </c>
      <c r="L33" s="1">
        <v>1</v>
      </c>
    </row>
    <row r="34" spans="1:12" ht="27" customHeight="1">
      <c r="A34">
        <v>46</v>
      </c>
      <c r="B34" t="s">
        <v>4</v>
      </c>
      <c r="C34" t="s">
        <v>19</v>
      </c>
      <c r="D34" t="s">
        <v>6</v>
      </c>
      <c r="E34" t="str">
        <f>CONCATENATE(Table136[[#This Row],[lang]],"-",Table136[[#This Row],[term]])</f>
        <v>arabic-sk3g</v>
      </c>
      <c r="F34" s="1">
        <v>0.85714285714285698</v>
      </c>
      <c r="G34" s="1">
        <v>0.94117647058823495</v>
      </c>
      <c r="H34" s="1">
        <v>0.88888888888888795</v>
      </c>
      <c r="I34" s="1">
        <v>0.8</v>
      </c>
      <c r="J34" s="1">
        <v>1</v>
      </c>
      <c r="K34" s="1">
        <v>0.8</v>
      </c>
      <c r="L34" s="1">
        <v>0.5</v>
      </c>
    </row>
    <row r="35" spans="1:12" ht="27" customHeight="1">
      <c r="A35">
        <v>27</v>
      </c>
      <c r="B35" t="s">
        <v>0</v>
      </c>
      <c r="C35" t="s">
        <v>19</v>
      </c>
      <c r="D35" t="s">
        <v>7</v>
      </c>
      <c r="E35" t="str">
        <f>CONCATENATE(Table136[[#This Row],[lang]],"-",Table136[[#This Row],[term]])</f>
        <v>english-1g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CONCATENATE(Table136[[#This Row],[lang]],"-",Table136[[#This Row],[term]])</f>
        <v>english-2g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 ht="27" customHeight="1">
      <c r="A37">
        <v>37</v>
      </c>
      <c r="B37" t="s">
        <v>2</v>
      </c>
      <c r="C37" t="s">
        <v>19</v>
      </c>
      <c r="D37" t="s">
        <v>7</v>
      </c>
      <c r="E37" t="str">
        <f>CONCATENATE(Table136[[#This Row],[lang]],"-",Table136[[#This Row],[term]])</f>
        <v>english-3g</v>
      </c>
      <c r="F37" s="1">
        <v>1</v>
      </c>
      <c r="G37" s="1">
        <v>0.90909090909090895</v>
      </c>
      <c r="H37" s="1">
        <v>1</v>
      </c>
      <c r="I37" s="1">
        <v>1</v>
      </c>
      <c r="J37" s="1">
        <v>1</v>
      </c>
      <c r="K37" s="1">
        <v>0.75</v>
      </c>
      <c r="L37" s="1">
        <v>1</v>
      </c>
    </row>
    <row r="38" spans="1:12" ht="27" customHeight="1">
      <c r="A38">
        <v>42</v>
      </c>
      <c r="B38" t="s">
        <v>3</v>
      </c>
      <c r="C38" t="s">
        <v>19</v>
      </c>
      <c r="D38" t="s">
        <v>7</v>
      </c>
      <c r="E38" t="str">
        <f>CONCATENATE(Table136[[#This Row],[lang]],"-",Table136[[#This Row],[term]])</f>
        <v>english-sk2g</v>
      </c>
      <c r="F38" s="1">
        <v>1</v>
      </c>
      <c r="G38" s="1">
        <v>1</v>
      </c>
      <c r="H38" s="1">
        <v>0.875</v>
      </c>
      <c r="I38" s="1">
        <v>1</v>
      </c>
      <c r="J38" s="1">
        <v>0.85714285714285698</v>
      </c>
      <c r="K38" s="1">
        <v>0.8</v>
      </c>
      <c r="L38" s="1">
        <v>0.75</v>
      </c>
    </row>
    <row r="39" spans="1:12" ht="27" customHeight="1">
      <c r="A39">
        <v>47</v>
      </c>
      <c r="B39" t="s">
        <v>4</v>
      </c>
      <c r="C39" t="s">
        <v>19</v>
      </c>
      <c r="D39" t="s">
        <v>7</v>
      </c>
      <c r="E39" t="str">
        <f>CONCATENATE(Table136[[#This Row],[lang]],"-",Table136[[#This Row],[term]])</f>
        <v>english-sk3g</v>
      </c>
      <c r="F39" s="1">
        <v>0.71428571428571397</v>
      </c>
      <c r="G39" s="1">
        <v>1</v>
      </c>
      <c r="H39" s="1">
        <v>1</v>
      </c>
      <c r="I39" s="1">
        <v>0.83333333333333304</v>
      </c>
      <c r="J39" s="1">
        <v>0.66666666666666596</v>
      </c>
      <c r="K39" s="1">
        <v>0.66666666666666596</v>
      </c>
      <c r="L39" s="1">
        <v>0.33333333333333298</v>
      </c>
    </row>
    <row r="40" spans="1:12" ht="27" customHeight="1">
      <c r="A40">
        <v>28</v>
      </c>
      <c r="B40" t="s">
        <v>0</v>
      </c>
      <c r="C40" t="s">
        <v>19</v>
      </c>
      <c r="D40" t="s">
        <v>8</v>
      </c>
      <c r="E40" t="str">
        <f>CONCATENATE(Table136[[#This Row],[lang]],"-",Table136[[#This Row],[term]])</f>
        <v>french-1g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 ht="27" customHeight="1">
      <c r="A41">
        <v>33</v>
      </c>
      <c r="B41" t="s">
        <v>1</v>
      </c>
      <c r="C41" t="s">
        <v>19</v>
      </c>
      <c r="D41" t="s">
        <v>8</v>
      </c>
      <c r="E41" t="str">
        <f>CONCATENATE(Table136[[#This Row],[lang]],"-",Table136[[#This Row],[term]])</f>
        <v>french-2g</v>
      </c>
      <c r="F41" s="1">
        <v>1</v>
      </c>
      <c r="G41" s="1">
        <v>1</v>
      </c>
      <c r="H41" s="1">
        <v>1</v>
      </c>
      <c r="I41" s="1">
        <v>0.83333333333333304</v>
      </c>
      <c r="J41" s="1">
        <v>1</v>
      </c>
      <c r="K41" s="1">
        <v>1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CONCATENATE(Table136[[#This Row],[lang]],"-",Table136[[#This Row],[term]])</f>
        <v>french-3g</v>
      </c>
      <c r="F42" s="1">
        <v>0.90909090909090895</v>
      </c>
      <c r="G42" s="1">
        <v>0.88888888888888795</v>
      </c>
      <c r="H42" s="1">
        <v>1</v>
      </c>
      <c r="I42" s="1">
        <v>0.875</v>
      </c>
      <c r="J42" s="1">
        <v>0.875</v>
      </c>
      <c r="K42" s="1">
        <v>0.66666666666666596</v>
      </c>
      <c r="L42" s="1">
        <v>1</v>
      </c>
    </row>
    <row r="43" spans="1:12" ht="27" customHeight="1">
      <c r="A43">
        <v>43</v>
      </c>
      <c r="B43" t="s">
        <v>3</v>
      </c>
      <c r="C43" t="s">
        <v>19</v>
      </c>
      <c r="D43" t="s">
        <v>8</v>
      </c>
      <c r="E43" t="str">
        <f>CONCATENATE(Table136[[#This Row],[lang]],"-",Table136[[#This Row],[term]])</f>
        <v>french-sk2g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0.75</v>
      </c>
      <c r="L43" s="1">
        <v>0.5</v>
      </c>
    </row>
    <row r="44" spans="1:12" ht="27" customHeight="1">
      <c r="A44">
        <v>48</v>
      </c>
      <c r="B44" t="s">
        <v>4</v>
      </c>
      <c r="C44" t="s">
        <v>19</v>
      </c>
      <c r="D44" t="s">
        <v>8</v>
      </c>
      <c r="E44" t="str">
        <f>CONCATENATE(Table136[[#This Row],[lang]],"-",Table136[[#This Row],[term]])</f>
        <v>french-sk3g</v>
      </c>
      <c r="F44" s="1">
        <v>0.83333333333333304</v>
      </c>
      <c r="G44" s="1">
        <v>0.9</v>
      </c>
      <c r="H44" s="1">
        <v>1</v>
      </c>
      <c r="I44" s="1">
        <v>1</v>
      </c>
      <c r="J44" s="1">
        <v>1</v>
      </c>
      <c r="K44" s="1">
        <v>0.33333333333333298</v>
      </c>
      <c r="L44" s="1">
        <v>0.25</v>
      </c>
    </row>
    <row r="45" spans="1:12" ht="27" customHeight="1">
      <c r="A45">
        <v>29</v>
      </c>
      <c r="B45" t="s">
        <v>0</v>
      </c>
      <c r="C45" t="s">
        <v>19</v>
      </c>
      <c r="D45" t="s">
        <v>9</v>
      </c>
      <c r="E45" t="str">
        <f>CONCATENATE(Table136[[#This Row],[lang]],"-",Table136[[#This Row],[term]])</f>
        <v>german-1g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 ht="27" customHeight="1">
      <c r="A46">
        <v>34</v>
      </c>
      <c r="B46" t="s">
        <v>1</v>
      </c>
      <c r="C46" t="s">
        <v>19</v>
      </c>
      <c r="D46" t="s">
        <v>9</v>
      </c>
      <c r="E46" t="str">
        <f>CONCATENATE(Table136[[#This Row],[lang]],"-",Table136[[#This Row],[term]])</f>
        <v>german-2g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 ht="27" customHeight="1">
      <c r="A47">
        <v>39</v>
      </c>
      <c r="B47" t="s">
        <v>2</v>
      </c>
      <c r="C47" t="s">
        <v>19</v>
      </c>
      <c r="D47" t="s">
        <v>9</v>
      </c>
      <c r="E47" t="str">
        <f>CONCATENATE(Table136[[#This Row],[lang]],"-",Table136[[#This Row],[term]])</f>
        <v>german-3g</v>
      </c>
      <c r="F47" s="1">
        <v>1</v>
      </c>
      <c r="G47" s="1">
        <v>0.875</v>
      </c>
      <c r="H47" s="1">
        <v>1</v>
      </c>
      <c r="I47" s="1">
        <v>1</v>
      </c>
      <c r="J47" s="1">
        <v>1</v>
      </c>
      <c r="K47" s="1">
        <v>1</v>
      </c>
      <c r="L47" s="1">
        <v>0.75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CONCATENATE(Table136[[#This Row],[lang]],"-",Table136[[#This Row],[term]])</f>
        <v>german-sk2g</v>
      </c>
      <c r="F48" s="1">
        <v>1</v>
      </c>
      <c r="G48" s="1">
        <v>0.66666666666666596</v>
      </c>
      <c r="H48" s="1">
        <v>1</v>
      </c>
      <c r="I48" s="1">
        <v>0.5</v>
      </c>
      <c r="J48" s="1">
        <v>1</v>
      </c>
      <c r="K48" s="1">
        <v>0.85714285714285698</v>
      </c>
      <c r="L48" s="1">
        <v>0.5</v>
      </c>
    </row>
    <row r="49" spans="1:13" ht="27" customHeight="1">
      <c r="A49">
        <v>49</v>
      </c>
      <c r="B49" t="s">
        <v>4</v>
      </c>
      <c r="C49" t="s">
        <v>19</v>
      </c>
      <c r="D49" t="s">
        <v>9</v>
      </c>
      <c r="E49" t="str">
        <f>CONCATENATE(Table136[[#This Row],[lang]],"-",Table136[[#This Row],[term]])</f>
        <v>german-sk3g</v>
      </c>
      <c r="F49" s="1">
        <v>1</v>
      </c>
      <c r="G49" s="1">
        <v>0.85714285714285698</v>
      </c>
      <c r="H49" s="1">
        <v>0.4</v>
      </c>
      <c r="I49" s="1">
        <v>0.71428571428571397</v>
      </c>
      <c r="J49" s="1">
        <v>0.33333333333333298</v>
      </c>
      <c r="K49" s="1">
        <v>1</v>
      </c>
      <c r="L49" s="1">
        <v>1</v>
      </c>
    </row>
    <row r="50" spans="1:13" ht="27" customHeight="1">
      <c r="A50">
        <v>30</v>
      </c>
      <c r="B50" t="s">
        <v>0</v>
      </c>
      <c r="C50" t="s">
        <v>19</v>
      </c>
      <c r="D50" t="s">
        <v>10</v>
      </c>
      <c r="E50" t="str">
        <f>CONCATENATE(Table136[[#This Row],[lang]],"-",Table136[[#This Row],[term]])</f>
        <v>russian-1g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3" ht="27" customHeight="1">
      <c r="A51">
        <v>35</v>
      </c>
      <c r="B51" t="s">
        <v>1</v>
      </c>
      <c r="C51" t="s">
        <v>19</v>
      </c>
      <c r="D51" t="s">
        <v>10</v>
      </c>
      <c r="E51" t="str">
        <f>CONCATENATE(Table136[[#This Row],[lang]],"-",Table136[[#This Row],[term]])</f>
        <v>russian-2g</v>
      </c>
      <c r="F51" s="1">
        <v>1</v>
      </c>
      <c r="G51" s="1">
        <v>1</v>
      </c>
      <c r="H51" s="1">
        <v>0.88888888888888795</v>
      </c>
      <c r="I51" s="1">
        <v>1</v>
      </c>
      <c r="J51" s="1">
        <v>1</v>
      </c>
      <c r="K51" s="1">
        <v>1</v>
      </c>
      <c r="L51" s="1">
        <v>1</v>
      </c>
    </row>
    <row r="52" spans="1:13" ht="27" customHeight="1">
      <c r="A52">
        <v>40</v>
      </c>
      <c r="B52" t="s">
        <v>2</v>
      </c>
      <c r="C52" t="s">
        <v>19</v>
      </c>
      <c r="D52" t="s">
        <v>10</v>
      </c>
      <c r="E52" t="str">
        <f>CONCATENATE(Table136[[#This Row],[lang]],"-",Table136[[#This Row],[term]])</f>
        <v>russian-3g</v>
      </c>
      <c r="F52" s="1">
        <v>0.88888888888888795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0.83333333333333304</v>
      </c>
    </row>
    <row r="53" spans="1:13" ht="27" customHeight="1">
      <c r="A53">
        <v>45</v>
      </c>
      <c r="B53" t="s">
        <v>3</v>
      </c>
      <c r="C53" t="s">
        <v>19</v>
      </c>
      <c r="D53" t="s">
        <v>10</v>
      </c>
      <c r="E53" t="str">
        <f>CONCATENATE(Table136[[#This Row],[lang]],"-",Table136[[#This Row],[term]])</f>
        <v>russian-sk2g</v>
      </c>
      <c r="F53" s="1">
        <v>0.71428571428571397</v>
      </c>
      <c r="G53" s="1">
        <v>0.66666666666666596</v>
      </c>
      <c r="H53" s="1">
        <v>0.875</v>
      </c>
      <c r="I53" s="1">
        <v>1</v>
      </c>
      <c r="J53" s="1">
        <v>1</v>
      </c>
      <c r="K53" s="1">
        <v>0.75</v>
      </c>
      <c r="L53" s="1">
        <v>1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CONCATENATE(Table136[[#This Row],[lang]],"-",Table136[[#This Row],[term]])</f>
        <v>russian-sk3g</v>
      </c>
      <c r="F54" s="1">
        <v>0.91666666666666596</v>
      </c>
      <c r="G54" s="1">
        <v>1</v>
      </c>
      <c r="H54" s="1">
        <v>0.75</v>
      </c>
      <c r="I54" s="1">
        <v>1</v>
      </c>
      <c r="J54" s="1">
        <v>0.6</v>
      </c>
      <c r="K54" s="1">
        <v>0.66666666666666596</v>
      </c>
      <c r="L54" s="1">
        <v>0.66666666666666596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CONCATENATE(Table37[[#This Row],[lang]],"-",Table37[[#This Row],[term]])</f>
        <v>arabic-1g</v>
      </c>
      <c r="F58" s="1">
        <f t="shared" ref="F58:L67" si="0">_xlfn.LET(_xlpm.r,$E58,_xlpm.d,_xlfn.XLOOKUP(_xlpm.r,$E$2:$E$26,F$2:F$26),_xlpm.p,_xlfn.XLOOKUP(_xlpm.r,$E$30:$E$54,F$30:F$54),2*_xlpm.d*_xlpm.p/(_xlpm.d+_xlpm.p))</f>
        <v>0.70707070707070707</v>
      </c>
      <c r="G58" s="1">
        <f t="shared" si="0"/>
        <v>0.96049629552357318</v>
      </c>
      <c r="H58" s="1">
        <f t="shared" si="0"/>
        <v>0.97597089520033886</v>
      </c>
      <c r="I58" s="1">
        <f t="shared" si="0"/>
        <v>1</v>
      </c>
      <c r="J58" s="1">
        <f t="shared" si="0"/>
        <v>0.79824972389910842</v>
      </c>
      <c r="K58" s="1">
        <f t="shared" si="0"/>
        <v>0.92135159116485343</v>
      </c>
      <c r="L58" s="1">
        <f t="shared" si="0"/>
        <v>0.98429413983295633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CONCATENATE(Table37[[#This Row],[lang]],"-",Table37[[#This Row],[term]])</f>
        <v>arabic-2g</v>
      </c>
      <c r="F59" s="1">
        <f t="shared" si="0"/>
        <v>0.88206876968002479</v>
      </c>
      <c r="G59" s="1">
        <f t="shared" si="0"/>
        <v>0.79957179075373519</v>
      </c>
      <c r="H59" s="1">
        <f t="shared" si="0"/>
        <v>0.84406793288733895</v>
      </c>
      <c r="I59" s="1">
        <f t="shared" si="0"/>
        <v>0.69422918058199468</v>
      </c>
      <c r="J59" s="1">
        <f t="shared" si="0"/>
        <v>0.83323895579156282</v>
      </c>
      <c r="K59" s="1">
        <f t="shared" si="0"/>
        <v>0.68725868802002299</v>
      </c>
      <c r="L59" s="1">
        <f t="shared" si="0"/>
        <v>0.80851786448615925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CONCATENATE(Table37[[#This Row],[lang]],"-",Table37[[#This Row],[term]])</f>
        <v>arabic-3g</v>
      </c>
      <c r="F60" s="1">
        <f t="shared" si="0"/>
        <v>0.69128163792982278</v>
      </c>
      <c r="G60" s="1">
        <f t="shared" si="0"/>
        <v>0.72454031268389463</v>
      </c>
      <c r="H60" s="1">
        <f t="shared" si="0"/>
        <v>0.92955720128230712</v>
      </c>
      <c r="I60" s="1">
        <f t="shared" si="0"/>
        <v>0.8495412540325763</v>
      </c>
      <c r="J60" s="1">
        <f t="shared" si="0"/>
        <v>0.76403815740169556</v>
      </c>
      <c r="K60" s="1">
        <f t="shared" si="0"/>
        <v>0.77205820262459235</v>
      </c>
      <c r="L60" s="1">
        <f t="shared" si="0"/>
        <v>0.72658293060841506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CONCATENATE(Table37[[#This Row],[lang]],"-",Table37[[#This Row],[term]])</f>
        <v>arabic-sk2g</v>
      </c>
      <c r="F61" s="1">
        <f t="shared" si="0"/>
        <v>0.7184645148594081</v>
      </c>
      <c r="G61" s="1">
        <f t="shared" si="0"/>
        <v>0.67210765349603729</v>
      </c>
      <c r="H61" s="1">
        <f t="shared" si="0"/>
        <v>0.7314926686544313</v>
      </c>
      <c r="I61" s="1">
        <f t="shared" si="0"/>
        <v>0.67120421115804163</v>
      </c>
      <c r="J61" s="1">
        <f t="shared" si="0"/>
        <v>0.69916806096292849</v>
      </c>
      <c r="K61" s="1">
        <f t="shared" si="0"/>
        <v>0.61921616402073243</v>
      </c>
      <c r="L61" s="1">
        <f t="shared" si="0"/>
        <v>0.69674590846505546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CONCATENATE(Table37[[#This Row],[lang]],"-",Table37[[#This Row],[term]])</f>
        <v>arabic-sk3g</v>
      </c>
      <c r="F62" s="1">
        <f t="shared" si="0"/>
        <v>0.66968811912696391</v>
      </c>
      <c r="G62" s="1">
        <f t="shared" si="0"/>
        <v>0.65329086685094639</v>
      </c>
      <c r="H62" s="1">
        <f t="shared" si="0"/>
        <v>0.65199396649123298</v>
      </c>
      <c r="I62" s="1">
        <f t="shared" si="0"/>
        <v>0.642075766206195</v>
      </c>
      <c r="J62" s="1">
        <f t="shared" si="0"/>
        <v>0.59632451421418498</v>
      </c>
      <c r="K62" s="1">
        <f t="shared" si="0"/>
        <v>0.55248414727391459</v>
      </c>
      <c r="L62" s="1">
        <f t="shared" si="0"/>
        <v>0.4202205631802613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CONCATENATE(Table37[[#This Row],[lang]],"-",Table37[[#This Row],[term]])</f>
        <v>english-1g</v>
      </c>
      <c r="F63" s="1">
        <f t="shared" si="0"/>
        <v>0.69269213048287925</v>
      </c>
      <c r="G63" s="1">
        <f t="shared" si="0"/>
        <v>0.7071917095718433</v>
      </c>
      <c r="H63" s="1">
        <f t="shared" si="0"/>
        <v>0.66241068982725038</v>
      </c>
      <c r="I63" s="1">
        <f t="shared" si="0"/>
        <v>0.75985294633251554</v>
      </c>
      <c r="J63" s="1">
        <f t="shared" si="0"/>
        <v>0.68999074162570051</v>
      </c>
      <c r="K63" s="1">
        <f t="shared" si="0"/>
        <v>0.67584030673864881</v>
      </c>
      <c r="L63" s="1">
        <f t="shared" si="0"/>
        <v>0.65149013481241347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CONCATENATE(Table37[[#This Row],[lang]],"-",Table37[[#This Row],[term]])</f>
        <v>english-2g</v>
      </c>
      <c r="F64" s="1">
        <f t="shared" si="0"/>
        <v>0.65333738167646349</v>
      </c>
      <c r="G64" s="1">
        <f t="shared" si="0"/>
        <v>0.64394648581188407</v>
      </c>
      <c r="H64" s="1">
        <f t="shared" si="0"/>
        <v>0.67522381135645315</v>
      </c>
      <c r="I64" s="1">
        <f t="shared" si="0"/>
        <v>0.65075100536667485</v>
      </c>
      <c r="J64" s="1">
        <f t="shared" si="0"/>
        <v>0.62461056743015109</v>
      </c>
      <c r="K64" s="1">
        <f t="shared" si="0"/>
        <v>0.59177096191504885</v>
      </c>
      <c r="L64" s="1">
        <f t="shared" si="0"/>
        <v>0.67317936114077437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CONCATENATE(Table37[[#This Row],[lang]],"-",Table37[[#This Row],[term]])</f>
        <v>english-3g</v>
      </c>
      <c r="F65" s="1">
        <f t="shared" si="0"/>
        <v>0.65525492372866434</v>
      </c>
      <c r="G65" s="1">
        <f t="shared" si="0"/>
        <v>0.59258093559518776</v>
      </c>
      <c r="H65" s="1">
        <f t="shared" si="0"/>
        <v>0.66032905890181404</v>
      </c>
      <c r="I65" s="1">
        <f t="shared" si="0"/>
        <v>0.67312745624004411</v>
      </c>
      <c r="J65" s="1">
        <f t="shared" si="0"/>
        <v>0.59303038204519753</v>
      </c>
      <c r="K65" s="1">
        <f t="shared" si="0"/>
        <v>0.53324248565576138</v>
      </c>
      <c r="L65" s="1">
        <f t="shared" si="0"/>
        <v>0.6081988601716225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CONCATENATE(Table37[[#This Row],[lang]],"-",Table37[[#This Row],[term]])</f>
        <v>english-sk2g</v>
      </c>
      <c r="F66" s="1">
        <f t="shared" si="0"/>
        <v>0.62971454554579398</v>
      </c>
      <c r="G66" s="1">
        <f t="shared" si="0"/>
        <v>0.61314760618510489</v>
      </c>
      <c r="H66" s="1">
        <f t="shared" si="0"/>
        <v>0.60994814497451533</v>
      </c>
      <c r="I66" s="1">
        <f t="shared" si="0"/>
        <v>0.6417744816758113</v>
      </c>
      <c r="J66" s="1">
        <f t="shared" si="0"/>
        <v>0.56169491418491724</v>
      </c>
      <c r="K66" s="1">
        <f t="shared" si="0"/>
        <v>0.55731257688858515</v>
      </c>
      <c r="L66" s="1">
        <f t="shared" si="0"/>
        <v>0.46369784409163645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CONCATENATE(Table37[[#This Row],[lang]],"-",Table37[[#This Row],[term]])</f>
        <v>english-sk3g</v>
      </c>
      <c r="F67" s="1">
        <f t="shared" si="0"/>
        <v>0.53476783545296191</v>
      </c>
      <c r="G67" s="1">
        <f t="shared" si="0"/>
        <v>0.63085446250587685</v>
      </c>
      <c r="H67" s="1">
        <f t="shared" si="0"/>
        <v>0.57979589711327117</v>
      </c>
      <c r="I67" s="1">
        <f t="shared" si="0"/>
        <v>0.51833272008137798</v>
      </c>
      <c r="J67" s="1">
        <f t="shared" si="0"/>
        <v>0.4646666890207381</v>
      </c>
      <c r="K67" s="1">
        <f t="shared" si="0"/>
        <v>0.50472511022530719</v>
      </c>
      <c r="L67" s="1">
        <f t="shared" si="0"/>
        <v>0.32273130483424206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CONCATENATE(Table37[[#This Row],[lang]],"-",Table37[[#This Row],[term]])</f>
        <v>french-1g</v>
      </c>
      <c r="F68" s="1">
        <f t="shared" ref="F68:L82" si="1">_xlfn.LET(_xlpm.r,$E68,_xlpm.d,_xlfn.XLOOKUP(_xlpm.r,$E$2:$E$26,F$2:F$26),_xlpm.p,_xlfn.XLOOKUP(_xlpm.r,$E$30:$E$54,F$30:F$54),2*_xlpm.d*_xlpm.p/(_xlpm.d+_xlpm.p))</f>
        <v>0.59999999999999942</v>
      </c>
      <c r="G68" s="1">
        <f t="shared" si="1"/>
        <v>0.65412446275639191</v>
      </c>
      <c r="H68" s="1">
        <f t="shared" si="1"/>
        <v>0.62992553489495617</v>
      </c>
      <c r="I68" s="1">
        <f t="shared" si="1"/>
        <v>0.76910228937979852</v>
      </c>
      <c r="J68" s="1">
        <f t="shared" si="1"/>
        <v>0.66148361046689697</v>
      </c>
      <c r="K68" s="1">
        <f t="shared" si="1"/>
        <v>0.60883550665513531</v>
      </c>
      <c r="L68" s="1">
        <f t="shared" si="1"/>
        <v>0.65030095107756269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CONCATENATE(Table37[[#This Row],[lang]],"-",Table37[[#This Row],[term]])</f>
        <v>french-2g</v>
      </c>
      <c r="F69" s="1">
        <f t="shared" si="1"/>
        <v>0.66149085206863156</v>
      </c>
      <c r="G69" s="1">
        <f t="shared" si="1"/>
        <v>0.6272096012044025</v>
      </c>
      <c r="H69" s="1">
        <f t="shared" si="1"/>
        <v>0.72695802722061376</v>
      </c>
      <c r="I69" s="1">
        <f t="shared" si="1"/>
        <v>0.57042098289263488</v>
      </c>
      <c r="J69" s="1">
        <f t="shared" si="1"/>
        <v>0.62350440767441262</v>
      </c>
      <c r="K69" s="1">
        <f t="shared" si="1"/>
        <v>0.59817212133498077</v>
      </c>
      <c r="L69" s="1">
        <f t="shared" si="1"/>
        <v>0.64356726335823466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CONCATENATE(Table37[[#This Row],[lang]],"-",Table37[[#This Row],[term]])</f>
        <v>french-3g</v>
      </c>
      <c r="F70" s="1">
        <f t="shared" si="1"/>
        <v>0.60725824697299269</v>
      </c>
      <c r="G70" s="1">
        <f t="shared" si="1"/>
        <v>0.57107678512946403</v>
      </c>
      <c r="H70" s="1">
        <f t="shared" si="1"/>
        <v>0.63602261742298005</v>
      </c>
      <c r="I70" s="1">
        <f t="shared" si="1"/>
        <v>0.58867591915594586</v>
      </c>
      <c r="J70" s="1">
        <f t="shared" si="1"/>
        <v>0.56000794705687562</v>
      </c>
      <c r="K70" s="1">
        <f t="shared" si="1"/>
        <v>0.51788262552824249</v>
      </c>
      <c r="L70" s="1">
        <f t="shared" si="1"/>
        <v>0.60976056914448018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CONCATENATE(Table37[[#This Row],[lang]],"-",Table37[[#This Row],[term]])</f>
        <v>french-sk2g</v>
      </c>
      <c r="F71" s="1">
        <f t="shared" si="1"/>
        <v>0.5727692243461886</v>
      </c>
      <c r="G71" s="1">
        <f t="shared" si="1"/>
        <v>0.55342559781520928</v>
      </c>
      <c r="H71" s="1">
        <f t="shared" si="1"/>
        <v>0.61057354290831944</v>
      </c>
      <c r="I71" s="1">
        <f t="shared" si="1"/>
        <v>0.60784213742573423</v>
      </c>
      <c r="J71" s="1">
        <f t="shared" si="1"/>
        <v>0.55183545894768971</v>
      </c>
      <c r="K71" s="1">
        <f t="shared" si="1"/>
        <v>0.50803470091067504</v>
      </c>
      <c r="L71" s="1">
        <f t="shared" si="1"/>
        <v>0.38603891035352084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CONCATENATE(Table37[[#This Row],[lang]],"-",Table37[[#This Row],[term]])</f>
        <v>french-sk3g</v>
      </c>
      <c r="F72" s="1">
        <f t="shared" si="1"/>
        <v>0.54323923288500076</v>
      </c>
      <c r="G72" s="1">
        <f t="shared" si="1"/>
        <v>0.58047241603520683</v>
      </c>
      <c r="H72" s="1">
        <f t="shared" si="1"/>
        <v>0.6363636363636358</v>
      </c>
      <c r="I72" s="1">
        <f t="shared" si="1"/>
        <v>0.57314598270713046</v>
      </c>
      <c r="J72" s="1">
        <f t="shared" si="1"/>
        <v>0.62256833813163159</v>
      </c>
      <c r="K72" s="1">
        <f t="shared" si="1"/>
        <v>0.35091213915331382</v>
      </c>
      <c r="L72" s="1">
        <f t="shared" si="1"/>
        <v>0.27235833142795535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CONCATENATE(Table37[[#This Row],[lang]],"-",Table37[[#This Row],[term]])</f>
        <v>german-1g</v>
      </c>
      <c r="F73" s="1">
        <f t="shared" si="1"/>
        <v>0.49999999999999956</v>
      </c>
      <c r="G73" s="1">
        <f t="shared" si="1"/>
        <v>0.66450351453360001</v>
      </c>
      <c r="H73" s="1">
        <f t="shared" si="1"/>
        <v>0.64788722651388486</v>
      </c>
      <c r="I73" s="1">
        <f t="shared" si="1"/>
        <v>0.64492095239774505</v>
      </c>
      <c r="J73" s="1">
        <f t="shared" si="1"/>
        <v>0.68347705299449957</v>
      </c>
      <c r="K73" s="1">
        <f t="shared" si="1"/>
        <v>0.64684296024985555</v>
      </c>
      <c r="L73" s="1">
        <f t="shared" si="1"/>
        <v>0.61305721235836552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CONCATENATE(Table37[[#This Row],[lang]],"-",Table37[[#This Row],[term]])</f>
        <v>german-2g</v>
      </c>
      <c r="F74" s="1">
        <f t="shared" si="1"/>
        <v>0.67670339041132377</v>
      </c>
      <c r="G74" s="1">
        <f t="shared" si="1"/>
        <v>0.60534717268785243</v>
      </c>
      <c r="H74" s="1">
        <f t="shared" si="1"/>
        <v>0.68515360811181769</v>
      </c>
      <c r="I74" s="1">
        <f t="shared" si="1"/>
        <v>0.60655508629099886</v>
      </c>
      <c r="J74" s="1">
        <f t="shared" si="1"/>
        <v>0.62329797106754581</v>
      </c>
      <c r="K74" s="1">
        <f t="shared" si="1"/>
        <v>0.62729306919107952</v>
      </c>
      <c r="L74" s="1">
        <f t="shared" si="1"/>
        <v>0.64596531899788545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CONCATENATE(Table37[[#This Row],[lang]],"-",Table37[[#This Row],[term]])</f>
        <v>german-3g</v>
      </c>
      <c r="F75" s="1">
        <f t="shared" si="1"/>
        <v>0.68246425453879678</v>
      </c>
      <c r="G75" s="1">
        <f t="shared" si="1"/>
        <v>0.53136866689418494</v>
      </c>
      <c r="H75" s="1">
        <f t="shared" si="1"/>
        <v>0.67470265441397359</v>
      </c>
      <c r="I75" s="1">
        <f t="shared" si="1"/>
        <v>0.62484485686623137</v>
      </c>
      <c r="J75" s="1">
        <f t="shared" si="1"/>
        <v>0.6458722344534904</v>
      </c>
      <c r="K75" s="1">
        <f t="shared" si="1"/>
        <v>0.60311773562669624</v>
      </c>
      <c r="L75" s="1">
        <f t="shared" si="1"/>
        <v>0.47490312925021599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CONCATENATE(Table37[[#This Row],[lang]],"-",Table37[[#This Row],[term]])</f>
        <v>german-sk2g</v>
      </c>
      <c r="F76" s="1">
        <f t="shared" si="1"/>
        <v>0.62682910190472152</v>
      </c>
      <c r="G76" s="1">
        <f t="shared" si="1"/>
        <v>0.44602818645397196</v>
      </c>
      <c r="H76" s="1">
        <f t="shared" si="1"/>
        <v>0.59180953792694879</v>
      </c>
      <c r="I76" s="1">
        <f t="shared" si="1"/>
        <v>0.42049810650383246</v>
      </c>
      <c r="J76" s="1">
        <f t="shared" si="1"/>
        <v>0.55831237660122079</v>
      </c>
      <c r="K76" s="1">
        <f t="shared" si="1"/>
        <v>0.5791003100994766</v>
      </c>
      <c r="L76" s="1">
        <f t="shared" si="1"/>
        <v>0.39325501996739465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CONCATENATE(Table37[[#This Row],[lang]],"-",Table37[[#This Row],[term]])</f>
        <v>german-sk3g</v>
      </c>
      <c r="F77" s="1">
        <f t="shared" si="1"/>
        <v>0.70251488903395809</v>
      </c>
      <c r="G77" s="1">
        <f t="shared" si="1"/>
        <v>0.54251539584361319</v>
      </c>
      <c r="H77" s="1">
        <f t="shared" si="1"/>
        <v>0.38862308932666739</v>
      </c>
      <c r="I77" s="1">
        <f t="shared" si="1"/>
        <v>0.51172605065227328</v>
      </c>
      <c r="J77" s="1">
        <f t="shared" si="1"/>
        <v>0.31621739715342401</v>
      </c>
      <c r="K77" s="1">
        <f t="shared" si="1"/>
        <v>0.62020177242644225</v>
      </c>
      <c r="L77" s="1">
        <f t="shared" si="1"/>
        <v>0.54833451833568847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CONCATENATE(Table37[[#This Row],[lang]],"-",Table37[[#This Row],[term]])</f>
        <v>russian-1g</v>
      </c>
      <c r="F78" s="1">
        <f t="shared" si="1"/>
        <v>0.86567164179104472</v>
      </c>
      <c r="G78" s="1">
        <f t="shared" si="1"/>
        <v>0.88640914731964604</v>
      </c>
      <c r="H78" s="1">
        <f t="shared" si="1"/>
        <v>1</v>
      </c>
      <c r="I78" s="1">
        <f t="shared" si="1"/>
        <v>0.99088417467600087</v>
      </c>
      <c r="J78" s="1">
        <f t="shared" si="1"/>
        <v>0.93301953213513134</v>
      </c>
      <c r="K78" s="1">
        <f t="shared" si="1"/>
        <v>0.91203193644502978</v>
      </c>
      <c r="L78" s="1">
        <f t="shared" si="1"/>
        <v>0.96132934307627194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CONCATENATE(Table37[[#This Row],[lang]],"-",Table37[[#This Row],[term]])</f>
        <v>russian-2g</v>
      </c>
      <c r="F79" s="1">
        <f t="shared" si="1"/>
        <v>0.80382058618882635</v>
      </c>
      <c r="G79" s="1">
        <f t="shared" si="1"/>
        <v>0.6505636261404395</v>
      </c>
      <c r="H79" s="1">
        <f t="shared" si="1"/>
        <v>0.7725647996146412</v>
      </c>
      <c r="I79" s="1">
        <f t="shared" si="1"/>
        <v>0.70937773880364741</v>
      </c>
      <c r="J79" s="1">
        <f t="shared" si="1"/>
        <v>0.87954429164250592</v>
      </c>
      <c r="K79" s="1">
        <f t="shared" si="1"/>
        <v>0.81421870208131475</v>
      </c>
      <c r="L79" s="1">
        <f t="shared" si="1"/>
        <v>0.88606574376395952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CONCATENATE(Table37[[#This Row],[lang]],"-",Table37[[#This Row],[term]])</f>
        <v>russian-3g</v>
      </c>
      <c r="F80" s="1">
        <f t="shared" si="1"/>
        <v>0.73979520638782925</v>
      </c>
      <c r="G80" s="1">
        <f t="shared" si="1"/>
        <v>0.60546230300138848</v>
      </c>
      <c r="H80" s="1">
        <f t="shared" si="1"/>
        <v>0.68576523596841976</v>
      </c>
      <c r="I80" s="1">
        <f t="shared" si="1"/>
        <v>0.79812972702489382</v>
      </c>
      <c r="J80" s="1">
        <f t="shared" si="1"/>
        <v>0.77513477154505639</v>
      </c>
      <c r="K80" s="1">
        <f t="shared" si="1"/>
        <v>0.79085485738991268</v>
      </c>
      <c r="L80" s="1">
        <f t="shared" si="1"/>
        <v>0.62689880013002763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CONCATENATE(Table37[[#This Row],[lang]],"-",Table37[[#This Row],[term]])</f>
        <v>russian-sk2g</v>
      </c>
      <c r="F81" s="1">
        <f t="shared" si="1"/>
        <v>0.51446735480332684</v>
      </c>
      <c r="G81" s="1">
        <f t="shared" si="1"/>
        <v>0.52165386789969714</v>
      </c>
      <c r="H81" s="1">
        <f t="shared" si="1"/>
        <v>0.671657820565012</v>
      </c>
      <c r="I81" s="1">
        <f t="shared" si="1"/>
        <v>0.60093723023567958</v>
      </c>
      <c r="J81" s="1">
        <f t="shared" si="1"/>
        <v>0.76304745160856458</v>
      </c>
      <c r="K81" s="1">
        <f t="shared" si="1"/>
        <v>0.50681481304949749</v>
      </c>
      <c r="L81" s="1">
        <f t="shared" si="1"/>
        <v>0.58127474515728406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CONCATENATE(Table37[[#This Row],[lang]],"-",Table37[[#This Row],[term]])</f>
        <v>russian-sk3g</v>
      </c>
      <c r="F82" s="1">
        <f t="shared" si="1"/>
        <v>0.59608349845378628</v>
      </c>
      <c r="G82" s="1">
        <f t="shared" si="1"/>
        <v>0.62860293846219628</v>
      </c>
      <c r="H82" s="1">
        <f t="shared" si="1"/>
        <v>0.55400683646478799</v>
      </c>
      <c r="I82" s="1">
        <f t="shared" si="1"/>
        <v>0.63223721046277637</v>
      </c>
      <c r="J82" s="1">
        <f t="shared" si="1"/>
        <v>0.46393252146753322</v>
      </c>
      <c r="K82" s="1">
        <f t="shared" si="1"/>
        <v>0.47791268648731033</v>
      </c>
      <c r="L82" s="1">
        <f t="shared" si="1"/>
        <v>0.50909602486758143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972-9A7E-964D-A226-88E661A69F88}">
  <dimension ref="A1:M82"/>
  <sheetViews>
    <sheetView workbookViewId="0">
      <pane xSplit="11160" ySplit="4760" topLeftCell="E44" activePane="bottomRight"/>
      <selection activeCell="A4" sqref="A4"/>
      <selection pane="topRight" activeCell="O7" sqref="O7"/>
      <selection pane="bottomLeft" activeCell="E34" sqref="E34"/>
      <selection pane="bottomRight" activeCell="I47" sqref="I47"/>
    </sheetView>
  </sheetViews>
  <sheetFormatPr baseColWidth="10" defaultRowHeight="27" customHeight="1"/>
  <cols>
    <col min="1" max="1" width="8.625" customWidth="1"/>
    <col min="2" max="2" width="7.875" customWidth="1"/>
    <col min="3" max="3" width="11.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CONCATENATE(Table1[[#This Row],[lang]],"-",Table1[[#This Row],[term]])</f>
        <v>arabic-1g</v>
      </c>
      <c r="F2" s="1">
        <v>0.81081081081080997</v>
      </c>
      <c r="G2" s="1">
        <v>0.94868329805051299</v>
      </c>
      <c r="H2" s="1">
        <v>0.80008321738755295</v>
      </c>
      <c r="I2" s="1">
        <v>0.87169504260765096</v>
      </c>
      <c r="J2" s="1">
        <v>0.85255394969049003</v>
      </c>
      <c r="K2" s="1">
        <v>0.684442484002867</v>
      </c>
      <c r="L2" s="1">
        <v>0.96907399911139502</v>
      </c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CONCATENATE(Table1[[#This Row],[lang]],"-",Table1[[#This Row],[term]])</f>
        <v>english-1g</v>
      </c>
      <c r="F3" s="1">
        <v>0.50126426488379705</v>
      </c>
      <c r="G3" s="1">
        <v>0.46325200002512201</v>
      </c>
      <c r="H3" s="1">
        <v>0.44340035334807099</v>
      </c>
      <c r="I3" s="1">
        <v>0.460160788927855</v>
      </c>
      <c r="J3" s="1">
        <v>0.43799152998138402</v>
      </c>
      <c r="K3" s="1">
        <v>0.472690098218562</v>
      </c>
      <c r="L3" s="1">
        <v>0.48311855302726098</v>
      </c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CONCATENATE(Table1[[#This Row],[lang]],"-",Table1[[#This Row],[term]])</f>
        <v>french-1g</v>
      </c>
      <c r="F4" s="1">
        <v>0.48957418118048801</v>
      </c>
      <c r="G4" s="1">
        <v>0.50667973607289496</v>
      </c>
      <c r="H4" s="1">
        <v>0.54028947239147695</v>
      </c>
      <c r="I4" s="1">
        <v>0.47720849150969602</v>
      </c>
      <c r="J4" s="1">
        <v>0.51493740746210104</v>
      </c>
      <c r="K4" s="1">
        <v>0.49240649954270799</v>
      </c>
      <c r="L4" s="1">
        <v>0.481811816935594</v>
      </c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CONCATENATE(Table1[[#This Row],[lang]],"-",Table1[[#This Row],[term]])</f>
        <v>german-1g</v>
      </c>
      <c r="F5" s="1">
        <v>0.47257236140206998</v>
      </c>
      <c r="G5" s="1">
        <v>0.56378179589034405</v>
      </c>
      <c r="H5" s="1">
        <v>0.51128541957655804</v>
      </c>
      <c r="I5" s="1">
        <v>0.54234716661770099</v>
      </c>
      <c r="J5" s="1">
        <v>0.48624623623303598</v>
      </c>
      <c r="K5" s="1">
        <v>0.51697315395717003</v>
      </c>
      <c r="L5" s="1">
        <v>0.442020548951995</v>
      </c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CONCATENATE(Table1[[#This Row],[lang]],"-",Table1[[#This Row],[term]])</f>
        <v>russian-1g</v>
      </c>
      <c r="F6" s="1">
        <v>0.94670505736398802</v>
      </c>
      <c r="G6" s="1">
        <v>1</v>
      </c>
      <c r="H6" s="1">
        <v>0.90638574438047503</v>
      </c>
      <c r="I6" s="1">
        <v>0.88295272253837298</v>
      </c>
      <c r="J6" s="1">
        <v>0.76588669443060198</v>
      </c>
      <c r="K6" s="1">
        <v>0.61102517136472601</v>
      </c>
      <c r="L6" s="1">
        <v>0.92553817388418302</v>
      </c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CONCATENATE(Table1[[#This Row],[lang]],"-",Table1[[#This Row],[term]])</f>
        <v>arabic-2g</v>
      </c>
      <c r="F7" s="1">
        <v>0.45493886679897599</v>
      </c>
      <c r="G7" s="1">
        <v>0.39254047823076099</v>
      </c>
      <c r="H7" s="1">
        <v>0.44628426301062102</v>
      </c>
      <c r="I7" s="1">
        <v>0.47466836532572398</v>
      </c>
      <c r="J7" s="1">
        <v>0.42764971339587099</v>
      </c>
      <c r="K7" s="1">
        <v>0.514301870979335</v>
      </c>
      <c r="L7" s="1">
        <v>0.67858160889460295</v>
      </c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CONCATENATE(Table1[[#This Row],[lang]],"-",Table1[[#This Row],[term]])</f>
        <v>english-2g</v>
      </c>
      <c r="F8" s="1">
        <v>0.38980526010852201</v>
      </c>
      <c r="G8" s="1">
        <v>0.44246438809509803</v>
      </c>
      <c r="H8" s="1">
        <v>0.39021946456367801</v>
      </c>
      <c r="I8" s="1">
        <v>0.408218768223441</v>
      </c>
      <c r="J8" s="1">
        <v>0.44625401228892903</v>
      </c>
      <c r="K8" s="1">
        <v>0.45397708210325999</v>
      </c>
      <c r="L8" s="1">
        <v>0.50736274476372401</v>
      </c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CONCATENATE(Table1[[#This Row],[lang]],"-",Table1[[#This Row],[term]])</f>
        <v>french-2g</v>
      </c>
      <c r="F9" s="1">
        <v>0.451042992329654</v>
      </c>
      <c r="G9" s="1">
        <v>0.41722146226123602</v>
      </c>
      <c r="H9" s="1">
        <v>0.443450674057001</v>
      </c>
      <c r="I9" s="1">
        <v>0.45671200034784298</v>
      </c>
      <c r="J9" s="1">
        <v>0.45220687838128798</v>
      </c>
      <c r="K9" s="1">
        <v>0.42339188732624899</v>
      </c>
      <c r="L9" s="1">
        <v>0.47445571459117702</v>
      </c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CONCATENATE(Table1[[#This Row],[lang]],"-",Table1[[#This Row],[term]])</f>
        <v>german-2g</v>
      </c>
      <c r="F10" s="1">
        <v>0.511250969296421</v>
      </c>
      <c r="G10" s="1">
        <v>0.418680803155212</v>
      </c>
      <c r="H10" s="1">
        <v>0.41438519047508798</v>
      </c>
      <c r="I10" s="1">
        <v>0.47452798889650399</v>
      </c>
      <c r="J10" s="1">
        <v>0.46365421524056299</v>
      </c>
      <c r="K10" s="1">
        <v>0.45017079722516401</v>
      </c>
      <c r="L10" s="1">
        <v>0.47706704123694199</v>
      </c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CONCATENATE(Table1[[#This Row],[lang]],"-",Table1[[#This Row],[term]])</f>
        <v>russian-2g</v>
      </c>
      <c r="F11" s="1">
        <v>0.87822505819721897</v>
      </c>
      <c r="G11" s="1">
        <v>0.68135906434220905</v>
      </c>
      <c r="H11" s="1">
        <v>0.66378433068383602</v>
      </c>
      <c r="I11" s="1">
        <v>0.67910687397901004</v>
      </c>
      <c r="J11" s="1">
        <v>0.84360582792877203</v>
      </c>
      <c r="K11" s="1">
        <v>0.475170401149763</v>
      </c>
      <c r="L11" s="1">
        <v>0.79543809592314396</v>
      </c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CONCATENATE(Table1[[#This Row],[lang]],"-",Table1[[#This Row],[term]])</f>
        <v>arabic-3g</v>
      </c>
      <c r="F12" s="1">
        <v>0.45250615070982497</v>
      </c>
      <c r="G12" s="1">
        <v>0.46127632258829998</v>
      </c>
      <c r="H12" s="1">
        <v>0.484235782921488</v>
      </c>
      <c r="I12" s="1">
        <v>0.457497774279087</v>
      </c>
      <c r="J12" s="1">
        <v>0.46126107495521901</v>
      </c>
      <c r="K12" s="1">
        <v>0.38669560835021</v>
      </c>
      <c r="L12" s="1">
        <v>0.57057734506069002</v>
      </c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CONCATENATE(Table1[[#This Row],[lang]],"-",Table1[[#This Row],[term]])</f>
        <v>english-3g</v>
      </c>
      <c r="F13" s="1">
        <v>0.45429247301745501</v>
      </c>
      <c r="G13" s="1">
        <v>0.46200789548969801</v>
      </c>
      <c r="H13" s="1">
        <v>0.48482013304778898</v>
      </c>
      <c r="I13" s="1">
        <v>0.38546751505892601</v>
      </c>
      <c r="J13" s="1">
        <v>0.38874261160218299</v>
      </c>
      <c r="K13" s="1">
        <v>0.30198515491942302</v>
      </c>
      <c r="L13" s="1">
        <v>0.43698689616436098</v>
      </c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CONCATENATE(Table1[[#This Row],[lang]],"-",Table1[[#This Row],[term]])</f>
        <v>french-3g</v>
      </c>
      <c r="F14" s="1">
        <v>0.40807136803086502</v>
      </c>
      <c r="G14" s="1">
        <v>0.39608283001608602</v>
      </c>
      <c r="H14" s="1">
        <v>0.48749164704667503</v>
      </c>
      <c r="I14" s="1">
        <v>0.42276183707249498</v>
      </c>
      <c r="J14" s="1">
        <v>0.423475908712167</v>
      </c>
      <c r="K14" s="1">
        <v>0.41207130580211598</v>
      </c>
      <c r="L14" s="1">
        <v>0.438601118347829</v>
      </c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CONCATENATE(Table1[[#This Row],[lang]],"-",Table1[[#This Row],[term]])</f>
        <v>german-3g</v>
      </c>
      <c r="F15" s="1">
        <v>0.43650974061052999</v>
      </c>
      <c r="G15" s="1">
        <v>0.42501784629553002</v>
      </c>
      <c r="H15" s="1">
        <v>0.44721839855004603</v>
      </c>
      <c r="I15" s="1">
        <v>0.40914752387133901</v>
      </c>
      <c r="J15" s="1">
        <v>0.43483417576487299</v>
      </c>
      <c r="K15" s="1">
        <v>0.36477757780227799</v>
      </c>
      <c r="L15" s="1">
        <v>0.347457257066002</v>
      </c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CONCATENATE(Table1[[#This Row],[lang]],"-",Table1[[#This Row],[term]])</f>
        <v>russian-3g</v>
      </c>
      <c r="F16" s="1">
        <v>0.49190703599326002</v>
      </c>
      <c r="G16" s="1">
        <v>0.64205168062109297</v>
      </c>
      <c r="H16" s="1">
        <v>0.53914725861954704</v>
      </c>
      <c r="I16" s="1">
        <v>0.48133768254390802</v>
      </c>
      <c r="J16" s="1">
        <v>0.477885964678398</v>
      </c>
      <c r="K16" s="1">
        <v>0.54079441102800696</v>
      </c>
      <c r="L16" s="1">
        <v>0.50243490262411805</v>
      </c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CONCATENATE(Table1[[#This Row],[lang]],"-",Table1[[#This Row],[term]])</f>
        <v>arabic-sk2g</v>
      </c>
      <c r="F17" s="1">
        <v>0.51843754882580195</v>
      </c>
      <c r="G17" s="1">
        <v>0.47987539243787197</v>
      </c>
      <c r="H17" s="1">
        <v>0.48704247029202302</v>
      </c>
      <c r="I17" s="1">
        <v>0.49454423444331802</v>
      </c>
      <c r="J17" s="1">
        <v>0.55029261585379097</v>
      </c>
      <c r="K17" s="1">
        <v>0.31693767128446998</v>
      </c>
      <c r="L17" s="1">
        <v>0.53462015810320096</v>
      </c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CONCATENATE(Table1[[#This Row],[lang]],"-",Table1[[#This Row],[term]])</f>
        <v>english-sk2g</v>
      </c>
      <c r="F18" s="1">
        <v>0.48651705050642402</v>
      </c>
      <c r="G18" s="1">
        <v>0.42439204601963498</v>
      </c>
      <c r="H18" s="1">
        <v>0.494218302865649</v>
      </c>
      <c r="I18" s="1">
        <v>0.429136096080938</v>
      </c>
      <c r="J18" s="1">
        <v>0.41808168895618802</v>
      </c>
      <c r="K18" s="1">
        <v>0.41243600031998001</v>
      </c>
      <c r="L18" s="1">
        <v>0.33559071655494999</v>
      </c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CONCATENATE(Table1[[#This Row],[lang]],"-",Table1[[#This Row],[term]])</f>
        <v>french-sk2g</v>
      </c>
      <c r="F19" s="1">
        <v>0.44579885527028601</v>
      </c>
      <c r="G19" s="1">
        <v>0.36893401165300499</v>
      </c>
      <c r="H19" s="1">
        <v>0.38538641594642498</v>
      </c>
      <c r="I19" s="1">
        <v>0.34767130549696101</v>
      </c>
      <c r="J19" s="1">
        <v>0.44301103890420401</v>
      </c>
      <c r="K19" s="1">
        <v>0.46992542185573599</v>
      </c>
      <c r="L19" s="1">
        <v>0.31438385661850599</v>
      </c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CONCATENATE(Table1[[#This Row],[lang]],"-",Table1[[#This Row],[term]])</f>
        <v>german-sk2g</v>
      </c>
      <c r="F20" s="1">
        <v>0.39418603548616299</v>
      </c>
      <c r="G20" s="1">
        <v>0.446308621850807</v>
      </c>
      <c r="H20" s="1">
        <v>0.369964783784266</v>
      </c>
      <c r="I20" s="1">
        <v>0.37248663384538599</v>
      </c>
      <c r="J20" s="1">
        <v>0.38351619066283599</v>
      </c>
      <c r="K20" s="1">
        <v>0.41616009749636701</v>
      </c>
      <c r="L20" s="1">
        <v>0.32406944672724097</v>
      </c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CONCATENATE(Table1[[#This Row],[lang]],"-",Table1[[#This Row],[term]])</f>
        <v>russian-sk2g</v>
      </c>
      <c r="F21" s="1">
        <v>0.56713478278714902</v>
      </c>
      <c r="G21" s="1">
        <v>0.52283600497203297</v>
      </c>
      <c r="H21" s="1">
        <v>0.530812800865196</v>
      </c>
      <c r="I21" s="1">
        <v>0.48228646982545897</v>
      </c>
      <c r="J21" s="1">
        <v>0.50421997881622205</v>
      </c>
      <c r="K21" s="1">
        <v>0.58601589922658304</v>
      </c>
      <c r="L21" s="1">
        <v>0.409716217550329</v>
      </c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CONCATENATE(Table1[[#This Row],[lang]],"-",Table1[[#This Row],[term]])</f>
        <v>arabic-sk3g</v>
      </c>
      <c r="F22" s="1">
        <v>0.45458753193073798</v>
      </c>
      <c r="G22" s="1">
        <v>0.49666640587215899</v>
      </c>
      <c r="H22" s="1">
        <v>0.44767808760012601</v>
      </c>
      <c r="I22" s="1">
        <v>0.37061208903074</v>
      </c>
      <c r="J22" s="1">
        <v>0.43239882278786801</v>
      </c>
      <c r="K22" s="1">
        <v>0.38187983068043202</v>
      </c>
      <c r="L22" s="1">
        <v>0.362396918977754</v>
      </c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CONCATENATE(Table1[[#This Row],[lang]],"-",Table1[[#This Row],[term]])</f>
        <v>english-sk3g</v>
      </c>
      <c r="F23" s="1">
        <v>0.34974055278712202</v>
      </c>
      <c r="G23" s="1">
        <v>0.37080035732275501</v>
      </c>
      <c r="H23" s="1">
        <v>0.350943475976705</v>
      </c>
      <c r="I23" s="1">
        <v>0.32494624495722502</v>
      </c>
      <c r="J23" s="1">
        <v>0.38285186476816002</v>
      </c>
      <c r="K23" s="1">
        <v>0.39013316550833199</v>
      </c>
      <c r="L23" s="1">
        <v>0.31278290501524197</v>
      </c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CONCATENATE(Table1[[#This Row],[lang]],"-",Table1[[#This Row],[term]])</f>
        <v>french-sk3g</v>
      </c>
      <c r="F24" s="1">
        <v>0.40232053139708102</v>
      </c>
      <c r="G24" s="1">
        <v>0.37350690678574799</v>
      </c>
      <c r="H24" s="1">
        <v>0.43152718699859099</v>
      </c>
      <c r="I24" s="1">
        <v>0.33862981660257901</v>
      </c>
      <c r="J24" s="1">
        <v>0.44947804052082602</v>
      </c>
      <c r="K24" s="1">
        <v>0.36809187121307502</v>
      </c>
      <c r="L24" s="1">
        <v>0.29910860908770598</v>
      </c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CONCATENATE(Table1[[#This Row],[lang]],"-",Table1[[#This Row],[term]])</f>
        <v>german-sk3g</v>
      </c>
      <c r="F25" s="1">
        <v>0.372335297739183</v>
      </c>
      <c r="G25" s="1">
        <v>0.36616265211090798</v>
      </c>
      <c r="H25" s="1">
        <v>0.33297986039775301</v>
      </c>
      <c r="I25" s="1">
        <v>0.36514837167010999</v>
      </c>
      <c r="J25" s="1">
        <v>0.28171808490950501</v>
      </c>
      <c r="K25" s="1">
        <v>0.5</v>
      </c>
      <c r="L25" s="1">
        <v>0.37772787550685</v>
      </c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CONCATENATE(Table1[[#This Row],[lang]],"-",Table1[[#This Row],[term]])</f>
        <v>russian-sk3g</v>
      </c>
      <c r="F26" s="1">
        <v>0.439385283417975</v>
      </c>
      <c r="G26" s="1">
        <v>0.37536570443980999</v>
      </c>
      <c r="H26" s="1">
        <v>0.39060669877902399</v>
      </c>
      <c r="I26" s="1">
        <v>0.40074457515183498</v>
      </c>
      <c r="J26" s="1">
        <v>0.38630368803279702</v>
      </c>
      <c r="K26" s="1">
        <v>0.36360790214844002</v>
      </c>
      <c r="L26" s="1">
        <v>0.41177139936007101</v>
      </c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CONCATENATE(Table13[[#This Row],[lang]],"-",Table13[[#This Row],[term]])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0.8</v>
      </c>
      <c r="L30" s="1">
        <v>1</v>
      </c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CONCATENATE(Table13[[#This Row],[lang]],"-",Table13[[#This Row],[term]])</f>
        <v>english-1g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CONCATENATE(Table13[[#This Row],[lang]],"-",Table13[[#This Row],[term]])</f>
        <v>french-1g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CONCATENATE(Table13[[#This Row],[lang]],"-",Table13[[#This Row],[term]])</f>
        <v>german-1g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CONCATENATE(Table13[[#This Row],[lang]],"-",Table13[[#This Row],[term]])</f>
        <v>russian-1g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CONCATENATE(Table13[[#This Row],[lang]],"-",Table13[[#This Row],[term]])</f>
        <v>arabic-2g</v>
      </c>
      <c r="F35" s="1">
        <v>0.91666666666666596</v>
      </c>
      <c r="G35" s="1">
        <v>1</v>
      </c>
      <c r="H35" s="1">
        <v>0.9</v>
      </c>
      <c r="I35" s="1">
        <v>1</v>
      </c>
      <c r="J35" s="1">
        <v>0.88235294117647001</v>
      </c>
      <c r="K35" s="1">
        <v>1</v>
      </c>
      <c r="L35" s="1">
        <v>1</v>
      </c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CONCATENATE(Table13[[#This Row],[lang]],"-",Table13[[#This Row],[term]])</f>
        <v>english-2g</v>
      </c>
      <c r="F36" s="1">
        <v>0.88888888888888795</v>
      </c>
      <c r="G36" s="1">
        <v>0.88888888888888795</v>
      </c>
      <c r="H36" s="1">
        <v>0.88888888888888795</v>
      </c>
      <c r="I36" s="1">
        <v>0.625</v>
      </c>
      <c r="J36" s="1">
        <v>0.81818181818181801</v>
      </c>
      <c r="K36" s="1">
        <v>0.90909090909090895</v>
      </c>
      <c r="L36" s="1">
        <v>1</v>
      </c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CONCATENATE(Table13[[#This Row],[lang]],"-",Table13[[#This Row],[term]])</f>
        <v>french-2g</v>
      </c>
      <c r="F37" s="1">
        <v>1</v>
      </c>
      <c r="G37" s="1">
        <v>0.83333333333333304</v>
      </c>
      <c r="H37" s="1">
        <v>1</v>
      </c>
      <c r="I37" s="1">
        <v>0.85714285714285698</v>
      </c>
      <c r="J37" s="1">
        <v>1</v>
      </c>
      <c r="K37" s="1">
        <v>0.8</v>
      </c>
      <c r="L37" s="1">
        <v>1</v>
      </c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CONCATENATE(Table13[[#This Row],[lang]],"-",Table13[[#This Row],[term]])</f>
        <v>german-2g</v>
      </c>
      <c r="F38" s="1">
        <v>1</v>
      </c>
      <c r="G38" s="1">
        <v>0.8</v>
      </c>
      <c r="H38" s="1">
        <v>0.9</v>
      </c>
      <c r="I38" s="1">
        <v>1</v>
      </c>
      <c r="J38" s="1">
        <v>1</v>
      </c>
      <c r="K38" s="1">
        <v>0.875</v>
      </c>
      <c r="L38" s="1">
        <v>1</v>
      </c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CONCATENATE(Table13[[#This Row],[lang]],"-",Table13[[#This Row],[term]])</f>
        <v>russian-2g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CONCATENATE(Table13[[#This Row],[lang]],"-",Table13[[#This Row],[term]])</f>
        <v>arabic-3g</v>
      </c>
      <c r="F40" s="1">
        <v>0.90909090909090895</v>
      </c>
      <c r="G40" s="1">
        <v>0.92857142857142805</v>
      </c>
      <c r="H40" s="1">
        <v>1</v>
      </c>
      <c r="I40" s="1">
        <v>0.92307692307692302</v>
      </c>
      <c r="J40" s="1">
        <v>0.92857142857142805</v>
      </c>
      <c r="K40" s="1">
        <v>1</v>
      </c>
      <c r="L40" s="1">
        <v>1</v>
      </c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CONCATENATE(Table13[[#This Row],[lang]],"-",Table13[[#This Row],[term]])</f>
        <v>english-3g</v>
      </c>
      <c r="F41" s="1">
        <v>1</v>
      </c>
      <c r="G41" s="1">
        <v>0.875</v>
      </c>
      <c r="H41" s="1">
        <v>1</v>
      </c>
      <c r="I41" s="1">
        <v>0.75</v>
      </c>
      <c r="J41" s="1">
        <v>0.7</v>
      </c>
      <c r="K41" s="1">
        <v>0</v>
      </c>
      <c r="L41" s="1">
        <v>1</v>
      </c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CONCATENATE(Table13[[#This Row],[lang]],"-",Table13[[#This Row],[term]])</f>
        <v>french-3g</v>
      </c>
      <c r="F42" s="1">
        <v>0.83333333333333304</v>
      </c>
      <c r="G42" s="1">
        <v>0.91666666666666596</v>
      </c>
      <c r="H42" s="1">
        <v>1</v>
      </c>
      <c r="I42" s="1">
        <v>1</v>
      </c>
      <c r="J42" s="1">
        <v>1</v>
      </c>
      <c r="K42" s="1">
        <v>0.66666666666666596</v>
      </c>
      <c r="L42" s="1">
        <v>1</v>
      </c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CONCATENATE(Table13[[#This Row],[lang]],"-",Table13[[#This Row],[term]])</f>
        <v>german-3g</v>
      </c>
      <c r="F43" s="1">
        <v>1</v>
      </c>
      <c r="G43" s="1">
        <v>0.875</v>
      </c>
      <c r="H43" s="1">
        <v>0.88888888888888795</v>
      </c>
      <c r="I43" s="1">
        <v>0.875</v>
      </c>
      <c r="J43" s="1">
        <v>1</v>
      </c>
      <c r="K43" s="1">
        <v>0.66666666666666596</v>
      </c>
      <c r="L43" s="1">
        <v>0.75</v>
      </c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CONCATENATE(Table13[[#This Row],[lang]],"-",Table13[[#This Row],[term]])</f>
        <v>russian-3g</v>
      </c>
      <c r="F44" s="1">
        <v>0.875</v>
      </c>
      <c r="G44" s="1">
        <v>1</v>
      </c>
      <c r="H44" s="1">
        <v>1</v>
      </c>
      <c r="I44" s="1">
        <v>0.92857142857142805</v>
      </c>
      <c r="J44" s="1">
        <v>0.875</v>
      </c>
      <c r="K44" s="1">
        <v>1</v>
      </c>
      <c r="L44" s="1">
        <v>0.83333333333333304</v>
      </c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CONCATENATE(Table13[[#This Row],[lang]],"-",Table13[[#This Row],[term]])</f>
        <v>arabic-sk2g</v>
      </c>
      <c r="F45" s="1">
        <v>1</v>
      </c>
      <c r="G45" s="1">
        <v>0.91666666666666596</v>
      </c>
      <c r="H45" s="1">
        <v>1</v>
      </c>
      <c r="I45" s="1">
        <v>1</v>
      </c>
      <c r="J45" s="1">
        <v>0.875</v>
      </c>
      <c r="K45" s="1">
        <v>0.4</v>
      </c>
      <c r="L45" s="1">
        <v>1</v>
      </c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CONCATENATE(Table13[[#This Row],[lang]],"-",Table13[[#This Row],[term]])</f>
        <v>english-sk2g</v>
      </c>
      <c r="F46" s="1">
        <v>0.875</v>
      </c>
      <c r="G46" s="1">
        <v>1</v>
      </c>
      <c r="H46" s="1">
        <v>1</v>
      </c>
      <c r="I46" s="1">
        <v>1</v>
      </c>
      <c r="J46" s="1">
        <v>0.71428571428571397</v>
      </c>
      <c r="K46" s="1">
        <v>1</v>
      </c>
      <c r="L46" s="1">
        <v>0.75</v>
      </c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CONCATENATE(Table13[[#This Row],[lang]],"-",Table13[[#This Row],[term]])</f>
        <v>french-sk2g</v>
      </c>
      <c r="F47" s="1">
        <v>0.9</v>
      </c>
      <c r="G47" s="1">
        <v>0.75</v>
      </c>
      <c r="H47" s="1">
        <v>0.85714285714285698</v>
      </c>
      <c r="I47" s="1">
        <v>0.66666666666666596</v>
      </c>
      <c r="J47" s="1">
        <v>1</v>
      </c>
      <c r="K47" s="1">
        <v>1</v>
      </c>
      <c r="L47" s="1">
        <v>0.5</v>
      </c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CONCATENATE(Table13[[#This Row],[lang]],"-",Table13[[#This Row],[term]])</f>
        <v>german-sk2g</v>
      </c>
      <c r="F48" s="1">
        <v>0.88888888888888795</v>
      </c>
      <c r="G48" s="1">
        <v>1</v>
      </c>
      <c r="H48" s="1">
        <v>0.88888888888888795</v>
      </c>
      <c r="I48" s="1">
        <v>0.83333333333333304</v>
      </c>
      <c r="J48" s="1">
        <v>0.66666666666666596</v>
      </c>
      <c r="K48" s="1">
        <v>0.8</v>
      </c>
      <c r="L48" s="1">
        <v>0.5</v>
      </c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CONCATENATE(Table13[[#This Row],[lang]],"-",Table13[[#This Row],[term]])</f>
        <v>russian-sk2g</v>
      </c>
      <c r="F49" s="1">
        <v>1</v>
      </c>
      <c r="G49" s="1">
        <v>0.875</v>
      </c>
      <c r="H49" s="1">
        <v>0.88888888888888795</v>
      </c>
      <c r="I49" s="1">
        <v>0.75</v>
      </c>
      <c r="J49" s="1">
        <v>0.8</v>
      </c>
      <c r="K49" s="1">
        <v>1</v>
      </c>
      <c r="L49" s="1">
        <v>1</v>
      </c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CONCATENATE(Table13[[#This Row],[lang]],"-",Table13[[#This Row],[term]])</f>
        <v>arabic-sk3g</v>
      </c>
      <c r="F50" s="1">
        <v>0.81818181818181801</v>
      </c>
      <c r="G50" s="1">
        <v>0.9</v>
      </c>
      <c r="H50" s="1">
        <v>0.7</v>
      </c>
      <c r="I50" s="1">
        <v>0.5</v>
      </c>
      <c r="J50" s="1">
        <v>0.88888888888888795</v>
      </c>
      <c r="K50" s="1">
        <v>0.75</v>
      </c>
      <c r="L50" s="1">
        <v>0.5</v>
      </c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CONCATENATE(Table13[[#This Row],[lang]],"-",Table13[[#This Row],[term]])</f>
        <v>english-sk3g</v>
      </c>
      <c r="F51" s="1">
        <v>0.63636363636363602</v>
      </c>
      <c r="G51" s="1">
        <v>0.81818181818181801</v>
      </c>
      <c r="H51" s="1">
        <v>0.66666666666666596</v>
      </c>
      <c r="I51" s="1">
        <v>0.5</v>
      </c>
      <c r="J51" s="1">
        <v>0.66666666666666596</v>
      </c>
      <c r="K51" s="1">
        <v>0.75</v>
      </c>
      <c r="L51" s="1">
        <v>0.33333333333333298</v>
      </c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CONCATENATE(Table13[[#This Row],[lang]],"-",Table13[[#This Row],[term]])</f>
        <v>french-sk3g</v>
      </c>
      <c r="F52" s="1">
        <v>0.83333333333333304</v>
      </c>
      <c r="G52" s="1">
        <v>0.85714285714285698</v>
      </c>
      <c r="H52" s="1">
        <v>1</v>
      </c>
      <c r="I52" s="1">
        <v>0.5</v>
      </c>
      <c r="J52" s="1">
        <v>1</v>
      </c>
      <c r="K52" s="1">
        <v>0.5</v>
      </c>
      <c r="L52" s="1">
        <v>0.25</v>
      </c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CONCATENATE(Table13[[#This Row],[lang]],"-",Table13[[#This Row],[term]])</f>
        <v>german-sk3g</v>
      </c>
      <c r="F53" s="1">
        <v>0.71428571428571397</v>
      </c>
      <c r="G53" s="1">
        <v>0.75</v>
      </c>
      <c r="H53" s="1">
        <v>0.57142857142857095</v>
      </c>
      <c r="I53" s="1">
        <v>1</v>
      </c>
      <c r="J53" s="1">
        <v>0.5</v>
      </c>
      <c r="K53" s="1">
        <v>1</v>
      </c>
      <c r="L53" s="1">
        <v>1</v>
      </c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CONCATENATE(Table13[[#This Row],[lang]],"-",Table13[[#This Row],[term]])</f>
        <v>russian-sk3g</v>
      </c>
      <c r="F54" s="1">
        <v>1</v>
      </c>
      <c r="G54" s="1">
        <v>0.42857142857142799</v>
      </c>
      <c r="H54" s="1">
        <v>0.8</v>
      </c>
      <c r="I54" s="1">
        <v>1</v>
      </c>
      <c r="J54" s="1">
        <v>0.83333333333333304</v>
      </c>
      <c r="K54" s="1">
        <v>0.4</v>
      </c>
      <c r="L54" s="1">
        <v>0.66666666666666596</v>
      </c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s="1" t="str">
        <f>CONCATENATE(Table3[[#This Row],[lang]],"-",Table3[[#This Row],[term]])</f>
        <v>arabic-1g</v>
      </c>
      <c r="F58" s="1">
        <f t="shared" ref="F58:L82" si="0">_xlfn.LET(_xlpm.r,$E58,_xlpm.d,_xlfn.XLOOKUP(_xlpm.r,$E$2:$E$26,F$2:F$26),_xlpm.p,_xlfn.XLOOKUP(_xlpm.r,$E$30:$E$54,F$30:F$54),(2*_xlpm.d*_xlpm.p)/(_xlpm.d+_xlpm.p))</f>
        <v>0.89552238805970097</v>
      </c>
      <c r="G58" s="1">
        <f t="shared" si="0"/>
        <v>0.97366596101027547</v>
      </c>
      <c r="H58" s="1">
        <f t="shared" si="0"/>
        <v>0.88894025527187304</v>
      </c>
      <c r="I58" s="1">
        <f t="shared" si="0"/>
        <v>0.93144985990153917</v>
      </c>
      <c r="J58" s="1">
        <f t="shared" si="0"/>
        <v>0.92040930827728706</v>
      </c>
      <c r="K58" s="1">
        <f t="shared" si="0"/>
        <v>0.73772341212680637</v>
      </c>
      <c r="L58" s="1">
        <f t="shared" si="0"/>
        <v>0.98429413983295633</v>
      </c>
    </row>
    <row r="59" spans="1:13" ht="27" customHeight="1">
      <c r="B59" t="s">
        <v>1</v>
      </c>
      <c r="C59" t="s">
        <v>24</v>
      </c>
      <c r="D59" t="s">
        <v>6</v>
      </c>
      <c r="E59" s="1" t="str">
        <f>CONCATENATE(Table3[[#This Row],[lang]],"-",Table3[[#This Row],[term]])</f>
        <v>arabic-2g</v>
      </c>
      <c r="F59" s="1">
        <f t="shared" si="0"/>
        <v>0.60808634026435116</v>
      </c>
      <c r="G59" s="1">
        <f t="shared" si="0"/>
        <v>0.56377604007531368</v>
      </c>
      <c r="H59" s="1">
        <f t="shared" si="0"/>
        <v>0.59668800675328126</v>
      </c>
      <c r="I59" s="1">
        <f t="shared" si="0"/>
        <v>0.64376286422999174</v>
      </c>
      <c r="J59" s="1">
        <f t="shared" si="0"/>
        <v>0.57608735538220057</v>
      </c>
      <c r="K59" s="1">
        <f t="shared" si="0"/>
        <v>0.67925937468032549</v>
      </c>
      <c r="L59" s="1">
        <f t="shared" si="0"/>
        <v>0.80851786448615925</v>
      </c>
    </row>
    <row r="60" spans="1:13" ht="27" customHeight="1">
      <c r="B60" t="s">
        <v>2</v>
      </c>
      <c r="C60" t="s">
        <v>24</v>
      </c>
      <c r="D60" t="s">
        <v>6</v>
      </c>
      <c r="E60" s="1" t="str">
        <f>CONCATENATE(Table3[[#This Row],[lang]],"-",Table3[[#This Row],[term]])</f>
        <v>arabic-3g</v>
      </c>
      <c r="F60" s="1">
        <f t="shared" si="0"/>
        <v>0.60424517658436405</v>
      </c>
      <c r="G60" s="1">
        <f t="shared" si="0"/>
        <v>0.61636681208367416</v>
      </c>
      <c r="H60" s="1">
        <f t="shared" si="0"/>
        <v>0.65250519963660347</v>
      </c>
      <c r="I60" s="1">
        <f t="shared" si="0"/>
        <v>0.6117823810690628</v>
      </c>
      <c r="J60" s="1">
        <f t="shared" si="0"/>
        <v>0.61635319972547797</v>
      </c>
      <c r="K60" s="1">
        <f t="shared" si="0"/>
        <v>0.55772241005403111</v>
      </c>
      <c r="L60" s="1">
        <f t="shared" si="0"/>
        <v>0.72658293060841506</v>
      </c>
    </row>
    <row r="61" spans="1:13" ht="27" customHeight="1">
      <c r="B61" t="s">
        <v>3</v>
      </c>
      <c r="C61" t="s">
        <v>24</v>
      </c>
      <c r="D61" t="s">
        <v>6</v>
      </c>
      <c r="E61" s="1" t="str">
        <f>CONCATENATE(Table3[[#This Row],[lang]],"-",Table3[[#This Row],[term]])</f>
        <v>arabic-sk2g</v>
      </c>
      <c r="F61" s="1">
        <f t="shared" si="0"/>
        <v>0.68285659719980762</v>
      </c>
      <c r="G61" s="1">
        <f t="shared" si="0"/>
        <v>0.62996423707201044</v>
      </c>
      <c r="H61" s="1">
        <f t="shared" si="0"/>
        <v>0.65504850066101794</v>
      </c>
      <c r="I61" s="1">
        <f t="shared" si="0"/>
        <v>0.66179939415111921</v>
      </c>
      <c r="J61" s="1">
        <f t="shared" si="0"/>
        <v>0.67565920642005328</v>
      </c>
      <c r="K61" s="1">
        <f t="shared" si="0"/>
        <v>0.3536571548448752</v>
      </c>
      <c r="L61" s="1">
        <f t="shared" si="0"/>
        <v>0.69674590846505546</v>
      </c>
    </row>
    <row r="62" spans="1:13" ht="27" customHeight="1">
      <c r="B62" t="s">
        <v>4</v>
      </c>
      <c r="C62" t="s">
        <v>24</v>
      </c>
      <c r="D62" t="s">
        <v>6</v>
      </c>
      <c r="E62" s="1" t="str">
        <f>CONCATENATE(Table3[[#This Row],[lang]],"-",Table3[[#This Row],[term]])</f>
        <v>arabic-sk3g</v>
      </c>
      <c r="F62" s="1">
        <f t="shared" si="0"/>
        <v>0.58445036151284557</v>
      </c>
      <c r="G62" s="1">
        <f t="shared" si="0"/>
        <v>0.64009524880898205</v>
      </c>
      <c r="H62" s="1">
        <f t="shared" si="0"/>
        <v>0.54610202060296575</v>
      </c>
      <c r="I62" s="1">
        <f t="shared" si="0"/>
        <v>0.42569141147964717</v>
      </c>
      <c r="J62" s="1">
        <f t="shared" si="0"/>
        <v>0.58178776014954847</v>
      </c>
      <c r="K62" s="1">
        <f t="shared" si="0"/>
        <v>0.50607823418524578</v>
      </c>
      <c r="L62" s="1">
        <f t="shared" si="0"/>
        <v>0.4202205631802613</v>
      </c>
    </row>
    <row r="63" spans="1:13" ht="27" customHeight="1">
      <c r="B63" t="s">
        <v>0</v>
      </c>
      <c r="C63" t="s">
        <v>24</v>
      </c>
      <c r="D63" t="s">
        <v>7</v>
      </c>
      <c r="E63" s="1" t="str">
        <f>CONCATENATE(Table3[[#This Row],[lang]],"-",Table3[[#This Row],[term]])</f>
        <v>english-1g</v>
      </c>
      <c r="F63" s="1">
        <f t="shared" si="0"/>
        <v>0.667789511292466</v>
      </c>
      <c r="G63" s="1">
        <f t="shared" si="0"/>
        <v>0.63318143425352391</v>
      </c>
      <c r="H63" s="1">
        <f t="shared" si="0"/>
        <v>0.61438304669882049</v>
      </c>
      <c r="I63" s="1">
        <f t="shared" si="0"/>
        <v>0.63028783188423376</v>
      </c>
      <c r="J63" s="1">
        <f t="shared" si="0"/>
        <v>0.60917122368176146</v>
      </c>
      <c r="K63" s="1">
        <f t="shared" si="0"/>
        <v>0.64194102858483404</v>
      </c>
      <c r="L63" s="1">
        <f t="shared" si="0"/>
        <v>0.65149013481241347</v>
      </c>
    </row>
    <row r="64" spans="1:13" ht="27" customHeight="1">
      <c r="B64" t="s">
        <v>1</v>
      </c>
      <c r="C64" t="s">
        <v>24</v>
      </c>
      <c r="D64" t="s">
        <v>7</v>
      </c>
      <c r="E64" s="1" t="str">
        <f>CONCATENATE(Table3[[#This Row],[lang]],"-",Table3[[#This Row],[term]])</f>
        <v>english-2g</v>
      </c>
      <c r="F64" s="1">
        <f t="shared" si="0"/>
        <v>0.54194908893981319</v>
      </c>
      <c r="G64" s="1">
        <f t="shared" si="0"/>
        <v>0.59082992486821984</v>
      </c>
      <c r="H64" s="1">
        <f t="shared" si="0"/>
        <v>0.54234927845256609</v>
      </c>
      <c r="I64" s="1">
        <f t="shared" si="0"/>
        <v>0.49386778093151212</v>
      </c>
      <c r="J64" s="1">
        <f t="shared" si="0"/>
        <v>0.57751751468408641</v>
      </c>
      <c r="K64" s="1">
        <f t="shared" si="0"/>
        <v>0.60555517544524429</v>
      </c>
      <c r="L64" s="1">
        <f t="shared" si="0"/>
        <v>0.67317936114077437</v>
      </c>
    </row>
    <row r="65" spans="2:12" ht="27" customHeight="1">
      <c r="B65" t="s">
        <v>2</v>
      </c>
      <c r="C65" t="s">
        <v>24</v>
      </c>
      <c r="D65" t="s">
        <v>7</v>
      </c>
      <c r="E65" s="1" t="str">
        <f>CONCATENATE(Table3[[#This Row],[lang]],"-",Table3[[#This Row],[term]])</f>
        <v>english-3g</v>
      </c>
      <c r="F65" s="1">
        <f t="shared" si="0"/>
        <v>0.6247608117985527</v>
      </c>
      <c r="G65" s="1">
        <f t="shared" si="0"/>
        <v>0.60471880520259891</v>
      </c>
      <c r="H65" s="1">
        <f t="shared" si="0"/>
        <v>0.65303550545564293</v>
      </c>
      <c r="I65" s="1">
        <f t="shared" si="0"/>
        <v>0.50921868298309081</v>
      </c>
      <c r="J65" s="1">
        <f t="shared" si="0"/>
        <v>0.49987908110086587</v>
      </c>
      <c r="K65" s="1">
        <f t="shared" si="0"/>
        <v>0</v>
      </c>
      <c r="L65" s="1">
        <f t="shared" si="0"/>
        <v>0.6081988601716225</v>
      </c>
    </row>
    <row r="66" spans="2:12" ht="27" customHeight="1">
      <c r="B66" t="s">
        <v>3</v>
      </c>
      <c r="C66" t="s">
        <v>24</v>
      </c>
      <c r="D66" t="s">
        <v>7</v>
      </c>
      <c r="E66" s="1" t="str">
        <f>CONCATENATE(Table3[[#This Row],[lang]],"-",Table3[[#This Row],[term]])</f>
        <v>english-sk2g</v>
      </c>
      <c r="F66" s="1">
        <f t="shared" si="0"/>
        <v>0.62533542130049502</v>
      </c>
      <c r="G66" s="1">
        <f t="shared" si="0"/>
        <v>0.59589218741507188</v>
      </c>
      <c r="H66" s="1">
        <f t="shared" si="0"/>
        <v>0.66150749447764734</v>
      </c>
      <c r="I66" s="1">
        <f t="shared" si="0"/>
        <v>0.60055315551505628</v>
      </c>
      <c r="J66" s="1">
        <f t="shared" si="0"/>
        <v>0.52744326085489346</v>
      </c>
      <c r="K66" s="1">
        <f t="shared" si="0"/>
        <v>0.5840066384976661</v>
      </c>
      <c r="L66" s="1">
        <f t="shared" si="0"/>
        <v>0.46369784409163645</v>
      </c>
    </row>
    <row r="67" spans="2:12" ht="27" customHeight="1">
      <c r="B67" t="s">
        <v>4</v>
      </c>
      <c r="C67" t="s">
        <v>24</v>
      </c>
      <c r="D67" t="s">
        <v>7</v>
      </c>
      <c r="E67" s="1" t="str">
        <f>CONCATENATE(Table3[[#This Row],[lang]],"-",Table3[[#This Row],[term]])</f>
        <v>english-sk3g</v>
      </c>
      <c r="F67" s="1">
        <f t="shared" si="0"/>
        <v>0.45139686537000467</v>
      </c>
      <c r="G67" s="1">
        <f t="shared" si="0"/>
        <v>0.51032238630163151</v>
      </c>
      <c r="H67" s="1">
        <f t="shared" si="0"/>
        <v>0.4598270153048129</v>
      </c>
      <c r="I67" s="1">
        <f t="shared" si="0"/>
        <v>0.39389990189490964</v>
      </c>
      <c r="J67" s="1">
        <f t="shared" si="0"/>
        <v>0.48638412542019271</v>
      </c>
      <c r="K67" s="1">
        <f t="shared" si="0"/>
        <v>0.51327315612434166</v>
      </c>
      <c r="L67" s="1">
        <f t="shared" si="0"/>
        <v>0.32273130483424206</v>
      </c>
    </row>
    <row r="68" spans="2:12" ht="27" customHeight="1">
      <c r="B68" t="s">
        <v>0</v>
      </c>
      <c r="C68" t="s">
        <v>24</v>
      </c>
      <c r="D68" t="s">
        <v>8</v>
      </c>
      <c r="E68" s="1" t="str">
        <f>CONCATENATE(Table3[[#This Row],[lang]],"-",Table3[[#This Row],[term]])</f>
        <v>french-1g</v>
      </c>
      <c r="F68" s="1">
        <f t="shared" si="0"/>
        <v>0.65733440786748909</v>
      </c>
      <c r="G68" s="1">
        <f t="shared" si="0"/>
        <v>0.6725778862514431</v>
      </c>
      <c r="H68" s="1">
        <f t="shared" si="0"/>
        <v>0.70154277111641261</v>
      </c>
      <c r="I68" s="1">
        <f t="shared" si="0"/>
        <v>0.64609497474793487</v>
      </c>
      <c r="J68" s="1">
        <f t="shared" si="0"/>
        <v>0.67981344301841473</v>
      </c>
      <c r="K68" s="1">
        <f t="shared" si="0"/>
        <v>0.65988254499506338</v>
      </c>
      <c r="L68" s="1">
        <f t="shared" si="0"/>
        <v>0.65030095107756269</v>
      </c>
    </row>
    <row r="69" spans="2:12" ht="27" customHeight="1">
      <c r="B69" t="s">
        <v>1</v>
      </c>
      <c r="C69" t="s">
        <v>24</v>
      </c>
      <c r="D69" t="s">
        <v>8</v>
      </c>
      <c r="E69" s="1" t="str">
        <f>CONCATENATE(Table3[[#This Row],[lang]],"-",Table3[[#This Row],[term]])</f>
        <v>french-2g</v>
      </c>
      <c r="F69" s="1">
        <f t="shared" si="0"/>
        <v>0.62168108693389312</v>
      </c>
      <c r="G69" s="1">
        <f t="shared" si="0"/>
        <v>0.55604848841359023</v>
      </c>
      <c r="H69" s="1">
        <f t="shared" si="0"/>
        <v>0.61443135124337389</v>
      </c>
      <c r="I69" s="1">
        <f t="shared" si="0"/>
        <v>0.59590665839183177</v>
      </c>
      <c r="J69" s="1">
        <f t="shared" si="0"/>
        <v>0.62278575472021358</v>
      </c>
      <c r="K69" s="1">
        <f t="shared" si="0"/>
        <v>0.55372855316421199</v>
      </c>
      <c r="L69" s="1">
        <f t="shared" si="0"/>
        <v>0.64356726335823466</v>
      </c>
    </row>
    <row r="70" spans="2:12" ht="27" customHeight="1">
      <c r="B70" t="s">
        <v>2</v>
      </c>
      <c r="C70" t="s">
        <v>24</v>
      </c>
      <c r="D70" t="s">
        <v>8</v>
      </c>
      <c r="E70" s="1" t="str">
        <f>CONCATENATE(Table3[[#This Row],[lang]],"-",Table3[[#This Row],[term]])</f>
        <v>french-3g</v>
      </c>
      <c r="F70" s="1">
        <f t="shared" si="0"/>
        <v>0.54786239005758186</v>
      </c>
      <c r="G70" s="1">
        <f t="shared" si="0"/>
        <v>0.55315340578262451</v>
      </c>
      <c r="H70" s="1">
        <f t="shared" si="0"/>
        <v>0.6554546346724841</v>
      </c>
      <c r="I70" s="1">
        <f t="shared" si="0"/>
        <v>0.59428335235977192</v>
      </c>
      <c r="J70" s="1">
        <f t="shared" si="0"/>
        <v>0.59498851525388985</v>
      </c>
      <c r="K70" s="1">
        <f t="shared" si="0"/>
        <v>0.50932517604691463</v>
      </c>
      <c r="L70" s="1">
        <f t="shared" si="0"/>
        <v>0.60976056914448018</v>
      </c>
    </row>
    <row r="71" spans="2:12" ht="27" customHeight="1">
      <c r="B71" t="s">
        <v>3</v>
      </c>
      <c r="C71" t="s">
        <v>24</v>
      </c>
      <c r="D71" t="s">
        <v>8</v>
      </c>
      <c r="E71" s="1" t="str">
        <f>CONCATENATE(Table3[[#This Row],[lang]],"-",Table3[[#This Row],[term]])</f>
        <v>french-sk2g</v>
      </c>
      <c r="F71" s="1">
        <f t="shared" si="0"/>
        <v>0.59625399170469329</v>
      </c>
      <c r="G71" s="1">
        <f t="shared" si="0"/>
        <v>0.49457877919178289</v>
      </c>
      <c r="H71" s="1">
        <f t="shared" si="0"/>
        <v>0.53170773650598446</v>
      </c>
      <c r="I71" s="1">
        <f t="shared" si="0"/>
        <v>0.45700915610387416</v>
      </c>
      <c r="J71" s="1">
        <f t="shared" si="0"/>
        <v>0.61400921678411879</v>
      </c>
      <c r="K71" s="1">
        <f t="shared" si="0"/>
        <v>0.63938675373403564</v>
      </c>
      <c r="L71" s="1">
        <f t="shared" si="0"/>
        <v>0.38603891035352084</v>
      </c>
    </row>
    <row r="72" spans="2:12" ht="27" customHeight="1">
      <c r="B72" t="s">
        <v>4</v>
      </c>
      <c r="C72" t="s">
        <v>24</v>
      </c>
      <c r="D72" t="s">
        <v>8</v>
      </c>
      <c r="E72" s="1" t="str">
        <f>CONCATENATE(Table3[[#This Row],[lang]],"-",Table3[[#This Row],[term]])</f>
        <v>french-sk3g</v>
      </c>
      <c r="F72" s="1">
        <f t="shared" si="0"/>
        <v>0.54265538119886592</v>
      </c>
      <c r="G72" s="1">
        <f t="shared" si="0"/>
        <v>0.52029226613251101</v>
      </c>
      <c r="H72" s="1">
        <f t="shared" si="0"/>
        <v>0.60289066238881805</v>
      </c>
      <c r="I72" s="1">
        <f t="shared" si="0"/>
        <v>0.40378938346649962</v>
      </c>
      <c r="J72" s="1">
        <f t="shared" si="0"/>
        <v>0.62019296319842099</v>
      </c>
      <c r="K72" s="1">
        <f t="shared" si="0"/>
        <v>0.42402409631909349</v>
      </c>
      <c r="L72" s="1">
        <f t="shared" si="0"/>
        <v>0.27235833142795535</v>
      </c>
    </row>
    <row r="73" spans="2:12" ht="27" customHeight="1">
      <c r="B73" t="s">
        <v>0</v>
      </c>
      <c r="C73" t="s">
        <v>24</v>
      </c>
      <c r="D73" t="s">
        <v>9</v>
      </c>
      <c r="E73" s="1" t="str">
        <f>CONCATENATE(Table3[[#This Row],[lang]],"-",Table3[[#This Row],[term]])</f>
        <v>german-1g</v>
      </c>
      <c r="F73" s="1">
        <f t="shared" si="0"/>
        <v>0.64183244747595691</v>
      </c>
      <c r="G73" s="1">
        <f t="shared" si="0"/>
        <v>0.72104918649389083</v>
      </c>
      <c r="H73" s="1">
        <f t="shared" si="0"/>
        <v>0.67662324131971496</v>
      </c>
      <c r="I73" s="1">
        <f t="shared" si="0"/>
        <v>0.70327508404874151</v>
      </c>
      <c r="J73" s="1">
        <f t="shared" si="0"/>
        <v>0.65432796313139996</v>
      </c>
      <c r="K73" s="1">
        <f t="shared" si="0"/>
        <v>0.68158510598370969</v>
      </c>
      <c r="L73" s="1">
        <f t="shared" si="0"/>
        <v>0.61305721235836552</v>
      </c>
    </row>
    <row r="74" spans="2:12" ht="27" customHeight="1">
      <c r="B74" t="s">
        <v>1</v>
      </c>
      <c r="C74" t="s">
        <v>24</v>
      </c>
      <c r="D74" t="s">
        <v>9</v>
      </c>
      <c r="E74" s="1" t="str">
        <f>CONCATENATE(Table3[[#This Row],[lang]],"-",Table3[[#This Row],[term]])</f>
        <v>german-2g</v>
      </c>
      <c r="F74" s="1">
        <f t="shared" si="0"/>
        <v>0.67659307379559774</v>
      </c>
      <c r="G74" s="1">
        <f t="shared" si="0"/>
        <v>0.54968395605639286</v>
      </c>
      <c r="H74" s="1">
        <f t="shared" si="0"/>
        <v>0.56748459147318397</v>
      </c>
      <c r="I74" s="1">
        <f t="shared" si="0"/>
        <v>0.64363374919946781</v>
      </c>
      <c r="J74" s="1">
        <f t="shared" si="0"/>
        <v>0.63355703883154924</v>
      </c>
      <c r="K74" s="1">
        <f t="shared" si="0"/>
        <v>0.59448857218529505</v>
      </c>
      <c r="L74" s="1">
        <f t="shared" si="0"/>
        <v>0.64596531899788545</v>
      </c>
    </row>
    <row r="75" spans="2:12" ht="27" customHeight="1">
      <c r="B75" t="s">
        <v>2</v>
      </c>
      <c r="C75" t="s">
        <v>24</v>
      </c>
      <c r="D75" t="s">
        <v>9</v>
      </c>
      <c r="E75" s="1" t="str">
        <f>CONCATENATE(Table3[[#This Row],[lang]],"-",Table3[[#This Row],[term]])</f>
        <v>german-3g</v>
      </c>
      <c r="F75" s="1">
        <f t="shared" si="0"/>
        <v>0.60773655516600855</v>
      </c>
      <c r="G75" s="1">
        <f t="shared" si="0"/>
        <v>0.57213155429875184</v>
      </c>
      <c r="H75" s="1">
        <f t="shared" si="0"/>
        <v>0.59505321034481229</v>
      </c>
      <c r="I75" s="1">
        <f t="shared" si="0"/>
        <v>0.55757469719388819</v>
      </c>
      <c r="J75" s="1">
        <f t="shared" si="0"/>
        <v>0.60611070339619433</v>
      </c>
      <c r="K75" s="1">
        <f t="shared" si="0"/>
        <v>0.47154279675755595</v>
      </c>
      <c r="L75" s="1">
        <f t="shared" si="0"/>
        <v>0.47490312925021599</v>
      </c>
    </row>
    <row r="76" spans="2:12" ht="27" customHeight="1">
      <c r="B76" t="s">
        <v>3</v>
      </c>
      <c r="C76" t="s">
        <v>24</v>
      </c>
      <c r="D76" t="s">
        <v>9</v>
      </c>
      <c r="E76" s="1" t="str">
        <f>CONCATENATE(Table3[[#This Row],[lang]],"-",Table3[[#This Row],[term]])</f>
        <v>german-sk2g</v>
      </c>
      <c r="F76" s="1">
        <f t="shared" si="0"/>
        <v>0.54616855250206831</v>
      </c>
      <c r="G76" s="1">
        <f t="shared" si="0"/>
        <v>0.61716927508829533</v>
      </c>
      <c r="H76" s="1">
        <f t="shared" si="0"/>
        <v>0.52247150359849293</v>
      </c>
      <c r="I76" s="1">
        <f t="shared" si="0"/>
        <v>0.51484556012246208</v>
      </c>
      <c r="J76" s="1">
        <f t="shared" si="0"/>
        <v>0.48691988953628451</v>
      </c>
      <c r="K76" s="1">
        <f t="shared" si="0"/>
        <v>0.54750699136153513</v>
      </c>
      <c r="L76" s="1">
        <f t="shared" si="0"/>
        <v>0.39325501996739465</v>
      </c>
    </row>
    <row r="77" spans="2:12" ht="27" customHeight="1">
      <c r="B77" t="s">
        <v>4</v>
      </c>
      <c r="C77" t="s">
        <v>24</v>
      </c>
      <c r="D77" t="s">
        <v>9</v>
      </c>
      <c r="E77" s="1" t="str">
        <f>CONCATENATE(Table3[[#This Row],[lang]],"-",Table3[[#This Row],[term]])</f>
        <v>german-sk3g</v>
      </c>
      <c r="F77" s="1">
        <f t="shared" si="0"/>
        <v>0.48950605805756819</v>
      </c>
      <c r="G77" s="1">
        <f t="shared" si="0"/>
        <v>0.49208238344798699</v>
      </c>
      <c r="H77" s="1">
        <f t="shared" si="0"/>
        <v>0.42077052633695894</v>
      </c>
      <c r="I77" s="1">
        <f t="shared" si="0"/>
        <v>0.53495778077717782</v>
      </c>
      <c r="J77" s="1">
        <f t="shared" si="0"/>
        <v>0.36038322554878321</v>
      </c>
      <c r="K77" s="1">
        <f t="shared" si="0"/>
        <v>0.66666666666666663</v>
      </c>
      <c r="L77" s="1">
        <f t="shared" si="0"/>
        <v>0.54833451833568847</v>
      </c>
    </row>
    <row r="78" spans="2:12" ht="27" customHeight="1">
      <c r="B78" t="s">
        <v>0</v>
      </c>
      <c r="C78" t="s">
        <v>24</v>
      </c>
      <c r="D78" t="s">
        <v>10</v>
      </c>
      <c r="E78" s="1" t="str">
        <f>CONCATENATE(Table3[[#This Row],[lang]],"-",Table3[[#This Row],[term]])</f>
        <v>russian-1g</v>
      </c>
      <c r="F78" s="1">
        <f t="shared" si="0"/>
        <v>0.97262300088325759</v>
      </c>
      <c r="G78" s="1">
        <f t="shared" si="0"/>
        <v>1</v>
      </c>
      <c r="H78" s="1">
        <f t="shared" si="0"/>
        <v>0.95089437911740826</v>
      </c>
      <c r="I78" s="1">
        <f t="shared" si="0"/>
        <v>0.93783844062540356</v>
      </c>
      <c r="J78" s="1">
        <f t="shared" si="0"/>
        <v>0.86742450333435106</v>
      </c>
      <c r="K78" s="1">
        <f t="shared" si="0"/>
        <v>0.7585544685774418</v>
      </c>
      <c r="L78" s="1">
        <f t="shared" si="0"/>
        <v>0.96132934307627194</v>
      </c>
    </row>
    <row r="79" spans="2:12" ht="27" customHeight="1">
      <c r="B79" t="s">
        <v>1</v>
      </c>
      <c r="C79" t="s">
        <v>24</v>
      </c>
      <c r="D79" t="s">
        <v>10</v>
      </c>
      <c r="E79" s="1" t="str">
        <f>CONCATENATE(Table3[[#This Row],[lang]],"-",Table3[[#This Row],[term]])</f>
        <v>russian-2g</v>
      </c>
      <c r="F79" s="1">
        <f t="shared" si="0"/>
        <v>0.93516488278584431</v>
      </c>
      <c r="G79" s="1">
        <f t="shared" si="0"/>
        <v>0.81048608687136592</v>
      </c>
      <c r="H79" s="1">
        <f t="shared" si="0"/>
        <v>0.797921122878964</v>
      </c>
      <c r="I79" s="1">
        <f t="shared" si="0"/>
        <v>0.80889058880417564</v>
      </c>
      <c r="J79" s="1">
        <f t="shared" si="0"/>
        <v>0.91516940893654508</v>
      </c>
      <c r="K79" s="1">
        <f t="shared" si="0"/>
        <v>0.64422442421487069</v>
      </c>
      <c r="L79" s="1">
        <f t="shared" si="0"/>
        <v>0.88606574376395952</v>
      </c>
    </row>
    <row r="80" spans="2:12" ht="27" customHeight="1">
      <c r="B80" t="s">
        <v>2</v>
      </c>
      <c r="C80" t="s">
        <v>24</v>
      </c>
      <c r="D80" t="s">
        <v>10</v>
      </c>
      <c r="E80" s="1" t="str">
        <f>CONCATENATE(Table3[[#This Row],[lang]],"-",Table3[[#This Row],[term]])</f>
        <v>russian-3g</v>
      </c>
      <c r="F80" s="1">
        <f t="shared" si="0"/>
        <v>0.62977019674397927</v>
      </c>
      <c r="G80" s="1">
        <f t="shared" si="0"/>
        <v>0.78201153861155215</v>
      </c>
      <c r="H80" s="1">
        <f t="shared" si="0"/>
        <v>0.70057917538456371</v>
      </c>
      <c r="I80" s="1">
        <f t="shared" si="0"/>
        <v>0.63402160604733393</v>
      </c>
      <c r="J80" s="1">
        <f t="shared" si="0"/>
        <v>0.61816033281563243</v>
      </c>
      <c r="K80" s="1">
        <f t="shared" si="0"/>
        <v>0.70196829266429228</v>
      </c>
      <c r="L80" s="1">
        <f t="shared" si="0"/>
        <v>0.62689880013002763</v>
      </c>
    </row>
    <row r="81" spans="2:12" ht="27" customHeight="1">
      <c r="B81" t="s">
        <v>3</v>
      </c>
      <c r="C81" t="s">
        <v>24</v>
      </c>
      <c r="D81" t="s">
        <v>10</v>
      </c>
      <c r="E81" s="1" t="str">
        <f>CONCATENATE(Table3[[#This Row],[lang]],"-",Table3[[#This Row],[term]])</f>
        <v>russian-sk2g</v>
      </c>
      <c r="F81" s="1">
        <f t="shared" si="0"/>
        <v>0.72378558502606882</v>
      </c>
      <c r="G81" s="1">
        <f t="shared" si="0"/>
        <v>0.65455676162767307</v>
      </c>
      <c r="H81" s="1">
        <f t="shared" si="0"/>
        <v>0.66469400462683403</v>
      </c>
      <c r="I81" s="1">
        <f t="shared" si="0"/>
        <v>0.58706292932085424</v>
      </c>
      <c r="J81" s="1">
        <f t="shared" si="0"/>
        <v>0.61857047063349346</v>
      </c>
      <c r="K81" s="1">
        <f t="shared" si="0"/>
        <v>0.73897859348364958</v>
      </c>
      <c r="L81" s="1">
        <f t="shared" si="0"/>
        <v>0.58127474515728406</v>
      </c>
    </row>
    <row r="82" spans="2:12" ht="27" customHeight="1">
      <c r="B82" t="s">
        <v>4</v>
      </c>
      <c r="C82" t="s">
        <v>24</v>
      </c>
      <c r="D82" t="s">
        <v>10</v>
      </c>
      <c r="E82" s="1" t="str">
        <f>CONCATENATE(Table3[[#This Row],[lang]],"-",Table3[[#This Row],[term]])</f>
        <v>russian-sk3g</v>
      </c>
      <c r="F82" s="1">
        <f t="shared" si="0"/>
        <v>0.61051795996497538</v>
      </c>
      <c r="G82" s="1">
        <f t="shared" si="0"/>
        <v>0.40020795055436514</v>
      </c>
      <c r="H82" s="1">
        <f t="shared" si="0"/>
        <v>0.5249178580024374</v>
      </c>
      <c r="I82" s="1">
        <f t="shared" si="0"/>
        <v>0.57218793813054158</v>
      </c>
      <c r="J82" s="1">
        <f t="shared" si="0"/>
        <v>0.52789433968927013</v>
      </c>
      <c r="K82" s="1">
        <f t="shared" si="0"/>
        <v>0.38093676204807753</v>
      </c>
      <c r="L82" s="1">
        <f t="shared" si="0"/>
        <v>0.50909602486758143</v>
      </c>
    </row>
  </sheetData>
  <phoneticPr fontId="1" type="noConversion"/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0.99</vt:lpstr>
      <vt:lpstr>0.90</vt:lpstr>
      <vt:lpstr>0.67</vt:lpstr>
      <vt:lpstr>0.10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2025-04-16T08:56:59Z</dcterms:created>
  <dcterms:modified xsi:type="dcterms:W3CDTF">2025-07-10T08:27:02Z</dcterms:modified>
  <cp:category/>
</cp:coreProperties>
</file>