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Analysis/LDA-workshop/results/"/>
    </mc:Choice>
  </mc:AlternateContent>
  <xr:revisionPtr revIDLastSave="0" documentId="13_ncr:1_{3F1D9610-BFB7-5D4E-8F58-1C5147E1B679}" xr6:coauthVersionLast="47" xr6:coauthVersionMax="47" xr10:uidLastSave="{00000000-0000-0000-0000-000000000000}"/>
  <bookViews>
    <workbookView xWindow="8860" yWindow="500" windowWidth="28400" windowHeight="19640" xr2:uid="{6924BD8E-306C-F343-B2BE-F7C858D1AA1D}"/>
  </bookViews>
  <sheets>
    <sheet name="0.67" sheetId="2" r:id="rId1"/>
    <sheet name="0.1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2" l="1"/>
  <c r="H58" i="2"/>
  <c r="I58" i="2"/>
  <c r="J58" i="2"/>
  <c r="K58" i="2"/>
  <c r="L58" i="2"/>
  <c r="G59" i="2"/>
  <c r="H59" i="2"/>
  <c r="I59" i="2"/>
  <c r="J59" i="2"/>
  <c r="K59" i="2"/>
  <c r="L59" i="2"/>
  <c r="G60" i="2"/>
  <c r="H60" i="2"/>
  <c r="I60" i="2"/>
  <c r="J60" i="2"/>
  <c r="K60" i="2"/>
  <c r="L60" i="2"/>
  <c r="G61" i="2"/>
  <c r="H61" i="2"/>
  <c r="I61" i="2"/>
  <c r="J61" i="2"/>
  <c r="K61" i="2"/>
  <c r="L61" i="2"/>
  <c r="G62" i="2"/>
  <c r="H62" i="2"/>
  <c r="I62" i="2"/>
  <c r="J62" i="2"/>
  <c r="K62" i="2"/>
  <c r="L62" i="2"/>
  <c r="G63" i="2"/>
  <c r="H63" i="2"/>
  <c r="I63" i="2"/>
  <c r="J63" i="2"/>
  <c r="K63" i="2"/>
  <c r="L63" i="2"/>
  <c r="G64" i="2"/>
  <c r="H64" i="2"/>
  <c r="I64" i="2"/>
  <c r="J64" i="2"/>
  <c r="K64" i="2"/>
  <c r="L64" i="2"/>
  <c r="G65" i="2"/>
  <c r="H65" i="2"/>
  <c r="I65" i="2"/>
  <c r="J65" i="2"/>
  <c r="K65" i="2"/>
  <c r="L65" i="2"/>
  <c r="G66" i="2"/>
  <c r="H66" i="2"/>
  <c r="I66" i="2"/>
  <c r="J66" i="2"/>
  <c r="K66" i="2"/>
  <c r="L66" i="2"/>
  <c r="G67" i="2"/>
  <c r="H67" i="2"/>
  <c r="I67" i="2"/>
  <c r="J67" i="2"/>
  <c r="K67" i="2"/>
  <c r="L67" i="2"/>
  <c r="G68" i="2"/>
  <c r="H68" i="2"/>
  <c r="I68" i="2"/>
  <c r="J68" i="2"/>
  <c r="K68" i="2"/>
  <c r="L68" i="2"/>
  <c r="G69" i="2"/>
  <c r="H69" i="2"/>
  <c r="I69" i="2"/>
  <c r="J69" i="2"/>
  <c r="K69" i="2"/>
  <c r="L69" i="2"/>
  <c r="G70" i="2"/>
  <c r="H70" i="2"/>
  <c r="I70" i="2"/>
  <c r="J70" i="2"/>
  <c r="K70" i="2"/>
  <c r="L70" i="2"/>
  <c r="G71" i="2"/>
  <c r="H71" i="2"/>
  <c r="I71" i="2"/>
  <c r="J71" i="2"/>
  <c r="K71" i="2"/>
  <c r="L71" i="2"/>
  <c r="G72" i="2"/>
  <c r="H72" i="2"/>
  <c r="I72" i="2"/>
  <c r="J72" i="2"/>
  <c r="K72" i="2"/>
  <c r="L72" i="2"/>
  <c r="G73" i="2"/>
  <c r="H73" i="2"/>
  <c r="I73" i="2"/>
  <c r="J73" i="2"/>
  <c r="K73" i="2"/>
  <c r="L73" i="2"/>
  <c r="G74" i="2"/>
  <c r="H74" i="2"/>
  <c r="I74" i="2"/>
  <c r="J74" i="2"/>
  <c r="K74" i="2"/>
  <c r="L74" i="2"/>
  <c r="G75" i="2"/>
  <c r="H75" i="2"/>
  <c r="I75" i="2"/>
  <c r="J75" i="2"/>
  <c r="K75" i="2"/>
  <c r="L75" i="2"/>
  <c r="G76" i="2"/>
  <c r="H76" i="2"/>
  <c r="I76" i="2"/>
  <c r="J76" i="2"/>
  <c r="K76" i="2"/>
  <c r="L76" i="2"/>
  <c r="G77" i="2"/>
  <c r="H77" i="2"/>
  <c r="I77" i="2"/>
  <c r="J77" i="2"/>
  <c r="K77" i="2"/>
  <c r="L77" i="2"/>
  <c r="G78" i="2"/>
  <c r="H78" i="2"/>
  <c r="I78" i="2"/>
  <c r="J78" i="2"/>
  <c r="K78" i="2"/>
  <c r="L78" i="2"/>
  <c r="G79" i="2"/>
  <c r="H79" i="2"/>
  <c r="I79" i="2"/>
  <c r="J79" i="2"/>
  <c r="K79" i="2"/>
  <c r="L79" i="2"/>
  <c r="G80" i="2"/>
  <c r="H80" i="2"/>
  <c r="I80" i="2"/>
  <c r="J80" i="2"/>
  <c r="K80" i="2"/>
  <c r="L80" i="2"/>
  <c r="G81" i="2"/>
  <c r="H81" i="2"/>
  <c r="I81" i="2"/>
  <c r="J81" i="2"/>
  <c r="K81" i="2"/>
  <c r="L81" i="2"/>
  <c r="G82" i="2"/>
  <c r="H82" i="2"/>
  <c r="I82" i="2"/>
  <c r="J82" i="2"/>
  <c r="K82" i="2"/>
  <c r="L82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58" i="1"/>
  <c r="B63" i="1"/>
  <c r="B68" i="1"/>
  <c r="B73" i="1"/>
  <c r="B78" i="1"/>
  <c r="B59" i="1"/>
  <c r="B64" i="1"/>
  <c r="B69" i="1"/>
  <c r="B74" i="1"/>
  <c r="B79" i="1"/>
  <c r="B60" i="1"/>
  <c r="B65" i="1"/>
  <c r="B70" i="1"/>
  <c r="B75" i="1"/>
  <c r="B80" i="1"/>
  <c r="B61" i="1"/>
  <c r="B66" i="1"/>
  <c r="B71" i="1"/>
  <c r="B76" i="1"/>
  <c r="B81" i="1"/>
  <c r="B62" i="1"/>
  <c r="B67" i="1"/>
  <c r="B72" i="1"/>
  <c r="B77" i="1"/>
  <c r="B82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" i="1"/>
  <c r="B3" i="1"/>
  <c r="B4" i="1"/>
  <c r="B5" i="1"/>
  <c r="G60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G71" i="1" l="1"/>
  <c r="K76" i="1"/>
  <c r="K68" i="1"/>
  <c r="K60" i="1"/>
  <c r="I75" i="1"/>
  <c r="I67" i="1"/>
  <c r="I59" i="1"/>
  <c r="K69" i="1"/>
  <c r="G82" i="1"/>
  <c r="G74" i="1"/>
  <c r="G66" i="1"/>
  <c r="G58" i="1"/>
  <c r="J69" i="1"/>
  <c r="G81" i="1"/>
  <c r="G73" i="1"/>
  <c r="I65" i="1"/>
  <c r="J82" i="1"/>
  <c r="I69" i="1"/>
  <c r="K64" i="1"/>
  <c r="I80" i="1"/>
  <c r="K61" i="1"/>
  <c r="J61" i="1"/>
  <c r="K72" i="1"/>
  <c r="I63" i="1"/>
  <c r="G78" i="1"/>
  <c r="G70" i="1"/>
  <c r="G62" i="1"/>
  <c r="H77" i="1"/>
  <c r="I61" i="1"/>
  <c r="K80" i="1"/>
  <c r="I79" i="1"/>
  <c r="I71" i="1"/>
  <c r="I77" i="1"/>
  <c r="F77" i="1"/>
  <c r="G69" i="1"/>
  <c r="F61" i="1"/>
  <c r="L74" i="1"/>
  <c r="F58" i="1"/>
  <c r="K78" i="1"/>
  <c r="L75" i="1"/>
  <c r="H68" i="1"/>
  <c r="I66" i="1"/>
  <c r="L82" i="1"/>
  <c r="K77" i="1"/>
  <c r="K75" i="1"/>
  <c r="L70" i="1"/>
  <c r="G68" i="1"/>
  <c r="L62" i="1"/>
  <c r="L59" i="1"/>
  <c r="K82" i="1"/>
  <c r="J77" i="1"/>
  <c r="G75" i="1"/>
  <c r="K70" i="1"/>
  <c r="L67" i="1"/>
  <c r="K62" i="1"/>
  <c r="K59" i="1"/>
  <c r="K67" i="1"/>
  <c r="G59" i="1"/>
  <c r="L58" i="1"/>
  <c r="K58" i="1"/>
  <c r="I82" i="1"/>
  <c r="F82" i="1"/>
  <c r="I76" i="1"/>
  <c r="J74" i="1"/>
  <c r="L66" i="1"/>
  <c r="F74" i="1"/>
  <c r="G79" i="1"/>
  <c r="H76" i="1"/>
  <c r="I74" i="1"/>
  <c r="H69" i="1"/>
  <c r="K66" i="1"/>
  <c r="I60" i="1"/>
  <c r="J58" i="1"/>
  <c r="K74" i="1"/>
  <c r="G67" i="1"/>
  <c r="F66" i="1"/>
  <c r="L78" i="1"/>
  <c r="G76" i="1"/>
  <c r="I72" i="1"/>
  <c r="I68" i="1"/>
  <c r="J66" i="1"/>
  <c r="H60" i="1"/>
  <c r="I58" i="1"/>
  <c r="J81" i="1"/>
  <c r="H80" i="1"/>
  <c r="J73" i="1"/>
  <c r="H72" i="1"/>
  <c r="H64" i="1"/>
  <c r="G64" i="1"/>
  <c r="J78" i="1"/>
  <c r="F78" i="1"/>
  <c r="F62" i="1"/>
  <c r="K63" i="1"/>
  <c r="I62" i="1"/>
  <c r="F75" i="1"/>
  <c r="F67" i="1"/>
  <c r="F59" i="1"/>
  <c r="L81" i="1"/>
  <c r="J80" i="1"/>
  <c r="H79" i="1"/>
  <c r="L77" i="1"/>
  <c r="J76" i="1"/>
  <c r="H75" i="1"/>
  <c r="L73" i="1"/>
  <c r="J72" i="1"/>
  <c r="H71" i="1"/>
  <c r="L69" i="1"/>
  <c r="J68" i="1"/>
  <c r="H67" i="1"/>
  <c r="L65" i="1"/>
  <c r="J64" i="1"/>
  <c r="H63" i="1"/>
  <c r="L61" i="1"/>
  <c r="J60" i="1"/>
  <c r="H59" i="1"/>
  <c r="K65" i="1"/>
  <c r="I64" i="1"/>
  <c r="G63" i="1"/>
  <c r="H65" i="1"/>
  <c r="L63" i="1"/>
  <c r="J62" i="1"/>
  <c r="H61" i="1"/>
  <c r="G77" i="1"/>
  <c r="K81" i="1"/>
  <c r="J65" i="1"/>
  <c r="F80" i="1"/>
  <c r="F72" i="1"/>
  <c r="F64" i="1"/>
  <c r="I81" i="1"/>
  <c r="G80" i="1"/>
  <c r="I73" i="1"/>
  <c r="G72" i="1"/>
  <c r="L71" i="1"/>
  <c r="J70" i="1"/>
  <c r="F70" i="1"/>
  <c r="G65" i="1"/>
  <c r="G61" i="1"/>
  <c r="F69" i="1"/>
  <c r="H82" i="1"/>
  <c r="L80" i="1"/>
  <c r="J79" i="1"/>
  <c r="H78" i="1"/>
  <c r="L76" i="1"/>
  <c r="J75" i="1"/>
  <c r="H74" i="1"/>
  <c r="L72" i="1"/>
  <c r="J71" i="1"/>
  <c r="H70" i="1"/>
  <c r="L68" i="1"/>
  <c r="J67" i="1"/>
  <c r="H66" i="1"/>
  <c r="L64" i="1"/>
  <c r="J63" i="1"/>
  <c r="H62" i="1"/>
  <c r="L60" i="1"/>
  <c r="J59" i="1"/>
  <c r="H58" i="1"/>
  <c r="K73" i="1"/>
  <c r="F81" i="1"/>
  <c r="F73" i="1"/>
  <c r="F65" i="1"/>
  <c r="F79" i="1"/>
  <c r="F71" i="1"/>
  <c r="F63" i="1"/>
  <c r="H81" i="1"/>
  <c r="L79" i="1"/>
  <c r="H73" i="1"/>
  <c r="K79" i="1"/>
  <c r="I78" i="1"/>
  <c r="K71" i="1"/>
  <c r="I70" i="1"/>
  <c r="F76" i="1"/>
  <c r="F68" i="1"/>
  <c r="F60" i="1"/>
</calcChain>
</file>

<file path=xl/sharedStrings.xml><?xml version="1.0" encoding="utf-8"?>
<sst xmlns="http://schemas.openxmlformats.org/spreadsheetml/2006/main" count="526" uniqueCount="26">
  <si>
    <t>1g</t>
  </si>
  <si>
    <t>2g</t>
  </si>
  <si>
    <t>3g</t>
  </si>
  <si>
    <t>sk2g</t>
  </si>
  <si>
    <t>sk3g</t>
  </si>
  <si>
    <t>lang</t>
  </si>
  <si>
    <t>arabic</t>
  </si>
  <si>
    <t>english</t>
  </si>
  <si>
    <t>french</t>
  </si>
  <si>
    <t>german</t>
  </si>
  <si>
    <t>russian</t>
  </si>
  <si>
    <t>3</t>
  </si>
  <si>
    <t>4</t>
  </si>
  <si>
    <t>5</t>
  </si>
  <si>
    <t>6</t>
  </si>
  <si>
    <t>7</t>
  </si>
  <si>
    <t>10</t>
  </si>
  <si>
    <t>15</t>
  </si>
  <si>
    <t>dominancy</t>
  </si>
  <si>
    <t>puritiy</t>
  </si>
  <si>
    <t>Note</t>
  </si>
  <si>
    <t>index</t>
  </si>
  <si>
    <t>id</t>
  </si>
  <si>
    <t>term</t>
  </si>
  <si>
    <t>F(dom, pur)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</si>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</sst>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3"/>
      <color theme="1"/>
      <name val="LucidaSansUnicode"/>
      <family val="2"/>
    </font>
    <font>
      <sz val="8"/>
      <name val="LucidaSans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8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DA6A9-F73B-3742-BD09-9C3A34D4BF59}" name="Table15" displayName="Table15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23EE9745-D92D-364E-A5B7-E5F6E567806D}" name="id"/>
    <tableColumn id="13" xr3:uid="{7A3E9751-AADC-544B-BA12-E27B0605DC80}" name="key" dataDxfId="3">
      <calculatedColumnFormula>CONCATENATE(Table15[lang],"-",Table15[term])</calculatedColumnFormula>
    </tableColumn>
    <tableColumn id="12" xr3:uid="{EDAF17E3-1276-8F41-A1D4-6A416C3B0E14}" name="term"/>
    <tableColumn id="10" xr3:uid="{00CA7327-D12F-BF48-9702-687FB3284B68}" name="index"/>
    <tableColumn id="2" xr3:uid="{AFC9CBEB-8EFE-CF46-91F4-4532BADD9E30}" name="lang"/>
    <tableColumn id="3" xr3:uid="{EB3B163F-570C-0142-BA9F-2F610124B8EF}" name="3" dataDxfId="47"/>
    <tableColumn id="4" xr3:uid="{FCD0012F-63CC-C14E-BDDA-F1B7E4792C35}" name="4" dataDxfId="46"/>
    <tableColumn id="5" xr3:uid="{227D0D55-6BD6-9D4F-93F1-D03C8A9DF0C5}" name="5" dataDxfId="45"/>
    <tableColumn id="6" xr3:uid="{6DFC86EA-93DD-F14E-8004-B72E0AF35216}" name="6" dataDxfId="44"/>
    <tableColumn id="7" xr3:uid="{C9A3E6BA-55E6-8041-8731-CB5F5D9BDE1D}" name="7" dataDxfId="43"/>
    <tableColumn id="8" xr3:uid="{23EB930C-F978-2046-BC01-9B1637D512C4}" name="10" dataDxfId="42"/>
    <tableColumn id="9" xr3:uid="{70CF0631-D89E-BE41-A6C2-CC5144752EF2}" name="15" dataDxfId="41"/>
    <tableColumn id="11" xr3:uid="{AD1CD97B-1116-4D49-BC8A-28B680490705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68D6D0-1FA8-AE48-ABFC-D5B4B9CCD934}" name="Table136" displayName="Table136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3DF4B174-961D-D74A-B067-73511279A35C}" name="id"/>
    <tableColumn id="13" xr3:uid="{8218F90F-4F3D-C943-B56F-DCB97F404FF2}" name="key" dataDxfId="2">
      <calculatedColumnFormula>CONCATENATE(Table136[lang],"-",Table136[term])</calculatedColumnFormula>
    </tableColumn>
    <tableColumn id="12" xr3:uid="{C9A4D66D-9EAB-6145-8FC0-2C5F679C2C2C}" name="term"/>
    <tableColumn id="10" xr3:uid="{2E6473C6-E8FB-AE4C-B386-C552731BFAD0}" name="index"/>
    <tableColumn id="2" xr3:uid="{57CBC8F3-F5C1-854F-B624-F8D6302AD147}" name="lang"/>
    <tableColumn id="3" xr3:uid="{BF8EF8A8-8FB1-B34F-9648-9CDBADCD846D}" name="3" dataDxfId="40"/>
    <tableColumn id="4" xr3:uid="{E0E78025-97F1-C94D-8B2E-ABDDCD894780}" name="4" dataDxfId="39"/>
    <tableColumn id="5" xr3:uid="{0055F304-2C0A-D14E-BE16-57F92532C752}" name="5" dataDxfId="38"/>
    <tableColumn id="6" xr3:uid="{7F92559E-9738-7044-9646-80D1CBD6CF81}" name="6" dataDxfId="37"/>
    <tableColumn id="7" xr3:uid="{E0C7CF31-989B-EA43-8024-1825BBB1FCE7}" name="7" dataDxfId="36"/>
    <tableColumn id="8" xr3:uid="{0B4F2DCC-2001-3140-A1B9-5A8644C4C363}" name="10" dataDxfId="35"/>
    <tableColumn id="9" xr3:uid="{B496A74C-C8EC-0040-90B7-22C0D35C974F}" name="15" dataDxfId="34"/>
    <tableColumn id="11" xr3:uid="{8A55AB5D-3545-844F-9AAF-D0191787A107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23A78-553E-324C-B914-7EE51F81DF8E}" name="Table37" displayName="Table37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FF34A698-0C07-8342-9A72-4E61BCF7AC29}" name="key" dataDxfId="1">
      <calculatedColumnFormula>CONCATENATE(Table37[lang],"-",Table37[term])</calculatedColumnFormula>
    </tableColumn>
    <tableColumn id="12" xr3:uid="{E99E9DA4-32DC-D143-BAE2-F30D34035191}" name="term"/>
    <tableColumn id="2" xr3:uid="{26C82FC9-DC68-9D44-B9C7-EFE31589C452}" name="index"/>
    <tableColumn id="3" xr3:uid="{6F2827AA-4DD0-424B-B160-14BDE6831FE5}" name="lang"/>
    <tableColumn id="4" xr3:uid="{4742B0DE-B2E1-CC45-9B2C-DF680F1F62A2}" name="3" dataDxfId="0">
      <calculatedColumnFormula>_xlfn.LET(_xlpm.r,$B58,_xlpm.d,_xlfn.XLOOKUP(_xlpm.r,$B$2:$B$26,F$2:F$26),_xlpm.p,_xlfn.XLOOKUP(_xlpm.r,$B$30:$B$54,F$30:F$54),IFERROR(2*_xlpm.d*_xlpm.p/(_xlpm.d+_xlpm.p),0))</calculatedColumnFormula>
    </tableColumn>
    <tableColumn id="5" xr3:uid="{D6CCE6DD-07CC-F943-A5FF-28032C380FE7}" name="4" dataDxfId="33">
      <calculatedColumnFormula>_xlfn.LET(_xlpm.r,$B58,_xlpm.d,_xlfn.XLOOKUP(_xlpm.r,$B$2:$B$26,G$2:G$26),_xlpm.p,_xlfn.XLOOKUP(_xlpm.r,$B$30:$B$54,G$30:G$54),IFERROR(2*_xlpm.d*_xlpm.p/(_xlpm.d+_xlpm.p),0))</calculatedColumnFormula>
    </tableColumn>
    <tableColumn id="6" xr3:uid="{FB9AF5D7-4603-724D-9070-781C5D60916C}" name="5" dataDxfId="32">
      <calculatedColumnFormula>_xlfn.LET(_xlpm.r,$B58,_xlpm.d,_xlfn.XLOOKUP(_xlpm.r,$B$2:$B$26,H$2:H$26),_xlpm.p,_xlfn.XLOOKUP(_xlpm.r,$B$30:$B$54,H$30:H$54),IFERROR(2*_xlpm.d*_xlpm.p/(_xlpm.d+_xlpm.p),0))</calculatedColumnFormula>
    </tableColumn>
    <tableColumn id="7" xr3:uid="{CDE845FF-C96D-B242-A17D-6F53BF08CFB0}" name="6" dataDxfId="31">
      <calculatedColumnFormula>_xlfn.LET(_xlpm.r,$B58,_xlpm.d,_xlfn.XLOOKUP(_xlpm.r,$B$2:$B$26,I$2:I$26),_xlpm.p,_xlfn.XLOOKUP(_xlpm.r,$B$30:$B$54,I$30:I$54),IFERROR(2*_xlpm.d*_xlpm.p/(_xlpm.d+_xlpm.p),0))</calculatedColumnFormula>
    </tableColumn>
    <tableColumn id="8" xr3:uid="{31301EF2-DA57-CC4B-AA92-2FF70FCC99A6}" name="7" dataDxfId="30">
      <calculatedColumnFormula>_xlfn.LET(_xlpm.r,$B58,_xlpm.d,_xlfn.XLOOKUP(_xlpm.r,$B$2:$B$26,J$2:J$26),_xlpm.p,_xlfn.XLOOKUP(_xlpm.r,$B$30:$B$54,J$30:J$54),IFERROR(2*_xlpm.d*_xlpm.p/(_xlpm.d+_xlpm.p),0))</calculatedColumnFormula>
    </tableColumn>
    <tableColumn id="9" xr3:uid="{89C96574-69C4-7D47-B1D9-62D05FB66D31}" name="10" dataDxfId="29">
      <calculatedColumnFormula>_xlfn.LET(_xlpm.r,$B58,_xlpm.d,_xlfn.XLOOKUP(_xlpm.r,$B$2:$B$26,K$2:K$26),_xlpm.p,_xlfn.XLOOKUP(_xlpm.r,$B$30:$B$54,K$30:K$54),IFERROR(2*_xlpm.d*_xlpm.p/(_xlpm.d+_xlpm.p),0))</calculatedColumnFormula>
    </tableColumn>
    <tableColumn id="10" xr3:uid="{7763F52B-0253-2D4F-81C8-CFED9CD14502}" name="15" dataDxfId="28">
      <calculatedColumnFormula>_xlfn.LET(_xlpm.r,$B58,_xlpm.d,_xlfn.XLOOKUP(_xlpm.r,$B$2:$B$26,L$2:L$26),_xlpm.p,_xlfn.XLOOKUP(_xlpm.r,$B$30:$B$54,L$30:L$54),IFERROR(2*_xlpm.d*_xlpm.p/(_xlpm.d+_xlpm.p),0))</calculatedColumnFormula>
    </tableColumn>
    <tableColumn id="11" xr3:uid="{00028031-FFB8-244C-89AD-F41763B166E1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294C7-A9ED-4B4F-AF09-16A261662CF8}" name="Table1" displayName="Table1" ref="A1:M26" totalsRowShown="0">
  <autoFilter ref="A1:M26" xr:uid="{29B294C7-A9ED-4B4F-AF09-16A261662CF8}"/>
  <sortState xmlns:xlrd2="http://schemas.microsoft.com/office/spreadsheetml/2017/richdata2" ref="A2:M26">
    <sortCondition ref="E1:E26"/>
  </sortState>
  <tableColumns count="13">
    <tableColumn id="1" xr3:uid="{28E04373-311D-9F45-8AFC-AEDC7D381C7B}" name="id"/>
    <tableColumn id="13" xr3:uid="{ADE4DB79-3217-5D41-B200-298B5879DD21}" name="key" dataDxfId="6">
      <calculatedColumnFormula>CONCATENATE(Table1[lang],"-",Table1[term])</calculatedColumnFormula>
    </tableColumn>
    <tableColumn id="12" xr3:uid="{A61B2EF5-FD51-6046-B2F2-18D4DB6493E3}" name="term"/>
    <tableColumn id="10" xr3:uid="{4D708498-A357-324E-A4FB-DCAD32D7E984}" name="index"/>
    <tableColumn id="2" xr3:uid="{34200F0B-9DAE-314A-AA49-064DB8077316}" name="lang"/>
    <tableColumn id="3" xr3:uid="{1B14066C-D440-144C-9DC7-BFC6943B760F}" name="3" dataDxfId="27"/>
    <tableColumn id="4" xr3:uid="{CEEC403E-2613-D148-A306-580AAAA4EB8A}" name="4" dataDxfId="26"/>
    <tableColumn id="5" xr3:uid="{243A6586-FE17-B24F-ADFD-B0605AE411BF}" name="5" dataDxfId="25"/>
    <tableColumn id="6" xr3:uid="{4517DBBD-B2F7-B04E-92B6-E2C5586AA5F1}" name="6" dataDxfId="24"/>
    <tableColumn id="7" xr3:uid="{50265DFE-3F3B-224C-8B6D-694D6D0EC0AD}" name="7" dataDxfId="23"/>
    <tableColumn id="8" xr3:uid="{B93992B5-EDCB-7143-80BC-D6AF67A6A879}" name="10" dataDxfId="22"/>
    <tableColumn id="9" xr3:uid="{758796C2-AE94-1549-ABEA-28EE5CBCF960}" name="15" dataDxfId="21"/>
    <tableColumn id="11" xr3:uid="{15A6DEB7-FB79-BC44-8871-298FFE2933B0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5F187-4F40-7941-9A0D-34AC7F13F783}" name="Table13" displayName="Table13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5E159629-A2B5-8D40-84E2-FCD58AF999D1}" name="id"/>
    <tableColumn id="13" xr3:uid="{9B2CC5C0-491F-714B-B861-F46AA1E0488A}" name="key" dataDxfId="5">
      <calculatedColumnFormula>CONCATENATE(Table13[lang],"-",Table13[term])</calculatedColumnFormula>
    </tableColumn>
    <tableColumn id="12" xr3:uid="{5225BA19-CD57-2043-8BE4-BAE748710F8F}" name="term"/>
    <tableColumn id="10" xr3:uid="{AA5BC45A-7F63-0243-AC65-C0263E15AD35}" name="index"/>
    <tableColumn id="2" xr3:uid="{F01FE694-C5A2-F946-9D25-83420F8CBF98}" name="lang"/>
    <tableColumn id="3" xr3:uid="{E6374255-5660-E64B-A61E-3512827D8A94}" name="3" dataDxfId="20"/>
    <tableColumn id="4" xr3:uid="{659000BB-0E22-5949-B62E-52138E3DF553}" name="4" dataDxfId="19"/>
    <tableColumn id="5" xr3:uid="{78F49910-8C66-214B-92D6-C41A1B258E41}" name="5" dataDxfId="18"/>
    <tableColumn id="6" xr3:uid="{F55E229D-D17B-3443-9DE6-C7B72CE1A728}" name="6" dataDxfId="17"/>
    <tableColumn id="7" xr3:uid="{866D23A9-987D-6645-9E04-9C9D7A1FF775}" name="7" dataDxfId="16"/>
    <tableColumn id="8" xr3:uid="{8828C2F7-7770-C641-B2A4-AB9185F9ECB7}" name="10" dataDxfId="15"/>
    <tableColumn id="9" xr3:uid="{5C43A95D-8388-0548-BDAE-87CADDD7A522}" name="15" dataDxfId="14"/>
    <tableColumn id="11" xr3:uid="{132BDAE0-575B-B044-9BAD-6E2A6C126094}" name="No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926D2-22FB-6A45-A828-BFDD05FA4F19}" name="Table3" displayName="Table3" ref="B57:M82" totalsRowShown="0">
  <autoFilter ref="B57:M82" xr:uid="{1E2926D2-22FB-6A45-A828-BFDD05FA4F19}"/>
  <sortState xmlns:xlrd2="http://schemas.microsoft.com/office/spreadsheetml/2017/richdata2" ref="B58:M82">
    <sortCondition ref="B57:B82"/>
  </sortState>
  <tableColumns count="12">
    <tableColumn id="1" xr3:uid="{1BCE3F42-937D-E441-8141-353C7727D832}" name="key" dataDxfId="4">
      <calculatedColumnFormula>CONCATENATE(Table3[lang],"-",Table3[term])</calculatedColumnFormula>
    </tableColumn>
    <tableColumn id="34" xr3:uid="{687CFF79-2F63-B14E-9E84-B8EB2E4E5F14}" name="term"/>
    <tableColumn id="2" xr3:uid="{DA4BA8D2-4F26-1643-B191-B95C5EC656BB}" name="index"/>
    <tableColumn id="3" xr3:uid="{11877A5E-E9F6-7443-B66E-00CA5E476CA9}" name="lang"/>
    <tableColumn id="4" xr3:uid="{751388A7-2927-A844-9FB0-1A85DF4F82F6}" name="3" dataDxfId="7">
      <calculatedColumnFormula>_xlfn.LET(_xlpm.r,$B58,_xlpm.d,_xlfn.XLOOKUP(_xlpm.r,$B$2:$B$26,F$2:F$26),_xlpm.p,_xlfn.XLOOKUP(_xlpm.r,$B$30:$B$54,F$30:F$54),IFERROR(2*_xlpm.d*_xlpm.p/(_xlpm.d+_xlpm.p),0))</calculatedColumnFormula>
    </tableColumn>
    <tableColumn id="5" xr3:uid="{12205F21-2208-E741-8BE3-2F7FB738AC13}" name="4" dataDxfId="13">
      <calculatedColumnFormula>_xlfn.LET(_xlpm.r,$B58,_xlpm.d,_xlfn.XLOOKUP(_xlpm.r,$B$2:$B$26,G$2:G$26),_xlpm.p,_xlfn.XLOOKUP(_xlpm.r,$B$30:$B$54,G$30:G$54),IFERROR(2*_xlpm.d*_xlpm.p/(_xlpm.d+_xlpm.p),0))</calculatedColumnFormula>
    </tableColumn>
    <tableColumn id="6" xr3:uid="{0C25F879-88CA-0643-A213-8621BF657BB9}" name="5" dataDxfId="12">
      <calculatedColumnFormula>_xlfn.LET(_xlpm.r,$B58,_xlpm.d,_xlfn.XLOOKUP(_xlpm.r,$B$2:$B$26,H$2:H$26),_xlpm.p,_xlfn.XLOOKUP(_xlpm.r,$B$30:$B$54,H$30:H$54),IFERROR(2*_xlpm.d*_xlpm.p/(_xlpm.d+_xlpm.p),0))</calculatedColumnFormula>
    </tableColumn>
    <tableColumn id="7" xr3:uid="{41185E32-9305-1342-9CD0-890DD2C35EC6}" name="6" dataDxfId="11">
      <calculatedColumnFormula>_xlfn.LET(_xlpm.r,$B58,_xlpm.d,_xlfn.XLOOKUP(_xlpm.r,$B$2:$B$26,I$2:I$26),_xlpm.p,_xlfn.XLOOKUP(_xlpm.r,$B$30:$B$54,I$30:I$54),IFERROR(2*_xlpm.d*_xlpm.p/(_xlpm.d+_xlpm.p),0))</calculatedColumnFormula>
    </tableColumn>
    <tableColumn id="8" xr3:uid="{1803148B-63EA-354A-B4B1-70EC64E34F90}" name="7" dataDxfId="10">
      <calculatedColumnFormula>_xlfn.LET(_xlpm.r,$B58,_xlpm.d,_xlfn.XLOOKUP(_xlpm.r,$B$2:$B$26,J$2:J$26),_xlpm.p,_xlfn.XLOOKUP(_xlpm.r,$B$30:$B$54,J$30:J$54),IFERROR(2*_xlpm.d*_xlpm.p/(_xlpm.d+_xlpm.p),0))</calculatedColumnFormula>
    </tableColumn>
    <tableColumn id="9" xr3:uid="{AA704F6D-12C6-9E45-9F6D-466914BC2513}" name="10" dataDxfId="9">
      <calculatedColumnFormula>_xlfn.LET(_xlpm.r,$B58,_xlpm.d,_xlfn.XLOOKUP(_xlpm.r,$B$2:$B$26,K$2:K$26),_xlpm.p,_xlfn.XLOOKUP(_xlpm.r,$B$30:$B$54,K$30:K$54),IFERROR(2*_xlpm.d*_xlpm.p/(_xlpm.d+_xlpm.p),0))</calculatedColumnFormula>
    </tableColumn>
    <tableColumn id="10" xr3:uid="{45F5510B-3826-3C4C-ACE0-41105E749482}" name="15" dataDxfId="8">
      <calculatedColumnFormula>_xlfn.LET(_xlpm.r,$B58,_xlpm.d,_xlfn.XLOOKUP(_xlpm.r,$B$2:$B$26,L$2:L$26),_xlpm.p,_xlfn.XLOOKUP(_xlpm.r,$B$30:$B$54,L$30:L$54),IFERROR(2*_xlpm.d*_xlpm.p/(_xlpm.d+_xlpm.p),0))</calculatedColumnFormula>
    </tableColumn>
    <tableColumn id="11" xr3:uid="{1C0EBFD2-3E8F-FD41-A5FE-8A4F54EDCAB1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557-8DF9-9A4E-975F-945B8D574B6F}">
  <dimension ref="A1:M82"/>
  <sheetViews>
    <sheetView tabSelected="1" topLeftCell="B1" workbookViewId="0">
      <pane xSplit="5260" ySplit="4400" topLeftCell="A62" activePane="bottomRight"/>
      <selection activeCell="D1" sqref="D1:L26"/>
      <selection pane="topRight" activeCell="C1" sqref="C1:C1048576"/>
      <selection pane="bottomLeft" activeCell="B57" sqref="B57:L82"/>
      <selection pane="bottomRight" activeCell="D70" sqref="D70"/>
    </sheetView>
  </sheetViews>
  <sheetFormatPr baseColWidth="10" defaultRowHeight="27" customHeight="1"/>
  <cols>
    <col min="1" max="1" width="8.625" customWidth="1"/>
    <col min="2" max="2" width="15.25" customWidth="1"/>
    <col min="3" max="3" width="8.875" customWidth="1"/>
  </cols>
  <sheetData>
    <row r="1" spans="1:13" ht="27" customHeight="1">
      <c r="A1" t="s">
        <v>22</v>
      </c>
      <c r="B1" t="s">
        <v>25</v>
      </c>
      <c r="C1" t="s">
        <v>23</v>
      </c>
      <c r="D1" t="s">
        <v>21</v>
      </c>
      <c r="E1" t="s">
        <v>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tr">
        <f>CONCATENATE(Table15[lang],"-",Table15[term])</f>
        <v>arabic-1g</v>
      </c>
      <c r="C2" t="s">
        <v>0</v>
      </c>
      <c r="D2" t="s">
        <v>18</v>
      </c>
      <c r="E2" t="s">
        <v>6</v>
      </c>
      <c r="F2" s="1">
        <v>0.26</v>
      </c>
      <c r="G2" s="1">
        <v>0.36</v>
      </c>
      <c r="H2" s="1">
        <v>0.28999999999999998</v>
      </c>
      <c r="I2" s="1">
        <v>0.33</v>
      </c>
      <c r="J2" s="1">
        <v>0.34</v>
      </c>
      <c r="K2" s="1">
        <v>0.32</v>
      </c>
      <c r="L2" s="1"/>
    </row>
    <row r="3" spans="1:13" ht="27" customHeight="1">
      <c r="A3">
        <v>2</v>
      </c>
      <c r="B3" t="str">
        <f>CONCATENATE(Table15[lang],"-",Table15[term])</f>
        <v>english-1g</v>
      </c>
      <c r="C3" t="s">
        <v>0</v>
      </c>
      <c r="D3" t="s">
        <v>18</v>
      </c>
      <c r="E3" t="s">
        <v>7</v>
      </c>
      <c r="F3" s="1">
        <v>0.33</v>
      </c>
      <c r="G3" s="1">
        <v>0.33</v>
      </c>
      <c r="H3" s="1">
        <v>0.34</v>
      </c>
      <c r="I3" s="1">
        <v>0.34</v>
      </c>
      <c r="J3" s="1">
        <v>0.32</v>
      </c>
      <c r="K3" s="1">
        <v>0.32</v>
      </c>
      <c r="L3" s="1"/>
    </row>
    <row r="4" spans="1:13" ht="27" customHeight="1">
      <c r="A4">
        <v>3</v>
      </c>
      <c r="B4" t="str">
        <f>CONCATENATE(Table15[lang],"-",Table15[term])</f>
        <v>french-1g</v>
      </c>
      <c r="C4" t="s">
        <v>0</v>
      </c>
      <c r="D4" t="s">
        <v>18</v>
      </c>
      <c r="E4" t="s">
        <v>8</v>
      </c>
      <c r="F4" s="1">
        <v>0.34</v>
      </c>
      <c r="G4" s="1">
        <v>0.35</v>
      </c>
      <c r="H4" s="1">
        <v>0.35</v>
      </c>
      <c r="I4" s="1">
        <v>0.46</v>
      </c>
      <c r="J4" s="1">
        <v>0.39</v>
      </c>
      <c r="K4" s="1">
        <v>0.34</v>
      </c>
      <c r="L4" s="1"/>
    </row>
    <row r="5" spans="1:13" ht="27" customHeight="1">
      <c r="A5">
        <v>4</v>
      </c>
      <c r="B5" t="str">
        <f>CONCATENATE(Table15[lang],"-",Table15[term])</f>
        <v>german-1g</v>
      </c>
      <c r="C5" t="s">
        <v>0</v>
      </c>
      <c r="D5" t="s">
        <v>18</v>
      </c>
      <c r="E5" t="s">
        <v>9</v>
      </c>
      <c r="F5" s="1">
        <v>0</v>
      </c>
      <c r="G5" s="1">
        <v>0.33</v>
      </c>
      <c r="H5" s="1">
        <v>0.39</v>
      </c>
      <c r="I5" s="1">
        <v>0.45</v>
      </c>
      <c r="J5" s="1">
        <v>0.43</v>
      </c>
      <c r="K5" s="1">
        <v>0.33</v>
      </c>
      <c r="L5" s="1"/>
    </row>
    <row r="6" spans="1:13" ht="27" customHeight="1">
      <c r="A6">
        <v>5</v>
      </c>
      <c r="B6" t="str">
        <f>CONCATENATE(Table15[lang],"-",Table15[term])</f>
        <v>russian-1g</v>
      </c>
      <c r="C6" t="s">
        <v>0</v>
      </c>
      <c r="D6" t="s">
        <v>18</v>
      </c>
      <c r="E6" t="s">
        <v>10</v>
      </c>
      <c r="F6" s="1">
        <v>0.24</v>
      </c>
      <c r="G6" s="1">
        <v>0.43</v>
      </c>
      <c r="H6" s="1">
        <v>0.37</v>
      </c>
      <c r="I6" s="1">
        <v>0.38</v>
      </c>
      <c r="J6" s="1">
        <v>0.35</v>
      </c>
      <c r="K6" s="1">
        <v>0.39</v>
      </c>
      <c r="L6" s="1"/>
    </row>
    <row r="7" spans="1:13" ht="27" customHeight="1">
      <c r="A7">
        <v>6</v>
      </c>
      <c r="B7" t="str">
        <f>CONCATENATE(Table15[lang],"-",Table15[term])</f>
        <v>arabic-2g</v>
      </c>
      <c r="C7" t="s">
        <v>1</v>
      </c>
      <c r="D7" t="s">
        <v>18</v>
      </c>
      <c r="E7" t="s">
        <v>6</v>
      </c>
      <c r="F7" s="1">
        <v>0.3</v>
      </c>
      <c r="G7" s="1">
        <v>0.36</v>
      </c>
      <c r="H7" s="1">
        <v>0.37</v>
      </c>
      <c r="I7" s="1">
        <v>0.3</v>
      </c>
      <c r="J7" s="1">
        <v>0.33</v>
      </c>
      <c r="K7" s="1">
        <v>0.36</v>
      </c>
      <c r="L7" s="1"/>
    </row>
    <row r="8" spans="1:13" ht="27" customHeight="1">
      <c r="A8">
        <v>7</v>
      </c>
      <c r="B8" t="str">
        <f>CONCATENATE(Table15[lang],"-",Table15[term])</f>
        <v>english-2g</v>
      </c>
      <c r="C8" t="s">
        <v>1</v>
      </c>
      <c r="D8" t="s">
        <v>18</v>
      </c>
      <c r="E8" t="s">
        <v>7</v>
      </c>
      <c r="F8" s="1">
        <v>0.4</v>
      </c>
      <c r="G8" s="1">
        <v>0.37</v>
      </c>
      <c r="H8" s="1">
        <v>0.37</v>
      </c>
      <c r="I8" s="1">
        <v>0.34</v>
      </c>
      <c r="J8" s="1">
        <v>0.34</v>
      </c>
      <c r="K8" s="1">
        <v>0.34</v>
      </c>
      <c r="L8" s="1"/>
    </row>
    <row r="9" spans="1:13" ht="27" customHeight="1">
      <c r="A9">
        <v>8</v>
      </c>
      <c r="B9" t="str">
        <f>CONCATENATE(Table15[lang],"-",Table15[term])</f>
        <v>french-2g</v>
      </c>
      <c r="C9" t="s">
        <v>1</v>
      </c>
      <c r="D9" t="s">
        <v>18</v>
      </c>
      <c r="E9" t="s">
        <v>8</v>
      </c>
      <c r="F9" s="1">
        <v>0.38</v>
      </c>
      <c r="G9" s="1">
        <v>0.39</v>
      </c>
      <c r="H9" s="1">
        <v>0.41</v>
      </c>
      <c r="I9" s="1">
        <v>0.39</v>
      </c>
      <c r="J9" s="1">
        <v>0.37</v>
      </c>
      <c r="K9" s="1">
        <v>0.41</v>
      </c>
      <c r="L9" s="1"/>
    </row>
    <row r="10" spans="1:13" ht="27" customHeight="1">
      <c r="A10">
        <v>9</v>
      </c>
      <c r="B10" t="str">
        <f>CONCATENATE(Table15[lang],"-",Table15[term])</f>
        <v>german-2g</v>
      </c>
      <c r="C10" t="s">
        <v>1</v>
      </c>
      <c r="D10" t="s">
        <v>18</v>
      </c>
      <c r="E10" t="s">
        <v>9</v>
      </c>
      <c r="F10" s="1">
        <v>0.36</v>
      </c>
      <c r="G10" s="1">
        <v>0.41</v>
      </c>
      <c r="H10" s="1">
        <v>0.38</v>
      </c>
      <c r="I10" s="1">
        <v>0.35</v>
      </c>
      <c r="J10" s="1">
        <v>0.45</v>
      </c>
      <c r="K10" s="1">
        <v>0.37</v>
      </c>
      <c r="L10" s="1"/>
    </row>
    <row r="11" spans="1:13" ht="27" customHeight="1">
      <c r="A11">
        <v>10</v>
      </c>
      <c r="B11" t="str">
        <f>CONCATENATE(Table15[lang],"-",Table15[term])</f>
        <v>russian-2g</v>
      </c>
      <c r="C11" t="s">
        <v>1</v>
      </c>
      <c r="D11" t="s">
        <v>18</v>
      </c>
      <c r="E11" t="s">
        <v>10</v>
      </c>
      <c r="F11" s="1">
        <v>0.38</v>
      </c>
      <c r="G11" s="1">
        <v>0.4</v>
      </c>
      <c r="H11" s="1">
        <v>0.43</v>
      </c>
      <c r="I11" s="1">
        <v>0.34</v>
      </c>
      <c r="J11" s="1">
        <v>0.37</v>
      </c>
      <c r="K11" s="1">
        <v>0.34</v>
      </c>
      <c r="L11" s="1"/>
    </row>
    <row r="12" spans="1:13" ht="27" customHeight="1">
      <c r="A12">
        <v>11</v>
      </c>
      <c r="B12" t="str">
        <f>CONCATENATE(Table15[lang],"-",Table15[term])</f>
        <v>arabic-3g</v>
      </c>
      <c r="C12" t="s">
        <v>2</v>
      </c>
      <c r="D12" t="s">
        <v>18</v>
      </c>
      <c r="E12" t="s">
        <v>6</v>
      </c>
      <c r="F12" s="1">
        <v>0.34</v>
      </c>
      <c r="G12" s="1">
        <v>0.33</v>
      </c>
      <c r="H12" s="1">
        <v>0.34</v>
      </c>
      <c r="I12" s="1">
        <v>0.35</v>
      </c>
      <c r="J12" s="1">
        <v>0.33</v>
      </c>
      <c r="K12" s="1"/>
      <c r="L12" s="1"/>
    </row>
    <row r="13" spans="1:13" ht="27" customHeight="1">
      <c r="A13">
        <v>12</v>
      </c>
      <c r="B13" t="str">
        <f>CONCATENATE(Table15[lang],"-",Table15[term])</f>
        <v>english-3g</v>
      </c>
      <c r="C13" t="s">
        <v>2</v>
      </c>
      <c r="D13" t="s">
        <v>18</v>
      </c>
      <c r="E13" t="s">
        <v>7</v>
      </c>
      <c r="F13" s="1">
        <v>0.36</v>
      </c>
      <c r="G13" s="1">
        <v>0.35</v>
      </c>
      <c r="H13" s="1">
        <v>0.39</v>
      </c>
      <c r="I13" s="1">
        <v>0.43</v>
      </c>
      <c r="J13" s="1">
        <v>0.36</v>
      </c>
      <c r="K13" s="1"/>
      <c r="L13" s="1"/>
    </row>
    <row r="14" spans="1:13" ht="27" customHeight="1">
      <c r="A14">
        <v>13</v>
      </c>
      <c r="B14" t="str">
        <f>CONCATENATE(Table15[lang],"-",Table15[term])</f>
        <v>french-3g</v>
      </c>
      <c r="C14" t="s">
        <v>2</v>
      </c>
      <c r="D14" t="s">
        <v>18</v>
      </c>
      <c r="E14" t="s">
        <v>8</v>
      </c>
      <c r="F14" s="1">
        <v>0.39</v>
      </c>
      <c r="G14" s="1">
        <v>0.37</v>
      </c>
      <c r="H14" s="1">
        <v>0.36</v>
      </c>
      <c r="I14" s="1">
        <v>0.36</v>
      </c>
      <c r="J14" s="1">
        <v>0.36</v>
      </c>
      <c r="K14" s="1"/>
      <c r="L14" s="1"/>
    </row>
    <row r="15" spans="1:13" ht="27" customHeight="1">
      <c r="A15">
        <v>14</v>
      </c>
      <c r="B15" t="str">
        <f>CONCATENATE(Table15[lang],"-",Table15[term])</f>
        <v>german-3g</v>
      </c>
      <c r="C15" t="s">
        <v>2</v>
      </c>
      <c r="D15" t="s">
        <v>18</v>
      </c>
      <c r="E15" t="s">
        <v>9</v>
      </c>
      <c r="F15" s="1">
        <v>0.4</v>
      </c>
      <c r="G15" s="1">
        <v>0.43</v>
      </c>
      <c r="H15" s="1">
        <v>0.38</v>
      </c>
      <c r="I15" s="1">
        <v>0.42</v>
      </c>
      <c r="J15" s="1">
        <v>0.43</v>
      </c>
      <c r="K15" s="1"/>
      <c r="L15" s="1"/>
    </row>
    <row r="16" spans="1:13" ht="27" customHeight="1">
      <c r="A16">
        <v>15</v>
      </c>
      <c r="B16" t="str">
        <f>CONCATENATE(Table15[lang],"-",Table15[term])</f>
        <v>russian-3g</v>
      </c>
      <c r="C16" t="s">
        <v>2</v>
      </c>
      <c r="D16" t="s">
        <v>18</v>
      </c>
      <c r="E16" t="s">
        <v>10</v>
      </c>
      <c r="F16" s="1">
        <v>0.36</v>
      </c>
      <c r="G16" s="1">
        <v>0.36</v>
      </c>
      <c r="H16" s="1">
        <v>0.38</v>
      </c>
      <c r="I16" s="1">
        <v>0.41</v>
      </c>
      <c r="J16" s="1">
        <v>0.46</v>
      </c>
      <c r="K16" s="1"/>
      <c r="L16" s="1"/>
    </row>
    <row r="17" spans="1:13" ht="27" customHeight="1">
      <c r="A17">
        <v>16</v>
      </c>
      <c r="B17" t="str">
        <f>CONCATENATE(Table15[lang],"-",Table15[term])</f>
        <v>arabic-sk2g</v>
      </c>
      <c r="C17" t="s">
        <v>3</v>
      </c>
      <c r="D17" t="s">
        <v>18</v>
      </c>
      <c r="E17" t="s">
        <v>6</v>
      </c>
      <c r="F17" s="1">
        <v>0.34</v>
      </c>
      <c r="G17" s="1">
        <v>0.33</v>
      </c>
      <c r="H17" s="1">
        <v>0.3</v>
      </c>
      <c r="I17" s="1">
        <v>0.32</v>
      </c>
      <c r="J17" s="1">
        <v>0.37</v>
      </c>
      <c r="K17" s="1"/>
      <c r="L17" s="1"/>
    </row>
    <row r="18" spans="1:13" ht="27" customHeight="1">
      <c r="A18">
        <v>17</v>
      </c>
      <c r="B18" t="str">
        <f>CONCATENATE(Table15[lang],"-",Table15[term])</f>
        <v>english-sk2g</v>
      </c>
      <c r="C18" t="s">
        <v>3</v>
      </c>
      <c r="D18" t="s">
        <v>18</v>
      </c>
      <c r="E18" t="s">
        <v>7</v>
      </c>
      <c r="F18" s="1">
        <v>0.35</v>
      </c>
      <c r="G18" s="1">
        <v>0.31</v>
      </c>
      <c r="H18" s="1">
        <v>0.35</v>
      </c>
      <c r="I18" s="1">
        <v>0.36</v>
      </c>
      <c r="J18" s="1">
        <v>0.31</v>
      </c>
      <c r="K18" s="1"/>
      <c r="L18" s="1"/>
    </row>
    <row r="19" spans="1:13" ht="27" customHeight="1">
      <c r="A19">
        <v>18</v>
      </c>
      <c r="B19" t="str">
        <f>CONCATENATE(Table15[lang],"-",Table15[term])</f>
        <v>french-sk2g</v>
      </c>
      <c r="C19" t="s">
        <v>3</v>
      </c>
      <c r="D19" t="s">
        <v>18</v>
      </c>
      <c r="E19" t="s">
        <v>8</v>
      </c>
      <c r="F19" s="1">
        <v>0.44</v>
      </c>
      <c r="G19" s="1">
        <v>0.38</v>
      </c>
      <c r="H19" s="1">
        <v>0.36</v>
      </c>
      <c r="I19" s="1">
        <v>0.34</v>
      </c>
      <c r="J19" s="1">
        <v>0.33</v>
      </c>
      <c r="K19" s="1"/>
      <c r="L19" s="1"/>
    </row>
    <row r="20" spans="1:13" ht="27" customHeight="1">
      <c r="A20">
        <v>19</v>
      </c>
      <c r="B20" t="str">
        <f>CONCATENATE(Table15[lang],"-",Table15[term])</f>
        <v>german-sk2g</v>
      </c>
      <c r="C20" t="s">
        <v>3</v>
      </c>
      <c r="D20" t="s">
        <v>18</v>
      </c>
      <c r="E20" t="s">
        <v>9</v>
      </c>
      <c r="F20" s="1">
        <v>0.37</v>
      </c>
      <c r="G20" s="1">
        <v>0.39</v>
      </c>
      <c r="H20" s="1">
        <v>0.4</v>
      </c>
      <c r="I20" s="1">
        <v>0.37</v>
      </c>
      <c r="J20" s="1">
        <v>0.41</v>
      </c>
      <c r="K20" s="1"/>
      <c r="L20" s="1"/>
    </row>
    <row r="21" spans="1:13" ht="27" customHeight="1">
      <c r="A21">
        <v>20</v>
      </c>
      <c r="B21" t="str">
        <f>CONCATENATE(Table15[lang],"-",Table15[term])</f>
        <v>russian-sk2g</v>
      </c>
      <c r="C21" t="s">
        <v>3</v>
      </c>
      <c r="D21" t="s">
        <v>18</v>
      </c>
      <c r="E21" t="s">
        <v>10</v>
      </c>
      <c r="F21" s="1">
        <v>0.36</v>
      </c>
      <c r="G21" s="1">
        <v>0.38</v>
      </c>
      <c r="H21" s="1">
        <v>0.37</v>
      </c>
      <c r="I21" s="1">
        <v>0.33</v>
      </c>
      <c r="J21" s="1">
        <v>0.32</v>
      </c>
      <c r="K21" s="1"/>
      <c r="L21" s="1"/>
    </row>
    <row r="22" spans="1:13" ht="27" customHeight="1">
      <c r="A22">
        <v>21</v>
      </c>
      <c r="B22" t="str">
        <f>CONCATENATE(Table15[lang],"-",Table15[term])</f>
        <v>arabic-sk3g</v>
      </c>
      <c r="C22" t="s">
        <v>4</v>
      </c>
      <c r="D22" t="s">
        <v>18</v>
      </c>
      <c r="E22" t="s">
        <v>6</v>
      </c>
      <c r="F22" s="1">
        <v>0.37</v>
      </c>
      <c r="G22" s="1">
        <v>0.37</v>
      </c>
      <c r="H22" s="1">
        <v>0.34</v>
      </c>
      <c r="I22" s="1">
        <v>0.32</v>
      </c>
      <c r="J22" s="1">
        <v>0.4</v>
      </c>
      <c r="K22" s="1"/>
      <c r="L22" s="1"/>
    </row>
    <row r="23" spans="1:13" ht="27" customHeight="1">
      <c r="A23">
        <v>22</v>
      </c>
      <c r="B23" t="str">
        <f>CONCATENATE(Table15[lang],"-",Table15[term])</f>
        <v>english-sk3g</v>
      </c>
      <c r="C23" t="s">
        <v>4</v>
      </c>
      <c r="D23" t="s">
        <v>18</v>
      </c>
      <c r="E23" t="s">
        <v>7</v>
      </c>
      <c r="F23" s="1">
        <v>0.4</v>
      </c>
      <c r="G23" s="1">
        <v>0.33</v>
      </c>
      <c r="H23" s="1">
        <v>0.33</v>
      </c>
      <c r="I23" s="1">
        <v>0.38</v>
      </c>
      <c r="J23" s="1">
        <v>0.3</v>
      </c>
      <c r="K23" s="1"/>
      <c r="L23" s="1"/>
    </row>
    <row r="24" spans="1:13" ht="27" customHeight="1">
      <c r="A24">
        <v>23</v>
      </c>
      <c r="B24" t="str">
        <f>CONCATENATE(Table15[lang],"-",Table15[term])</f>
        <v>french-sk3g</v>
      </c>
      <c r="C24" t="s">
        <v>4</v>
      </c>
      <c r="D24" t="s">
        <v>18</v>
      </c>
      <c r="E24" t="s">
        <v>8</v>
      </c>
      <c r="F24" s="1">
        <v>0.31</v>
      </c>
      <c r="G24" s="1">
        <v>0.4</v>
      </c>
      <c r="H24" s="1">
        <v>0.32</v>
      </c>
      <c r="I24" s="1">
        <v>0.46</v>
      </c>
      <c r="J24" s="1">
        <v>0.35</v>
      </c>
      <c r="K24" s="1"/>
      <c r="L24" s="1"/>
    </row>
    <row r="25" spans="1:13" ht="27" customHeight="1">
      <c r="A25">
        <v>24</v>
      </c>
      <c r="B25" t="str">
        <f>CONCATENATE(Table15[lang],"-",Table15[term])</f>
        <v>german-sk3g</v>
      </c>
      <c r="C25" t="s">
        <v>4</v>
      </c>
      <c r="D25" t="s">
        <v>18</v>
      </c>
      <c r="E25" t="s">
        <v>9</v>
      </c>
      <c r="F25" s="1">
        <v>0.41</v>
      </c>
      <c r="G25" s="1">
        <v>0.37</v>
      </c>
      <c r="H25" s="1">
        <v>0.34</v>
      </c>
      <c r="I25" s="1">
        <v>0.28000000000000003</v>
      </c>
      <c r="J25" s="1">
        <v>0.41</v>
      </c>
      <c r="K25" s="1"/>
      <c r="L25" s="1"/>
    </row>
    <row r="26" spans="1:13" ht="27" customHeight="1">
      <c r="A26">
        <v>25</v>
      </c>
      <c r="B26" t="str">
        <f>CONCATENATE(Table15[lang],"-",Table15[term])</f>
        <v>russian-sk3g</v>
      </c>
      <c r="C26" t="s">
        <v>4</v>
      </c>
      <c r="D26" t="s">
        <v>18</v>
      </c>
      <c r="E26" t="s">
        <v>10</v>
      </c>
      <c r="F26" s="1">
        <v>0.49</v>
      </c>
      <c r="G26" s="1">
        <v>0.35</v>
      </c>
      <c r="H26" s="1">
        <v>0.35</v>
      </c>
      <c r="I26" s="1">
        <v>0.32</v>
      </c>
      <c r="J26" s="1">
        <v>0.28999999999999998</v>
      </c>
      <c r="K26" s="1"/>
      <c r="L26" s="1"/>
    </row>
    <row r="29" spans="1:13" ht="27" customHeight="1">
      <c r="A29" t="s">
        <v>22</v>
      </c>
      <c r="B29" t="s">
        <v>25</v>
      </c>
      <c r="C29" t="s">
        <v>23</v>
      </c>
      <c r="D29" t="s">
        <v>21</v>
      </c>
      <c r="E29" t="s">
        <v>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tr">
        <f>CONCATENATE(Table136[lang],"-",Table136[term])</f>
        <v>arabic-1g</v>
      </c>
      <c r="C30" t="s">
        <v>0</v>
      </c>
      <c r="D30" t="s">
        <v>19</v>
      </c>
      <c r="E30" t="s">
        <v>6</v>
      </c>
      <c r="F30" s="1">
        <v>0</v>
      </c>
      <c r="G30" s="1">
        <v>0.92</v>
      </c>
      <c r="H30" s="1">
        <v>0.33</v>
      </c>
      <c r="I30" s="1">
        <v>0.45</v>
      </c>
      <c r="J30" s="1">
        <v>0.7</v>
      </c>
      <c r="K30" s="1">
        <v>0.5</v>
      </c>
      <c r="L30" s="1"/>
    </row>
    <row r="31" spans="1:13" ht="27" customHeight="1">
      <c r="A31">
        <v>27</v>
      </c>
      <c r="B31" t="str">
        <f>CONCATENATE(Table136[lang],"-",Table136[term])</f>
        <v>english-1g</v>
      </c>
      <c r="C31" t="s">
        <v>0</v>
      </c>
      <c r="D31" t="s">
        <v>19</v>
      </c>
      <c r="E31" t="s">
        <v>7</v>
      </c>
      <c r="F31" s="1">
        <v>1</v>
      </c>
      <c r="G31" s="1">
        <v>0.55000000000000004</v>
      </c>
      <c r="H31" s="1">
        <v>0.5</v>
      </c>
      <c r="I31" s="1">
        <v>0.65</v>
      </c>
      <c r="J31" s="1">
        <v>0.6</v>
      </c>
      <c r="K31" s="1">
        <v>0.4</v>
      </c>
      <c r="L31" s="1"/>
    </row>
    <row r="32" spans="1:13" ht="27" customHeight="1">
      <c r="A32">
        <v>28</v>
      </c>
      <c r="B32" t="str">
        <f>CONCATENATE(Table136[lang],"-",Table136[term])</f>
        <v>french-1g</v>
      </c>
      <c r="C32" t="s">
        <v>0</v>
      </c>
      <c r="D32" t="s">
        <v>19</v>
      </c>
      <c r="E32" t="s">
        <v>8</v>
      </c>
      <c r="F32" s="1">
        <v>1</v>
      </c>
      <c r="G32" s="1">
        <v>0.67</v>
      </c>
      <c r="H32" s="1">
        <v>0.5</v>
      </c>
      <c r="I32" s="1">
        <v>1</v>
      </c>
      <c r="J32" s="1">
        <v>0.75</v>
      </c>
      <c r="K32" s="1">
        <v>0.4</v>
      </c>
      <c r="L32" s="1"/>
    </row>
    <row r="33" spans="1:12" ht="27" customHeight="1">
      <c r="A33">
        <v>29</v>
      </c>
      <c r="B33" t="str">
        <f>CONCATENATE(Table136[lang],"-",Table136[term])</f>
        <v>german-1g</v>
      </c>
      <c r="C33" t="s">
        <v>0</v>
      </c>
      <c r="D33" t="s">
        <v>19</v>
      </c>
      <c r="E33" t="s">
        <v>9</v>
      </c>
      <c r="F33" s="1">
        <v>0</v>
      </c>
      <c r="G33" s="1">
        <v>0.67</v>
      </c>
      <c r="H33" s="1">
        <v>0.8</v>
      </c>
      <c r="I33" s="1">
        <v>0.86</v>
      </c>
      <c r="J33" s="1">
        <v>0.71</v>
      </c>
      <c r="K33" s="1">
        <v>0.5</v>
      </c>
      <c r="L33" s="1"/>
    </row>
    <row r="34" spans="1:12" ht="27" customHeight="1">
      <c r="A34">
        <v>30</v>
      </c>
      <c r="B34" t="str">
        <f>CONCATENATE(Table136[lang],"-",Table136[term])</f>
        <v>russian-1g</v>
      </c>
      <c r="C34" t="s">
        <v>0</v>
      </c>
      <c r="D34" t="s">
        <v>19</v>
      </c>
      <c r="E34" t="s">
        <v>10</v>
      </c>
      <c r="F34" s="1">
        <v>0</v>
      </c>
      <c r="G34" s="1">
        <v>0.8</v>
      </c>
      <c r="H34" s="1">
        <v>0.71</v>
      </c>
      <c r="I34" s="1">
        <v>0.88</v>
      </c>
      <c r="J34" s="1">
        <v>0.6</v>
      </c>
      <c r="K34" s="1">
        <v>0.8</v>
      </c>
      <c r="L34" s="1"/>
    </row>
    <row r="35" spans="1:12" ht="27" customHeight="1">
      <c r="A35">
        <v>31</v>
      </c>
      <c r="B35" t="str">
        <f>CONCATENATE(Table136[lang],"-",Table136[term])</f>
        <v>arabic-2g</v>
      </c>
      <c r="C35" t="s">
        <v>1</v>
      </c>
      <c r="D35" t="s">
        <v>19</v>
      </c>
      <c r="E35" t="s">
        <v>6</v>
      </c>
      <c r="F35" s="1">
        <v>0.31</v>
      </c>
      <c r="G35" s="1">
        <v>0.56999999999999995</v>
      </c>
      <c r="H35" s="1">
        <v>0.88</v>
      </c>
      <c r="I35" s="1">
        <v>0.46</v>
      </c>
      <c r="J35" s="1">
        <v>0.55000000000000004</v>
      </c>
      <c r="K35" s="1">
        <v>0.73</v>
      </c>
      <c r="L35" s="1"/>
    </row>
    <row r="36" spans="1:12" ht="27" customHeight="1">
      <c r="A36">
        <v>32</v>
      </c>
      <c r="B36" t="str">
        <f>CONCATENATE(Table136[lang],"-",Table136[term])</f>
        <v>english-2g</v>
      </c>
      <c r="C36" t="s">
        <v>1</v>
      </c>
      <c r="D36" t="s">
        <v>19</v>
      </c>
      <c r="E36" t="s">
        <v>7</v>
      </c>
      <c r="F36" s="1">
        <v>1</v>
      </c>
      <c r="G36" s="1">
        <v>0.67</v>
      </c>
      <c r="H36" s="1">
        <v>0.83</v>
      </c>
      <c r="I36" s="1">
        <v>0.54</v>
      </c>
      <c r="J36" s="1">
        <v>0.56000000000000005</v>
      </c>
      <c r="K36" s="1">
        <v>0.56000000000000005</v>
      </c>
      <c r="L36" s="1"/>
    </row>
    <row r="37" spans="1:12" ht="27" customHeight="1">
      <c r="A37">
        <v>33</v>
      </c>
      <c r="B37" t="str">
        <f>CONCATENATE(Table136[lang],"-",Table136[term])</f>
        <v>french-2g</v>
      </c>
      <c r="C37" t="s">
        <v>1</v>
      </c>
      <c r="D37" t="s">
        <v>19</v>
      </c>
      <c r="E37" t="s">
        <v>8</v>
      </c>
      <c r="F37" s="1">
        <v>0.83</v>
      </c>
      <c r="G37" s="1">
        <v>0.6</v>
      </c>
      <c r="H37" s="1">
        <v>0.86</v>
      </c>
      <c r="I37" s="1">
        <v>0.71</v>
      </c>
      <c r="J37" s="1">
        <v>0.67</v>
      </c>
      <c r="K37" s="1">
        <v>1</v>
      </c>
      <c r="L37" s="1"/>
    </row>
    <row r="38" spans="1:12" ht="27" customHeight="1">
      <c r="A38">
        <v>34</v>
      </c>
      <c r="B38" t="str">
        <f>CONCATENATE(Table136[lang],"-",Table136[term])</f>
        <v>german-2g</v>
      </c>
      <c r="C38" t="s">
        <v>1</v>
      </c>
      <c r="D38" t="s">
        <v>19</v>
      </c>
      <c r="E38" t="s">
        <v>9</v>
      </c>
      <c r="F38" s="1">
        <v>0.8</v>
      </c>
      <c r="G38" s="1">
        <v>0.88</v>
      </c>
      <c r="H38" s="1">
        <v>0.82</v>
      </c>
      <c r="I38" s="1">
        <v>0.43</v>
      </c>
      <c r="J38" s="1">
        <v>0.86</v>
      </c>
      <c r="K38" s="1">
        <v>0.83</v>
      </c>
      <c r="L38" s="1"/>
    </row>
    <row r="39" spans="1:12" ht="27" customHeight="1">
      <c r="A39">
        <v>35</v>
      </c>
      <c r="B39" t="str">
        <f>CONCATENATE(Table136[lang],"-",Table136[term])</f>
        <v>russian-2g</v>
      </c>
      <c r="C39" t="s">
        <v>1</v>
      </c>
      <c r="D39" t="s">
        <v>19</v>
      </c>
      <c r="E39" t="s">
        <v>10</v>
      </c>
      <c r="F39" s="1">
        <v>1</v>
      </c>
      <c r="G39" s="1">
        <v>0.78</v>
      </c>
      <c r="H39" s="1">
        <v>1</v>
      </c>
      <c r="I39" s="1">
        <v>0.67</v>
      </c>
      <c r="J39" s="1">
        <v>0.71</v>
      </c>
      <c r="K39" s="1">
        <v>0.67</v>
      </c>
      <c r="L39" s="1"/>
    </row>
    <row r="40" spans="1:12" ht="27" customHeight="1">
      <c r="A40">
        <v>36</v>
      </c>
      <c r="B40" t="str">
        <f>CONCATENATE(Table136[lang],"-",Table136[term])</f>
        <v>arabic-3g</v>
      </c>
      <c r="C40" t="s">
        <v>2</v>
      </c>
      <c r="D40" t="s">
        <v>19</v>
      </c>
      <c r="E40" t="s">
        <v>6</v>
      </c>
      <c r="F40" s="1">
        <v>0.56999999999999995</v>
      </c>
      <c r="G40" s="1">
        <v>0.53</v>
      </c>
      <c r="H40" s="1">
        <v>0.73</v>
      </c>
      <c r="I40" s="1">
        <v>0.8</v>
      </c>
      <c r="J40" s="1">
        <v>0.57999999999999996</v>
      </c>
      <c r="K40" s="1"/>
      <c r="L40" s="1"/>
    </row>
    <row r="41" spans="1:12" ht="27" customHeight="1">
      <c r="A41">
        <v>37</v>
      </c>
      <c r="B41" t="str">
        <f>CONCATENATE(Table136[lang],"-",Table136[term])</f>
        <v>english-3g</v>
      </c>
      <c r="C41" t="s">
        <v>2</v>
      </c>
      <c r="D41" t="s">
        <v>19</v>
      </c>
      <c r="E41" t="s">
        <v>7</v>
      </c>
      <c r="F41" s="1">
        <v>0.87</v>
      </c>
      <c r="G41" s="1">
        <v>0.64</v>
      </c>
      <c r="H41" s="1">
        <v>0.83</v>
      </c>
      <c r="I41" s="1">
        <v>0.83</v>
      </c>
      <c r="J41" s="1">
        <v>0.85</v>
      </c>
      <c r="K41" s="1"/>
      <c r="L41" s="1"/>
    </row>
    <row r="42" spans="1:12" ht="27" customHeight="1">
      <c r="A42">
        <v>38</v>
      </c>
      <c r="B42" t="str">
        <f>CONCATENATE(Table136[lang],"-",Table136[term])</f>
        <v>french-3g</v>
      </c>
      <c r="C42" t="s">
        <v>2</v>
      </c>
      <c r="D42" t="s">
        <v>19</v>
      </c>
      <c r="E42" t="s">
        <v>8</v>
      </c>
      <c r="F42" s="1">
        <v>0.82</v>
      </c>
      <c r="G42" s="1">
        <v>0.71</v>
      </c>
      <c r="H42" s="1">
        <v>0.56000000000000005</v>
      </c>
      <c r="I42" s="1">
        <v>0.73</v>
      </c>
      <c r="J42" s="1">
        <v>0.75</v>
      </c>
      <c r="K42" s="1"/>
      <c r="L42" s="1"/>
    </row>
    <row r="43" spans="1:12" ht="27" customHeight="1">
      <c r="A43">
        <v>39</v>
      </c>
      <c r="B43" t="str">
        <f>CONCATENATE(Table136[lang],"-",Table136[term])</f>
        <v>german-3g</v>
      </c>
      <c r="C43" t="s">
        <v>2</v>
      </c>
      <c r="D43" t="s">
        <v>19</v>
      </c>
      <c r="E43" t="s">
        <v>9</v>
      </c>
      <c r="F43" s="1">
        <v>0.9</v>
      </c>
      <c r="G43" s="1">
        <v>1</v>
      </c>
      <c r="H43" s="1">
        <v>0.64</v>
      </c>
      <c r="I43" s="1">
        <v>0.9</v>
      </c>
      <c r="J43" s="1">
        <v>0.92</v>
      </c>
      <c r="K43" s="1"/>
      <c r="L43" s="1"/>
    </row>
    <row r="44" spans="1:12" ht="27" customHeight="1">
      <c r="A44">
        <v>40</v>
      </c>
      <c r="B44" t="str">
        <f>CONCATENATE(Table136[lang],"-",Table136[term])</f>
        <v>russian-3g</v>
      </c>
      <c r="C44" t="s">
        <v>2</v>
      </c>
      <c r="D44" t="s">
        <v>19</v>
      </c>
      <c r="E44" t="s">
        <v>10</v>
      </c>
      <c r="F44" s="1">
        <v>1</v>
      </c>
      <c r="G44" s="1">
        <v>0.71</v>
      </c>
      <c r="H44" s="1">
        <v>0.71</v>
      </c>
      <c r="I44" s="1">
        <v>0.8</v>
      </c>
      <c r="J44" s="1">
        <v>1</v>
      </c>
      <c r="K44" s="1"/>
      <c r="L44" s="1"/>
    </row>
    <row r="45" spans="1:12" ht="27" customHeight="1">
      <c r="A45">
        <v>41</v>
      </c>
      <c r="B45" t="str">
        <f>CONCATENATE(Table136[lang],"-",Table136[term])</f>
        <v>arabic-sk2g</v>
      </c>
      <c r="C45" t="s">
        <v>3</v>
      </c>
      <c r="D45" t="s">
        <v>19</v>
      </c>
      <c r="E45" t="s">
        <v>6</v>
      </c>
      <c r="F45" s="1">
        <v>0.5</v>
      </c>
      <c r="G45" s="1">
        <v>0.6</v>
      </c>
      <c r="H45" s="1">
        <v>0.31</v>
      </c>
      <c r="I45" s="1">
        <v>0.43</v>
      </c>
      <c r="J45" s="1">
        <v>0.5</v>
      </c>
      <c r="K45" s="1"/>
      <c r="L45" s="1"/>
    </row>
    <row r="46" spans="1:12" ht="27" customHeight="1">
      <c r="A46">
        <v>42</v>
      </c>
      <c r="B46" t="str">
        <f>CONCATENATE(Table136[lang],"-",Table136[term])</f>
        <v>english-sk2g</v>
      </c>
      <c r="C46" t="s">
        <v>3</v>
      </c>
      <c r="D46" t="s">
        <v>19</v>
      </c>
      <c r="E46" t="s">
        <v>7</v>
      </c>
      <c r="F46" s="1">
        <v>0.73</v>
      </c>
      <c r="G46" s="1">
        <v>0.4</v>
      </c>
      <c r="H46" s="1">
        <v>0.75</v>
      </c>
      <c r="I46" s="1">
        <v>0.83</v>
      </c>
      <c r="J46" s="1">
        <v>0.25</v>
      </c>
      <c r="K46" s="1"/>
      <c r="L46" s="1"/>
    </row>
    <row r="47" spans="1:12" ht="27" customHeight="1">
      <c r="A47">
        <v>43</v>
      </c>
      <c r="B47" t="str">
        <f>CONCATENATE(Table136[lang],"-",Table136[term])</f>
        <v>french-sk2g</v>
      </c>
      <c r="C47" t="s">
        <v>3</v>
      </c>
      <c r="D47" t="s">
        <v>19</v>
      </c>
      <c r="E47" t="s">
        <v>8</v>
      </c>
      <c r="F47" s="1">
        <v>1</v>
      </c>
      <c r="G47" s="1">
        <v>0.75</v>
      </c>
      <c r="H47" s="1">
        <v>0.75</v>
      </c>
      <c r="I47" s="1">
        <v>0.5</v>
      </c>
      <c r="J47" s="1">
        <v>0.5</v>
      </c>
      <c r="K47" s="1"/>
      <c r="L47" s="1"/>
    </row>
    <row r="48" spans="1:12" ht="27" customHeight="1">
      <c r="A48">
        <v>44</v>
      </c>
      <c r="B48" t="str">
        <f>CONCATENATE(Table136[lang],"-",Table136[term])</f>
        <v>german-sk2g</v>
      </c>
      <c r="C48" t="s">
        <v>3</v>
      </c>
      <c r="D48" t="s">
        <v>19</v>
      </c>
      <c r="E48" t="s">
        <v>9</v>
      </c>
      <c r="F48" s="1">
        <v>0.78</v>
      </c>
      <c r="G48" s="1">
        <v>0.83</v>
      </c>
      <c r="H48" s="1">
        <v>0.78</v>
      </c>
      <c r="I48" s="1">
        <v>0.56999999999999995</v>
      </c>
      <c r="J48" s="1">
        <v>1</v>
      </c>
      <c r="K48" s="1"/>
      <c r="L48" s="1"/>
    </row>
    <row r="49" spans="1:13" ht="27" customHeight="1">
      <c r="A49">
        <v>45</v>
      </c>
      <c r="B49" t="str">
        <f>CONCATENATE(Table136[lang],"-",Table136[term])</f>
        <v>russian-sk2g</v>
      </c>
      <c r="C49" t="s">
        <v>3</v>
      </c>
      <c r="D49" t="s">
        <v>19</v>
      </c>
      <c r="E49" t="s">
        <v>10</v>
      </c>
      <c r="F49" s="1">
        <v>0.6</v>
      </c>
      <c r="G49" s="1">
        <v>0.83</v>
      </c>
      <c r="H49" s="1">
        <v>0.67</v>
      </c>
      <c r="I49" s="1">
        <v>0.43</v>
      </c>
      <c r="J49" s="1">
        <v>0.33</v>
      </c>
      <c r="K49" s="1"/>
      <c r="L49" s="1"/>
    </row>
    <row r="50" spans="1:13" ht="27" customHeight="1">
      <c r="A50">
        <v>46</v>
      </c>
      <c r="B50" t="str">
        <f>CONCATENATE(Table136[lang],"-",Table136[term])</f>
        <v>arabic-sk3g</v>
      </c>
      <c r="C50" t="s">
        <v>4</v>
      </c>
      <c r="D50" t="s">
        <v>19</v>
      </c>
      <c r="E50" t="s">
        <v>6</v>
      </c>
      <c r="F50" s="1">
        <v>0.67</v>
      </c>
      <c r="G50" s="1">
        <v>0.62</v>
      </c>
      <c r="H50" s="1">
        <v>0.5</v>
      </c>
      <c r="I50" s="1">
        <v>0.3</v>
      </c>
      <c r="J50" s="1">
        <v>1</v>
      </c>
      <c r="K50" s="1"/>
      <c r="L50" s="1"/>
    </row>
    <row r="51" spans="1:13" ht="27" customHeight="1">
      <c r="A51">
        <v>47</v>
      </c>
      <c r="B51" t="str">
        <f>CONCATENATE(Table136[lang],"-",Table136[term])</f>
        <v>english-sk3g</v>
      </c>
      <c r="C51" t="s">
        <v>4</v>
      </c>
      <c r="D51" t="s">
        <v>19</v>
      </c>
      <c r="E51" t="s">
        <v>7</v>
      </c>
      <c r="F51" s="1">
        <v>0.78</v>
      </c>
      <c r="G51" s="1">
        <v>0.36</v>
      </c>
      <c r="H51" s="1">
        <v>0.56999999999999995</v>
      </c>
      <c r="I51" s="1">
        <v>0.67</v>
      </c>
      <c r="J51" s="1">
        <v>0.33</v>
      </c>
      <c r="K51" s="1"/>
      <c r="L51" s="1"/>
    </row>
    <row r="52" spans="1:13" ht="27" customHeight="1">
      <c r="A52">
        <v>48</v>
      </c>
      <c r="B52" t="str">
        <f>CONCATENATE(Table136[lang],"-",Table136[term])</f>
        <v>french-sk3g</v>
      </c>
      <c r="C52" t="s">
        <v>4</v>
      </c>
      <c r="D52" t="s">
        <v>19</v>
      </c>
      <c r="E52" t="s">
        <v>8</v>
      </c>
      <c r="F52" s="1">
        <v>0.5</v>
      </c>
      <c r="G52" s="1">
        <v>0.78</v>
      </c>
      <c r="H52" s="1">
        <v>0.4</v>
      </c>
      <c r="I52" s="1">
        <v>1</v>
      </c>
      <c r="J52" s="1">
        <v>0.5</v>
      </c>
      <c r="K52" s="1"/>
      <c r="L52" s="1"/>
    </row>
    <row r="53" spans="1:13" ht="27" customHeight="1">
      <c r="A53">
        <v>49</v>
      </c>
      <c r="B53" t="str">
        <f>CONCATENATE(Table136[lang],"-",Table136[term])</f>
        <v>german-sk3g</v>
      </c>
      <c r="C53" t="s">
        <v>4</v>
      </c>
      <c r="D53" t="s">
        <v>19</v>
      </c>
      <c r="E53" t="s">
        <v>9</v>
      </c>
      <c r="F53" s="1">
        <v>1</v>
      </c>
      <c r="G53" s="1">
        <v>0.78</v>
      </c>
      <c r="H53" s="1">
        <v>0.5</v>
      </c>
      <c r="I53" s="1">
        <v>0.25</v>
      </c>
      <c r="J53" s="1">
        <v>0.5</v>
      </c>
      <c r="K53" s="1"/>
      <c r="L53" s="1"/>
    </row>
    <row r="54" spans="1:13" ht="27" customHeight="1">
      <c r="A54">
        <v>50</v>
      </c>
      <c r="B54" t="str">
        <f>CONCATENATE(Table136[lang],"-",Table136[term])</f>
        <v>russian-sk3g</v>
      </c>
      <c r="C54" t="s">
        <v>4</v>
      </c>
      <c r="D54" t="s">
        <v>19</v>
      </c>
      <c r="E54" t="s">
        <v>10</v>
      </c>
      <c r="F54" s="1">
        <v>0.71</v>
      </c>
      <c r="G54" s="1">
        <v>0.67</v>
      </c>
      <c r="H54" s="1">
        <v>0.4</v>
      </c>
      <c r="I54" s="1">
        <v>0.5</v>
      </c>
      <c r="J54" s="1">
        <v>0.33</v>
      </c>
      <c r="K54" s="1"/>
      <c r="L54" s="1"/>
    </row>
    <row r="57" spans="1:13" ht="27" customHeight="1">
      <c r="B57" t="s">
        <v>25</v>
      </c>
      <c r="C57" t="s">
        <v>23</v>
      </c>
      <c r="D57" t="s">
        <v>21</v>
      </c>
      <c r="E57" t="s">
        <v>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tr">
        <f>CONCATENATE(Table37[lang],"-",Table37[term])</f>
        <v>arabic-1g</v>
      </c>
      <c r="C58" t="s">
        <v>0</v>
      </c>
      <c r="D58" t="s">
        <v>24</v>
      </c>
      <c r="E58" t="s">
        <v>6</v>
      </c>
      <c r="F58" s="1">
        <f t="shared" ref="F58:L82" si="0">_xlfn.LET(_xlpm.r,$B58,_xlpm.d,_xlfn.XLOOKUP(_xlpm.r,$B$2:$B$26,F$2:F$26),_xlpm.p,_xlfn.XLOOKUP(_xlpm.r,$B$30:$B$54,F$30:F$54),IFERROR(2*_xlpm.d*_xlpm.p/(_xlpm.d+_xlpm.p),0))</f>
        <v>0</v>
      </c>
      <c r="G58" s="1">
        <f t="shared" si="0"/>
        <v>0.51749999999999996</v>
      </c>
      <c r="H58" s="1">
        <f t="shared" si="0"/>
        <v>0.30870967741935484</v>
      </c>
      <c r="I58" s="1">
        <f t="shared" si="0"/>
        <v>0.3807692307692308</v>
      </c>
      <c r="J58" s="1">
        <f t="shared" si="0"/>
        <v>0.45769230769230768</v>
      </c>
      <c r="K58" s="1">
        <f t="shared" si="0"/>
        <v>0.39024390243902435</v>
      </c>
      <c r="L58" s="1">
        <f t="shared" si="0"/>
        <v>0</v>
      </c>
    </row>
    <row r="59" spans="1:13" ht="27" customHeight="1">
      <c r="B59" t="str">
        <f>CONCATENATE(Table37[lang],"-",Table37[term])</f>
        <v>arabic-2g</v>
      </c>
      <c r="C59" t="s">
        <v>1</v>
      </c>
      <c r="D59" t="s">
        <v>24</v>
      </c>
      <c r="E59" t="s">
        <v>6</v>
      </c>
      <c r="F59" s="1">
        <f t="shared" si="0"/>
        <v>0.30491803278688523</v>
      </c>
      <c r="G59" s="1">
        <f t="shared" si="0"/>
        <v>0.4412903225806451</v>
      </c>
      <c r="H59" s="1">
        <f t="shared" si="0"/>
        <v>0.52095999999999998</v>
      </c>
      <c r="I59" s="1">
        <f t="shared" si="0"/>
        <v>0.36315789473684212</v>
      </c>
      <c r="J59" s="1">
        <f t="shared" si="0"/>
        <v>0.41249999999999998</v>
      </c>
      <c r="K59" s="1">
        <f t="shared" si="0"/>
        <v>0.48220183486238533</v>
      </c>
      <c r="L59" s="1">
        <f t="shared" si="0"/>
        <v>0</v>
      </c>
    </row>
    <row r="60" spans="1:13" ht="27" customHeight="1">
      <c r="B60" t="str">
        <f>CONCATENATE(Table37[lang],"-",Table37[term])</f>
        <v>arabic-3g</v>
      </c>
      <c r="C60" t="s">
        <v>2</v>
      </c>
      <c r="D60" t="s">
        <v>24</v>
      </c>
      <c r="E60" t="s">
        <v>6</v>
      </c>
      <c r="F60" s="1">
        <f t="shared" si="0"/>
        <v>0.42593406593406596</v>
      </c>
      <c r="G60" s="1">
        <f t="shared" si="0"/>
        <v>0.40674418604651164</v>
      </c>
      <c r="H60" s="1">
        <f t="shared" si="0"/>
        <v>0.46392523364485977</v>
      </c>
      <c r="I60" s="1">
        <f t="shared" si="0"/>
        <v>0.4869565217391304</v>
      </c>
      <c r="J60" s="1">
        <f t="shared" si="0"/>
        <v>0.42065934065934069</v>
      </c>
      <c r="K60" s="1">
        <f t="shared" si="0"/>
        <v>0</v>
      </c>
      <c r="L60" s="1">
        <f t="shared" si="0"/>
        <v>0</v>
      </c>
    </row>
    <row r="61" spans="1:13" ht="27" customHeight="1">
      <c r="B61" t="str">
        <f>CONCATENATE(Table37[lang],"-",Table37[term])</f>
        <v>arabic-sk2g</v>
      </c>
      <c r="C61" t="s">
        <v>3</v>
      </c>
      <c r="D61" t="s">
        <v>24</v>
      </c>
      <c r="E61" t="s">
        <v>6</v>
      </c>
      <c r="F61" s="1">
        <f t="shared" si="0"/>
        <v>0.40476190476190477</v>
      </c>
      <c r="G61" s="1">
        <f t="shared" si="0"/>
        <v>0.42580645161290326</v>
      </c>
      <c r="H61" s="1">
        <f t="shared" si="0"/>
        <v>0.30491803278688523</v>
      </c>
      <c r="I61" s="1">
        <f t="shared" si="0"/>
        <v>0.36693333333333333</v>
      </c>
      <c r="J61" s="1">
        <f t="shared" si="0"/>
        <v>0.42528735632183906</v>
      </c>
      <c r="K61" s="1">
        <f t="shared" si="0"/>
        <v>0</v>
      </c>
      <c r="L61" s="1">
        <f t="shared" si="0"/>
        <v>0</v>
      </c>
    </row>
    <row r="62" spans="1:13" ht="27" customHeight="1">
      <c r="B62" t="str">
        <f>CONCATENATE(Table37[lang],"-",Table37[term])</f>
        <v>arabic-sk3g</v>
      </c>
      <c r="C62" t="s">
        <v>4</v>
      </c>
      <c r="D62" t="s">
        <v>24</v>
      </c>
      <c r="E62" t="s">
        <v>6</v>
      </c>
      <c r="F62" s="1">
        <f t="shared" si="0"/>
        <v>0.47673076923076924</v>
      </c>
      <c r="G62" s="1">
        <f t="shared" si="0"/>
        <v>0.46343434343434342</v>
      </c>
      <c r="H62" s="1">
        <f t="shared" si="0"/>
        <v>0.40476190476190477</v>
      </c>
      <c r="I62" s="1">
        <f t="shared" si="0"/>
        <v>0.30967741935483872</v>
      </c>
      <c r="J62" s="1">
        <f t="shared" si="0"/>
        <v>0.57142857142857151</v>
      </c>
      <c r="K62" s="1">
        <f t="shared" si="0"/>
        <v>0</v>
      </c>
      <c r="L62" s="1">
        <f t="shared" si="0"/>
        <v>0</v>
      </c>
    </row>
    <row r="63" spans="1:13" ht="27" customHeight="1">
      <c r="B63" t="str">
        <f>CONCATENATE(Table37[lang],"-",Table37[term])</f>
        <v>english-1g</v>
      </c>
      <c r="C63" t="s">
        <v>0</v>
      </c>
      <c r="D63" t="s">
        <v>24</v>
      </c>
      <c r="E63" t="s">
        <v>7</v>
      </c>
      <c r="F63" s="1">
        <f t="shared" si="0"/>
        <v>0.49624060150375937</v>
      </c>
      <c r="G63" s="1">
        <f t="shared" si="0"/>
        <v>0.41249999999999998</v>
      </c>
      <c r="H63" s="1">
        <f t="shared" si="0"/>
        <v>0.40476190476190477</v>
      </c>
      <c r="I63" s="1">
        <f t="shared" si="0"/>
        <v>0.44646464646464651</v>
      </c>
      <c r="J63" s="1">
        <f t="shared" si="0"/>
        <v>0.41739130434782612</v>
      </c>
      <c r="K63" s="1">
        <f t="shared" si="0"/>
        <v>0.35555555555555557</v>
      </c>
      <c r="L63" s="1">
        <f t="shared" si="0"/>
        <v>0</v>
      </c>
    </row>
    <row r="64" spans="1:13" ht="27" customHeight="1">
      <c r="B64" t="str">
        <f>CONCATENATE(Table37[lang],"-",Table37[term])</f>
        <v>english-2g</v>
      </c>
      <c r="C64" t="s">
        <v>1</v>
      </c>
      <c r="D64" t="s">
        <v>24</v>
      </c>
      <c r="E64" t="s">
        <v>7</v>
      </c>
      <c r="F64" s="1">
        <f t="shared" si="0"/>
        <v>0.57142857142857151</v>
      </c>
      <c r="G64" s="1">
        <f t="shared" si="0"/>
        <v>0.47673076923076924</v>
      </c>
      <c r="H64" s="1">
        <f t="shared" si="0"/>
        <v>0.51183333333333336</v>
      </c>
      <c r="I64" s="1">
        <f t="shared" si="0"/>
        <v>0.41727272727272724</v>
      </c>
      <c r="J64" s="1">
        <f t="shared" si="0"/>
        <v>0.42311111111111116</v>
      </c>
      <c r="K64" s="1">
        <f t="shared" si="0"/>
        <v>0.42311111111111116</v>
      </c>
      <c r="L64" s="1">
        <f t="shared" si="0"/>
        <v>0</v>
      </c>
    </row>
    <row r="65" spans="2:12" ht="27" customHeight="1">
      <c r="B65" t="str">
        <f>CONCATENATE(Table37[lang],"-",Table37[term])</f>
        <v>english-3g</v>
      </c>
      <c r="C65" t="s">
        <v>2</v>
      </c>
      <c r="D65" t="s">
        <v>24</v>
      </c>
      <c r="E65" t="s">
        <v>7</v>
      </c>
      <c r="F65" s="1">
        <f t="shared" si="0"/>
        <v>0.50926829268292684</v>
      </c>
      <c r="G65" s="1">
        <f t="shared" si="0"/>
        <v>0.4525252525252525</v>
      </c>
      <c r="H65" s="1">
        <f t="shared" si="0"/>
        <v>0.53065573770491803</v>
      </c>
      <c r="I65" s="1">
        <f t="shared" si="0"/>
        <v>0.56650793650793652</v>
      </c>
      <c r="J65" s="1">
        <f t="shared" si="0"/>
        <v>0.5057851239669422</v>
      </c>
      <c r="K65" s="1">
        <f t="shared" si="0"/>
        <v>0</v>
      </c>
      <c r="L65" s="1">
        <f t="shared" si="0"/>
        <v>0</v>
      </c>
    </row>
    <row r="66" spans="2:12" ht="27" customHeight="1">
      <c r="B66" t="str">
        <f>CONCATENATE(Table37[lang],"-",Table37[term])</f>
        <v>english-sk2g</v>
      </c>
      <c r="C66" t="s">
        <v>3</v>
      </c>
      <c r="D66" t="s">
        <v>24</v>
      </c>
      <c r="E66" t="s">
        <v>7</v>
      </c>
      <c r="F66" s="1">
        <f t="shared" si="0"/>
        <v>0.47314814814814815</v>
      </c>
      <c r="G66" s="1">
        <f t="shared" si="0"/>
        <v>0.34929577464788736</v>
      </c>
      <c r="H66" s="1">
        <f t="shared" si="0"/>
        <v>0.47727272727272713</v>
      </c>
      <c r="I66" s="1">
        <f t="shared" si="0"/>
        <v>0.50218487394957978</v>
      </c>
      <c r="J66" s="1">
        <f t="shared" si="0"/>
        <v>0.27678571428571425</v>
      </c>
      <c r="K66" s="1">
        <f t="shared" si="0"/>
        <v>0</v>
      </c>
      <c r="L66" s="1">
        <f t="shared" si="0"/>
        <v>0</v>
      </c>
    </row>
    <row r="67" spans="2:12" ht="27" customHeight="1">
      <c r="B67" t="str">
        <f>CONCATENATE(Table37[lang],"-",Table37[term])</f>
        <v>english-sk3g</v>
      </c>
      <c r="C67" t="s">
        <v>4</v>
      </c>
      <c r="D67" t="s">
        <v>24</v>
      </c>
      <c r="E67" t="s">
        <v>7</v>
      </c>
      <c r="F67" s="1">
        <f t="shared" si="0"/>
        <v>0.52881355932203389</v>
      </c>
      <c r="G67" s="1">
        <f t="shared" si="0"/>
        <v>0.34434782608695658</v>
      </c>
      <c r="H67" s="1">
        <f t="shared" si="0"/>
        <v>0.41800000000000004</v>
      </c>
      <c r="I67" s="1">
        <f t="shared" si="0"/>
        <v>0.48495238095238091</v>
      </c>
      <c r="J67" s="1">
        <f t="shared" si="0"/>
        <v>0.31428571428571428</v>
      </c>
      <c r="K67" s="1">
        <f t="shared" si="0"/>
        <v>0</v>
      </c>
      <c r="L67" s="1">
        <f t="shared" si="0"/>
        <v>0</v>
      </c>
    </row>
    <row r="68" spans="2:12" ht="27" customHeight="1">
      <c r="B68" t="str">
        <f>CONCATENATE(Table37[lang],"-",Table37[term])</f>
        <v>french-1g</v>
      </c>
      <c r="C68" t="s">
        <v>0</v>
      </c>
      <c r="D68" t="s">
        <v>24</v>
      </c>
      <c r="E68" t="s">
        <v>8</v>
      </c>
      <c r="F68" s="1">
        <f t="shared" si="0"/>
        <v>0.5074626865671642</v>
      </c>
      <c r="G68" s="1">
        <f t="shared" si="0"/>
        <v>0.45980392156862743</v>
      </c>
      <c r="H68" s="1">
        <f t="shared" si="0"/>
        <v>0.41176470588235292</v>
      </c>
      <c r="I68" s="1">
        <f t="shared" si="0"/>
        <v>0.63013698630136994</v>
      </c>
      <c r="J68" s="1">
        <f t="shared" si="0"/>
        <v>0.51315789473684204</v>
      </c>
      <c r="K68" s="1">
        <f t="shared" si="0"/>
        <v>0.36756756756756759</v>
      </c>
      <c r="L68" s="1">
        <f t="shared" si="0"/>
        <v>0</v>
      </c>
    </row>
    <row r="69" spans="2:12" ht="27" customHeight="1">
      <c r="B69" t="str">
        <f>CONCATENATE(Table37[lang],"-",Table37[term])</f>
        <v>french-2g</v>
      </c>
      <c r="C69" t="s">
        <v>1</v>
      </c>
      <c r="D69" t="s">
        <v>24</v>
      </c>
      <c r="E69" t="s">
        <v>8</v>
      </c>
      <c r="F69" s="1">
        <f t="shared" si="0"/>
        <v>0.52132231404958684</v>
      </c>
      <c r="G69" s="1">
        <f t="shared" si="0"/>
        <v>0.47272727272727272</v>
      </c>
      <c r="H69" s="1">
        <f t="shared" si="0"/>
        <v>0.55527559055118103</v>
      </c>
      <c r="I69" s="1">
        <f t="shared" si="0"/>
        <v>0.50345454545454538</v>
      </c>
      <c r="J69" s="1">
        <f t="shared" si="0"/>
        <v>0.47673076923076924</v>
      </c>
      <c r="K69" s="1">
        <f t="shared" si="0"/>
        <v>0.58156028368794321</v>
      </c>
      <c r="L69" s="1">
        <f t="shared" si="0"/>
        <v>0</v>
      </c>
    </row>
    <row r="70" spans="2:12" ht="27" customHeight="1">
      <c r="B70" t="str">
        <f>CONCATENATE(Table37[lang],"-",Table37[term])</f>
        <v>french-3g</v>
      </c>
      <c r="C70" t="s">
        <v>2</v>
      </c>
      <c r="D70" t="s">
        <v>24</v>
      </c>
      <c r="E70" t="s">
        <v>8</v>
      </c>
      <c r="F70" s="1">
        <f t="shared" si="0"/>
        <v>0.52859504132231405</v>
      </c>
      <c r="G70" s="1">
        <f t="shared" si="0"/>
        <v>0.4864814814814814</v>
      </c>
      <c r="H70" s="1">
        <f t="shared" si="0"/>
        <v>0.43826086956521737</v>
      </c>
      <c r="I70" s="1">
        <f t="shared" si="0"/>
        <v>0.48220183486238533</v>
      </c>
      <c r="J70" s="1">
        <f t="shared" si="0"/>
        <v>0.48648648648648657</v>
      </c>
      <c r="K70" s="1">
        <f t="shared" si="0"/>
        <v>0</v>
      </c>
      <c r="L70" s="1">
        <f t="shared" si="0"/>
        <v>0</v>
      </c>
    </row>
    <row r="71" spans="2:12" ht="27" customHeight="1">
      <c r="B71" t="str">
        <f>CONCATENATE(Table37[lang],"-",Table37[term])</f>
        <v>french-sk2g</v>
      </c>
      <c r="C71" t="s">
        <v>3</v>
      </c>
      <c r="D71" t="s">
        <v>24</v>
      </c>
      <c r="E71" t="s">
        <v>8</v>
      </c>
      <c r="F71" s="1">
        <f t="shared" si="0"/>
        <v>0.61111111111111116</v>
      </c>
      <c r="G71" s="1">
        <f t="shared" si="0"/>
        <v>0.50442477876106206</v>
      </c>
      <c r="H71" s="1">
        <f t="shared" si="0"/>
        <v>0.48648648648648657</v>
      </c>
      <c r="I71" s="1">
        <f t="shared" si="0"/>
        <v>0.40476190476190477</v>
      </c>
      <c r="J71" s="1">
        <f t="shared" si="0"/>
        <v>0.39759036144578314</v>
      </c>
      <c r="K71" s="1">
        <f t="shared" si="0"/>
        <v>0</v>
      </c>
      <c r="L71" s="1">
        <f t="shared" si="0"/>
        <v>0</v>
      </c>
    </row>
    <row r="72" spans="2:12" ht="27" customHeight="1">
      <c r="B72" t="str">
        <f>CONCATENATE(Table37[lang],"-",Table37[term])</f>
        <v>french-sk3g</v>
      </c>
      <c r="C72" t="s">
        <v>4</v>
      </c>
      <c r="D72" t="s">
        <v>24</v>
      </c>
      <c r="E72" t="s">
        <v>8</v>
      </c>
      <c r="F72" s="1">
        <f t="shared" si="0"/>
        <v>0.38271604938271603</v>
      </c>
      <c r="G72" s="1">
        <f t="shared" si="0"/>
        <v>0.52881355932203389</v>
      </c>
      <c r="H72" s="1">
        <f t="shared" si="0"/>
        <v>0.35555555555555557</v>
      </c>
      <c r="I72" s="1">
        <f t="shared" si="0"/>
        <v>0.63013698630136994</v>
      </c>
      <c r="J72" s="1">
        <f t="shared" si="0"/>
        <v>0.41176470588235292</v>
      </c>
      <c r="K72" s="1">
        <f t="shared" si="0"/>
        <v>0</v>
      </c>
      <c r="L72" s="1">
        <f t="shared" si="0"/>
        <v>0</v>
      </c>
    </row>
    <row r="73" spans="2:12" ht="27" customHeight="1">
      <c r="B73" t="str">
        <f>CONCATENATE(Table37[lang],"-",Table37[term])</f>
        <v>german-1g</v>
      </c>
      <c r="C73" t="s">
        <v>0</v>
      </c>
      <c r="D73" t="s">
        <v>24</v>
      </c>
      <c r="E73" t="s">
        <v>9</v>
      </c>
      <c r="F73" s="1">
        <f t="shared" si="0"/>
        <v>0</v>
      </c>
      <c r="G73" s="1">
        <f t="shared" si="0"/>
        <v>0.44220000000000004</v>
      </c>
      <c r="H73" s="1">
        <f t="shared" si="0"/>
        <v>0.5243697478991598</v>
      </c>
      <c r="I73" s="1">
        <f t="shared" si="0"/>
        <v>0.59083969465648856</v>
      </c>
      <c r="J73" s="1">
        <f t="shared" si="0"/>
        <v>0.53561403508771932</v>
      </c>
      <c r="K73" s="1">
        <f t="shared" si="0"/>
        <v>0.39759036144578314</v>
      </c>
      <c r="L73" s="1">
        <f t="shared" si="0"/>
        <v>0</v>
      </c>
    </row>
    <row r="74" spans="2:12" ht="27" customHeight="1">
      <c r="B74" t="str">
        <f>CONCATENATE(Table37[lang],"-",Table37[term])</f>
        <v>german-2g</v>
      </c>
      <c r="C74" t="s">
        <v>1</v>
      </c>
      <c r="D74" t="s">
        <v>24</v>
      </c>
      <c r="E74" t="s">
        <v>9</v>
      </c>
      <c r="F74" s="1">
        <f t="shared" si="0"/>
        <v>0.49655172413793092</v>
      </c>
      <c r="G74" s="1">
        <f t="shared" si="0"/>
        <v>0.55937984496124027</v>
      </c>
      <c r="H74" s="1">
        <f t="shared" si="0"/>
        <v>0.51933333333333331</v>
      </c>
      <c r="I74" s="1">
        <f t="shared" si="0"/>
        <v>0.38589743589743586</v>
      </c>
      <c r="J74" s="1">
        <f t="shared" si="0"/>
        <v>0.59083969465648856</v>
      </c>
      <c r="K74" s="1">
        <f t="shared" si="0"/>
        <v>0.51183333333333336</v>
      </c>
      <c r="L74" s="1">
        <f t="shared" si="0"/>
        <v>0</v>
      </c>
    </row>
    <row r="75" spans="2:12" ht="27" customHeight="1">
      <c r="B75" t="str">
        <f>CONCATENATE(Table37[lang],"-",Table37[term])</f>
        <v>german-3g</v>
      </c>
      <c r="C75" t="s">
        <v>2</v>
      </c>
      <c r="D75" t="s">
        <v>24</v>
      </c>
      <c r="E75" t="s">
        <v>9</v>
      </c>
      <c r="F75" s="1">
        <f t="shared" si="0"/>
        <v>0.55384615384615388</v>
      </c>
      <c r="G75" s="1">
        <f t="shared" si="0"/>
        <v>0.60139860139860146</v>
      </c>
      <c r="H75" s="1">
        <f t="shared" si="0"/>
        <v>0.47686274509803922</v>
      </c>
      <c r="I75" s="1">
        <f t="shared" si="0"/>
        <v>0.57272727272727275</v>
      </c>
      <c r="J75" s="1">
        <f t="shared" si="0"/>
        <v>0.58607407407407408</v>
      </c>
      <c r="K75" s="1">
        <f t="shared" si="0"/>
        <v>0</v>
      </c>
      <c r="L75" s="1">
        <f t="shared" si="0"/>
        <v>0</v>
      </c>
    </row>
    <row r="76" spans="2:12" ht="27" customHeight="1">
      <c r="B76" t="str">
        <f>CONCATENATE(Table37[lang],"-",Table37[term])</f>
        <v>german-sk2g</v>
      </c>
      <c r="C76" t="s">
        <v>3</v>
      </c>
      <c r="D76" t="s">
        <v>24</v>
      </c>
      <c r="E76" t="s">
        <v>9</v>
      </c>
      <c r="F76" s="1">
        <f t="shared" si="0"/>
        <v>0.50191304347826093</v>
      </c>
      <c r="G76" s="1">
        <f t="shared" si="0"/>
        <v>0.53065573770491803</v>
      </c>
      <c r="H76" s="1">
        <f t="shared" si="0"/>
        <v>0.52881355932203389</v>
      </c>
      <c r="I76" s="1">
        <f t="shared" si="0"/>
        <v>0.44872340425531915</v>
      </c>
      <c r="J76" s="1">
        <f t="shared" si="0"/>
        <v>0.58156028368794321</v>
      </c>
      <c r="K76" s="1">
        <f t="shared" si="0"/>
        <v>0</v>
      </c>
      <c r="L76" s="1">
        <f t="shared" si="0"/>
        <v>0</v>
      </c>
    </row>
    <row r="77" spans="2:12" ht="27" customHeight="1">
      <c r="B77" t="str">
        <f>CONCATENATE(Table37[lang],"-",Table37[term])</f>
        <v>german-sk3g</v>
      </c>
      <c r="C77" t="s">
        <v>4</v>
      </c>
      <c r="D77" t="s">
        <v>24</v>
      </c>
      <c r="E77" t="s">
        <v>9</v>
      </c>
      <c r="F77" s="1">
        <f t="shared" si="0"/>
        <v>0.58156028368794321</v>
      </c>
      <c r="G77" s="1">
        <f t="shared" si="0"/>
        <v>0.50191304347826093</v>
      </c>
      <c r="H77" s="1">
        <f t="shared" si="0"/>
        <v>0.40476190476190477</v>
      </c>
      <c r="I77" s="1">
        <f t="shared" si="0"/>
        <v>0.26415094339622641</v>
      </c>
      <c r="J77" s="1">
        <f t="shared" si="0"/>
        <v>0.45054945054945056</v>
      </c>
      <c r="K77" s="1">
        <f t="shared" si="0"/>
        <v>0</v>
      </c>
      <c r="L77" s="1">
        <f t="shared" si="0"/>
        <v>0</v>
      </c>
    </row>
    <row r="78" spans="2:12" ht="27" customHeight="1">
      <c r="B78" t="str">
        <f>CONCATENATE(Table37[lang],"-",Table37[term])</f>
        <v>russian-1g</v>
      </c>
      <c r="C78" t="s">
        <v>0</v>
      </c>
      <c r="D78" t="s">
        <v>24</v>
      </c>
      <c r="E78" t="s">
        <v>10</v>
      </c>
      <c r="F78" s="1">
        <f t="shared" si="0"/>
        <v>0</v>
      </c>
      <c r="G78" s="1">
        <f t="shared" si="0"/>
        <v>0.55934959349593505</v>
      </c>
      <c r="H78" s="1">
        <f t="shared" si="0"/>
        <v>0.4864814814814814</v>
      </c>
      <c r="I78" s="1">
        <f t="shared" si="0"/>
        <v>0.53079365079365082</v>
      </c>
      <c r="J78" s="1">
        <f t="shared" si="0"/>
        <v>0.44210526315789472</v>
      </c>
      <c r="K78" s="1">
        <f t="shared" si="0"/>
        <v>0.5243697478991598</v>
      </c>
      <c r="L78" s="1">
        <f t="shared" si="0"/>
        <v>0</v>
      </c>
    </row>
    <row r="79" spans="2:12" ht="27" customHeight="1">
      <c r="B79" t="str">
        <f>CONCATENATE(Table37[lang],"-",Table37[term])</f>
        <v>russian-2g</v>
      </c>
      <c r="C79" t="s">
        <v>1</v>
      </c>
      <c r="D79" t="s">
        <v>24</v>
      </c>
      <c r="E79" t="s">
        <v>10</v>
      </c>
      <c r="F79" s="1">
        <f t="shared" si="0"/>
        <v>0.55072463768115942</v>
      </c>
      <c r="G79" s="1">
        <f t="shared" si="0"/>
        <v>0.52881355932203389</v>
      </c>
      <c r="H79" s="1">
        <f t="shared" si="0"/>
        <v>0.60139860139860146</v>
      </c>
      <c r="I79" s="1">
        <f t="shared" si="0"/>
        <v>0.45108910891089116</v>
      </c>
      <c r="J79" s="1">
        <f t="shared" si="0"/>
        <v>0.4864814814814814</v>
      </c>
      <c r="K79" s="1">
        <f t="shared" si="0"/>
        <v>0.45108910891089116</v>
      </c>
      <c r="L79" s="1">
        <f t="shared" si="0"/>
        <v>0</v>
      </c>
    </row>
    <row r="80" spans="2:12" ht="27" customHeight="1">
      <c r="B80" t="str">
        <f>CONCATENATE(Table37[lang],"-",Table37[term])</f>
        <v>russian-3g</v>
      </c>
      <c r="C80" t="s">
        <v>2</v>
      </c>
      <c r="D80" t="s">
        <v>24</v>
      </c>
      <c r="E80" t="s">
        <v>10</v>
      </c>
      <c r="F80" s="1">
        <f t="shared" si="0"/>
        <v>0.52941176470588236</v>
      </c>
      <c r="G80" s="1">
        <f t="shared" si="0"/>
        <v>0.47775700934579446</v>
      </c>
      <c r="H80" s="1">
        <f t="shared" si="0"/>
        <v>0.49504587155963309</v>
      </c>
      <c r="I80" s="1">
        <f t="shared" si="0"/>
        <v>0.54214876033057857</v>
      </c>
      <c r="J80" s="1">
        <f t="shared" si="0"/>
        <v>0.63013698630136994</v>
      </c>
      <c r="K80" s="1">
        <f t="shared" si="0"/>
        <v>0</v>
      </c>
      <c r="L80" s="1">
        <f t="shared" si="0"/>
        <v>0</v>
      </c>
    </row>
    <row r="81" spans="2:12" ht="27" customHeight="1">
      <c r="B81" t="str">
        <f>CONCATENATE(Table37[lang],"-",Table37[term])</f>
        <v>russian-sk2g</v>
      </c>
      <c r="C81" t="s">
        <v>3</v>
      </c>
      <c r="D81" t="s">
        <v>24</v>
      </c>
      <c r="E81" t="s">
        <v>10</v>
      </c>
      <c r="F81" s="1">
        <f t="shared" si="0"/>
        <v>0.45</v>
      </c>
      <c r="G81" s="1">
        <f t="shared" si="0"/>
        <v>0.52132231404958684</v>
      </c>
      <c r="H81" s="1">
        <f t="shared" si="0"/>
        <v>0.47673076923076924</v>
      </c>
      <c r="I81" s="1">
        <f t="shared" si="0"/>
        <v>0.37342105263157893</v>
      </c>
      <c r="J81" s="1">
        <f t="shared" si="0"/>
        <v>0.32492307692307693</v>
      </c>
      <c r="K81" s="1">
        <f t="shared" si="0"/>
        <v>0</v>
      </c>
      <c r="L81" s="1">
        <f t="shared" si="0"/>
        <v>0</v>
      </c>
    </row>
    <row r="82" spans="2:12" ht="27" customHeight="1">
      <c r="B82" t="str">
        <f>CONCATENATE(Table37[lang],"-",Table37[term])</f>
        <v>russian-sk3g</v>
      </c>
      <c r="C82" t="s">
        <v>4</v>
      </c>
      <c r="D82" t="s">
        <v>24</v>
      </c>
      <c r="E82" t="s">
        <v>10</v>
      </c>
      <c r="F82" s="1">
        <f t="shared" si="0"/>
        <v>0.57983333333333331</v>
      </c>
      <c r="G82" s="1">
        <f t="shared" si="0"/>
        <v>0.45980392156862743</v>
      </c>
      <c r="H82" s="1">
        <f t="shared" si="0"/>
        <v>0.37333333333333329</v>
      </c>
      <c r="I82" s="1">
        <f t="shared" si="0"/>
        <v>0.39024390243902435</v>
      </c>
      <c r="J82" s="1">
        <f t="shared" si="0"/>
        <v>0.30870967741935484</v>
      </c>
      <c r="K82" s="1">
        <f t="shared" si="0"/>
        <v>0</v>
      </c>
      <c r="L82" s="1">
        <f t="shared" si="0"/>
        <v>0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972-9A7E-964D-A226-88E661A69F88}">
  <dimension ref="A1:M82"/>
  <sheetViews>
    <sheetView workbookViewId="0">
      <pane xSplit="5260" ySplit="4400" topLeftCell="A72" activePane="bottomRight"/>
      <selection activeCell="A36" sqref="A1:XFD1048576"/>
      <selection pane="topRight" activeCell="B3" sqref="B3"/>
      <selection pane="bottomLeft" activeCell="B57" sqref="B57:L82"/>
      <selection pane="bottomRight" activeCell="D82" sqref="D82"/>
    </sheetView>
  </sheetViews>
  <sheetFormatPr baseColWidth="10" defaultRowHeight="30" customHeight="1"/>
  <cols>
    <col min="1" max="1" width="8.625" customWidth="1"/>
    <col min="2" max="2" width="13.625" customWidth="1"/>
    <col min="3" max="3" width="9.625" customWidth="1"/>
  </cols>
  <sheetData>
    <row r="1" spans="1:13" ht="30" customHeight="1">
      <c r="A1" t="s">
        <v>22</v>
      </c>
      <c r="B1" t="s">
        <v>25</v>
      </c>
      <c r="C1" t="s">
        <v>23</v>
      </c>
      <c r="D1" t="s">
        <v>21</v>
      </c>
      <c r="E1" t="s">
        <v>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30" customHeight="1">
      <c r="A2">
        <v>1</v>
      </c>
      <c r="B2" t="str">
        <f>CONCATENATE(Table1[lang],"-",Table1[term])</f>
        <v>arabic-1g</v>
      </c>
      <c r="C2" t="s">
        <v>0</v>
      </c>
      <c r="D2" t="s">
        <v>18</v>
      </c>
      <c r="E2" t="s">
        <v>6</v>
      </c>
      <c r="F2" s="1">
        <v>0.41</v>
      </c>
      <c r="G2" s="1">
        <v>0.34</v>
      </c>
      <c r="H2" s="1">
        <v>0.39</v>
      </c>
      <c r="I2" s="1">
        <v>0.31</v>
      </c>
      <c r="J2" s="1">
        <v>0.32</v>
      </c>
      <c r="K2" s="1">
        <v>0.33</v>
      </c>
      <c r="L2" s="1">
        <v>0.33</v>
      </c>
    </row>
    <row r="3" spans="1:13" ht="30" customHeight="1">
      <c r="A3">
        <v>6</v>
      </c>
      <c r="B3" t="str">
        <f>CONCATENATE(Table1[lang],"-",Table1[term])</f>
        <v>arabic-2g</v>
      </c>
      <c r="C3" t="s">
        <v>1</v>
      </c>
      <c r="D3" t="s">
        <v>18</v>
      </c>
      <c r="E3" t="s">
        <v>6</v>
      </c>
      <c r="F3" s="1">
        <v>0.25</v>
      </c>
      <c r="G3" s="1">
        <v>0.34</v>
      </c>
      <c r="H3" s="1">
        <v>0.36</v>
      </c>
      <c r="I3" s="1">
        <v>0.31</v>
      </c>
      <c r="J3" s="1">
        <v>0.32</v>
      </c>
      <c r="K3" s="1">
        <v>0.32</v>
      </c>
      <c r="L3" s="1">
        <v>0.3</v>
      </c>
    </row>
    <row r="4" spans="1:13" ht="30" customHeight="1">
      <c r="A4">
        <v>11</v>
      </c>
      <c r="B4" t="str">
        <f>CONCATENATE(Table1[lang],"-",Table1[term])</f>
        <v>arabic-3g</v>
      </c>
      <c r="C4" t="s">
        <v>2</v>
      </c>
      <c r="D4" t="s">
        <v>18</v>
      </c>
      <c r="E4" t="s">
        <v>6</v>
      </c>
      <c r="F4" s="1">
        <v>0.34</v>
      </c>
      <c r="G4" s="1">
        <v>0.32</v>
      </c>
      <c r="H4" s="1">
        <v>0.34</v>
      </c>
      <c r="I4" s="1">
        <v>0.32</v>
      </c>
      <c r="J4" s="1">
        <v>0.35</v>
      </c>
      <c r="K4" s="1">
        <v>0.25</v>
      </c>
      <c r="L4" s="1">
        <v>0.25</v>
      </c>
    </row>
    <row r="5" spans="1:13" ht="30" customHeight="1">
      <c r="A5">
        <v>16</v>
      </c>
      <c r="B5" t="str">
        <f>CONCATENATE(Table1[lang],"-",Table1[term])</f>
        <v>arabic-sk2g</v>
      </c>
      <c r="C5" t="s">
        <v>3</v>
      </c>
      <c r="D5" t="s">
        <v>18</v>
      </c>
      <c r="E5" t="s">
        <v>6</v>
      </c>
      <c r="F5" s="1">
        <v>0.36</v>
      </c>
      <c r="G5" s="1">
        <v>0.34</v>
      </c>
      <c r="H5" s="1">
        <v>0.32</v>
      </c>
      <c r="I5" s="1">
        <v>0.27</v>
      </c>
      <c r="J5" s="1">
        <v>0.32</v>
      </c>
      <c r="K5" s="1">
        <v>0.31</v>
      </c>
      <c r="L5" s="1">
        <v>0.27</v>
      </c>
    </row>
    <row r="6" spans="1:13" ht="30" customHeight="1">
      <c r="A6">
        <v>21</v>
      </c>
      <c r="B6" t="str">
        <f>CONCATENATE(Table1[lang],"-",Table1[term])</f>
        <v>arabic-sk3g</v>
      </c>
      <c r="C6" t="s">
        <v>4</v>
      </c>
      <c r="D6" t="s">
        <v>18</v>
      </c>
      <c r="E6" t="s">
        <v>6</v>
      </c>
      <c r="F6" s="1">
        <v>0.35</v>
      </c>
      <c r="G6" s="1">
        <v>0.34</v>
      </c>
      <c r="H6" s="1">
        <v>0.3</v>
      </c>
      <c r="I6" s="1">
        <v>0.28999999999999998</v>
      </c>
      <c r="J6" s="1">
        <v>0.32</v>
      </c>
      <c r="K6" s="1">
        <v>0.27</v>
      </c>
      <c r="L6" s="1">
        <v>0.27</v>
      </c>
    </row>
    <row r="7" spans="1:13" ht="30" customHeight="1">
      <c r="A7">
        <v>2</v>
      </c>
      <c r="B7" t="str">
        <f>CONCATENATE(Table1[lang],"-",Table1[term])</f>
        <v>english-1g</v>
      </c>
      <c r="C7" t="s">
        <v>0</v>
      </c>
      <c r="D7" t="s">
        <v>18</v>
      </c>
      <c r="E7" t="s">
        <v>7</v>
      </c>
      <c r="F7" s="1">
        <v>0.48</v>
      </c>
      <c r="G7" s="1">
        <v>0.41</v>
      </c>
      <c r="H7" s="1">
        <v>0.39</v>
      </c>
      <c r="I7" s="1">
        <v>0.34</v>
      </c>
      <c r="J7" s="1">
        <v>0.37</v>
      </c>
      <c r="K7" s="1">
        <v>0.34</v>
      </c>
      <c r="L7" s="1">
        <v>0.32</v>
      </c>
    </row>
    <row r="8" spans="1:13" ht="30" customHeight="1">
      <c r="A8">
        <v>7</v>
      </c>
      <c r="B8" t="str">
        <f>CONCATENATE(Table1[lang],"-",Table1[term])</f>
        <v>english-2g</v>
      </c>
      <c r="C8" t="s">
        <v>1</v>
      </c>
      <c r="D8" t="s">
        <v>18</v>
      </c>
      <c r="E8" t="s">
        <v>7</v>
      </c>
      <c r="F8" s="1">
        <v>0.32</v>
      </c>
      <c r="G8" s="1">
        <v>0.36</v>
      </c>
      <c r="H8" s="1">
        <v>0.34</v>
      </c>
      <c r="I8" s="1">
        <v>0.36</v>
      </c>
      <c r="J8" s="1">
        <v>0.34</v>
      </c>
      <c r="K8" s="1">
        <v>0.31</v>
      </c>
      <c r="L8" s="1">
        <v>0.3</v>
      </c>
    </row>
    <row r="9" spans="1:13" ht="30" customHeight="1">
      <c r="A9">
        <v>12</v>
      </c>
      <c r="B9" t="str">
        <f>CONCATENATE(Table1[lang],"-",Table1[term])</f>
        <v>english-3g</v>
      </c>
      <c r="C9" t="s">
        <v>2</v>
      </c>
      <c r="D9" t="s">
        <v>18</v>
      </c>
      <c r="E9" t="s">
        <v>7</v>
      </c>
      <c r="F9" s="1">
        <v>0.34</v>
      </c>
      <c r="G9" s="1">
        <v>0.38</v>
      </c>
      <c r="H9" s="1">
        <v>0.4</v>
      </c>
      <c r="I9" s="1">
        <v>0.36</v>
      </c>
      <c r="J9" s="1">
        <v>0.37</v>
      </c>
      <c r="K9" s="1">
        <v>0.3</v>
      </c>
      <c r="L9" s="1">
        <v>0.3</v>
      </c>
    </row>
    <row r="10" spans="1:13" ht="30" customHeight="1">
      <c r="A10">
        <v>17</v>
      </c>
      <c r="B10" t="str">
        <f>CONCATENATE(Table1[lang],"-",Table1[term])</f>
        <v>english-sk2g</v>
      </c>
      <c r="C10" t="s">
        <v>3</v>
      </c>
      <c r="D10" t="s">
        <v>18</v>
      </c>
      <c r="E10" t="s">
        <v>7</v>
      </c>
      <c r="F10" s="1">
        <v>0.37</v>
      </c>
      <c r="G10" s="1">
        <v>0.37</v>
      </c>
      <c r="H10" s="1">
        <v>0.39</v>
      </c>
      <c r="I10" s="1">
        <v>0.41</v>
      </c>
      <c r="J10" s="1">
        <v>0.38</v>
      </c>
      <c r="K10" s="1">
        <v>0.33</v>
      </c>
      <c r="L10" s="1">
        <v>0.27</v>
      </c>
    </row>
    <row r="11" spans="1:13" ht="30" customHeight="1">
      <c r="A11">
        <v>22</v>
      </c>
      <c r="B11" t="str">
        <f>CONCATENATE(Table1[lang],"-",Table1[term])</f>
        <v>english-sk3g</v>
      </c>
      <c r="C11" t="s">
        <v>4</v>
      </c>
      <c r="D11" t="s">
        <v>18</v>
      </c>
      <c r="E11" t="s">
        <v>7</v>
      </c>
      <c r="F11" s="1">
        <v>0.35</v>
      </c>
      <c r="G11" s="1">
        <v>0.34</v>
      </c>
      <c r="H11" s="1">
        <v>0.36</v>
      </c>
      <c r="I11" s="1">
        <v>0.31</v>
      </c>
      <c r="J11" s="1">
        <v>0.34</v>
      </c>
      <c r="K11" s="1">
        <v>0.35</v>
      </c>
      <c r="L11" s="1">
        <v>0.28000000000000003</v>
      </c>
    </row>
    <row r="12" spans="1:13" ht="30" customHeight="1">
      <c r="A12">
        <v>3</v>
      </c>
      <c r="B12" t="str">
        <f>CONCATENATE(Table1[lang],"-",Table1[term])</f>
        <v>french-1g</v>
      </c>
      <c r="C12" t="s">
        <v>0</v>
      </c>
      <c r="D12" t="s">
        <v>18</v>
      </c>
      <c r="E12" t="s">
        <v>8</v>
      </c>
      <c r="F12" s="1">
        <v>0.56000000000000005</v>
      </c>
      <c r="G12" s="1">
        <v>0.56000000000000005</v>
      </c>
      <c r="H12" s="1">
        <v>0.39</v>
      </c>
      <c r="I12" s="1">
        <v>0.38</v>
      </c>
      <c r="J12" s="1">
        <v>0.4</v>
      </c>
      <c r="K12" s="1">
        <v>0.3</v>
      </c>
      <c r="L12" s="1">
        <v>0.32</v>
      </c>
    </row>
    <row r="13" spans="1:13" ht="30" customHeight="1">
      <c r="A13">
        <v>8</v>
      </c>
      <c r="B13" t="str">
        <f>CONCATENATE(Table1[lang],"-",Table1[term])</f>
        <v>french-2g</v>
      </c>
      <c r="C13" t="s">
        <v>1</v>
      </c>
      <c r="D13" t="s">
        <v>18</v>
      </c>
      <c r="E13" t="s">
        <v>8</v>
      </c>
      <c r="F13" s="1">
        <v>0</v>
      </c>
      <c r="G13" s="1">
        <v>0.4</v>
      </c>
      <c r="H13" s="1">
        <v>0.35</v>
      </c>
      <c r="I13" s="1">
        <v>0.41</v>
      </c>
      <c r="J13" s="1">
        <v>0.37</v>
      </c>
      <c r="K13" s="1">
        <v>0.39</v>
      </c>
      <c r="L13" s="1">
        <v>0.3</v>
      </c>
    </row>
    <row r="14" spans="1:13" ht="30" customHeight="1">
      <c r="A14">
        <v>13</v>
      </c>
      <c r="B14" t="str">
        <f>CONCATENATE(Table1[lang],"-",Table1[term])</f>
        <v>french-3g</v>
      </c>
      <c r="C14" t="s">
        <v>2</v>
      </c>
      <c r="D14" t="s">
        <v>18</v>
      </c>
      <c r="E14" t="s">
        <v>8</v>
      </c>
      <c r="F14" s="1">
        <v>0.37</v>
      </c>
      <c r="G14" s="1">
        <v>0.36</v>
      </c>
      <c r="H14" s="1">
        <v>0.38</v>
      </c>
      <c r="I14" s="1">
        <v>0.35</v>
      </c>
      <c r="J14" s="1">
        <v>0.37</v>
      </c>
      <c r="K14" s="1">
        <v>0.35</v>
      </c>
      <c r="L14" s="1">
        <v>0.31</v>
      </c>
    </row>
    <row r="15" spans="1:13" ht="30" customHeight="1">
      <c r="A15">
        <v>18</v>
      </c>
      <c r="B15" t="str">
        <f>CONCATENATE(Table1[lang],"-",Table1[term])</f>
        <v>french-sk2g</v>
      </c>
      <c r="C15" t="s">
        <v>3</v>
      </c>
      <c r="D15" t="s">
        <v>18</v>
      </c>
      <c r="E15" t="s">
        <v>8</v>
      </c>
      <c r="F15" s="1">
        <v>0.36</v>
      </c>
      <c r="G15" s="1">
        <v>0.39</v>
      </c>
      <c r="H15" s="1">
        <v>0.4</v>
      </c>
      <c r="I15" s="1">
        <v>0.41</v>
      </c>
      <c r="J15" s="1">
        <v>0.31</v>
      </c>
      <c r="K15" s="1">
        <v>0.28999999999999998</v>
      </c>
      <c r="L15" s="1">
        <v>0.35</v>
      </c>
    </row>
    <row r="16" spans="1:13" ht="30" customHeight="1">
      <c r="A16">
        <v>23</v>
      </c>
      <c r="B16" t="str">
        <f>CONCATENATE(Table1[lang],"-",Table1[term])</f>
        <v>french-sk3g</v>
      </c>
      <c r="C16" t="s">
        <v>4</v>
      </c>
      <c r="D16" t="s">
        <v>18</v>
      </c>
      <c r="E16" t="s">
        <v>8</v>
      </c>
      <c r="F16" s="1">
        <v>0.37</v>
      </c>
      <c r="G16" s="1">
        <v>0.39</v>
      </c>
      <c r="H16" s="1">
        <v>0.33</v>
      </c>
      <c r="I16" s="1">
        <v>0.32</v>
      </c>
      <c r="J16" s="1">
        <v>0.32</v>
      </c>
      <c r="K16" s="1">
        <v>0.28999999999999998</v>
      </c>
      <c r="L16" s="1">
        <v>0.28000000000000003</v>
      </c>
    </row>
    <row r="17" spans="1:13" ht="30" customHeight="1">
      <c r="A17">
        <v>4</v>
      </c>
      <c r="B17" t="str">
        <f>CONCATENATE(Table1[lang],"-",Table1[term])</f>
        <v>german-1g</v>
      </c>
      <c r="C17" t="s">
        <v>0</v>
      </c>
      <c r="D17" t="s">
        <v>18</v>
      </c>
      <c r="E17" t="s">
        <v>9</v>
      </c>
      <c r="F17" s="1">
        <v>0.44</v>
      </c>
      <c r="G17" s="1">
        <v>0.54</v>
      </c>
      <c r="H17" s="1">
        <v>0.34</v>
      </c>
      <c r="I17" s="1">
        <v>0.35</v>
      </c>
      <c r="J17" s="1">
        <v>0.39</v>
      </c>
      <c r="K17" s="1">
        <v>0.33</v>
      </c>
      <c r="L17" s="1">
        <v>0.32</v>
      </c>
    </row>
    <row r="18" spans="1:13" ht="30" customHeight="1">
      <c r="A18">
        <v>9</v>
      </c>
      <c r="B18" t="str">
        <f>CONCATENATE(Table1[lang],"-",Table1[term])</f>
        <v>german-2g</v>
      </c>
      <c r="C18" t="s">
        <v>1</v>
      </c>
      <c r="D18" t="s">
        <v>18</v>
      </c>
      <c r="E18" t="s">
        <v>9</v>
      </c>
      <c r="F18" s="1">
        <v>0</v>
      </c>
      <c r="G18" s="1">
        <v>0.49</v>
      </c>
      <c r="H18" s="1">
        <v>0.36</v>
      </c>
      <c r="I18" s="1">
        <v>0.42</v>
      </c>
      <c r="J18" s="1">
        <v>0.38</v>
      </c>
      <c r="K18" s="1">
        <v>0.37</v>
      </c>
      <c r="L18" s="1">
        <v>0.25</v>
      </c>
    </row>
    <row r="19" spans="1:13" ht="30" customHeight="1">
      <c r="A19">
        <v>14</v>
      </c>
      <c r="B19" t="str">
        <f>CONCATENATE(Table1[lang],"-",Table1[term])</f>
        <v>german-3g</v>
      </c>
      <c r="C19" t="s">
        <v>2</v>
      </c>
      <c r="D19" t="s">
        <v>18</v>
      </c>
      <c r="E19" t="s">
        <v>9</v>
      </c>
      <c r="F19" s="1">
        <v>0.42</v>
      </c>
      <c r="G19" s="1">
        <v>0.37</v>
      </c>
      <c r="H19" s="1">
        <v>0.41</v>
      </c>
      <c r="I19" s="1">
        <v>0.35</v>
      </c>
      <c r="J19" s="1">
        <v>0.4</v>
      </c>
      <c r="K19" s="1">
        <v>0.42</v>
      </c>
      <c r="L19" s="1">
        <v>0.32</v>
      </c>
    </row>
    <row r="20" spans="1:13" ht="30" customHeight="1">
      <c r="A20">
        <v>19</v>
      </c>
      <c r="B20" t="str">
        <f>CONCATENATE(Table1[lang],"-",Table1[term])</f>
        <v>german-sk2g</v>
      </c>
      <c r="C20" t="s">
        <v>3</v>
      </c>
      <c r="D20" t="s">
        <v>18</v>
      </c>
      <c r="E20" t="s">
        <v>9</v>
      </c>
      <c r="F20" s="1">
        <v>0.41</v>
      </c>
      <c r="G20" s="1">
        <v>0.38</v>
      </c>
      <c r="H20" s="1">
        <v>0.39</v>
      </c>
      <c r="I20" s="1">
        <v>0.35</v>
      </c>
      <c r="J20" s="1">
        <v>0.38</v>
      </c>
      <c r="K20" s="1">
        <v>0.32</v>
      </c>
      <c r="L20" s="1">
        <v>0.3</v>
      </c>
    </row>
    <row r="21" spans="1:13" ht="30" customHeight="1">
      <c r="A21">
        <v>24</v>
      </c>
      <c r="B21" t="str">
        <f>CONCATENATE(Table1[lang],"-",Table1[term])</f>
        <v>german-sk3g</v>
      </c>
      <c r="C21" t="s">
        <v>4</v>
      </c>
      <c r="D21" t="s">
        <v>18</v>
      </c>
      <c r="E21" t="s">
        <v>9</v>
      </c>
      <c r="F21" s="1">
        <v>0.41</v>
      </c>
      <c r="G21" s="1">
        <v>0.44</v>
      </c>
      <c r="H21" s="1">
        <v>0.37</v>
      </c>
      <c r="I21" s="1">
        <v>0.34</v>
      </c>
      <c r="J21" s="1">
        <v>0.25</v>
      </c>
      <c r="K21" s="1">
        <v>0.34</v>
      </c>
      <c r="L21" s="1">
        <v>0.36</v>
      </c>
    </row>
    <row r="22" spans="1:13" ht="30" customHeight="1">
      <c r="A22">
        <v>5</v>
      </c>
      <c r="B22" t="str">
        <f>CONCATENATE(Table1[lang],"-",Table1[term])</f>
        <v>russian-1g</v>
      </c>
      <c r="C22" t="s">
        <v>0</v>
      </c>
      <c r="D22" t="s">
        <v>18</v>
      </c>
      <c r="E22" t="s">
        <v>10</v>
      </c>
      <c r="F22" s="1">
        <v>0.65</v>
      </c>
      <c r="G22" s="1">
        <v>0.49</v>
      </c>
      <c r="H22" s="1">
        <v>0.31</v>
      </c>
      <c r="I22" s="1">
        <v>0.41</v>
      </c>
      <c r="J22" s="1">
        <v>0.52</v>
      </c>
      <c r="K22" s="1">
        <v>0.32</v>
      </c>
      <c r="L22" s="1">
        <v>0.27</v>
      </c>
    </row>
    <row r="23" spans="1:13" ht="30" customHeight="1">
      <c r="A23">
        <v>10</v>
      </c>
      <c r="B23" t="str">
        <f>CONCATENATE(Table1[lang],"-",Table1[term])</f>
        <v>russian-2g</v>
      </c>
      <c r="C23" t="s">
        <v>1</v>
      </c>
      <c r="D23" t="s">
        <v>18</v>
      </c>
      <c r="E23" t="s">
        <v>10</v>
      </c>
      <c r="F23" s="1">
        <v>0.28000000000000003</v>
      </c>
      <c r="G23" s="1">
        <v>0.37</v>
      </c>
      <c r="H23" s="1">
        <v>0.4</v>
      </c>
      <c r="I23" s="1">
        <v>0.36</v>
      </c>
      <c r="J23" s="1">
        <v>0.42</v>
      </c>
      <c r="K23" s="1">
        <v>0.36</v>
      </c>
      <c r="L23" s="1">
        <v>0.28000000000000003</v>
      </c>
    </row>
    <row r="24" spans="1:13" ht="30" customHeight="1">
      <c r="A24">
        <v>15</v>
      </c>
      <c r="B24" t="str">
        <f>CONCATENATE(Table1[lang],"-",Table1[term])</f>
        <v>russian-3g</v>
      </c>
      <c r="C24" t="s">
        <v>2</v>
      </c>
      <c r="D24" t="s">
        <v>18</v>
      </c>
      <c r="E24" t="s">
        <v>10</v>
      </c>
      <c r="F24" s="1">
        <v>0.35</v>
      </c>
      <c r="G24" s="1">
        <v>0.39</v>
      </c>
      <c r="H24" s="1">
        <v>0.43</v>
      </c>
      <c r="I24" s="1">
        <v>0.41</v>
      </c>
      <c r="J24" s="1">
        <v>0.43</v>
      </c>
      <c r="K24" s="1">
        <v>0.34</v>
      </c>
      <c r="L24" s="1">
        <v>0.33</v>
      </c>
    </row>
    <row r="25" spans="1:13" ht="30" customHeight="1">
      <c r="A25">
        <v>20</v>
      </c>
      <c r="B25" t="str">
        <f>CONCATENATE(Table1[lang],"-",Table1[term])</f>
        <v>russian-sk2g</v>
      </c>
      <c r="C25" t="s">
        <v>3</v>
      </c>
      <c r="D25" t="s">
        <v>18</v>
      </c>
      <c r="E25" t="s">
        <v>10</v>
      </c>
      <c r="F25" s="1">
        <v>0.54</v>
      </c>
      <c r="G25" s="1">
        <v>0.44</v>
      </c>
      <c r="H25" s="1">
        <v>0.54</v>
      </c>
      <c r="I25" s="1">
        <v>0.32</v>
      </c>
      <c r="J25" s="1">
        <v>0.36</v>
      </c>
      <c r="K25" s="1">
        <v>0.28000000000000003</v>
      </c>
      <c r="L25" s="1">
        <v>0.3</v>
      </c>
    </row>
    <row r="26" spans="1:13" ht="30" customHeight="1">
      <c r="A26">
        <v>25</v>
      </c>
      <c r="B26" t="str">
        <f>CONCATENATE(Table1[lang],"-",Table1[term])</f>
        <v>russian-sk3g</v>
      </c>
      <c r="C26" t="s">
        <v>4</v>
      </c>
      <c r="D26" t="s">
        <v>18</v>
      </c>
      <c r="E26" t="s">
        <v>10</v>
      </c>
      <c r="F26" s="1">
        <v>0.39</v>
      </c>
      <c r="G26" s="1">
        <v>0.39</v>
      </c>
      <c r="H26" s="1">
        <v>0.37</v>
      </c>
      <c r="I26" s="1">
        <v>0.39</v>
      </c>
      <c r="J26" s="1">
        <v>0.25</v>
      </c>
      <c r="K26" s="1">
        <v>0.27</v>
      </c>
      <c r="L26" s="1">
        <v>0.28000000000000003</v>
      </c>
    </row>
    <row r="29" spans="1:13" ht="30" customHeight="1">
      <c r="A29" t="s">
        <v>22</v>
      </c>
      <c r="B29" t="s">
        <v>25</v>
      </c>
      <c r="C29" t="s">
        <v>23</v>
      </c>
      <c r="D29" t="s">
        <v>21</v>
      </c>
      <c r="E29" t="s">
        <v>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30" customHeight="1">
      <c r="A30">
        <v>26</v>
      </c>
      <c r="B30" t="str">
        <f>CONCATENATE(Table13[lang],"-",Table13[term])</f>
        <v>arabic-1g</v>
      </c>
      <c r="C30" t="s">
        <v>0</v>
      </c>
      <c r="D30" t="s">
        <v>19</v>
      </c>
      <c r="E30" t="s">
        <v>6</v>
      </c>
      <c r="F30" s="1">
        <v>0.83</v>
      </c>
      <c r="G30" s="1">
        <v>0.57999999999999996</v>
      </c>
      <c r="H30" s="1">
        <v>0.44</v>
      </c>
      <c r="I30" s="1">
        <v>0.22</v>
      </c>
      <c r="J30" s="1">
        <v>0.11</v>
      </c>
      <c r="K30" s="1">
        <v>0.43</v>
      </c>
      <c r="L30" s="1">
        <v>0.56999999999999995</v>
      </c>
    </row>
    <row r="31" spans="1:13" ht="30" customHeight="1">
      <c r="A31">
        <v>27</v>
      </c>
      <c r="B31" t="str">
        <f>CONCATENATE(Table13[lang],"-",Table13[term])</f>
        <v>english-1g</v>
      </c>
      <c r="C31" t="s">
        <v>0</v>
      </c>
      <c r="D31" t="s">
        <v>19</v>
      </c>
      <c r="E31" t="s">
        <v>7</v>
      </c>
      <c r="F31" s="1">
        <v>1</v>
      </c>
      <c r="G31" s="1">
        <v>0.71</v>
      </c>
      <c r="H31" s="1">
        <v>0.57999999999999996</v>
      </c>
      <c r="I31" s="1">
        <v>0.67</v>
      </c>
      <c r="J31" s="1">
        <v>0.64</v>
      </c>
      <c r="K31" s="1">
        <v>0.33</v>
      </c>
      <c r="L31" s="1">
        <v>0.38</v>
      </c>
    </row>
    <row r="32" spans="1:13" ht="30" customHeight="1">
      <c r="A32">
        <v>28</v>
      </c>
      <c r="B32" t="str">
        <f>CONCATENATE(Table13[lang],"-",Table13[term])</f>
        <v>french-1g</v>
      </c>
      <c r="C32" t="s">
        <v>0</v>
      </c>
      <c r="D32" t="s">
        <v>19</v>
      </c>
      <c r="E32" t="s">
        <v>8</v>
      </c>
      <c r="F32" s="1">
        <v>1</v>
      </c>
      <c r="G32" s="1">
        <v>1</v>
      </c>
      <c r="H32" s="1">
        <v>0.8</v>
      </c>
      <c r="I32" s="1">
        <v>0.73</v>
      </c>
      <c r="J32" s="1">
        <v>0.67</v>
      </c>
      <c r="K32" s="1">
        <v>0.25</v>
      </c>
      <c r="L32" s="1">
        <v>0.25</v>
      </c>
    </row>
    <row r="33" spans="1:12" ht="30" customHeight="1">
      <c r="A33">
        <v>29</v>
      </c>
      <c r="B33" t="str">
        <f>CONCATENATE(Table13[lang],"-",Table13[term])</f>
        <v>german-1g</v>
      </c>
      <c r="C33" t="s">
        <v>0</v>
      </c>
      <c r="D33" t="s">
        <v>19</v>
      </c>
      <c r="E33" t="s">
        <v>9</v>
      </c>
      <c r="F33" s="1">
        <v>1</v>
      </c>
      <c r="G33" s="1">
        <v>1</v>
      </c>
      <c r="H33" s="1">
        <v>0.62</v>
      </c>
      <c r="I33" s="1">
        <v>0.5</v>
      </c>
      <c r="J33" s="1">
        <v>0.8</v>
      </c>
      <c r="K33" s="1">
        <v>0.67</v>
      </c>
      <c r="L33" s="1">
        <v>0.5</v>
      </c>
    </row>
    <row r="34" spans="1:12" ht="30" customHeight="1">
      <c r="A34">
        <v>30</v>
      </c>
      <c r="B34" t="str">
        <f>CONCATENATE(Table13[lang],"-",Table13[term])</f>
        <v>russian-1g</v>
      </c>
      <c r="C34" t="s">
        <v>0</v>
      </c>
      <c r="D34" t="s">
        <v>19</v>
      </c>
      <c r="E34" t="s">
        <v>10</v>
      </c>
      <c r="F34" s="1">
        <v>1</v>
      </c>
      <c r="G34" s="1">
        <v>1</v>
      </c>
      <c r="H34" s="1">
        <v>0.33</v>
      </c>
      <c r="I34" s="1">
        <v>1</v>
      </c>
      <c r="J34" s="1">
        <v>1</v>
      </c>
      <c r="K34" s="1">
        <v>0.33</v>
      </c>
      <c r="L34" s="1">
        <v>0</v>
      </c>
    </row>
    <row r="35" spans="1:12" ht="30" customHeight="1">
      <c r="A35">
        <v>31</v>
      </c>
      <c r="B35" t="str">
        <f>CONCATENATE(Table13[lang],"-",Table13[term])</f>
        <v>arabic-2g</v>
      </c>
      <c r="C35" t="s">
        <v>1</v>
      </c>
      <c r="D35" t="s">
        <v>19</v>
      </c>
      <c r="E35" t="s">
        <v>6</v>
      </c>
      <c r="F35" s="1">
        <v>0</v>
      </c>
      <c r="G35" s="1">
        <v>0.69</v>
      </c>
      <c r="H35" s="1">
        <v>0.56999999999999995</v>
      </c>
      <c r="I35" s="1">
        <v>0.5</v>
      </c>
      <c r="J35" s="1">
        <v>0.44</v>
      </c>
      <c r="K35" s="1">
        <v>0.36</v>
      </c>
      <c r="L35" s="1">
        <v>0.25</v>
      </c>
    </row>
    <row r="36" spans="1:12" ht="30" customHeight="1">
      <c r="A36">
        <v>32</v>
      </c>
      <c r="B36" t="str">
        <f>CONCATENATE(Table13[lang],"-",Table13[term])</f>
        <v>english-2g</v>
      </c>
      <c r="C36" t="s">
        <v>1</v>
      </c>
      <c r="D36" t="s">
        <v>19</v>
      </c>
      <c r="E36" t="s">
        <v>7</v>
      </c>
      <c r="F36" s="1">
        <v>0.5</v>
      </c>
      <c r="G36" s="1">
        <v>0.71</v>
      </c>
      <c r="H36" s="1">
        <v>0.62</v>
      </c>
      <c r="I36" s="1">
        <v>0.7</v>
      </c>
      <c r="J36" s="1">
        <v>0.69</v>
      </c>
      <c r="K36" s="1">
        <v>0.3</v>
      </c>
      <c r="L36" s="1">
        <v>0.25</v>
      </c>
    </row>
    <row r="37" spans="1:12" ht="30" customHeight="1">
      <c r="A37">
        <v>33</v>
      </c>
      <c r="B37" t="str">
        <f>CONCATENATE(Table13[lang],"-",Table13[term])</f>
        <v>french-2g</v>
      </c>
      <c r="C37" t="s">
        <v>1</v>
      </c>
      <c r="D37" t="s">
        <v>19</v>
      </c>
      <c r="E37" t="s">
        <v>8</v>
      </c>
      <c r="F37" s="1">
        <v>0</v>
      </c>
      <c r="G37" s="1">
        <v>0.85</v>
      </c>
      <c r="H37" s="1">
        <v>0.78</v>
      </c>
      <c r="I37" s="1">
        <v>1</v>
      </c>
      <c r="J37" s="1">
        <v>0.7</v>
      </c>
      <c r="K37" s="1">
        <v>1</v>
      </c>
      <c r="L37" s="1">
        <v>0.25</v>
      </c>
    </row>
    <row r="38" spans="1:12" ht="30" customHeight="1">
      <c r="A38">
        <v>34</v>
      </c>
      <c r="B38" t="str">
        <f>CONCATENATE(Table13[lang],"-",Table13[term])</f>
        <v>german-2g</v>
      </c>
      <c r="C38" t="s">
        <v>1</v>
      </c>
      <c r="D38" t="s">
        <v>19</v>
      </c>
      <c r="E38" t="s">
        <v>9</v>
      </c>
      <c r="F38" s="1">
        <v>0</v>
      </c>
      <c r="G38" s="1">
        <v>0.86</v>
      </c>
      <c r="H38" s="1">
        <v>0.45</v>
      </c>
      <c r="I38" s="1">
        <v>1</v>
      </c>
      <c r="J38" s="1">
        <v>0.86</v>
      </c>
      <c r="K38" s="1">
        <v>0.75</v>
      </c>
      <c r="L38" s="1">
        <v>0</v>
      </c>
    </row>
    <row r="39" spans="1:12" ht="30" customHeight="1">
      <c r="A39">
        <v>35</v>
      </c>
      <c r="B39" t="str">
        <f>CONCATENATE(Table13[lang],"-",Table13[term])</f>
        <v>russian-2g</v>
      </c>
      <c r="C39" t="s">
        <v>1</v>
      </c>
      <c r="D39" t="s">
        <v>19</v>
      </c>
      <c r="E39" t="s">
        <v>10</v>
      </c>
      <c r="F39" s="1">
        <v>0</v>
      </c>
      <c r="G39" s="1">
        <v>0.78</v>
      </c>
      <c r="H39" s="1">
        <v>0.86</v>
      </c>
      <c r="I39" s="1">
        <v>0.73</v>
      </c>
      <c r="J39" s="1">
        <v>0.86</v>
      </c>
      <c r="K39" s="1">
        <v>0.67</v>
      </c>
      <c r="L39" s="1">
        <v>0</v>
      </c>
    </row>
    <row r="40" spans="1:12" ht="30" customHeight="1">
      <c r="A40">
        <v>36</v>
      </c>
      <c r="B40" t="str">
        <f>CONCATENATE(Table13[lang],"-",Table13[term])</f>
        <v>arabic-3g</v>
      </c>
      <c r="C40" t="s">
        <v>2</v>
      </c>
      <c r="D40" t="s">
        <v>19</v>
      </c>
      <c r="E40" t="s">
        <v>6</v>
      </c>
      <c r="F40" s="1">
        <v>0.53</v>
      </c>
      <c r="G40" s="1">
        <v>0.5</v>
      </c>
      <c r="H40" s="1">
        <v>0.71</v>
      </c>
      <c r="I40" s="1">
        <v>0.53</v>
      </c>
      <c r="J40" s="1">
        <v>0.6</v>
      </c>
      <c r="K40" s="1">
        <v>0</v>
      </c>
      <c r="L40" s="1">
        <v>0</v>
      </c>
    </row>
    <row r="41" spans="1:12" ht="30" customHeight="1">
      <c r="A41">
        <v>37</v>
      </c>
      <c r="B41" t="str">
        <f>CONCATENATE(Table13[lang],"-",Table13[term])</f>
        <v>english-3g</v>
      </c>
      <c r="C41" t="s">
        <v>2</v>
      </c>
      <c r="D41" t="s">
        <v>19</v>
      </c>
      <c r="E41" t="s">
        <v>7</v>
      </c>
      <c r="F41" s="1">
        <v>0.46</v>
      </c>
      <c r="G41" s="1">
        <v>0.83</v>
      </c>
      <c r="H41" s="1">
        <v>0.67</v>
      </c>
      <c r="I41" s="1">
        <v>0.73</v>
      </c>
      <c r="J41" s="1">
        <v>0.88</v>
      </c>
      <c r="K41" s="1">
        <v>0.28999999999999998</v>
      </c>
      <c r="L41" s="1">
        <v>0.25</v>
      </c>
    </row>
    <row r="42" spans="1:12" ht="30" customHeight="1">
      <c r="A42">
        <v>38</v>
      </c>
      <c r="B42" t="str">
        <f>CONCATENATE(Table13[lang],"-",Table13[term])</f>
        <v>french-3g</v>
      </c>
      <c r="C42" t="s">
        <v>2</v>
      </c>
      <c r="D42" t="s">
        <v>19</v>
      </c>
      <c r="E42" t="s">
        <v>8</v>
      </c>
      <c r="F42" s="1">
        <v>0.88</v>
      </c>
      <c r="G42" s="1">
        <v>0.76</v>
      </c>
      <c r="H42" s="1">
        <v>0.8</v>
      </c>
      <c r="I42" s="1">
        <v>0.75</v>
      </c>
      <c r="J42" s="1">
        <v>0.7</v>
      </c>
      <c r="K42" s="1">
        <v>0.5</v>
      </c>
      <c r="L42" s="1">
        <v>0</v>
      </c>
    </row>
    <row r="43" spans="1:12" ht="30" customHeight="1">
      <c r="A43">
        <v>39</v>
      </c>
      <c r="B43" t="str">
        <f>CONCATENATE(Table13[lang],"-",Table13[term])</f>
        <v>german-3g</v>
      </c>
      <c r="C43" t="s">
        <v>2</v>
      </c>
      <c r="D43" t="s">
        <v>19</v>
      </c>
      <c r="E43" t="s">
        <v>9</v>
      </c>
      <c r="F43" s="1">
        <v>0.83</v>
      </c>
      <c r="G43" s="1">
        <v>0.67</v>
      </c>
      <c r="H43" s="1">
        <v>0.92</v>
      </c>
      <c r="I43" s="1">
        <v>0.67</v>
      </c>
      <c r="J43" s="1">
        <v>1</v>
      </c>
      <c r="K43" s="1">
        <v>1</v>
      </c>
      <c r="L43" s="1">
        <v>0.33</v>
      </c>
    </row>
    <row r="44" spans="1:12" ht="30" customHeight="1">
      <c r="A44">
        <v>40</v>
      </c>
      <c r="B44" t="str">
        <f>CONCATENATE(Table13[lang],"-",Table13[term])</f>
        <v>russian-3g</v>
      </c>
      <c r="C44" t="s">
        <v>2</v>
      </c>
      <c r="D44" t="s">
        <v>19</v>
      </c>
      <c r="E44" t="s">
        <v>10</v>
      </c>
      <c r="F44" s="1">
        <v>0.67</v>
      </c>
      <c r="G44" s="1">
        <v>1</v>
      </c>
      <c r="H44" s="1">
        <v>0.89</v>
      </c>
      <c r="I44" s="1">
        <v>0.75</v>
      </c>
      <c r="J44" s="1">
        <v>0.89</v>
      </c>
      <c r="K44" s="1">
        <v>1</v>
      </c>
      <c r="L44" s="1">
        <v>0.33</v>
      </c>
    </row>
    <row r="45" spans="1:12" ht="30" customHeight="1">
      <c r="A45">
        <v>41</v>
      </c>
      <c r="B45" t="str">
        <f>CONCATENATE(Table13[lang],"-",Table13[term])</f>
        <v>arabic-sk2g</v>
      </c>
      <c r="C45" t="s">
        <v>3</v>
      </c>
      <c r="D45" t="s">
        <v>19</v>
      </c>
      <c r="E45" t="s">
        <v>6</v>
      </c>
      <c r="F45" s="1">
        <v>0.53</v>
      </c>
      <c r="G45" s="1">
        <v>0.55000000000000004</v>
      </c>
      <c r="H45" s="1">
        <v>0.5</v>
      </c>
      <c r="I45" s="1">
        <v>0.33</v>
      </c>
      <c r="J45" s="1">
        <v>0.33</v>
      </c>
      <c r="K45" s="1">
        <v>0.5</v>
      </c>
      <c r="L45" s="1">
        <v>0.25</v>
      </c>
    </row>
    <row r="46" spans="1:12" ht="30" customHeight="1">
      <c r="A46">
        <v>42</v>
      </c>
      <c r="B46" t="str">
        <f>CONCATENATE(Table13[lang],"-",Table13[term])</f>
        <v>english-sk2g</v>
      </c>
      <c r="C46" t="s">
        <v>3</v>
      </c>
      <c r="D46" t="s">
        <v>19</v>
      </c>
      <c r="E46" t="s">
        <v>7</v>
      </c>
      <c r="F46" s="1">
        <v>0.64</v>
      </c>
      <c r="G46" s="1">
        <v>0.86</v>
      </c>
      <c r="H46" s="1">
        <v>0.7</v>
      </c>
      <c r="I46" s="1">
        <v>1</v>
      </c>
      <c r="J46" s="1">
        <v>0.6</v>
      </c>
      <c r="K46" s="1">
        <v>0.5</v>
      </c>
      <c r="L46" s="1">
        <v>0</v>
      </c>
    </row>
    <row r="47" spans="1:12" ht="30" customHeight="1">
      <c r="A47">
        <v>43</v>
      </c>
      <c r="B47" t="str">
        <f>CONCATENATE(Table13[lang],"-",Table13[term])</f>
        <v>french-sk2g</v>
      </c>
      <c r="C47" t="s">
        <v>3</v>
      </c>
      <c r="D47" t="s">
        <v>19</v>
      </c>
      <c r="E47" t="s">
        <v>8</v>
      </c>
      <c r="F47" s="1">
        <v>0.86</v>
      </c>
      <c r="G47" s="1">
        <v>0.89</v>
      </c>
      <c r="H47" s="1">
        <v>0.88</v>
      </c>
      <c r="I47" s="1">
        <v>1</v>
      </c>
      <c r="J47" s="1">
        <v>0.33</v>
      </c>
      <c r="K47" s="1">
        <v>0.5</v>
      </c>
      <c r="L47" s="1">
        <v>0.5</v>
      </c>
    </row>
    <row r="48" spans="1:12" ht="30" customHeight="1">
      <c r="A48">
        <v>44</v>
      </c>
      <c r="B48" t="str">
        <f>CONCATENATE(Table13[lang],"-",Table13[term])</f>
        <v>german-sk2g</v>
      </c>
      <c r="C48" t="s">
        <v>3</v>
      </c>
      <c r="D48" t="s">
        <v>19</v>
      </c>
      <c r="E48" t="s">
        <v>9</v>
      </c>
      <c r="F48" s="1">
        <v>1</v>
      </c>
      <c r="G48" s="1">
        <v>0.75</v>
      </c>
      <c r="H48" s="1">
        <v>0.86</v>
      </c>
      <c r="I48" s="1">
        <v>0.56999999999999995</v>
      </c>
      <c r="J48" s="1">
        <v>0.6</v>
      </c>
      <c r="K48" s="1">
        <v>0.33</v>
      </c>
      <c r="L48" s="1">
        <v>0</v>
      </c>
    </row>
    <row r="49" spans="1:13" ht="30" customHeight="1">
      <c r="A49">
        <v>45</v>
      </c>
      <c r="B49" t="str">
        <f>CONCATENATE(Table13[lang],"-",Table13[term])</f>
        <v>russian-sk2g</v>
      </c>
      <c r="C49" t="s">
        <v>3</v>
      </c>
      <c r="D49" t="s">
        <v>19</v>
      </c>
      <c r="E49" t="s">
        <v>10</v>
      </c>
      <c r="F49" s="1">
        <v>1</v>
      </c>
      <c r="G49" s="1">
        <v>1</v>
      </c>
      <c r="H49" s="1">
        <v>1</v>
      </c>
      <c r="I49" s="1">
        <v>0.67</v>
      </c>
      <c r="J49" s="1">
        <v>0.83</v>
      </c>
      <c r="K49" s="1">
        <v>0</v>
      </c>
      <c r="L49" s="1">
        <v>0</v>
      </c>
    </row>
    <row r="50" spans="1:13" ht="30" customHeight="1">
      <c r="A50">
        <v>46</v>
      </c>
      <c r="B50" t="str">
        <f>CONCATENATE(Table13[lang],"-",Table13[term])</f>
        <v>arabic-sk3g</v>
      </c>
      <c r="C50" t="s">
        <v>4</v>
      </c>
      <c r="D50" t="s">
        <v>19</v>
      </c>
      <c r="E50" t="s">
        <v>6</v>
      </c>
      <c r="F50" s="1">
        <v>0.67</v>
      </c>
      <c r="G50" s="1">
        <v>0.69</v>
      </c>
      <c r="H50" s="1">
        <v>0.33</v>
      </c>
      <c r="I50" s="1">
        <v>0.2</v>
      </c>
      <c r="J50" s="1">
        <v>0.33</v>
      </c>
      <c r="K50" s="1">
        <v>0</v>
      </c>
      <c r="L50" s="1">
        <v>0.25</v>
      </c>
    </row>
    <row r="51" spans="1:13" ht="30" customHeight="1">
      <c r="A51">
        <v>47</v>
      </c>
      <c r="B51" t="str">
        <f>CONCATENATE(Table13[lang],"-",Table13[term])</f>
        <v>english-sk3g</v>
      </c>
      <c r="C51" t="s">
        <v>4</v>
      </c>
      <c r="D51" t="s">
        <v>19</v>
      </c>
      <c r="E51" t="s">
        <v>7</v>
      </c>
      <c r="F51" s="1">
        <v>0.6</v>
      </c>
      <c r="G51" s="1">
        <v>0.88</v>
      </c>
      <c r="H51" s="1">
        <v>0.67</v>
      </c>
      <c r="I51" s="1">
        <v>0.33</v>
      </c>
      <c r="J51" s="1">
        <v>0.83</v>
      </c>
      <c r="K51" s="1">
        <v>0.67</v>
      </c>
      <c r="L51" s="1">
        <v>0.25</v>
      </c>
    </row>
    <row r="52" spans="1:13" ht="30" customHeight="1">
      <c r="A52">
        <v>48</v>
      </c>
      <c r="B52" t="str">
        <f>CONCATENATE(Table13[lang],"-",Table13[term])</f>
        <v>french-sk3g</v>
      </c>
      <c r="C52" t="s">
        <v>4</v>
      </c>
      <c r="D52" t="s">
        <v>19</v>
      </c>
      <c r="E52" t="s">
        <v>8</v>
      </c>
      <c r="F52" s="1">
        <v>0.71</v>
      </c>
      <c r="G52" s="1">
        <v>0.83</v>
      </c>
      <c r="H52" s="1">
        <v>0.75</v>
      </c>
      <c r="I52" s="1">
        <v>0.33</v>
      </c>
      <c r="J52" s="1">
        <v>0.33</v>
      </c>
      <c r="K52" s="1">
        <v>0.2</v>
      </c>
      <c r="L52" s="1">
        <v>0</v>
      </c>
    </row>
    <row r="53" spans="1:13" ht="30" customHeight="1">
      <c r="A53">
        <v>49</v>
      </c>
      <c r="B53" t="str">
        <f>CONCATENATE(Table13[lang],"-",Table13[term])</f>
        <v>german-sk3g</v>
      </c>
      <c r="C53" t="s">
        <v>4</v>
      </c>
      <c r="D53" t="s">
        <v>19</v>
      </c>
      <c r="E53" t="s">
        <v>9</v>
      </c>
      <c r="F53" s="1">
        <v>0.86</v>
      </c>
      <c r="G53" s="1">
        <v>0.88</v>
      </c>
      <c r="H53" s="1">
        <v>0.75</v>
      </c>
      <c r="I53" s="1">
        <v>0.5</v>
      </c>
      <c r="J53" s="1">
        <v>0</v>
      </c>
      <c r="K53" s="1">
        <v>0.33</v>
      </c>
      <c r="L53" s="1">
        <v>0.5</v>
      </c>
    </row>
    <row r="54" spans="1:13" ht="30" customHeight="1">
      <c r="A54">
        <v>50</v>
      </c>
      <c r="B54" t="str">
        <f>CONCATENATE(Table13[lang],"-",Table13[term])</f>
        <v>russian-sk3g</v>
      </c>
      <c r="C54" t="s">
        <v>4</v>
      </c>
      <c r="D54" t="s">
        <v>19</v>
      </c>
      <c r="E54" t="s">
        <v>10</v>
      </c>
      <c r="F54" s="1">
        <v>1</v>
      </c>
      <c r="G54" s="1">
        <v>0.88</v>
      </c>
      <c r="H54" s="1">
        <v>0.62</v>
      </c>
      <c r="I54" s="1">
        <v>0.67</v>
      </c>
      <c r="J54" s="1">
        <v>0</v>
      </c>
      <c r="K54" s="1">
        <v>0</v>
      </c>
      <c r="L54" s="1">
        <v>0</v>
      </c>
    </row>
    <row r="57" spans="1:13" ht="30" customHeight="1">
      <c r="B57" t="s">
        <v>25</v>
      </c>
      <c r="C57" t="s">
        <v>23</v>
      </c>
      <c r="D57" t="s">
        <v>21</v>
      </c>
      <c r="E57" t="s">
        <v>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30" customHeight="1">
      <c r="B58" t="str">
        <f>CONCATENATE(Table3[lang],"-",Table3[term])</f>
        <v>arabic-1g</v>
      </c>
      <c r="C58" t="s">
        <v>0</v>
      </c>
      <c r="D58" t="s">
        <v>24</v>
      </c>
      <c r="E58" t="s">
        <v>6</v>
      </c>
      <c r="F58" s="1">
        <f>_xlfn.LET(_xlpm.r,$B58,_xlpm.d,_xlfn.XLOOKUP(_xlpm.r,$B$2:$B$26,F$2:F$26),_xlpm.p,_xlfn.XLOOKUP(_xlpm.r,$B$30:$B$54,F$30:F$54),IFERROR(2*_xlpm.d*_xlpm.p/(_xlpm.d+_xlpm.p),0))</f>
        <v>0.54887096774193533</v>
      </c>
      <c r="G58" s="1">
        <f>_xlfn.LET(_xlpm.r,$B58,_xlpm.d,_xlfn.XLOOKUP(_xlpm.r,$B$2:$B$26,G$2:G$26),_xlpm.p,_xlfn.XLOOKUP(_xlpm.r,$B$30:$B$54,G$30:G$54),IFERROR(2*_xlpm.d*_xlpm.p/(_xlpm.d+_xlpm.p),0))</f>
        <v>0.42869565217391309</v>
      </c>
      <c r="H58" s="1">
        <f>_xlfn.LET(_xlpm.r,$B58,_xlpm.d,_xlfn.XLOOKUP(_xlpm.r,$B$2:$B$26,H$2:H$26),_xlpm.p,_xlfn.XLOOKUP(_xlpm.r,$B$30:$B$54,H$30:H$54),IFERROR(2*_xlpm.d*_xlpm.p/(_xlpm.d+_xlpm.p),0))</f>
        <v>0.41349397590361442</v>
      </c>
      <c r="I58" s="1">
        <f>_xlfn.LET(_xlpm.r,$B58,_xlpm.d,_xlfn.XLOOKUP(_xlpm.r,$B$2:$B$26,I$2:I$26),_xlpm.p,_xlfn.XLOOKUP(_xlpm.r,$B$30:$B$54,I$30:I$54),IFERROR(2*_xlpm.d*_xlpm.p/(_xlpm.d+_xlpm.p),0))</f>
        <v>0.25735849056603771</v>
      </c>
      <c r="J58" s="1">
        <f>_xlfn.LET(_xlpm.r,$B58,_xlpm.d,_xlfn.XLOOKUP(_xlpm.r,$B$2:$B$26,J$2:J$26),_xlpm.p,_xlfn.XLOOKUP(_xlpm.r,$B$30:$B$54,J$30:J$54),IFERROR(2*_xlpm.d*_xlpm.p/(_xlpm.d+_xlpm.p),0))</f>
        <v>0.16372093023255815</v>
      </c>
      <c r="K58" s="1">
        <f>_xlfn.LET(_xlpm.r,$B58,_xlpm.d,_xlfn.XLOOKUP(_xlpm.r,$B$2:$B$26,K$2:K$26),_xlpm.p,_xlfn.XLOOKUP(_xlpm.r,$B$30:$B$54,K$30:K$54),IFERROR(2*_xlpm.d*_xlpm.p/(_xlpm.d+_xlpm.p),0))</f>
        <v>0.37342105263157893</v>
      </c>
      <c r="L58" s="1">
        <f>_xlfn.LET(_xlpm.r,$B58,_xlpm.d,_xlfn.XLOOKUP(_xlpm.r,$B$2:$B$26,L$2:L$26),_xlpm.p,_xlfn.XLOOKUP(_xlpm.r,$B$30:$B$54,L$30:L$54),IFERROR(2*_xlpm.d*_xlpm.p/(_xlpm.d+_xlpm.p),0))</f>
        <v>0.41800000000000004</v>
      </c>
    </row>
    <row r="59" spans="1:13" ht="30" customHeight="1">
      <c r="B59" t="str">
        <f>CONCATENATE(Table3[lang],"-",Table3[term])</f>
        <v>arabic-2g</v>
      </c>
      <c r="C59" t="s">
        <v>1</v>
      </c>
      <c r="D59" t="s">
        <v>24</v>
      </c>
      <c r="E59" t="s">
        <v>6</v>
      </c>
      <c r="F59" s="1">
        <f>_xlfn.LET(_xlpm.r,$B59,_xlpm.d,_xlfn.XLOOKUP(_xlpm.r,$B$2:$B$26,F$2:F$26),_xlpm.p,_xlfn.XLOOKUP(_xlpm.r,$B$30:$B$54,F$30:F$54),IFERROR(2*_xlpm.d*_xlpm.p/(_xlpm.d+_xlpm.p),0))</f>
        <v>0</v>
      </c>
      <c r="G59" s="1">
        <f>_xlfn.LET(_xlpm.r,$B59,_xlpm.d,_xlfn.XLOOKUP(_xlpm.r,$B$2:$B$26,G$2:G$26),_xlpm.p,_xlfn.XLOOKUP(_xlpm.r,$B$30:$B$54,G$30:G$54),IFERROR(2*_xlpm.d*_xlpm.p/(_xlpm.d+_xlpm.p),0))</f>
        <v>0.45553398058252426</v>
      </c>
      <c r="H59" s="1">
        <f>_xlfn.LET(_xlpm.r,$B59,_xlpm.d,_xlfn.XLOOKUP(_xlpm.r,$B$2:$B$26,H$2:H$26),_xlpm.p,_xlfn.XLOOKUP(_xlpm.r,$B$30:$B$54,H$30:H$54),IFERROR(2*_xlpm.d*_xlpm.p/(_xlpm.d+_xlpm.p),0))</f>
        <v>0.4412903225806451</v>
      </c>
      <c r="I59" s="1">
        <f>_xlfn.LET(_xlpm.r,$B59,_xlpm.d,_xlfn.XLOOKUP(_xlpm.r,$B$2:$B$26,I$2:I$26),_xlpm.p,_xlfn.XLOOKUP(_xlpm.r,$B$30:$B$54,I$30:I$54),IFERROR(2*_xlpm.d*_xlpm.p/(_xlpm.d+_xlpm.p),0))</f>
        <v>0.38271604938271603</v>
      </c>
      <c r="J59" s="1">
        <f>_xlfn.LET(_xlpm.r,$B59,_xlpm.d,_xlfn.XLOOKUP(_xlpm.r,$B$2:$B$26,J$2:J$26),_xlpm.p,_xlfn.XLOOKUP(_xlpm.r,$B$30:$B$54,J$30:J$54),IFERROR(2*_xlpm.d*_xlpm.p/(_xlpm.d+_xlpm.p),0))</f>
        <v>0.3705263157894737</v>
      </c>
      <c r="K59" s="1">
        <f>_xlfn.LET(_xlpm.r,$B59,_xlpm.d,_xlfn.XLOOKUP(_xlpm.r,$B$2:$B$26,K$2:K$26),_xlpm.p,_xlfn.XLOOKUP(_xlpm.r,$B$30:$B$54,K$30:K$54),IFERROR(2*_xlpm.d*_xlpm.p/(_xlpm.d+_xlpm.p),0))</f>
        <v>0.33882352941176475</v>
      </c>
      <c r="L59" s="1">
        <f>_xlfn.LET(_xlpm.r,$B59,_xlpm.d,_xlfn.XLOOKUP(_xlpm.r,$B$2:$B$26,L$2:L$26),_xlpm.p,_xlfn.XLOOKUP(_xlpm.r,$B$30:$B$54,L$30:L$54),IFERROR(2*_xlpm.d*_xlpm.p/(_xlpm.d+_xlpm.p),0))</f>
        <v>0.27272727272727271</v>
      </c>
    </row>
    <row r="60" spans="1:13" ht="30" customHeight="1">
      <c r="B60" t="str">
        <f>CONCATENATE(Table3[lang],"-",Table3[term])</f>
        <v>arabic-3g</v>
      </c>
      <c r="C60" t="s">
        <v>2</v>
      </c>
      <c r="D60" t="s">
        <v>24</v>
      </c>
      <c r="E60" t="s">
        <v>6</v>
      </c>
      <c r="F60" s="1">
        <f>_xlfn.LET(_xlpm.r,$B60,_xlpm.d,_xlfn.XLOOKUP(_xlpm.r,$B$2:$B$26,F$2:F$26),_xlpm.p,_xlfn.XLOOKUP(_xlpm.r,$B$30:$B$54,F$30:F$54),IFERROR(2*_xlpm.d*_xlpm.p/(_xlpm.d+_xlpm.p),0))</f>
        <v>0.41425287356321838</v>
      </c>
      <c r="G60" s="1">
        <f>_xlfn.LET(_xlpm.r,$B60,_xlpm.d,_xlfn.XLOOKUP(_xlpm.r,$B$2:$B$26,G$2:G$26),_xlpm.p,_xlfn.XLOOKUP(_xlpm.r,$B$30:$B$54,G$30:G$54),IFERROR(2*_xlpm.d*_xlpm.p/(_xlpm.d+_xlpm.p),0))</f>
        <v>0.39024390243902435</v>
      </c>
      <c r="H60" s="1">
        <f>_xlfn.LET(_xlpm.r,$B60,_xlpm.d,_xlfn.XLOOKUP(_xlpm.r,$B$2:$B$26,H$2:H$26),_xlpm.p,_xlfn.XLOOKUP(_xlpm.r,$B$30:$B$54,H$30:H$54),IFERROR(2*_xlpm.d*_xlpm.p/(_xlpm.d+_xlpm.p),0))</f>
        <v>0.45980952380952378</v>
      </c>
      <c r="I60" s="1">
        <f>_xlfn.LET(_xlpm.r,$B60,_xlpm.d,_xlfn.XLOOKUP(_xlpm.r,$B$2:$B$26,I$2:I$26),_xlpm.p,_xlfn.XLOOKUP(_xlpm.r,$B$30:$B$54,I$30:I$54),IFERROR(2*_xlpm.d*_xlpm.p/(_xlpm.d+_xlpm.p),0))</f>
        <v>0.39905882352941174</v>
      </c>
      <c r="J60" s="1">
        <f>_xlfn.LET(_xlpm.r,$B60,_xlpm.d,_xlfn.XLOOKUP(_xlpm.r,$B$2:$B$26,J$2:J$26),_xlpm.p,_xlfn.XLOOKUP(_xlpm.r,$B$30:$B$54,J$30:J$54),IFERROR(2*_xlpm.d*_xlpm.p/(_xlpm.d+_xlpm.p),0))</f>
        <v>0.44210526315789472</v>
      </c>
      <c r="K60" s="1">
        <f>_xlfn.LET(_xlpm.r,$B60,_xlpm.d,_xlfn.XLOOKUP(_xlpm.r,$B$2:$B$26,K$2:K$26),_xlpm.p,_xlfn.XLOOKUP(_xlpm.r,$B$30:$B$54,K$30:K$54),IFERROR(2*_xlpm.d*_xlpm.p/(_xlpm.d+_xlpm.p),0))</f>
        <v>0</v>
      </c>
      <c r="L60" s="1">
        <f>_xlfn.LET(_xlpm.r,$B60,_xlpm.d,_xlfn.XLOOKUP(_xlpm.r,$B$2:$B$26,L$2:L$26),_xlpm.p,_xlfn.XLOOKUP(_xlpm.r,$B$30:$B$54,L$30:L$54),IFERROR(2*_xlpm.d*_xlpm.p/(_xlpm.d+_xlpm.p),0))</f>
        <v>0</v>
      </c>
    </row>
    <row r="61" spans="1:13" ht="30" customHeight="1">
      <c r="B61" t="str">
        <f>CONCATENATE(Table3[lang],"-",Table3[term])</f>
        <v>arabic-sk2g</v>
      </c>
      <c r="C61" t="s">
        <v>3</v>
      </c>
      <c r="D61" t="s">
        <v>24</v>
      </c>
      <c r="E61" t="s">
        <v>6</v>
      </c>
      <c r="F61" s="1">
        <f>_xlfn.LET(_xlpm.r,$B61,_xlpm.d,_xlfn.XLOOKUP(_xlpm.r,$B$2:$B$26,F$2:F$26),_xlpm.p,_xlfn.XLOOKUP(_xlpm.r,$B$30:$B$54,F$30:F$54),IFERROR(2*_xlpm.d*_xlpm.p/(_xlpm.d+_xlpm.p),0))</f>
        <v>0.4287640449438202</v>
      </c>
      <c r="G61" s="1">
        <f>_xlfn.LET(_xlpm.r,$B61,_xlpm.d,_xlfn.XLOOKUP(_xlpm.r,$B$2:$B$26,G$2:G$26),_xlpm.p,_xlfn.XLOOKUP(_xlpm.r,$B$30:$B$54,G$30:G$54),IFERROR(2*_xlpm.d*_xlpm.p/(_xlpm.d+_xlpm.p),0))</f>
        <v>0.42022471910112358</v>
      </c>
      <c r="H61" s="1">
        <f>_xlfn.LET(_xlpm.r,$B61,_xlpm.d,_xlfn.XLOOKUP(_xlpm.r,$B$2:$B$26,H$2:H$26),_xlpm.p,_xlfn.XLOOKUP(_xlpm.r,$B$30:$B$54,H$30:H$54),IFERROR(2*_xlpm.d*_xlpm.p/(_xlpm.d+_xlpm.p),0))</f>
        <v>0.39024390243902435</v>
      </c>
      <c r="I61" s="1">
        <f>_xlfn.LET(_xlpm.r,$B61,_xlpm.d,_xlfn.XLOOKUP(_xlpm.r,$B$2:$B$26,I$2:I$26),_xlpm.p,_xlfn.XLOOKUP(_xlpm.r,$B$30:$B$54,I$30:I$54),IFERROR(2*_xlpm.d*_xlpm.p/(_xlpm.d+_xlpm.p),0))</f>
        <v>0.29699999999999999</v>
      </c>
      <c r="J61" s="1">
        <f>_xlfn.LET(_xlpm.r,$B61,_xlpm.d,_xlfn.XLOOKUP(_xlpm.r,$B$2:$B$26,J$2:J$26),_xlpm.p,_xlfn.XLOOKUP(_xlpm.r,$B$30:$B$54,J$30:J$54),IFERROR(2*_xlpm.d*_xlpm.p/(_xlpm.d+_xlpm.p),0))</f>
        <v>0.32492307692307693</v>
      </c>
      <c r="K61" s="1">
        <f>_xlfn.LET(_xlpm.r,$B61,_xlpm.d,_xlfn.XLOOKUP(_xlpm.r,$B$2:$B$26,K$2:K$26),_xlpm.p,_xlfn.XLOOKUP(_xlpm.r,$B$30:$B$54,K$30:K$54),IFERROR(2*_xlpm.d*_xlpm.p/(_xlpm.d+_xlpm.p),0))</f>
        <v>0.38271604938271603</v>
      </c>
      <c r="L61" s="1">
        <f>_xlfn.LET(_xlpm.r,$B61,_xlpm.d,_xlfn.XLOOKUP(_xlpm.r,$B$2:$B$26,L$2:L$26),_xlpm.p,_xlfn.XLOOKUP(_xlpm.r,$B$30:$B$54,L$30:L$54),IFERROR(2*_xlpm.d*_xlpm.p/(_xlpm.d+_xlpm.p),0))</f>
        <v>0.25961538461538464</v>
      </c>
    </row>
    <row r="62" spans="1:13" ht="30" customHeight="1">
      <c r="B62" t="str">
        <f>CONCATENATE(Table3[lang],"-",Table3[term])</f>
        <v>arabic-sk3g</v>
      </c>
      <c r="C62" t="s">
        <v>4</v>
      </c>
      <c r="D62" t="s">
        <v>24</v>
      </c>
      <c r="E62" t="s">
        <v>6</v>
      </c>
      <c r="F62" s="1">
        <f>_xlfn.LET(_xlpm.r,$B62,_xlpm.d,_xlfn.XLOOKUP(_xlpm.r,$B$2:$B$26,F$2:F$26),_xlpm.p,_xlfn.XLOOKUP(_xlpm.r,$B$30:$B$54,F$30:F$54),IFERROR(2*_xlpm.d*_xlpm.p/(_xlpm.d+_xlpm.p),0))</f>
        <v>0.45980392156862743</v>
      </c>
      <c r="G62" s="1">
        <f>_xlfn.LET(_xlpm.r,$B62,_xlpm.d,_xlfn.XLOOKUP(_xlpm.r,$B$2:$B$26,G$2:G$26),_xlpm.p,_xlfn.XLOOKUP(_xlpm.r,$B$30:$B$54,G$30:G$54),IFERROR(2*_xlpm.d*_xlpm.p/(_xlpm.d+_xlpm.p),0))</f>
        <v>0.45553398058252426</v>
      </c>
      <c r="H62" s="1">
        <f>_xlfn.LET(_xlpm.r,$B62,_xlpm.d,_xlfn.XLOOKUP(_xlpm.r,$B$2:$B$26,H$2:H$26),_xlpm.p,_xlfn.XLOOKUP(_xlpm.r,$B$30:$B$54,H$30:H$54),IFERROR(2*_xlpm.d*_xlpm.p/(_xlpm.d+_xlpm.p),0))</f>
        <v>0.31428571428571428</v>
      </c>
      <c r="I62" s="1">
        <f>_xlfn.LET(_xlpm.r,$B62,_xlpm.d,_xlfn.XLOOKUP(_xlpm.r,$B$2:$B$26,I$2:I$26),_xlpm.p,_xlfn.XLOOKUP(_xlpm.r,$B$30:$B$54,I$30:I$54),IFERROR(2*_xlpm.d*_xlpm.p/(_xlpm.d+_xlpm.p),0))</f>
        <v>0.236734693877551</v>
      </c>
      <c r="J62" s="1">
        <f>_xlfn.LET(_xlpm.r,$B62,_xlpm.d,_xlfn.XLOOKUP(_xlpm.r,$B$2:$B$26,J$2:J$26),_xlpm.p,_xlfn.XLOOKUP(_xlpm.r,$B$30:$B$54,J$30:J$54),IFERROR(2*_xlpm.d*_xlpm.p/(_xlpm.d+_xlpm.p),0))</f>
        <v>0.32492307692307693</v>
      </c>
      <c r="K62" s="1">
        <f>_xlfn.LET(_xlpm.r,$B62,_xlpm.d,_xlfn.XLOOKUP(_xlpm.r,$B$2:$B$26,K$2:K$26),_xlpm.p,_xlfn.XLOOKUP(_xlpm.r,$B$30:$B$54,K$30:K$54),IFERROR(2*_xlpm.d*_xlpm.p/(_xlpm.d+_xlpm.p),0))</f>
        <v>0</v>
      </c>
      <c r="L62" s="1">
        <f>_xlfn.LET(_xlpm.r,$B62,_xlpm.d,_xlfn.XLOOKUP(_xlpm.r,$B$2:$B$26,L$2:L$26),_xlpm.p,_xlfn.XLOOKUP(_xlpm.r,$B$30:$B$54,L$30:L$54),IFERROR(2*_xlpm.d*_xlpm.p/(_xlpm.d+_xlpm.p),0))</f>
        <v>0.25961538461538464</v>
      </c>
    </row>
    <row r="63" spans="1:13" ht="30" customHeight="1">
      <c r="B63" t="str">
        <f>CONCATENATE(Table3[lang],"-",Table3[term])</f>
        <v>english-1g</v>
      </c>
      <c r="C63" t="s">
        <v>0</v>
      </c>
      <c r="D63" t="s">
        <v>24</v>
      </c>
      <c r="E63" t="s">
        <v>7</v>
      </c>
      <c r="F63" s="1">
        <f>_xlfn.LET(_xlpm.r,$B63,_xlpm.d,_xlfn.XLOOKUP(_xlpm.r,$B$2:$B$26,F$2:F$26),_xlpm.p,_xlfn.XLOOKUP(_xlpm.r,$B$30:$B$54,F$30:F$54),IFERROR(2*_xlpm.d*_xlpm.p/(_xlpm.d+_xlpm.p),0))</f>
        <v>0.64864864864864868</v>
      </c>
      <c r="G63" s="1">
        <f>_xlfn.LET(_xlpm.r,$B63,_xlpm.d,_xlfn.XLOOKUP(_xlpm.r,$B$2:$B$26,G$2:G$26),_xlpm.p,_xlfn.XLOOKUP(_xlpm.r,$B$30:$B$54,G$30:G$54),IFERROR(2*_xlpm.d*_xlpm.p/(_xlpm.d+_xlpm.p),0))</f>
        <v>0.51982142857142855</v>
      </c>
      <c r="H63" s="1">
        <f>_xlfn.LET(_xlpm.r,$B63,_xlpm.d,_xlfn.XLOOKUP(_xlpm.r,$B$2:$B$26,H$2:H$26),_xlpm.p,_xlfn.XLOOKUP(_xlpm.r,$B$30:$B$54,H$30:H$54),IFERROR(2*_xlpm.d*_xlpm.p/(_xlpm.d+_xlpm.p),0))</f>
        <v>0.46639175257731957</v>
      </c>
      <c r="I63" s="1">
        <f>_xlfn.LET(_xlpm.r,$B63,_xlpm.d,_xlfn.XLOOKUP(_xlpm.r,$B$2:$B$26,I$2:I$26),_xlpm.p,_xlfn.XLOOKUP(_xlpm.r,$B$30:$B$54,I$30:I$54),IFERROR(2*_xlpm.d*_xlpm.p/(_xlpm.d+_xlpm.p),0))</f>
        <v>0.45108910891089116</v>
      </c>
      <c r="J63" s="1">
        <f>_xlfn.LET(_xlpm.r,$B63,_xlpm.d,_xlfn.XLOOKUP(_xlpm.r,$B$2:$B$26,J$2:J$26),_xlpm.p,_xlfn.XLOOKUP(_xlpm.r,$B$30:$B$54,J$30:J$54),IFERROR(2*_xlpm.d*_xlpm.p/(_xlpm.d+_xlpm.p),0))</f>
        <v>0.46891089108910894</v>
      </c>
      <c r="K63" s="1">
        <f>_xlfn.LET(_xlpm.r,$B63,_xlpm.d,_xlfn.XLOOKUP(_xlpm.r,$B$2:$B$26,K$2:K$26),_xlpm.p,_xlfn.XLOOKUP(_xlpm.r,$B$30:$B$54,K$30:K$54),IFERROR(2*_xlpm.d*_xlpm.p/(_xlpm.d+_xlpm.p),0))</f>
        <v>0.33492537313432835</v>
      </c>
      <c r="L63" s="1">
        <f>_xlfn.LET(_xlpm.r,$B63,_xlpm.d,_xlfn.XLOOKUP(_xlpm.r,$B$2:$B$26,L$2:L$26),_xlpm.p,_xlfn.XLOOKUP(_xlpm.r,$B$30:$B$54,L$30:L$54),IFERROR(2*_xlpm.d*_xlpm.p/(_xlpm.d+_xlpm.p),0))</f>
        <v>0.34742857142857148</v>
      </c>
    </row>
    <row r="64" spans="1:13" ht="30" customHeight="1">
      <c r="B64" t="str">
        <f>CONCATENATE(Table3[lang],"-",Table3[term])</f>
        <v>english-2g</v>
      </c>
      <c r="C64" t="s">
        <v>1</v>
      </c>
      <c r="D64" t="s">
        <v>24</v>
      </c>
      <c r="E64" t="s">
        <v>7</v>
      </c>
      <c r="F64" s="1">
        <f>_xlfn.LET(_xlpm.r,$B64,_xlpm.d,_xlfn.XLOOKUP(_xlpm.r,$B$2:$B$26,F$2:F$26),_xlpm.p,_xlfn.XLOOKUP(_xlpm.r,$B$30:$B$54,F$30:F$54),IFERROR(2*_xlpm.d*_xlpm.p/(_xlpm.d+_xlpm.p),0))</f>
        <v>0.39024390243902435</v>
      </c>
      <c r="G64" s="1">
        <f>_xlfn.LET(_xlpm.r,$B64,_xlpm.d,_xlfn.XLOOKUP(_xlpm.r,$B$2:$B$26,G$2:G$26),_xlpm.p,_xlfn.XLOOKUP(_xlpm.r,$B$30:$B$54,G$30:G$54),IFERROR(2*_xlpm.d*_xlpm.p/(_xlpm.d+_xlpm.p),0))</f>
        <v>0.47775700934579446</v>
      </c>
      <c r="H64" s="1">
        <f>_xlfn.LET(_xlpm.r,$B64,_xlpm.d,_xlfn.XLOOKUP(_xlpm.r,$B$2:$B$26,H$2:H$26),_xlpm.p,_xlfn.XLOOKUP(_xlpm.r,$B$30:$B$54,H$30:H$54),IFERROR(2*_xlpm.d*_xlpm.p/(_xlpm.d+_xlpm.p),0))</f>
        <v>0.43916666666666671</v>
      </c>
      <c r="I64" s="1">
        <f>_xlfn.LET(_xlpm.r,$B64,_xlpm.d,_xlfn.XLOOKUP(_xlpm.r,$B$2:$B$26,I$2:I$26),_xlpm.p,_xlfn.XLOOKUP(_xlpm.r,$B$30:$B$54,I$30:I$54),IFERROR(2*_xlpm.d*_xlpm.p/(_xlpm.d+_xlpm.p),0))</f>
        <v>0.47547169811320755</v>
      </c>
      <c r="J64" s="1">
        <f>_xlfn.LET(_xlpm.r,$B64,_xlpm.d,_xlfn.XLOOKUP(_xlpm.r,$B$2:$B$26,J$2:J$26),_xlpm.p,_xlfn.XLOOKUP(_xlpm.r,$B$30:$B$54,J$30:J$54),IFERROR(2*_xlpm.d*_xlpm.p/(_xlpm.d+_xlpm.p),0))</f>
        <v>0.45553398058252426</v>
      </c>
      <c r="K64" s="1">
        <f>_xlfn.LET(_xlpm.r,$B64,_xlpm.d,_xlfn.XLOOKUP(_xlpm.r,$B$2:$B$26,K$2:K$26),_xlpm.p,_xlfn.XLOOKUP(_xlpm.r,$B$30:$B$54,K$30:K$54),IFERROR(2*_xlpm.d*_xlpm.p/(_xlpm.d+_xlpm.p),0))</f>
        <v>0.30491803278688523</v>
      </c>
      <c r="L64" s="1">
        <f>_xlfn.LET(_xlpm.r,$B64,_xlpm.d,_xlfn.XLOOKUP(_xlpm.r,$B$2:$B$26,L$2:L$26),_xlpm.p,_xlfn.XLOOKUP(_xlpm.r,$B$30:$B$54,L$30:L$54),IFERROR(2*_xlpm.d*_xlpm.p/(_xlpm.d+_xlpm.p),0))</f>
        <v>0.27272727272727271</v>
      </c>
    </row>
    <row r="65" spans="2:12" ht="30" customHeight="1">
      <c r="B65" t="str">
        <f>CONCATENATE(Table3[lang],"-",Table3[term])</f>
        <v>english-3g</v>
      </c>
      <c r="C65" t="s">
        <v>2</v>
      </c>
      <c r="D65" t="s">
        <v>24</v>
      </c>
      <c r="E65" t="s">
        <v>7</v>
      </c>
      <c r="F65" s="1">
        <f>_xlfn.LET(_xlpm.r,$B65,_xlpm.d,_xlfn.XLOOKUP(_xlpm.r,$B$2:$B$26,F$2:F$26),_xlpm.p,_xlfn.XLOOKUP(_xlpm.r,$B$30:$B$54,F$30:F$54),IFERROR(2*_xlpm.d*_xlpm.p/(_xlpm.d+_xlpm.p),0))</f>
        <v>0.39100000000000001</v>
      </c>
      <c r="G65" s="1">
        <f>_xlfn.LET(_xlpm.r,$B65,_xlpm.d,_xlfn.XLOOKUP(_xlpm.r,$B$2:$B$26,G$2:G$26),_xlpm.p,_xlfn.XLOOKUP(_xlpm.r,$B$30:$B$54,G$30:G$54),IFERROR(2*_xlpm.d*_xlpm.p/(_xlpm.d+_xlpm.p),0))</f>
        <v>0.52132231404958684</v>
      </c>
      <c r="H65" s="1">
        <f>_xlfn.LET(_xlpm.r,$B65,_xlpm.d,_xlfn.XLOOKUP(_xlpm.r,$B$2:$B$26,H$2:H$26),_xlpm.p,_xlfn.XLOOKUP(_xlpm.r,$B$30:$B$54,H$30:H$54),IFERROR(2*_xlpm.d*_xlpm.p/(_xlpm.d+_xlpm.p),0))</f>
        <v>0.50093457943925235</v>
      </c>
      <c r="I65" s="1">
        <f>_xlfn.LET(_xlpm.r,$B65,_xlpm.d,_xlfn.XLOOKUP(_xlpm.r,$B$2:$B$26,I$2:I$26),_xlpm.p,_xlfn.XLOOKUP(_xlpm.r,$B$30:$B$54,I$30:I$54),IFERROR(2*_xlpm.d*_xlpm.p/(_xlpm.d+_xlpm.p),0))</f>
        <v>0.48220183486238533</v>
      </c>
      <c r="J65" s="1">
        <f>_xlfn.LET(_xlpm.r,$B65,_xlpm.d,_xlfn.XLOOKUP(_xlpm.r,$B$2:$B$26,J$2:J$26),_xlpm.p,_xlfn.XLOOKUP(_xlpm.r,$B$30:$B$54,J$30:J$54),IFERROR(2*_xlpm.d*_xlpm.p/(_xlpm.d+_xlpm.p),0))</f>
        <v>0.52095999999999998</v>
      </c>
      <c r="K65" s="1">
        <f>_xlfn.LET(_xlpm.r,$B65,_xlpm.d,_xlfn.XLOOKUP(_xlpm.r,$B$2:$B$26,K$2:K$26),_xlpm.p,_xlfn.XLOOKUP(_xlpm.r,$B$30:$B$54,K$30:K$54),IFERROR(2*_xlpm.d*_xlpm.p/(_xlpm.d+_xlpm.p),0))</f>
        <v>0.29491525423728815</v>
      </c>
      <c r="L65" s="1">
        <f>_xlfn.LET(_xlpm.r,$B65,_xlpm.d,_xlfn.XLOOKUP(_xlpm.r,$B$2:$B$26,L$2:L$26),_xlpm.p,_xlfn.XLOOKUP(_xlpm.r,$B$30:$B$54,L$30:L$54),IFERROR(2*_xlpm.d*_xlpm.p/(_xlpm.d+_xlpm.p),0))</f>
        <v>0.27272727272727271</v>
      </c>
    </row>
    <row r="66" spans="2:12" ht="30" customHeight="1">
      <c r="B66" t="str">
        <f>CONCATENATE(Table3[lang],"-",Table3[term])</f>
        <v>english-sk2g</v>
      </c>
      <c r="C66" t="s">
        <v>3</v>
      </c>
      <c r="D66" t="s">
        <v>24</v>
      </c>
      <c r="E66" t="s">
        <v>7</v>
      </c>
      <c r="F66" s="1">
        <f>_xlfn.LET(_xlpm.r,$B66,_xlpm.d,_xlfn.XLOOKUP(_xlpm.r,$B$2:$B$26,F$2:F$26),_xlpm.p,_xlfn.XLOOKUP(_xlpm.r,$B$30:$B$54,F$30:F$54),IFERROR(2*_xlpm.d*_xlpm.p/(_xlpm.d+_xlpm.p),0))</f>
        <v>0.46891089108910894</v>
      </c>
      <c r="G66" s="1">
        <f>_xlfn.LET(_xlpm.r,$B66,_xlpm.d,_xlfn.XLOOKUP(_xlpm.r,$B$2:$B$26,G$2:G$26),_xlpm.p,_xlfn.XLOOKUP(_xlpm.r,$B$30:$B$54,G$30:G$54),IFERROR(2*_xlpm.d*_xlpm.p/(_xlpm.d+_xlpm.p),0))</f>
        <v>0.51739837398373978</v>
      </c>
      <c r="H66" s="1">
        <f>_xlfn.LET(_xlpm.r,$B66,_xlpm.d,_xlfn.XLOOKUP(_xlpm.r,$B$2:$B$26,H$2:H$26),_xlpm.p,_xlfn.XLOOKUP(_xlpm.r,$B$30:$B$54,H$30:H$54),IFERROR(2*_xlpm.d*_xlpm.p/(_xlpm.d+_xlpm.p),0))</f>
        <v>0.50091743119266052</v>
      </c>
      <c r="I66" s="1">
        <f>_xlfn.LET(_xlpm.r,$B66,_xlpm.d,_xlfn.XLOOKUP(_xlpm.r,$B$2:$B$26,I$2:I$26),_xlpm.p,_xlfn.XLOOKUP(_xlpm.r,$B$30:$B$54,I$30:I$54),IFERROR(2*_xlpm.d*_xlpm.p/(_xlpm.d+_xlpm.p),0))</f>
        <v>0.58156028368794321</v>
      </c>
      <c r="J66" s="1">
        <f>_xlfn.LET(_xlpm.r,$B66,_xlpm.d,_xlfn.XLOOKUP(_xlpm.r,$B$2:$B$26,J$2:J$26),_xlpm.p,_xlfn.XLOOKUP(_xlpm.r,$B$30:$B$54,J$30:J$54),IFERROR(2*_xlpm.d*_xlpm.p/(_xlpm.d+_xlpm.p),0))</f>
        <v>0.46530612244897956</v>
      </c>
      <c r="K66" s="1">
        <f>_xlfn.LET(_xlpm.r,$B66,_xlpm.d,_xlfn.XLOOKUP(_xlpm.r,$B$2:$B$26,K$2:K$26),_xlpm.p,_xlfn.XLOOKUP(_xlpm.r,$B$30:$B$54,K$30:K$54),IFERROR(2*_xlpm.d*_xlpm.p/(_xlpm.d+_xlpm.p),0))</f>
        <v>0.39759036144578314</v>
      </c>
      <c r="L66" s="1">
        <f>_xlfn.LET(_xlpm.r,$B66,_xlpm.d,_xlfn.XLOOKUP(_xlpm.r,$B$2:$B$26,L$2:L$26),_xlpm.p,_xlfn.XLOOKUP(_xlpm.r,$B$30:$B$54,L$30:L$54),IFERROR(2*_xlpm.d*_xlpm.p/(_xlpm.d+_xlpm.p),0))</f>
        <v>0</v>
      </c>
    </row>
    <row r="67" spans="2:12" ht="30" customHeight="1">
      <c r="B67" t="str">
        <f>CONCATENATE(Table3[lang],"-",Table3[term])</f>
        <v>english-sk3g</v>
      </c>
      <c r="C67" t="s">
        <v>4</v>
      </c>
      <c r="D67" t="s">
        <v>24</v>
      </c>
      <c r="E67" t="s">
        <v>7</v>
      </c>
      <c r="F67" s="1">
        <f>_xlfn.LET(_xlpm.r,$B67,_xlpm.d,_xlfn.XLOOKUP(_xlpm.r,$B$2:$B$26,F$2:F$26),_xlpm.p,_xlfn.XLOOKUP(_xlpm.r,$B$30:$B$54,F$30:F$54),IFERROR(2*_xlpm.d*_xlpm.p/(_xlpm.d+_xlpm.p),0))</f>
        <v>0.44210526315789472</v>
      </c>
      <c r="G67" s="1">
        <f>_xlfn.LET(_xlpm.r,$B67,_xlpm.d,_xlfn.XLOOKUP(_xlpm.r,$B$2:$B$26,G$2:G$26),_xlpm.p,_xlfn.XLOOKUP(_xlpm.r,$B$30:$B$54,G$30:G$54),IFERROR(2*_xlpm.d*_xlpm.p/(_xlpm.d+_xlpm.p),0))</f>
        <v>0.49049180327868858</v>
      </c>
      <c r="H67" s="1">
        <f>_xlfn.LET(_xlpm.r,$B67,_xlpm.d,_xlfn.XLOOKUP(_xlpm.r,$B$2:$B$26,H$2:H$26),_xlpm.p,_xlfn.XLOOKUP(_xlpm.r,$B$30:$B$54,H$30:H$54),IFERROR(2*_xlpm.d*_xlpm.p/(_xlpm.d+_xlpm.p),0))</f>
        <v>0.46834951456310681</v>
      </c>
      <c r="I67" s="1">
        <f>_xlfn.LET(_xlpm.r,$B67,_xlpm.d,_xlfn.XLOOKUP(_xlpm.r,$B$2:$B$26,I$2:I$26),_xlpm.p,_xlfn.XLOOKUP(_xlpm.r,$B$30:$B$54,I$30:I$54),IFERROR(2*_xlpm.d*_xlpm.p/(_xlpm.d+_xlpm.p),0))</f>
        <v>0.31968750000000001</v>
      </c>
      <c r="J67" s="1">
        <f>_xlfn.LET(_xlpm.r,$B67,_xlpm.d,_xlfn.XLOOKUP(_xlpm.r,$B$2:$B$26,J$2:J$26),_xlpm.p,_xlfn.XLOOKUP(_xlpm.r,$B$30:$B$54,J$30:J$54),IFERROR(2*_xlpm.d*_xlpm.p/(_xlpm.d+_xlpm.p),0))</f>
        <v>0.48239316239316243</v>
      </c>
      <c r="K67" s="1">
        <f>_xlfn.LET(_xlpm.r,$B67,_xlpm.d,_xlfn.XLOOKUP(_xlpm.r,$B$2:$B$26,K$2:K$26),_xlpm.p,_xlfn.XLOOKUP(_xlpm.r,$B$30:$B$54,K$30:K$54),IFERROR(2*_xlpm.d*_xlpm.p/(_xlpm.d+_xlpm.p),0))</f>
        <v>0.45980392156862743</v>
      </c>
      <c r="L67" s="1">
        <f>_xlfn.LET(_xlpm.r,$B67,_xlpm.d,_xlfn.XLOOKUP(_xlpm.r,$B$2:$B$26,L$2:L$26),_xlpm.p,_xlfn.XLOOKUP(_xlpm.r,$B$30:$B$54,L$30:L$54),IFERROR(2*_xlpm.d*_xlpm.p/(_xlpm.d+_xlpm.p),0))</f>
        <v>0.26415094339622641</v>
      </c>
    </row>
    <row r="68" spans="2:12" ht="30" customHeight="1">
      <c r="B68" t="str">
        <f>CONCATENATE(Table3[lang],"-",Table3[term])</f>
        <v>french-1g</v>
      </c>
      <c r="C68" t="s">
        <v>0</v>
      </c>
      <c r="D68" t="s">
        <v>24</v>
      </c>
      <c r="E68" t="s">
        <v>8</v>
      </c>
      <c r="F68" s="1">
        <f>_xlfn.LET(_xlpm.r,$B68,_xlpm.d,_xlfn.XLOOKUP(_xlpm.r,$B$2:$B$26,F$2:F$26),_xlpm.p,_xlfn.XLOOKUP(_xlpm.r,$B$30:$B$54,F$30:F$54),IFERROR(2*_xlpm.d*_xlpm.p/(_xlpm.d+_xlpm.p),0))</f>
        <v>0.71794871794871795</v>
      </c>
      <c r="G68" s="1">
        <f>_xlfn.LET(_xlpm.r,$B68,_xlpm.d,_xlfn.XLOOKUP(_xlpm.r,$B$2:$B$26,G$2:G$26),_xlpm.p,_xlfn.XLOOKUP(_xlpm.r,$B$30:$B$54,G$30:G$54),IFERROR(2*_xlpm.d*_xlpm.p/(_xlpm.d+_xlpm.p),0))</f>
        <v>0.71794871794871795</v>
      </c>
      <c r="H68" s="1">
        <f>_xlfn.LET(_xlpm.r,$B68,_xlpm.d,_xlfn.XLOOKUP(_xlpm.r,$B$2:$B$26,H$2:H$26),_xlpm.p,_xlfn.XLOOKUP(_xlpm.r,$B$30:$B$54,H$30:H$54),IFERROR(2*_xlpm.d*_xlpm.p/(_xlpm.d+_xlpm.p),0))</f>
        <v>0.5243697478991598</v>
      </c>
      <c r="I68" s="1">
        <f>_xlfn.LET(_xlpm.r,$B68,_xlpm.d,_xlfn.XLOOKUP(_xlpm.r,$B$2:$B$26,I$2:I$26),_xlpm.p,_xlfn.XLOOKUP(_xlpm.r,$B$30:$B$54,I$30:I$54),IFERROR(2*_xlpm.d*_xlpm.p/(_xlpm.d+_xlpm.p),0))</f>
        <v>0.49981981981981982</v>
      </c>
      <c r="J68" s="1">
        <f>_xlfn.LET(_xlpm.r,$B68,_xlpm.d,_xlfn.XLOOKUP(_xlpm.r,$B$2:$B$26,J$2:J$26),_xlpm.p,_xlfn.XLOOKUP(_xlpm.r,$B$30:$B$54,J$30:J$54),IFERROR(2*_xlpm.d*_xlpm.p/(_xlpm.d+_xlpm.p),0))</f>
        <v>0.50093457943925235</v>
      </c>
      <c r="K68" s="1">
        <f>_xlfn.LET(_xlpm.r,$B68,_xlpm.d,_xlfn.XLOOKUP(_xlpm.r,$B$2:$B$26,K$2:K$26),_xlpm.p,_xlfn.XLOOKUP(_xlpm.r,$B$30:$B$54,K$30:K$54),IFERROR(2*_xlpm.d*_xlpm.p/(_xlpm.d+_xlpm.p),0))</f>
        <v>0.27272727272727271</v>
      </c>
      <c r="L68" s="1">
        <f>_xlfn.LET(_xlpm.r,$B68,_xlpm.d,_xlfn.XLOOKUP(_xlpm.r,$B$2:$B$26,L$2:L$26),_xlpm.p,_xlfn.XLOOKUP(_xlpm.r,$B$30:$B$54,L$30:L$54),IFERROR(2*_xlpm.d*_xlpm.p/(_xlpm.d+_xlpm.p),0))</f>
        <v>0.2807017543859649</v>
      </c>
    </row>
    <row r="69" spans="2:12" ht="30" customHeight="1">
      <c r="B69" t="str">
        <f>CONCATENATE(Table3[lang],"-",Table3[term])</f>
        <v>french-2g</v>
      </c>
      <c r="C69" t="s">
        <v>1</v>
      </c>
      <c r="D69" t="s">
        <v>24</v>
      </c>
      <c r="E69" t="s">
        <v>8</v>
      </c>
      <c r="F69" s="1">
        <f>_xlfn.LET(_xlpm.r,$B69,_xlpm.d,_xlfn.XLOOKUP(_xlpm.r,$B$2:$B$26,F$2:F$26),_xlpm.p,_xlfn.XLOOKUP(_xlpm.r,$B$30:$B$54,F$30:F$54),IFERROR(2*_xlpm.d*_xlpm.p/(_xlpm.d+_xlpm.p),0))</f>
        <v>0</v>
      </c>
      <c r="G69" s="1">
        <f>_xlfn.LET(_xlpm.r,$B69,_xlpm.d,_xlfn.XLOOKUP(_xlpm.r,$B$2:$B$26,G$2:G$26),_xlpm.p,_xlfn.XLOOKUP(_xlpm.r,$B$30:$B$54,G$30:G$54),IFERROR(2*_xlpm.d*_xlpm.p/(_xlpm.d+_xlpm.p),0))</f>
        <v>0.54400000000000004</v>
      </c>
      <c r="H69" s="1">
        <f>_xlfn.LET(_xlpm.r,$B69,_xlpm.d,_xlfn.XLOOKUP(_xlpm.r,$B$2:$B$26,H$2:H$26),_xlpm.p,_xlfn.XLOOKUP(_xlpm.r,$B$30:$B$54,H$30:H$54),IFERROR(2*_xlpm.d*_xlpm.p/(_xlpm.d+_xlpm.p),0))</f>
        <v>0.48318584070796461</v>
      </c>
      <c r="I69" s="1">
        <f>_xlfn.LET(_xlpm.r,$B69,_xlpm.d,_xlfn.XLOOKUP(_xlpm.r,$B$2:$B$26,I$2:I$26),_xlpm.p,_xlfn.XLOOKUP(_xlpm.r,$B$30:$B$54,I$30:I$54),IFERROR(2*_xlpm.d*_xlpm.p/(_xlpm.d+_xlpm.p),0))</f>
        <v>0.58156028368794321</v>
      </c>
      <c r="J69" s="1">
        <f>_xlfn.LET(_xlpm.r,$B69,_xlpm.d,_xlfn.XLOOKUP(_xlpm.r,$B$2:$B$26,J$2:J$26),_xlpm.p,_xlfn.XLOOKUP(_xlpm.r,$B$30:$B$54,J$30:J$54),IFERROR(2*_xlpm.d*_xlpm.p/(_xlpm.d+_xlpm.p),0))</f>
        <v>0.48411214953271037</v>
      </c>
      <c r="K69" s="1">
        <f>_xlfn.LET(_xlpm.r,$B69,_xlpm.d,_xlfn.XLOOKUP(_xlpm.r,$B$2:$B$26,K$2:K$26),_xlpm.p,_xlfn.XLOOKUP(_xlpm.r,$B$30:$B$54,K$30:K$54),IFERROR(2*_xlpm.d*_xlpm.p/(_xlpm.d+_xlpm.p),0))</f>
        <v>0.5611510791366906</v>
      </c>
      <c r="L69" s="1">
        <f>_xlfn.LET(_xlpm.r,$B69,_xlpm.d,_xlfn.XLOOKUP(_xlpm.r,$B$2:$B$26,L$2:L$26),_xlpm.p,_xlfn.XLOOKUP(_xlpm.r,$B$30:$B$54,L$30:L$54),IFERROR(2*_xlpm.d*_xlpm.p/(_xlpm.d+_xlpm.p),0))</f>
        <v>0.27272727272727271</v>
      </c>
    </row>
    <row r="70" spans="2:12" ht="30" customHeight="1">
      <c r="B70" t="str">
        <f>CONCATENATE(Table3[lang],"-",Table3[term])</f>
        <v>french-3g</v>
      </c>
      <c r="C70" t="s">
        <v>2</v>
      </c>
      <c r="D70" t="s">
        <v>24</v>
      </c>
      <c r="E70" t="s">
        <v>8</v>
      </c>
      <c r="F70" s="1">
        <f>_xlfn.LET(_xlpm.r,$B70,_xlpm.d,_xlfn.XLOOKUP(_xlpm.r,$B$2:$B$26,F$2:F$26),_xlpm.p,_xlfn.XLOOKUP(_xlpm.r,$B$30:$B$54,F$30:F$54),IFERROR(2*_xlpm.d*_xlpm.p/(_xlpm.d+_xlpm.p),0))</f>
        <v>0.52095999999999998</v>
      </c>
      <c r="G70" s="1">
        <f>_xlfn.LET(_xlpm.r,$B70,_xlpm.d,_xlfn.XLOOKUP(_xlpm.r,$B$2:$B$26,G$2:G$26),_xlpm.p,_xlfn.XLOOKUP(_xlpm.r,$B$30:$B$54,G$30:G$54),IFERROR(2*_xlpm.d*_xlpm.p/(_xlpm.d+_xlpm.p),0))</f>
        <v>0.48857142857142855</v>
      </c>
      <c r="H70" s="1">
        <f>_xlfn.LET(_xlpm.r,$B70,_xlpm.d,_xlfn.XLOOKUP(_xlpm.r,$B$2:$B$26,H$2:H$26),_xlpm.p,_xlfn.XLOOKUP(_xlpm.r,$B$30:$B$54,H$30:H$54),IFERROR(2*_xlpm.d*_xlpm.p/(_xlpm.d+_xlpm.p),0))</f>
        <v>0.51525423728813557</v>
      </c>
      <c r="I70" s="1">
        <f>_xlfn.LET(_xlpm.r,$B70,_xlpm.d,_xlfn.XLOOKUP(_xlpm.r,$B$2:$B$26,I$2:I$26),_xlpm.p,_xlfn.XLOOKUP(_xlpm.r,$B$30:$B$54,I$30:I$54),IFERROR(2*_xlpm.d*_xlpm.p/(_xlpm.d+_xlpm.p),0))</f>
        <v>0.47727272727272713</v>
      </c>
      <c r="J70" s="1">
        <f>_xlfn.LET(_xlpm.r,$B70,_xlpm.d,_xlfn.XLOOKUP(_xlpm.r,$B$2:$B$26,J$2:J$26),_xlpm.p,_xlfn.XLOOKUP(_xlpm.r,$B$30:$B$54,J$30:J$54),IFERROR(2*_xlpm.d*_xlpm.p/(_xlpm.d+_xlpm.p),0))</f>
        <v>0.48411214953271037</v>
      </c>
      <c r="K70" s="1">
        <f>_xlfn.LET(_xlpm.r,$B70,_xlpm.d,_xlfn.XLOOKUP(_xlpm.r,$B$2:$B$26,K$2:K$26),_xlpm.p,_xlfn.XLOOKUP(_xlpm.r,$B$30:$B$54,K$30:K$54),IFERROR(2*_xlpm.d*_xlpm.p/(_xlpm.d+_xlpm.p),0))</f>
        <v>0.41176470588235292</v>
      </c>
      <c r="L70" s="1">
        <f>_xlfn.LET(_xlpm.r,$B70,_xlpm.d,_xlfn.XLOOKUP(_xlpm.r,$B$2:$B$26,L$2:L$26),_xlpm.p,_xlfn.XLOOKUP(_xlpm.r,$B$30:$B$54,L$30:L$54),IFERROR(2*_xlpm.d*_xlpm.p/(_xlpm.d+_xlpm.p),0))</f>
        <v>0</v>
      </c>
    </row>
    <row r="71" spans="2:12" ht="30" customHeight="1">
      <c r="B71" t="str">
        <f>CONCATENATE(Table3[lang],"-",Table3[term])</f>
        <v>french-sk2g</v>
      </c>
      <c r="C71" t="s">
        <v>3</v>
      </c>
      <c r="D71" t="s">
        <v>24</v>
      </c>
      <c r="E71" t="s">
        <v>8</v>
      </c>
      <c r="F71" s="1">
        <f>_xlfn.LET(_xlpm.r,$B71,_xlpm.d,_xlfn.XLOOKUP(_xlpm.r,$B$2:$B$26,F$2:F$26),_xlpm.p,_xlfn.XLOOKUP(_xlpm.r,$B$30:$B$54,F$30:F$54),IFERROR(2*_xlpm.d*_xlpm.p/(_xlpm.d+_xlpm.p),0))</f>
        <v>0.50754098360655742</v>
      </c>
      <c r="G71" s="1">
        <f>_xlfn.LET(_xlpm.r,$B71,_xlpm.d,_xlfn.XLOOKUP(_xlpm.r,$B$2:$B$26,G$2:G$26),_xlpm.p,_xlfn.XLOOKUP(_xlpm.r,$B$30:$B$54,G$30:G$54),IFERROR(2*_xlpm.d*_xlpm.p/(_xlpm.d+_xlpm.p),0))</f>
        <v>0.54234375000000001</v>
      </c>
      <c r="H71" s="1">
        <f>_xlfn.LET(_xlpm.r,$B71,_xlpm.d,_xlfn.XLOOKUP(_xlpm.r,$B$2:$B$26,H$2:H$26),_xlpm.p,_xlfn.XLOOKUP(_xlpm.r,$B$30:$B$54,H$30:H$54),IFERROR(2*_xlpm.d*_xlpm.p/(_xlpm.d+_xlpm.p),0))</f>
        <v>0.55000000000000004</v>
      </c>
      <c r="I71" s="1">
        <f>_xlfn.LET(_xlpm.r,$B71,_xlpm.d,_xlfn.XLOOKUP(_xlpm.r,$B$2:$B$26,I$2:I$26),_xlpm.p,_xlfn.XLOOKUP(_xlpm.r,$B$30:$B$54,I$30:I$54),IFERROR(2*_xlpm.d*_xlpm.p/(_xlpm.d+_xlpm.p),0))</f>
        <v>0.58156028368794321</v>
      </c>
      <c r="J71" s="1">
        <f>_xlfn.LET(_xlpm.r,$B71,_xlpm.d,_xlfn.XLOOKUP(_xlpm.r,$B$2:$B$26,J$2:J$26),_xlpm.p,_xlfn.XLOOKUP(_xlpm.r,$B$30:$B$54,J$30:J$54),IFERROR(2*_xlpm.d*_xlpm.p/(_xlpm.d+_xlpm.p),0))</f>
        <v>0.31968750000000001</v>
      </c>
      <c r="K71" s="1">
        <f>_xlfn.LET(_xlpm.r,$B71,_xlpm.d,_xlfn.XLOOKUP(_xlpm.r,$B$2:$B$26,K$2:K$26),_xlpm.p,_xlfn.XLOOKUP(_xlpm.r,$B$30:$B$54,K$30:K$54),IFERROR(2*_xlpm.d*_xlpm.p/(_xlpm.d+_xlpm.p),0))</f>
        <v>0.36708860759493667</v>
      </c>
      <c r="L71" s="1">
        <f>_xlfn.LET(_xlpm.r,$B71,_xlpm.d,_xlfn.XLOOKUP(_xlpm.r,$B$2:$B$26,L$2:L$26),_xlpm.p,_xlfn.XLOOKUP(_xlpm.r,$B$30:$B$54,L$30:L$54),IFERROR(2*_xlpm.d*_xlpm.p/(_xlpm.d+_xlpm.p),0))</f>
        <v>0.41176470588235292</v>
      </c>
    </row>
    <row r="72" spans="2:12" ht="30" customHeight="1">
      <c r="B72" t="str">
        <f>CONCATENATE(Table3[lang],"-",Table3[term])</f>
        <v>french-sk3g</v>
      </c>
      <c r="C72" t="s">
        <v>4</v>
      </c>
      <c r="D72" t="s">
        <v>24</v>
      </c>
      <c r="E72" t="s">
        <v>8</v>
      </c>
      <c r="F72" s="1">
        <f>_xlfn.LET(_xlpm.r,$B72,_xlpm.d,_xlfn.XLOOKUP(_xlpm.r,$B$2:$B$26,F$2:F$26),_xlpm.p,_xlfn.XLOOKUP(_xlpm.r,$B$30:$B$54,F$30:F$54),IFERROR(2*_xlpm.d*_xlpm.p/(_xlpm.d+_xlpm.p),0))</f>
        <v>0.4864814814814814</v>
      </c>
      <c r="G72" s="1">
        <f>_xlfn.LET(_xlpm.r,$B72,_xlpm.d,_xlfn.XLOOKUP(_xlpm.r,$B$2:$B$26,G$2:G$26),_xlpm.p,_xlfn.XLOOKUP(_xlpm.r,$B$30:$B$54,G$30:G$54),IFERROR(2*_xlpm.d*_xlpm.p/(_xlpm.d+_xlpm.p),0))</f>
        <v>0.53065573770491803</v>
      </c>
      <c r="H72" s="1">
        <f>_xlfn.LET(_xlpm.r,$B72,_xlpm.d,_xlfn.XLOOKUP(_xlpm.r,$B$2:$B$26,H$2:H$26),_xlpm.p,_xlfn.XLOOKUP(_xlpm.r,$B$30:$B$54,H$30:H$54),IFERROR(2*_xlpm.d*_xlpm.p/(_xlpm.d+_xlpm.p),0))</f>
        <v>0.45833333333333331</v>
      </c>
      <c r="I72" s="1">
        <f>_xlfn.LET(_xlpm.r,$B72,_xlpm.d,_xlfn.XLOOKUP(_xlpm.r,$B$2:$B$26,I$2:I$26),_xlpm.p,_xlfn.XLOOKUP(_xlpm.r,$B$30:$B$54,I$30:I$54),IFERROR(2*_xlpm.d*_xlpm.p/(_xlpm.d+_xlpm.p),0))</f>
        <v>0.32492307692307693</v>
      </c>
      <c r="J72" s="1">
        <f>_xlfn.LET(_xlpm.r,$B72,_xlpm.d,_xlfn.XLOOKUP(_xlpm.r,$B$2:$B$26,J$2:J$26),_xlpm.p,_xlfn.XLOOKUP(_xlpm.r,$B$30:$B$54,J$30:J$54),IFERROR(2*_xlpm.d*_xlpm.p/(_xlpm.d+_xlpm.p),0))</f>
        <v>0.32492307692307693</v>
      </c>
      <c r="K72" s="1">
        <f>_xlfn.LET(_xlpm.r,$B72,_xlpm.d,_xlfn.XLOOKUP(_xlpm.r,$B$2:$B$26,K$2:K$26),_xlpm.p,_xlfn.XLOOKUP(_xlpm.r,$B$30:$B$54,K$30:K$54),IFERROR(2*_xlpm.d*_xlpm.p/(_xlpm.d+_xlpm.p),0))</f>
        <v>0.236734693877551</v>
      </c>
      <c r="L72" s="1">
        <f>_xlfn.LET(_xlpm.r,$B72,_xlpm.d,_xlfn.XLOOKUP(_xlpm.r,$B$2:$B$26,L$2:L$26),_xlpm.p,_xlfn.XLOOKUP(_xlpm.r,$B$30:$B$54,L$30:L$54),IFERROR(2*_xlpm.d*_xlpm.p/(_xlpm.d+_xlpm.p),0))</f>
        <v>0</v>
      </c>
    </row>
    <row r="73" spans="2:12" ht="30" customHeight="1">
      <c r="B73" t="str">
        <f>CONCATENATE(Table3[lang],"-",Table3[term])</f>
        <v>german-1g</v>
      </c>
      <c r="C73" t="s">
        <v>0</v>
      </c>
      <c r="D73" t="s">
        <v>24</v>
      </c>
      <c r="E73" t="s">
        <v>9</v>
      </c>
      <c r="F73" s="1">
        <f>_xlfn.LET(_xlpm.r,$B73,_xlpm.d,_xlfn.XLOOKUP(_xlpm.r,$B$2:$B$26,F$2:F$26),_xlpm.p,_xlfn.XLOOKUP(_xlpm.r,$B$30:$B$54,F$30:F$54),IFERROR(2*_xlpm.d*_xlpm.p/(_xlpm.d+_xlpm.p),0))</f>
        <v>0.61111111111111116</v>
      </c>
      <c r="G73" s="1">
        <f>_xlfn.LET(_xlpm.r,$B73,_xlpm.d,_xlfn.XLOOKUP(_xlpm.r,$B$2:$B$26,G$2:G$26),_xlpm.p,_xlfn.XLOOKUP(_xlpm.r,$B$30:$B$54,G$30:G$54),IFERROR(2*_xlpm.d*_xlpm.p/(_xlpm.d+_xlpm.p),0))</f>
        <v>0.70129870129870131</v>
      </c>
      <c r="H73" s="1">
        <f>_xlfn.LET(_xlpm.r,$B73,_xlpm.d,_xlfn.XLOOKUP(_xlpm.r,$B$2:$B$26,H$2:H$26),_xlpm.p,_xlfn.XLOOKUP(_xlpm.r,$B$30:$B$54,H$30:H$54),IFERROR(2*_xlpm.d*_xlpm.p/(_xlpm.d+_xlpm.p),0))</f>
        <v>0.43916666666666671</v>
      </c>
      <c r="I73" s="1">
        <f>_xlfn.LET(_xlpm.r,$B73,_xlpm.d,_xlfn.XLOOKUP(_xlpm.r,$B$2:$B$26,I$2:I$26),_xlpm.p,_xlfn.XLOOKUP(_xlpm.r,$B$30:$B$54,I$30:I$54),IFERROR(2*_xlpm.d*_xlpm.p/(_xlpm.d+_xlpm.p),0))</f>
        <v>0.41176470588235292</v>
      </c>
      <c r="J73" s="1">
        <f>_xlfn.LET(_xlpm.r,$B73,_xlpm.d,_xlfn.XLOOKUP(_xlpm.r,$B$2:$B$26,J$2:J$26),_xlpm.p,_xlfn.XLOOKUP(_xlpm.r,$B$30:$B$54,J$30:J$54),IFERROR(2*_xlpm.d*_xlpm.p/(_xlpm.d+_xlpm.p),0))</f>
        <v>0.5243697478991598</v>
      </c>
      <c r="K73" s="1">
        <f>_xlfn.LET(_xlpm.r,$B73,_xlpm.d,_xlfn.XLOOKUP(_xlpm.r,$B$2:$B$26,K$2:K$26),_xlpm.p,_xlfn.XLOOKUP(_xlpm.r,$B$30:$B$54,K$30:K$54),IFERROR(2*_xlpm.d*_xlpm.p/(_xlpm.d+_xlpm.p),0))</f>
        <v>0.44220000000000004</v>
      </c>
      <c r="L73" s="1">
        <f>_xlfn.LET(_xlpm.r,$B73,_xlpm.d,_xlfn.XLOOKUP(_xlpm.r,$B$2:$B$26,L$2:L$26),_xlpm.p,_xlfn.XLOOKUP(_xlpm.r,$B$30:$B$54,L$30:L$54),IFERROR(2*_xlpm.d*_xlpm.p/(_xlpm.d+_xlpm.p),0))</f>
        <v>0.39024390243902435</v>
      </c>
    </row>
    <row r="74" spans="2:12" ht="30" customHeight="1">
      <c r="B74" t="str">
        <f>CONCATENATE(Table3[lang],"-",Table3[term])</f>
        <v>german-2g</v>
      </c>
      <c r="C74" t="s">
        <v>1</v>
      </c>
      <c r="D74" t="s">
        <v>24</v>
      </c>
      <c r="E74" t="s">
        <v>9</v>
      </c>
      <c r="F74" s="1">
        <f>_xlfn.LET(_xlpm.r,$B74,_xlpm.d,_xlfn.XLOOKUP(_xlpm.r,$B$2:$B$26,F$2:F$26),_xlpm.p,_xlfn.XLOOKUP(_xlpm.r,$B$30:$B$54,F$30:F$54),IFERROR(2*_xlpm.d*_xlpm.p/(_xlpm.d+_xlpm.p),0))</f>
        <v>0</v>
      </c>
      <c r="G74" s="1">
        <f>_xlfn.LET(_xlpm.r,$B74,_xlpm.d,_xlfn.XLOOKUP(_xlpm.r,$B$2:$B$26,G$2:G$26),_xlpm.p,_xlfn.XLOOKUP(_xlpm.r,$B$30:$B$54,G$30:G$54),IFERROR(2*_xlpm.d*_xlpm.p/(_xlpm.d+_xlpm.p),0))</f>
        <v>0.62429629629629624</v>
      </c>
      <c r="H74" s="1">
        <f>_xlfn.LET(_xlpm.r,$B74,_xlpm.d,_xlfn.XLOOKUP(_xlpm.r,$B$2:$B$26,H$2:H$26),_xlpm.p,_xlfn.XLOOKUP(_xlpm.r,$B$30:$B$54,H$30:H$54),IFERROR(2*_xlpm.d*_xlpm.p/(_xlpm.d+_xlpm.p),0))</f>
        <v>0.39999999999999997</v>
      </c>
      <c r="I74" s="1">
        <f>_xlfn.LET(_xlpm.r,$B74,_xlpm.d,_xlfn.XLOOKUP(_xlpm.r,$B$2:$B$26,I$2:I$26),_xlpm.p,_xlfn.XLOOKUP(_xlpm.r,$B$30:$B$54,I$30:I$54),IFERROR(2*_xlpm.d*_xlpm.p/(_xlpm.d+_xlpm.p),0))</f>
        <v>0.59154929577464788</v>
      </c>
      <c r="J74" s="1">
        <f>_xlfn.LET(_xlpm.r,$B74,_xlpm.d,_xlfn.XLOOKUP(_xlpm.r,$B$2:$B$26,J$2:J$26),_xlpm.p,_xlfn.XLOOKUP(_xlpm.r,$B$30:$B$54,J$30:J$54),IFERROR(2*_xlpm.d*_xlpm.p/(_xlpm.d+_xlpm.p),0))</f>
        <v>0.52709677419354839</v>
      </c>
      <c r="K74" s="1">
        <f>_xlfn.LET(_xlpm.r,$B74,_xlpm.d,_xlfn.XLOOKUP(_xlpm.r,$B$2:$B$26,K$2:K$26),_xlpm.p,_xlfn.XLOOKUP(_xlpm.r,$B$30:$B$54,K$30:K$54),IFERROR(2*_xlpm.d*_xlpm.p/(_xlpm.d+_xlpm.p),0))</f>
        <v>0.49553571428571419</v>
      </c>
      <c r="L74" s="1">
        <f>_xlfn.LET(_xlpm.r,$B74,_xlpm.d,_xlfn.XLOOKUP(_xlpm.r,$B$2:$B$26,L$2:L$26),_xlpm.p,_xlfn.XLOOKUP(_xlpm.r,$B$30:$B$54,L$30:L$54),IFERROR(2*_xlpm.d*_xlpm.p/(_xlpm.d+_xlpm.p),0))</f>
        <v>0</v>
      </c>
    </row>
    <row r="75" spans="2:12" ht="30" customHeight="1">
      <c r="B75" t="str">
        <f>CONCATENATE(Table3[lang],"-",Table3[term])</f>
        <v>german-3g</v>
      </c>
      <c r="C75" t="s">
        <v>2</v>
      </c>
      <c r="D75" t="s">
        <v>24</v>
      </c>
      <c r="E75" t="s">
        <v>9</v>
      </c>
      <c r="F75" s="1">
        <f>_xlfn.LET(_xlpm.r,$B75,_xlpm.d,_xlfn.XLOOKUP(_xlpm.r,$B$2:$B$26,F$2:F$26),_xlpm.p,_xlfn.XLOOKUP(_xlpm.r,$B$30:$B$54,F$30:F$54),IFERROR(2*_xlpm.d*_xlpm.p/(_xlpm.d+_xlpm.p),0))</f>
        <v>0.55775999999999992</v>
      </c>
      <c r="G75" s="1">
        <f>_xlfn.LET(_xlpm.r,$B75,_xlpm.d,_xlfn.XLOOKUP(_xlpm.r,$B$2:$B$26,G$2:G$26),_xlpm.p,_xlfn.XLOOKUP(_xlpm.r,$B$30:$B$54,G$30:G$54),IFERROR(2*_xlpm.d*_xlpm.p/(_xlpm.d+_xlpm.p),0))</f>
        <v>0.47673076923076924</v>
      </c>
      <c r="H75" s="1">
        <f>_xlfn.LET(_xlpm.r,$B75,_xlpm.d,_xlfn.XLOOKUP(_xlpm.r,$B$2:$B$26,H$2:H$26),_xlpm.p,_xlfn.XLOOKUP(_xlpm.r,$B$30:$B$54,H$30:H$54),IFERROR(2*_xlpm.d*_xlpm.p/(_xlpm.d+_xlpm.p),0))</f>
        <v>0.56721804511278184</v>
      </c>
      <c r="I75" s="1">
        <f>_xlfn.LET(_xlpm.r,$B75,_xlpm.d,_xlfn.XLOOKUP(_xlpm.r,$B$2:$B$26,I$2:I$26),_xlpm.p,_xlfn.XLOOKUP(_xlpm.r,$B$30:$B$54,I$30:I$54),IFERROR(2*_xlpm.d*_xlpm.p/(_xlpm.d+_xlpm.p),0))</f>
        <v>0.45980392156862743</v>
      </c>
      <c r="J75" s="1">
        <f>_xlfn.LET(_xlpm.r,$B75,_xlpm.d,_xlfn.XLOOKUP(_xlpm.r,$B$2:$B$26,J$2:J$26),_xlpm.p,_xlfn.XLOOKUP(_xlpm.r,$B$30:$B$54,J$30:J$54),IFERROR(2*_xlpm.d*_xlpm.p/(_xlpm.d+_xlpm.p),0))</f>
        <v>0.57142857142857151</v>
      </c>
      <c r="K75" s="1">
        <f>_xlfn.LET(_xlpm.r,$B75,_xlpm.d,_xlfn.XLOOKUP(_xlpm.r,$B$2:$B$26,K$2:K$26),_xlpm.p,_xlfn.XLOOKUP(_xlpm.r,$B$30:$B$54,K$30:K$54),IFERROR(2*_xlpm.d*_xlpm.p/(_xlpm.d+_xlpm.p),0))</f>
        <v>0.59154929577464788</v>
      </c>
      <c r="L75" s="1">
        <f>_xlfn.LET(_xlpm.r,$B75,_xlpm.d,_xlfn.XLOOKUP(_xlpm.r,$B$2:$B$26,L$2:L$26),_xlpm.p,_xlfn.XLOOKUP(_xlpm.r,$B$30:$B$54,L$30:L$54),IFERROR(2*_xlpm.d*_xlpm.p/(_xlpm.d+_xlpm.p),0))</f>
        <v>0.32492307692307693</v>
      </c>
    </row>
    <row r="76" spans="2:12" ht="30" customHeight="1">
      <c r="B76" t="str">
        <f>CONCATENATE(Table3[lang],"-",Table3[term])</f>
        <v>german-sk2g</v>
      </c>
      <c r="C76" t="s">
        <v>3</v>
      </c>
      <c r="D76" t="s">
        <v>24</v>
      </c>
      <c r="E76" t="s">
        <v>9</v>
      </c>
      <c r="F76" s="1">
        <f>_xlfn.LET(_xlpm.r,$B76,_xlpm.d,_xlfn.XLOOKUP(_xlpm.r,$B$2:$B$26,F$2:F$26),_xlpm.p,_xlfn.XLOOKUP(_xlpm.r,$B$30:$B$54,F$30:F$54),IFERROR(2*_xlpm.d*_xlpm.p/(_xlpm.d+_xlpm.p),0))</f>
        <v>0.58156028368794321</v>
      </c>
      <c r="G76" s="1">
        <f>_xlfn.LET(_xlpm.r,$B76,_xlpm.d,_xlfn.XLOOKUP(_xlpm.r,$B$2:$B$26,G$2:G$26),_xlpm.p,_xlfn.XLOOKUP(_xlpm.r,$B$30:$B$54,G$30:G$54),IFERROR(2*_xlpm.d*_xlpm.p/(_xlpm.d+_xlpm.p),0))</f>
        <v>0.50442477876106206</v>
      </c>
      <c r="H76" s="1">
        <f>_xlfn.LET(_xlpm.r,$B76,_xlpm.d,_xlfn.XLOOKUP(_xlpm.r,$B$2:$B$26,H$2:H$26),_xlpm.p,_xlfn.XLOOKUP(_xlpm.r,$B$30:$B$54,H$30:H$54),IFERROR(2*_xlpm.d*_xlpm.p/(_xlpm.d+_xlpm.p),0))</f>
        <v>0.53664000000000001</v>
      </c>
      <c r="I76" s="1">
        <f>_xlfn.LET(_xlpm.r,$B76,_xlpm.d,_xlfn.XLOOKUP(_xlpm.r,$B$2:$B$26,I$2:I$26),_xlpm.p,_xlfn.XLOOKUP(_xlpm.r,$B$30:$B$54,I$30:I$54),IFERROR(2*_xlpm.d*_xlpm.p/(_xlpm.d+_xlpm.p),0))</f>
        <v>0.43369565217391304</v>
      </c>
      <c r="J76" s="1">
        <f>_xlfn.LET(_xlpm.r,$B76,_xlpm.d,_xlfn.XLOOKUP(_xlpm.r,$B$2:$B$26,J$2:J$26),_xlpm.p,_xlfn.XLOOKUP(_xlpm.r,$B$30:$B$54,J$30:J$54),IFERROR(2*_xlpm.d*_xlpm.p/(_xlpm.d+_xlpm.p),0))</f>
        <v>0.46530612244897956</v>
      </c>
      <c r="K76" s="1">
        <f>_xlfn.LET(_xlpm.r,$B76,_xlpm.d,_xlfn.XLOOKUP(_xlpm.r,$B$2:$B$26,K$2:K$26),_xlpm.p,_xlfn.XLOOKUP(_xlpm.r,$B$30:$B$54,K$30:K$54),IFERROR(2*_xlpm.d*_xlpm.p/(_xlpm.d+_xlpm.p),0))</f>
        <v>0.32492307692307693</v>
      </c>
      <c r="L76" s="1">
        <f>_xlfn.LET(_xlpm.r,$B76,_xlpm.d,_xlfn.XLOOKUP(_xlpm.r,$B$2:$B$26,L$2:L$26),_xlpm.p,_xlfn.XLOOKUP(_xlpm.r,$B$30:$B$54,L$30:L$54),IFERROR(2*_xlpm.d*_xlpm.p/(_xlpm.d+_xlpm.p),0))</f>
        <v>0</v>
      </c>
    </row>
    <row r="77" spans="2:12" ht="30" customHeight="1">
      <c r="B77" t="str">
        <f>CONCATENATE(Table3[lang],"-",Table3[term])</f>
        <v>german-sk3g</v>
      </c>
      <c r="C77" t="s">
        <v>4</v>
      </c>
      <c r="D77" t="s">
        <v>24</v>
      </c>
      <c r="E77" t="s">
        <v>9</v>
      </c>
      <c r="F77" s="1">
        <f>_xlfn.LET(_xlpm.r,$B77,_xlpm.d,_xlfn.XLOOKUP(_xlpm.r,$B$2:$B$26,F$2:F$26),_xlpm.p,_xlfn.XLOOKUP(_xlpm.r,$B$30:$B$54,F$30:F$54),IFERROR(2*_xlpm.d*_xlpm.p/(_xlpm.d+_xlpm.p),0))</f>
        <v>0.55527559055118103</v>
      </c>
      <c r="G77" s="1">
        <f>_xlfn.LET(_xlpm.r,$B77,_xlpm.d,_xlfn.XLOOKUP(_xlpm.r,$B$2:$B$26,G$2:G$26),_xlpm.p,_xlfn.XLOOKUP(_xlpm.r,$B$30:$B$54,G$30:G$54),IFERROR(2*_xlpm.d*_xlpm.p/(_xlpm.d+_xlpm.p),0))</f>
        <v>0.58666666666666667</v>
      </c>
      <c r="H77" s="1">
        <f>_xlfn.LET(_xlpm.r,$B77,_xlpm.d,_xlfn.XLOOKUP(_xlpm.r,$B$2:$B$26,H$2:H$26),_xlpm.p,_xlfn.XLOOKUP(_xlpm.r,$B$30:$B$54,H$30:H$54),IFERROR(2*_xlpm.d*_xlpm.p/(_xlpm.d+_xlpm.p),0))</f>
        <v>0.49553571428571419</v>
      </c>
      <c r="I77" s="1">
        <f>_xlfn.LET(_xlpm.r,$B77,_xlpm.d,_xlfn.XLOOKUP(_xlpm.r,$B$2:$B$26,I$2:I$26),_xlpm.p,_xlfn.XLOOKUP(_xlpm.r,$B$30:$B$54,I$30:I$54),IFERROR(2*_xlpm.d*_xlpm.p/(_xlpm.d+_xlpm.p),0))</f>
        <v>0.40476190476190477</v>
      </c>
      <c r="J77" s="1">
        <f>_xlfn.LET(_xlpm.r,$B77,_xlpm.d,_xlfn.XLOOKUP(_xlpm.r,$B$2:$B$26,J$2:J$26),_xlpm.p,_xlfn.XLOOKUP(_xlpm.r,$B$30:$B$54,J$30:J$54),IFERROR(2*_xlpm.d*_xlpm.p/(_xlpm.d+_xlpm.p),0))</f>
        <v>0</v>
      </c>
      <c r="K77" s="1">
        <f>_xlfn.LET(_xlpm.r,$B77,_xlpm.d,_xlfn.XLOOKUP(_xlpm.r,$B$2:$B$26,K$2:K$26),_xlpm.p,_xlfn.XLOOKUP(_xlpm.r,$B$30:$B$54,K$30:K$54),IFERROR(2*_xlpm.d*_xlpm.p/(_xlpm.d+_xlpm.p),0))</f>
        <v>0.33492537313432835</v>
      </c>
      <c r="L77" s="1">
        <f>_xlfn.LET(_xlpm.r,$B77,_xlpm.d,_xlfn.XLOOKUP(_xlpm.r,$B$2:$B$26,L$2:L$26),_xlpm.p,_xlfn.XLOOKUP(_xlpm.r,$B$30:$B$54,L$30:L$54),IFERROR(2*_xlpm.d*_xlpm.p/(_xlpm.d+_xlpm.p),0))</f>
        <v>0.41860465116279066</v>
      </c>
    </row>
    <row r="78" spans="2:12" ht="30" customHeight="1">
      <c r="B78" t="str">
        <f>CONCATENATE(Table3[lang],"-",Table3[term])</f>
        <v>russian-1g</v>
      </c>
      <c r="C78" t="s">
        <v>0</v>
      </c>
      <c r="D78" t="s">
        <v>24</v>
      </c>
      <c r="E78" t="s">
        <v>10</v>
      </c>
      <c r="F78" s="1">
        <f>_xlfn.LET(_xlpm.r,$B78,_xlpm.d,_xlfn.XLOOKUP(_xlpm.r,$B$2:$B$26,F$2:F$26),_xlpm.p,_xlfn.XLOOKUP(_xlpm.r,$B$30:$B$54,F$30:F$54),IFERROR(2*_xlpm.d*_xlpm.p/(_xlpm.d+_xlpm.p),0))</f>
        <v>0.78787878787878796</v>
      </c>
      <c r="G78" s="1">
        <f>_xlfn.LET(_xlpm.r,$B78,_xlpm.d,_xlfn.XLOOKUP(_xlpm.r,$B$2:$B$26,G$2:G$26),_xlpm.p,_xlfn.XLOOKUP(_xlpm.r,$B$30:$B$54,G$30:G$54),IFERROR(2*_xlpm.d*_xlpm.p/(_xlpm.d+_xlpm.p),0))</f>
        <v>0.65771812080536907</v>
      </c>
      <c r="H78" s="1">
        <f>_xlfn.LET(_xlpm.r,$B78,_xlpm.d,_xlfn.XLOOKUP(_xlpm.r,$B$2:$B$26,H$2:H$26),_xlpm.p,_xlfn.XLOOKUP(_xlpm.r,$B$30:$B$54,H$30:H$54),IFERROR(2*_xlpm.d*_xlpm.p/(_xlpm.d+_xlpm.p),0))</f>
        <v>0.31968750000000001</v>
      </c>
      <c r="I78" s="1">
        <f>_xlfn.LET(_xlpm.r,$B78,_xlpm.d,_xlfn.XLOOKUP(_xlpm.r,$B$2:$B$26,I$2:I$26),_xlpm.p,_xlfn.XLOOKUP(_xlpm.r,$B$30:$B$54,I$30:I$54),IFERROR(2*_xlpm.d*_xlpm.p/(_xlpm.d+_xlpm.p),0))</f>
        <v>0.58156028368794321</v>
      </c>
      <c r="J78" s="1">
        <f>_xlfn.LET(_xlpm.r,$B78,_xlpm.d,_xlfn.XLOOKUP(_xlpm.r,$B$2:$B$26,J$2:J$26),_xlpm.p,_xlfn.XLOOKUP(_xlpm.r,$B$30:$B$54,J$30:J$54),IFERROR(2*_xlpm.d*_xlpm.p/(_xlpm.d+_xlpm.p),0))</f>
        <v>0.68421052631578949</v>
      </c>
      <c r="K78" s="1">
        <f>_xlfn.LET(_xlpm.r,$B78,_xlpm.d,_xlfn.XLOOKUP(_xlpm.r,$B$2:$B$26,K$2:K$26),_xlpm.p,_xlfn.XLOOKUP(_xlpm.r,$B$30:$B$54,K$30:K$54),IFERROR(2*_xlpm.d*_xlpm.p/(_xlpm.d+_xlpm.p),0))</f>
        <v>0.32492307692307693</v>
      </c>
      <c r="L78" s="1">
        <f>_xlfn.LET(_xlpm.r,$B78,_xlpm.d,_xlfn.XLOOKUP(_xlpm.r,$B$2:$B$26,L$2:L$26),_xlpm.p,_xlfn.XLOOKUP(_xlpm.r,$B$30:$B$54,L$30:L$54),IFERROR(2*_xlpm.d*_xlpm.p/(_xlpm.d+_xlpm.p),0))</f>
        <v>0</v>
      </c>
    </row>
    <row r="79" spans="2:12" ht="30" customHeight="1">
      <c r="B79" t="str">
        <f>CONCATENATE(Table3[lang],"-",Table3[term])</f>
        <v>russian-2g</v>
      </c>
      <c r="C79" t="s">
        <v>1</v>
      </c>
      <c r="D79" t="s">
        <v>24</v>
      </c>
      <c r="E79" t="s">
        <v>10</v>
      </c>
      <c r="F79" s="1">
        <f>_xlfn.LET(_xlpm.r,$B79,_xlpm.d,_xlfn.XLOOKUP(_xlpm.r,$B$2:$B$26,F$2:F$26),_xlpm.p,_xlfn.XLOOKUP(_xlpm.r,$B$30:$B$54,F$30:F$54),IFERROR(2*_xlpm.d*_xlpm.p/(_xlpm.d+_xlpm.p),0))</f>
        <v>0</v>
      </c>
      <c r="G79" s="1">
        <f>_xlfn.LET(_xlpm.r,$B79,_xlpm.d,_xlfn.XLOOKUP(_xlpm.r,$B$2:$B$26,G$2:G$26),_xlpm.p,_xlfn.XLOOKUP(_xlpm.r,$B$30:$B$54,G$30:G$54),IFERROR(2*_xlpm.d*_xlpm.p/(_xlpm.d+_xlpm.p),0))</f>
        <v>0.50191304347826093</v>
      </c>
      <c r="H79" s="1">
        <f>_xlfn.LET(_xlpm.r,$B79,_xlpm.d,_xlfn.XLOOKUP(_xlpm.r,$B$2:$B$26,H$2:H$26),_xlpm.p,_xlfn.XLOOKUP(_xlpm.r,$B$30:$B$54,H$30:H$54),IFERROR(2*_xlpm.d*_xlpm.p/(_xlpm.d+_xlpm.p),0))</f>
        <v>0.54603174603174609</v>
      </c>
      <c r="I79" s="1">
        <f>_xlfn.LET(_xlpm.r,$B79,_xlpm.d,_xlfn.XLOOKUP(_xlpm.r,$B$2:$B$26,I$2:I$26),_xlpm.p,_xlfn.XLOOKUP(_xlpm.r,$B$30:$B$54,I$30:I$54),IFERROR(2*_xlpm.d*_xlpm.p/(_xlpm.d+_xlpm.p),0))</f>
        <v>0.48220183486238533</v>
      </c>
      <c r="J79" s="1">
        <f>_xlfn.LET(_xlpm.r,$B79,_xlpm.d,_xlfn.XLOOKUP(_xlpm.r,$B$2:$B$26,J$2:J$26),_xlpm.p,_xlfn.XLOOKUP(_xlpm.r,$B$30:$B$54,J$30:J$54),IFERROR(2*_xlpm.d*_xlpm.p/(_xlpm.d+_xlpm.p),0))</f>
        <v>0.56437499999999996</v>
      </c>
      <c r="K79" s="1">
        <f>_xlfn.LET(_xlpm.r,$B79,_xlpm.d,_xlfn.XLOOKUP(_xlpm.r,$B$2:$B$26,K$2:K$26),_xlpm.p,_xlfn.XLOOKUP(_xlpm.r,$B$30:$B$54,K$30:K$54),IFERROR(2*_xlpm.d*_xlpm.p/(_xlpm.d+_xlpm.p),0))</f>
        <v>0.46834951456310681</v>
      </c>
      <c r="L79" s="1">
        <f>_xlfn.LET(_xlpm.r,$B79,_xlpm.d,_xlfn.XLOOKUP(_xlpm.r,$B$2:$B$26,L$2:L$26),_xlpm.p,_xlfn.XLOOKUP(_xlpm.r,$B$30:$B$54,L$30:L$54),IFERROR(2*_xlpm.d*_xlpm.p/(_xlpm.d+_xlpm.p),0))</f>
        <v>0</v>
      </c>
    </row>
    <row r="80" spans="2:12" ht="30" customHeight="1">
      <c r="B80" t="str">
        <f>CONCATENATE(Table3[lang],"-",Table3[term])</f>
        <v>russian-3g</v>
      </c>
      <c r="C80" t="s">
        <v>2</v>
      </c>
      <c r="D80" t="s">
        <v>24</v>
      </c>
      <c r="E80" t="s">
        <v>10</v>
      </c>
      <c r="F80" s="1">
        <f>_xlfn.LET(_xlpm.r,$B80,_xlpm.d,_xlfn.XLOOKUP(_xlpm.r,$B$2:$B$26,F$2:F$26),_xlpm.p,_xlfn.XLOOKUP(_xlpm.r,$B$30:$B$54,F$30:F$54),IFERROR(2*_xlpm.d*_xlpm.p/(_xlpm.d+_xlpm.p),0))</f>
        <v>0.45980392156862743</v>
      </c>
      <c r="G80" s="1">
        <f>_xlfn.LET(_xlpm.r,$B80,_xlpm.d,_xlfn.XLOOKUP(_xlpm.r,$B$2:$B$26,G$2:G$26),_xlpm.p,_xlfn.XLOOKUP(_xlpm.r,$B$30:$B$54,G$30:G$54),IFERROR(2*_xlpm.d*_xlpm.p/(_xlpm.d+_xlpm.p),0))</f>
        <v>0.5611510791366906</v>
      </c>
      <c r="H80" s="1">
        <f>_xlfn.LET(_xlpm.r,$B80,_xlpm.d,_xlfn.XLOOKUP(_xlpm.r,$B$2:$B$26,H$2:H$26),_xlpm.p,_xlfn.XLOOKUP(_xlpm.r,$B$30:$B$54,H$30:H$54),IFERROR(2*_xlpm.d*_xlpm.p/(_xlpm.d+_xlpm.p),0))</f>
        <v>0.57984848484848484</v>
      </c>
      <c r="I80" s="1">
        <f>_xlfn.LET(_xlpm.r,$B80,_xlpm.d,_xlfn.XLOOKUP(_xlpm.r,$B$2:$B$26,I$2:I$26),_xlpm.p,_xlfn.XLOOKUP(_xlpm.r,$B$30:$B$54,I$30:I$54),IFERROR(2*_xlpm.d*_xlpm.p/(_xlpm.d+_xlpm.p),0))</f>
        <v>0.53017241379310343</v>
      </c>
      <c r="J80" s="1">
        <f>_xlfn.LET(_xlpm.r,$B80,_xlpm.d,_xlfn.XLOOKUP(_xlpm.r,$B$2:$B$26,J$2:J$26),_xlpm.p,_xlfn.XLOOKUP(_xlpm.r,$B$30:$B$54,J$30:J$54),IFERROR(2*_xlpm.d*_xlpm.p/(_xlpm.d+_xlpm.p),0))</f>
        <v>0.57984848484848484</v>
      </c>
      <c r="K80" s="1">
        <f>_xlfn.LET(_xlpm.r,$B80,_xlpm.d,_xlfn.XLOOKUP(_xlpm.r,$B$2:$B$26,K$2:K$26),_xlpm.p,_xlfn.XLOOKUP(_xlpm.r,$B$30:$B$54,K$30:K$54),IFERROR(2*_xlpm.d*_xlpm.p/(_xlpm.d+_xlpm.p),0))</f>
        <v>0.5074626865671642</v>
      </c>
      <c r="L80" s="1">
        <f>_xlfn.LET(_xlpm.r,$B80,_xlpm.d,_xlfn.XLOOKUP(_xlpm.r,$B$2:$B$26,L$2:L$26),_xlpm.p,_xlfn.XLOOKUP(_xlpm.r,$B$30:$B$54,L$30:L$54),IFERROR(2*_xlpm.d*_xlpm.p/(_xlpm.d+_xlpm.p),0))</f>
        <v>0.33</v>
      </c>
    </row>
    <row r="81" spans="2:12" ht="30" customHeight="1">
      <c r="B81" t="str">
        <f>CONCATENATE(Table3[lang],"-",Table3[term])</f>
        <v>russian-sk2g</v>
      </c>
      <c r="C81" t="s">
        <v>3</v>
      </c>
      <c r="D81" t="s">
        <v>24</v>
      </c>
      <c r="E81" t="s">
        <v>10</v>
      </c>
      <c r="F81" s="1">
        <f>_xlfn.LET(_xlpm.r,$B81,_xlpm.d,_xlfn.XLOOKUP(_xlpm.r,$B$2:$B$26,F$2:F$26),_xlpm.p,_xlfn.XLOOKUP(_xlpm.r,$B$30:$B$54,F$30:F$54),IFERROR(2*_xlpm.d*_xlpm.p/(_xlpm.d+_xlpm.p),0))</f>
        <v>0.70129870129870131</v>
      </c>
      <c r="G81" s="1">
        <f>_xlfn.LET(_xlpm.r,$B81,_xlpm.d,_xlfn.XLOOKUP(_xlpm.r,$B$2:$B$26,G$2:G$26),_xlpm.p,_xlfn.XLOOKUP(_xlpm.r,$B$30:$B$54,G$30:G$54),IFERROR(2*_xlpm.d*_xlpm.p/(_xlpm.d+_xlpm.p),0))</f>
        <v>0.61111111111111116</v>
      </c>
      <c r="H81" s="1">
        <f>_xlfn.LET(_xlpm.r,$B81,_xlpm.d,_xlfn.XLOOKUP(_xlpm.r,$B$2:$B$26,H$2:H$26),_xlpm.p,_xlfn.XLOOKUP(_xlpm.r,$B$30:$B$54,H$30:H$54),IFERROR(2*_xlpm.d*_xlpm.p/(_xlpm.d+_xlpm.p),0))</f>
        <v>0.70129870129870131</v>
      </c>
      <c r="I81" s="1">
        <f>_xlfn.LET(_xlpm.r,$B81,_xlpm.d,_xlfn.XLOOKUP(_xlpm.r,$B$2:$B$26,I$2:I$26),_xlpm.p,_xlfn.XLOOKUP(_xlpm.r,$B$30:$B$54,I$30:I$54),IFERROR(2*_xlpm.d*_xlpm.p/(_xlpm.d+_xlpm.p),0))</f>
        <v>0.43313131313131314</v>
      </c>
      <c r="J81" s="1">
        <f>_xlfn.LET(_xlpm.r,$B81,_xlpm.d,_xlfn.XLOOKUP(_xlpm.r,$B$2:$B$26,J$2:J$26),_xlpm.p,_xlfn.XLOOKUP(_xlpm.r,$B$30:$B$54,J$30:J$54),IFERROR(2*_xlpm.d*_xlpm.p/(_xlpm.d+_xlpm.p),0))</f>
        <v>0.50218487394957978</v>
      </c>
      <c r="K81" s="1">
        <f>_xlfn.LET(_xlpm.r,$B81,_xlpm.d,_xlfn.XLOOKUP(_xlpm.r,$B$2:$B$26,K$2:K$26),_xlpm.p,_xlfn.XLOOKUP(_xlpm.r,$B$30:$B$54,K$30:K$54),IFERROR(2*_xlpm.d*_xlpm.p/(_xlpm.d+_xlpm.p),0))</f>
        <v>0</v>
      </c>
      <c r="L81" s="1">
        <f>_xlfn.LET(_xlpm.r,$B81,_xlpm.d,_xlfn.XLOOKUP(_xlpm.r,$B$2:$B$26,L$2:L$26),_xlpm.p,_xlfn.XLOOKUP(_xlpm.r,$B$30:$B$54,L$30:L$54),IFERROR(2*_xlpm.d*_xlpm.p/(_xlpm.d+_xlpm.p),0))</f>
        <v>0</v>
      </c>
    </row>
    <row r="82" spans="2:12" ht="30" customHeight="1">
      <c r="B82" t="str">
        <f>CONCATENATE(Table3[lang],"-",Table3[term])</f>
        <v>russian-sk3g</v>
      </c>
      <c r="C82" t="s">
        <v>4</v>
      </c>
      <c r="D82" t="s">
        <v>24</v>
      </c>
      <c r="E82" t="s">
        <v>10</v>
      </c>
      <c r="F82" s="1">
        <f>_xlfn.LET(_xlpm.r,$B82,_xlpm.d,_xlfn.XLOOKUP(_xlpm.r,$B$2:$B$26,F$2:F$26),_xlpm.p,_xlfn.XLOOKUP(_xlpm.r,$B$30:$B$54,F$30:F$54),IFERROR(2*_xlpm.d*_xlpm.p/(_xlpm.d+_xlpm.p),0))</f>
        <v>0.5611510791366906</v>
      </c>
      <c r="G82" s="1">
        <f>_xlfn.LET(_xlpm.r,$B82,_xlpm.d,_xlfn.XLOOKUP(_xlpm.r,$B$2:$B$26,G$2:G$26),_xlpm.p,_xlfn.XLOOKUP(_xlpm.r,$B$30:$B$54,G$30:G$54),IFERROR(2*_xlpm.d*_xlpm.p/(_xlpm.d+_xlpm.p),0))</f>
        <v>0.54047244094488189</v>
      </c>
      <c r="H82" s="1">
        <f>_xlfn.LET(_xlpm.r,$B82,_xlpm.d,_xlfn.XLOOKUP(_xlpm.r,$B$2:$B$26,H$2:H$26),_xlpm.p,_xlfn.XLOOKUP(_xlpm.r,$B$30:$B$54,H$30:H$54),IFERROR(2*_xlpm.d*_xlpm.p/(_xlpm.d+_xlpm.p),0))</f>
        <v>0.46343434343434342</v>
      </c>
      <c r="I82" s="1">
        <f>_xlfn.LET(_xlpm.r,$B82,_xlpm.d,_xlfn.XLOOKUP(_xlpm.r,$B$2:$B$26,I$2:I$26),_xlpm.p,_xlfn.XLOOKUP(_xlpm.r,$B$30:$B$54,I$30:I$54),IFERROR(2*_xlpm.d*_xlpm.p/(_xlpm.d+_xlpm.p),0))</f>
        <v>0.49301886792452831</v>
      </c>
      <c r="J82" s="1">
        <f>_xlfn.LET(_xlpm.r,$B82,_xlpm.d,_xlfn.XLOOKUP(_xlpm.r,$B$2:$B$26,J$2:J$26),_xlpm.p,_xlfn.XLOOKUP(_xlpm.r,$B$30:$B$54,J$30:J$54),IFERROR(2*_xlpm.d*_xlpm.p/(_xlpm.d+_xlpm.p),0))</f>
        <v>0</v>
      </c>
      <c r="K82" s="1">
        <f>_xlfn.LET(_xlpm.r,$B82,_xlpm.d,_xlfn.XLOOKUP(_xlpm.r,$B$2:$B$26,K$2:K$26),_xlpm.p,_xlfn.XLOOKUP(_xlpm.r,$B$30:$B$54,K$30:K$54),IFERROR(2*_xlpm.d*_xlpm.p/(_xlpm.d+_xlpm.p),0))</f>
        <v>0</v>
      </c>
      <c r="L82" s="1">
        <f>_xlfn.LET(_xlpm.r,$B82,_xlpm.d,_xlfn.XLOOKUP(_xlpm.r,$B$2:$B$26,L$2:L$26),_xlpm.p,_xlfn.XLOOKUP(_xlpm.r,$B$30:$B$54,L$30:L$54),IFERROR(2*_xlpm.d*_xlpm.p/(_xlpm.d+_xlpm.p),0))</f>
        <v>0</v>
      </c>
    </row>
  </sheetData>
  <phoneticPr fontId="1" type="noConversion"/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0.67</vt:lpstr>
      <vt:lpstr>0.10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2025-04-16T08:56:59Z</dcterms:created>
  <dcterms:modified xsi:type="dcterms:W3CDTF">2025-04-17T07:12:42Z</dcterms:modified>
  <cp:category/>
</cp:coreProperties>
</file>