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Overall Times" sheetId="1" state="visible" r:id="rId2"/>
    <sheet name="SW ARM" sheetId="2" state="visible" r:id="rId3"/>
    <sheet name="SW X86" sheetId="3" state="visible" r:id="rId4"/>
    <sheet name="HW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<sst xmlns="http://schemas.openxmlformats.org/spreadsheetml/2006/main" count="153" uniqueCount="58">
  <si>
    <t xml:space="preserve">Opt Stage0</t>
  </si>
  <si>
    <t xml:space="preserve">Average </t>
  </si>
  <si>
    <r>
      <rPr>
        <sz val="10"/>
        <rFont val="Arial"/>
        <family val="2"/>
        <charset val="1"/>
      </rPr>
      <t xml:space="preserve">Sobel SW ARM no optimizations -O0 </t>
    </r>
    <r>
      <rPr>
        <sz val="10"/>
        <color rgb="FF000000"/>
        <rFont val="Arial"/>
        <family val="2"/>
        <charset val="1"/>
      </rPr>
      <t xml:space="preserve">PSNR = inf</t>
    </r>
  </si>
  <si>
    <t xml:space="preserve">Opt Stage1</t>
  </si>
  <si>
    <r>
      <rPr>
        <sz val="10"/>
        <rFont val="Arial"/>
        <family val="2"/>
        <charset val="1"/>
      </rPr>
      <t xml:space="preserve">Sobel SW ARM no optimizations -O3 </t>
    </r>
    <r>
      <rPr>
        <sz val="10"/>
        <color rgb="FF000000"/>
        <rFont val="Arial"/>
        <family val="2"/>
        <charset val="1"/>
      </rPr>
      <t xml:space="preserve">PSNR = inf</t>
    </r>
  </si>
  <si>
    <t xml:space="preserve">Opt Stage2</t>
  </si>
  <si>
    <r>
      <rPr>
        <sz val="10"/>
        <rFont val="Arial"/>
        <family val="2"/>
        <charset val="1"/>
      </rPr>
      <t xml:space="preserve">Sobel SW ARM -O3 </t>
    </r>
    <r>
      <rPr>
        <sz val="10"/>
        <color rgb="FF000000"/>
        <rFont val="Arial"/>
        <family val="2"/>
        <charset val="1"/>
      </rPr>
      <t xml:space="preserve">PSNR = inf</t>
    </r>
  </si>
  <si>
    <t xml:space="preserve">Opt Stage3</t>
  </si>
  <si>
    <t xml:space="preserve">Opt Stage4</t>
  </si>
  <si>
    <t xml:space="preserve">Opt Stage5</t>
  </si>
  <si>
    <t xml:space="preserve">Opt Stage6</t>
  </si>
  <si>
    <r>
      <rPr>
        <sz val="10"/>
        <rFont val="Arial"/>
        <family val="2"/>
        <charset val="1"/>
      </rPr>
      <t xml:space="preserve">Sobel SW ARM -O3 </t>
    </r>
    <r>
      <rPr>
        <sz val="10"/>
        <color rgb="FF000000"/>
        <rFont val="Arial"/>
        <family val="2"/>
        <charset val="1"/>
      </rPr>
      <t xml:space="preserve">PSNR = 28.6625</t>
    </r>
  </si>
  <si>
    <t xml:space="preserve">Opt Stage7</t>
  </si>
  <si>
    <t xml:space="preserve">Opt Stage8</t>
  </si>
  <si>
    <t xml:space="preserve">Opt Stage9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</si>
  <si>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Run PSNR = inf</t>
    </r>
  </si>
  <si>
    <t xml:space="preserve">Average</t>
  </si>
  <si>
    <t xml:space="preserve">Standard Deviation</t>
  </si>
  <si>
    <t xml:space="preserve">Sobel SW ARM no optimizations -O0</t>
  </si>
  <si>
    <t xml:space="preserve">Min</t>
  </si>
  <si>
    <t xml:space="preserve">Max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</si>
  <si>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Run PSNR = inf</t>
    </r>
  </si>
  <si>
    <t xml:space="preserve">Sobel SW ARM no optimizations -O3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</si>
  <si>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Run PSNR = inf</t>
    </r>
  </si>
  <si>
    <t xml:space="preserve">Sobel SW ARM -O3</t>
  </si>
  <si>
    <t xml:space="preserve">-&gt; Extra Compiler flags </t>
  </si>
  <si>
    <t xml:space="preserve">-std=c99 -mcpu=cortex-a9
 -mfpu=neon -ftree-vectorize
 -mvectorize-with-neon-quad 
-mfloat-abi=hard -ffast-math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</si>
  <si>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inf</t>
    </r>
  </si>
  <si>
    <t xml:space="preserve">-&gt; Loop interchange 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</si>
  <si>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inf more time</t>
    </r>
  </si>
  <si>
    <t xml:space="preserve">-&gt; Loop unroll &amp; Loop invirand code</t>
  </si>
  <si>
    <r>
      <rPr>
        <sz val="10"/>
        <rFont val="Arial"/>
        <family val="2"/>
        <charset val="1"/>
      </rPr>
      <t xml:space="preserve">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inf</t>
    </r>
  </si>
  <si>
    <t xml:space="preserve">-&gt; Loop invirand code</t>
  </si>
  <si>
    <t xml:space="preserve">-&gt; Replaced convolution function 
Calling with tmp var</t>
  </si>
  <si>
    <r>
      <rPr>
        <sz val="10"/>
        <rFont val="Arial"/>
        <family val="2"/>
        <charset val="1"/>
      </rPr>
      <t xml:space="preserve">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28.6625</t>
    </r>
  </si>
  <si>
    <t xml:space="preserve">-&gt; Replaced euclidean distance 
With Manhattan </t>
  </si>
  <si>
    <r>
      <rPr>
        <sz val="10"/>
        <rFont val="Arial"/>
        <family val="2"/>
        <charset val="1"/>
      </rPr>
      <t xml:space="preserve">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28.6625 </t>
    </r>
  </si>
  <si>
    <t xml:space="preserve">-&gt; Loop unrolling &amp; Eliminated ones and tows Counter</t>
  </si>
  <si>
    <r>
      <rPr>
        <sz val="10"/>
        <rFont val="Arial"/>
        <family val="2"/>
        <charset val="1"/>
      </rPr>
      <t xml:space="preserve">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28.6625 </t>
    </r>
  </si>
  <si>
    <t xml:space="preserve">-&gt; Loop unrolling &amp; Eliminated ones and tows 
Counter</t>
  </si>
  <si>
    <t xml:space="preserve">-&gt; Replaced operator operations 
With scalar values </t>
  </si>
  <si>
    <r>
      <rPr>
        <sz val="10"/>
        <rFont val="Arial"/>
        <family val="2"/>
        <charset val="1"/>
      </rPr>
      <t xml:space="preserve">10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28.6625</t>
    </r>
  </si>
  <si>
    <t xml:space="preserve">-&gt; Replaced times 2 multiplications 
With left shift by one </t>
  </si>
  <si>
    <t xml:space="preserve">Sobel SW x86 no optimizations -O0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</si>
  <si>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inf</t>
    </r>
  </si>
  <si>
    <t xml:space="preserve">Sobel SW x86 -O0</t>
  </si>
  <si>
    <t xml:space="preserve">Loop interchange &amp; Conv computation stored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</si>
  <si>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???</t>
    </r>
  </si>
  <si>
    <t xml:space="preserve">Manhattan distance</t>
  </si>
  <si>
    <t xml:space="preserve">Sobel SW x86 no optimizations -O3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</si>
  <si>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inf </t>
    </r>
  </si>
  <si>
    <t xml:space="preserve">Sobel SW x86 -O3</t>
  </si>
  <si>
    <r>
      <rPr>
        <sz val="10"/>
        <rFont val="Arial"/>
        <family val="2"/>
        <charset val="1"/>
      </rPr>
      <t xml:space="preserve">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Run PSNR = ???</t>
    </r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</si>
  <si>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Run PSNR = 55</t>
    </r>
  </si>
  <si>
    <t xml:space="preserve">Sobel HW no optimizations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</si>
  <si>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Run </t>
    </r>
    <r>
      <rPr>
        <sz val="10"/>
        <color rgb="FF000000"/>
        <rFont val="Arial"/>
        <family val="2"/>
        <charset val="1"/>
      </rPr>
      <t xml:space="preserve">PSNR = 55</t>
    </r>
  </si>
  <si>
    <t xml:space="preserve">Sobel HW</t>
  </si>
  <si>
    <t xml:space="preserve">Insert optimazations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</si>
</sst>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solas"/>
      <family val="3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CC"/>
        <bgColor rgb="FF0000FF"/>
      </patternFill>
    </fill>
    <fill>
      <patternFill patternType="solid">
        <fgColor rgb="FF9BBB59"/>
        <bgColor rgb="FFB3B3B3"/>
      </patternFill>
    </fill>
    <fill>
      <patternFill patternType="solid">
        <fgColor rgb="FF1F497D"/>
        <bgColor rgb="FF004586"/>
      </patternFill>
    </fill>
    <fill>
      <patternFill patternType="solid">
        <fgColor rgb="FF99FF66"/>
        <bgColor rgb="FFAEC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4B1F6F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BBB59"/>
      <rgbColor rgb="FF004586"/>
      <rgbColor rgb="FF579D1C"/>
      <rgbColor rgb="FF003300"/>
      <rgbColor rgb="FF314004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Sobel SW ARM Overal Times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'Overall Times'!$A$4</c:f>
              <c:strCache>
                <c:ptCount val="1"/>
                <c:pt idx="0">
                  <c:v>Opt Stage1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Times'!$C$4</c:f>
              <c:numCache>
                <c:formatCode>General</c:formatCode>
                <c:ptCount val="1"/>
                <c:pt idx="0">
                  <c:v>0.088205</c:v>
                </c:pt>
              </c:numCache>
            </c:numRef>
          </c:val>
        </c:ser>
        <c:ser>
          <c:idx val="1"/>
          <c:order val="1"/>
          <c:tx>
            <c:strRef>
              <c:f>'Overall Times'!$A$7</c:f>
              <c:strCache>
                <c:ptCount val="1"/>
                <c:pt idx="0">
                  <c:v>Opt Stage2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Times'!$C$7</c:f>
              <c:numCache>
                <c:formatCode>General</c:formatCode>
                <c:ptCount val="1"/>
                <c:pt idx="0">
                  <c:v>0.086893</c:v>
                </c:pt>
              </c:numCache>
            </c:numRef>
          </c:val>
        </c:ser>
        <c:ser>
          <c:idx val="2"/>
          <c:order val="2"/>
          <c:tx>
            <c:strRef>
              <c:f>'Overall Times'!$A$10</c:f>
              <c:strCache>
                <c:ptCount val="1"/>
                <c:pt idx="0">
                  <c:v>Opt Stage3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Times'!$C$10</c:f>
              <c:numCache>
                <c:formatCode>General</c:formatCode>
                <c:ptCount val="1"/>
                <c:pt idx="0">
                  <c:v>0.0774239</c:v>
                </c:pt>
              </c:numCache>
            </c:numRef>
          </c:val>
        </c:ser>
        <c:ser>
          <c:idx val="3"/>
          <c:order val="3"/>
          <c:tx>
            <c:strRef>
              <c:f>'Overall Times'!$A$13</c:f>
              <c:strCache>
                <c:ptCount val="1"/>
                <c:pt idx="0">
                  <c:v>Opt Stage4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Times'!$C$13</c:f>
              <c:numCache>
                <c:formatCode>General</c:formatCode>
                <c:ptCount val="1"/>
                <c:pt idx="0">
                  <c:v>0.0865806</c:v>
                </c:pt>
              </c:numCache>
            </c:numRef>
          </c:val>
        </c:ser>
        <c:ser>
          <c:idx val="4"/>
          <c:order val="4"/>
          <c:tx>
            <c:strRef>
              <c:f>'Overall Times'!$A$16</c:f>
              <c:strCache>
                <c:ptCount val="1"/>
                <c:pt idx="0">
                  <c:v>Opt Stage5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Times'!$C$16</c:f>
              <c:numCache>
                <c:formatCode>General</c:formatCode>
                <c:ptCount val="1"/>
                <c:pt idx="0">
                  <c:v>0.0774261</c:v>
                </c:pt>
              </c:numCache>
            </c:numRef>
          </c:val>
        </c:ser>
        <c:ser>
          <c:idx val="5"/>
          <c:order val="5"/>
          <c:tx>
            <c:strRef>
              <c:f>'Overall Times'!$A$19</c:f>
              <c:strCache>
                <c:ptCount val="1"/>
                <c:pt idx="0">
                  <c:v>Opt Stage6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Times'!$C$19</c:f>
              <c:numCache>
                <c:formatCode>General</c:formatCode>
                <c:ptCount val="1"/>
                <c:pt idx="0">
                  <c:v>0.0468376</c:v>
                </c:pt>
              </c:numCache>
            </c:numRef>
          </c:val>
        </c:ser>
        <c:ser>
          <c:idx val="6"/>
          <c:order val="6"/>
          <c:tx>
            <c:strRef>
              <c:f>'Overall Times'!$A$22</c:f>
              <c:strCache>
                <c:ptCount val="1"/>
                <c:pt idx="0">
                  <c:v>Opt Stage7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Times'!$C$22</c:f>
              <c:numCache>
                <c:formatCode>General</c:formatCode>
                <c:ptCount val="1"/>
                <c:pt idx="0">
                  <c:v>0.0442962</c:v>
                </c:pt>
              </c:numCache>
            </c:numRef>
          </c:val>
        </c:ser>
        <c:ser>
          <c:idx val="7"/>
          <c:order val="7"/>
          <c:tx>
            <c:strRef>
              <c:f>'Overall Times'!$A$25</c:f>
              <c:strCache>
                <c:ptCount val="1"/>
                <c:pt idx="0">
                  <c:v>Opt Stage8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Times'!$C$25</c:f>
              <c:numCache>
                <c:formatCode>General</c:formatCode>
                <c:ptCount val="1"/>
                <c:pt idx="0">
                  <c:v>0.019856</c:v>
                </c:pt>
              </c:numCache>
            </c:numRef>
          </c:val>
        </c:ser>
        <c:ser>
          <c:idx val="8"/>
          <c:order val="8"/>
          <c:tx>
            <c:strRef>
              <c:f>'Overall Times'!$A$28</c:f>
              <c:strCache>
                <c:ptCount val="1"/>
                <c:pt idx="0">
                  <c:v>Opt Stage9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Times'!$C$28</c:f>
              <c:numCache>
                <c:formatCode>General</c:formatCode>
                <c:ptCount val="1"/>
                <c:pt idx="0">
                  <c:v>0.0172098</c:v>
                </c:pt>
              </c:numCache>
            </c:numRef>
          </c:val>
        </c:ser>
        <c:gapWidth val="100"/>
        <c:overlap val="0"/>
        <c:axId val="42836095"/>
        <c:axId val="89187340"/>
      </c:barChart>
      <c:catAx>
        <c:axId val="4283609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87340"/>
        <c:crosses val="autoZero"/>
        <c:auto val="1"/>
        <c:lblAlgn val="ctr"/>
        <c:lblOffset val="100"/>
      </c:catAx>
      <c:valAx>
        <c:axId val="89187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36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Sobel HW Overal Times 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'Overall Times'!$A$32</c:f>
              <c:strCache>
                <c:ptCount val="1"/>
                <c:pt idx="0">
                  <c:v>Opt Stage1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Times'!$B$32</c:f>
              <c:numCache>
                <c:formatCode>General</c:formatCode>
                <c:ptCount val="1"/>
                <c:pt idx="0">
                  <c:v>0.9833661</c:v>
                </c:pt>
              </c:numCache>
            </c:numRef>
          </c:val>
        </c:ser>
        <c:ser>
          <c:idx val="1"/>
          <c:order val="1"/>
          <c:tx>
            <c:strRef>
              <c:f>'Overall Times'!$A$33</c:f>
              <c:strCache>
                <c:ptCount val="1"/>
                <c:pt idx="0">
                  <c:v>Opt Stage2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Times'!$B$33</c:f>
              <c:numCache>
                <c:formatCode>General</c:formatCode>
                <c:ptCount val="1"/>
                <c:pt idx="0">
                  <c:v>0.7759861</c:v>
                </c:pt>
              </c:numCache>
            </c:numRef>
          </c:val>
        </c:ser>
        <c:ser>
          <c:idx val="2"/>
          <c:order val="2"/>
          <c:tx>
            <c:strRef>
              <c:f>'Overall Times'!$A$34</c:f>
              <c:strCache>
                <c:ptCount val="1"/>
                <c:pt idx="0">
                  <c:v>Opt Stage3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Times'!$B$34</c:f>
              <c:numCache>
                <c:formatCode>General</c:formatCode>
                <c:ptCount val="1"/>
                <c:pt idx="0">
                  <c:v>0.068095</c:v>
                </c:pt>
              </c:numCache>
            </c:numRef>
          </c:val>
        </c:ser>
        <c:ser>
          <c:idx val="3"/>
          <c:order val="3"/>
          <c:tx>
            <c:strRef>
              <c:f>'Overall Times'!$A$35</c:f>
              <c:strCache>
                <c:ptCount val="1"/>
                <c:pt idx="0">
                  <c:v>Opt Stage4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Times'!$B$35</c:f>
              <c:numCache>
                <c:formatCode>General</c:formatCode>
                <c:ptCount val="1"/>
                <c:pt idx="0">
                  <c:v>0.026673</c:v>
                </c:pt>
              </c:numCache>
            </c:numRef>
          </c:val>
        </c:ser>
        <c:ser>
          <c:idx val="4"/>
          <c:order val="4"/>
          <c:tx>
            <c:strRef>
              <c:f>'Overall Times'!$A$36</c:f>
              <c:strCache>
                <c:ptCount val="1"/>
                <c:pt idx="0">
                  <c:v>Opt Stage5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Times'!$B$36</c:f>
              <c:numCache>
                <c:formatCode>General</c:formatCode>
                <c:ptCount val="1"/>
                <c:pt idx="0">
                  <c:v>0.021323</c:v>
                </c:pt>
              </c:numCache>
            </c:numRef>
          </c:val>
        </c:ser>
        <c:ser>
          <c:idx val="5"/>
          <c:order val="5"/>
          <c:tx>
            <c:strRef>
              <c:f>'Overall Times'!$A$37</c:f>
              <c:strCache>
                <c:ptCount val="1"/>
                <c:pt idx="0">
                  <c:v>Opt Stage6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'Overall Times'!$B$37</c:f>
              <c:numCache>
                <c:formatCode>General</c:formatCode>
                <c:ptCount val="1"/>
                <c:pt idx="0">
                  <c:v>0.009992</c:v>
                </c:pt>
              </c:numCache>
            </c:numRef>
          </c:val>
        </c:ser>
        <c:gapWidth val="100"/>
        <c:overlap val="0"/>
        <c:axId val="40334190"/>
        <c:axId val="55072559"/>
      </c:barChart>
      <c:catAx>
        <c:axId val="4033419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72559"/>
        <c:crosses val="autoZero"/>
        <c:auto val="1"/>
        <c:lblAlgn val="ctr"/>
        <c:lblOffset val="100"/>
      </c:catAx>
      <c:valAx>
        <c:axId val="55072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334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10080</xdr:colOff>
      <xdr:row>1</xdr:row>
      <xdr:rowOff>6120</xdr:rowOff>
    </xdr:from>
    <xdr:to>
      <xdr:col>16</xdr:col>
      <xdr:colOff>797760</xdr:colOff>
      <xdr:row>30</xdr:row>
      <xdr:rowOff>6840</xdr:rowOff>
    </xdr:to>
    <xdr:graphicFrame>
      <xdr:nvGraphicFramePr>
        <xdr:cNvPr id="0" name=""/>
        <xdr:cNvGraphicFramePr/>
      </xdr:nvGraphicFramePr>
      <xdr:xfrm>
        <a:off x="6696360" y="181080"/>
        <a:ext cx="7817400" cy="49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33840</xdr:colOff>
      <xdr:row>30</xdr:row>
      <xdr:rowOff>56880</xdr:rowOff>
    </xdr:from>
    <xdr:to>
      <xdr:col>16</xdr:col>
      <xdr:colOff>750960</xdr:colOff>
      <xdr:row>58</xdr:row>
      <xdr:rowOff>73440</xdr:rowOff>
    </xdr:to>
    <xdr:graphicFrame>
      <xdr:nvGraphicFramePr>
        <xdr:cNvPr id="1" name=""/>
        <xdr:cNvGraphicFramePr/>
      </xdr:nvGraphicFramePr>
      <xdr:xfrm>
        <a:off x="6720120" y="5198760"/>
        <a:ext cx="7746840" cy="486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39" activeCellId="0" sqref="C39"/>
    </sheetView>
  </sheetViews>
  <sheetFormatPr defaultRowHeight="12.75"/>
  <cols>
    <col collapsed="false" hidden="false" max="1" min="1" style="0" width="44.0051020408163"/>
    <col collapsed="false" hidden="false" max="2" min="2" style="0" width="14.4438775510204"/>
    <col collapsed="false" hidden="false" max="3" min="3" style="0" width="10.6632653061225"/>
    <col collapsed="false" hidden="false" max="4" min="4" style="0" width="11.2040816326531"/>
    <col collapsed="false" hidden="false" max="5" min="5" style="0" width="11.8775510204082"/>
    <col collapsed="false" hidden="false" max="6" min="6" style="0" width="2.56632653061224"/>
    <col collapsed="false" hidden="false" max="14" min="7" style="0" width="8.36734693877551"/>
    <col collapsed="false" hidden="false" max="15" min="15" style="0" width="17.0102040816327"/>
    <col collapsed="false" hidden="false" max="16" min="16" style="0" width="15.6581632653061"/>
    <col collapsed="false" hidden="false" max="17" min="17" style="0" width="11.3418367346939"/>
    <col collapsed="false" hidden="false" max="18" min="18" style="0" width="2.02551020408163"/>
    <col collapsed="false" hidden="false" max="19" min="19" style="0" width="36.3112244897959"/>
    <col collapsed="false" hidden="false" max="20" min="20" style="0" width="10.9336734693878"/>
    <col collapsed="false" hidden="false" max="21" min="21" style="0" width="10.8010204081633"/>
    <col collapsed="false" hidden="false" max="22" min="22" style="0" width="11.3418367346939"/>
    <col collapsed="false" hidden="false" max="23" min="23" style="0" width="10.530612244898"/>
    <col collapsed="false" hidden="false" max="24" min="24" style="0" width="10.6632653061225"/>
    <col collapsed="false" hidden="false" max="25" min="25" style="0" width="10.530612244898"/>
    <col collapsed="false" hidden="false" max="26" min="26" style="0" width="9.58673469387755"/>
    <col collapsed="false" hidden="false" max="27" min="27" style="0" width="11.0714285714286"/>
    <col collapsed="false" hidden="false" max="28" min="28" style="0" width="10.6632653061225"/>
    <col collapsed="false" hidden="false" max="29" min="29" style="0" width="10.530612244898"/>
    <col collapsed="false" hidden="false" max="30" min="30" style="0" width="8.50510204081633"/>
    <col collapsed="false" hidden="false" max="31" min="31" style="0" width="9.04591836734694"/>
    <col collapsed="false" hidden="false" max="32" min="32" style="0" width="2.29591836734694"/>
    <col collapsed="false" hidden="false" max="33" min="33" style="0" width="28.0765306122449"/>
    <col collapsed="false" hidden="false" max="34" min="34" style="0" width="10.530612244898"/>
    <col collapsed="false" hidden="false" max="35" min="35" style="0" width="10.9336734693878"/>
    <col collapsed="false" hidden="false" max="36" min="36" style="0" width="10.6632653061225"/>
    <col collapsed="false" hidden="false" max="37" min="37" style="0" width="10.8010204081633"/>
    <col collapsed="false" hidden="false" max="38" min="38" style="0" width="11.6071428571429"/>
    <col collapsed="false" hidden="false" max="39" min="39" style="0" width="10.9336734693878"/>
    <col collapsed="false" hidden="false" max="40" min="40" style="0" width="11.6071428571429"/>
    <col collapsed="false" hidden="false" max="41" min="41" style="0" width="11.8775510204082"/>
    <col collapsed="false" hidden="false" max="42" min="42" style="0" width="10.8010204081633"/>
    <col collapsed="false" hidden="false" max="43" min="43" style="0" width="10.9336734693878"/>
    <col collapsed="false" hidden="false" max="44" min="44" style="0" width="8.23469387755102"/>
    <col collapsed="false" hidden="false" max="45" min="45" style="0" width="10.9336734693878"/>
    <col collapsed="false" hidden="false" max="46" min="46" style="0" width="2.29591836734694"/>
    <col collapsed="false" hidden="false" max="1025" min="47" style="0" width="8.36734693877551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n">
        <f aca="false">AVERAGE('SW ARM'!B1:K1)</f>
        <v>1.6307588</v>
      </c>
      <c r="D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  <c r="AH1" s="3"/>
      <c r="AI1" s="3"/>
      <c r="AJ1" s="3"/>
      <c r="AK1" s="3"/>
      <c r="AL1" s="3"/>
      <c r="AM1" s="3"/>
      <c r="AN1" s="3"/>
      <c r="AO1" s="3"/>
      <c r="AP1" s="3"/>
      <c r="AQ1" s="3"/>
      <c r="AR1" s="1"/>
      <c r="AS1" s="1"/>
      <c r="AT1" s="1"/>
    </row>
    <row r="2" customFormat="false" ht="13.4" hidden="false" customHeight="false" outlineLevel="0" collapsed="false">
      <c r="A2" s="0" t="s">
        <v>2</v>
      </c>
      <c r="B2" s="1"/>
      <c r="C2" s="1"/>
      <c r="D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customFormat="false" ht="13.8" hidden="false" customHeight="false" outlineLevel="0" collapsed="false">
      <c r="A4" s="0" t="s">
        <v>3</v>
      </c>
      <c r="B4" s="1" t="s">
        <v>1</v>
      </c>
      <c r="C4" s="1" t="n">
        <f aca="false">AVERAGE('SW ARM'!B4:K4)</f>
        <v>0.088205</v>
      </c>
      <c r="D4" s="1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  <c r="AH4" s="3"/>
      <c r="AI4" s="3"/>
      <c r="AJ4" s="3"/>
      <c r="AK4" s="3"/>
      <c r="AL4" s="3"/>
      <c r="AM4" s="3"/>
      <c r="AN4" s="3"/>
      <c r="AO4" s="3"/>
      <c r="AP4" s="3"/>
      <c r="AQ4" s="3"/>
      <c r="AR4" s="1"/>
      <c r="AS4" s="1"/>
      <c r="AT4" s="1"/>
    </row>
    <row r="5" customFormat="false" ht="13.4" hidden="false" customHeight="false" outlineLevel="0" collapsed="false">
      <c r="A5" s="0" t="s">
        <v>4</v>
      </c>
      <c r="B5" s="1"/>
      <c r="C5" s="1"/>
      <c r="D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customFormat="false" ht="12.75" hidden="false" customHeight="false" outlineLevel="0" collapsed="false">
      <c r="A6" s="2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customFormat="false" ht="12.8" hidden="false" customHeight="false" outlineLevel="0" collapsed="false">
      <c r="A7" s="0" t="s">
        <v>5</v>
      </c>
      <c r="B7" s="1" t="s">
        <v>1</v>
      </c>
      <c r="C7" s="1" t="n">
        <f aca="false">AVERAGE('SW ARM'!B7:K7)</f>
        <v>0.086893</v>
      </c>
      <c r="D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customFormat="false" ht="13.8" hidden="false" customHeight="false" outlineLevel="0" collapsed="false">
      <c r="A8" s="0" t="s">
        <v>6</v>
      </c>
      <c r="B8" s="1"/>
      <c r="C8" s="1"/>
      <c r="D8" s="1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customFormat="false" ht="12.75" hidden="false" customHeight="false" outlineLevel="0" collapsed="false">
      <c r="A9" s="2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customFormat="false" ht="17.45" hidden="false" customHeight="true" outlineLevel="0" collapsed="false">
      <c r="A10" s="0" t="s">
        <v>7</v>
      </c>
      <c r="B10" s="1" t="s">
        <v>1</v>
      </c>
      <c r="C10" s="1" t="n">
        <f aca="false">AVERAGE('SW ARM'!B12:K12)</f>
        <v>0.0774239</v>
      </c>
      <c r="D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customFormat="false" ht="13.4" hidden="false" customHeight="false" outlineLevel="0" collapsed="false">
      <c r="A11" s="0" t="s">
        <v>6</v>
      </c>
      <c r="B11" s="1"/>
      <c r="C11" s="1"/>
      <c r="D11" s="1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customFormat="false" ht="12.75" hidden="false" customHeight="false" outlineLevel="0" collapsed="false">
      <c r="A12" s="2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customFormat="false" ht="13.8" hidden="false" customHeight="false" outlineLevel="0" collapsed="false">
      <c r="A13" s="0" t="s">
        <v>8</v>
      </c>
      <c r="B13" s="1" t="s">
        <v>1</v>
      </c>
      <c r="C13" s="1" t="n">
        <f aca="false">AVERAGE('SW ARM'!B18:K18)</f>
        <v>0.0865806</v>
      </c>
      <c r="D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customFormat="false" ht="13.4" hidden="false" customHeight="false" outlineLevel="0" collapsed="false">
      <c r="A14" s="0" t="s">
        <v>6</v>
      </c>
      <c r="B14" s="1"/>
      <c r="C14" s="1"/>
      <c r="D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customFormat="false" ht="12.75" hidden="false" customHeight="false" outlineLevel="0" collapsed="false">
      <c r="A15" s="2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customFormat="false" ht="12.8" hidden="false" customHeight="false" outlineLevel="0" collapsed="false">
      <c r="A16" s="0" t="s">
        <v>9</v>
      </c>
      <c r="B16" s="1" t="s">
        <v>1</v>
      </c>
      <c r="C16" s="1" t="n">
        <f aca="false">AVERAGE('SW ARM'!B25:K25)</f>
        <v>0.0774261</v>
      </c>
      <c r="D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customFormat="false" ht="13.8" hidden="false" customHeight="false" outlineLevel="0" collapsed="false">
      <c r="A17" s="0" t="s">
        <v>6</v>
      </c>
      <c r="B17" s="1"/>
      <c r="C17" s="1"/>
      <c r="D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"/>
      <c r="U17" s="3"/>
      <c r="V17" s="3"/>
      <c r="W17" s="3"/>
      <c r="X17" s="3"/>
      <c r="Y17" s="3"/>
      <c r="Z17" s="3"/>
      <c r="AA17" s="3"/>
      <c r="AB17" s="3"/>
      <c r="AC17" s="3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customFormat="false" ht="12.75" hidden="false" customHeight="false" outlineLevel="0" collapsed="false">
      <c r="A18" s="2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customFormat="false" ht="12.8" hidden="false" customHeight="false" outlineLevel="0" collapsed="false">
      <c r="A19" s="0" t="s">
        <v>10</v>
      </c>
      <c r="B19" s="1" t="s">
        <v>1</v>
      </c>
      <c r="C19" s="1" t="n">
        <f aca="false">AVERAGE('SW ARM'!B33:K33)</f>
        <v>0.0468376</v>
      </c>
      <c r="D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customFormat="false" ht="13.4" hidden="false" customHeight="false" outlineLevel="0" collapsed="false">
      <c r="A20" s="0" t="s">
        <v>11</v>
      </c>
      <c r="B20" s="1"/>
      <c r="C20" s="1"/>
      <c r="D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"/>
      <c r="U21" s="3"/>
      <c r="V21" s="3"/>
      <c r="W21" s="3"/>
      <c r="X21" s="3"/>
      <c r="Y21" s="3"/>
      <c r="Z21" s="3"/>
      <c r="AA21" s="3"/>
      <c r="AB21" s="3"/>
      <c r="AC21" s="3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customFormat="false" ht="12.8" hidden="false" customHeight="false" outlineLevel="0" collapsed="false">
      <c r="A22" s="0" t="s">
        <v>12</v>
      </c>
      <c r="B22" s="1" t="s">
        <v>1</v>
      </c>
      <c r="C22" s="1" t="n">
        <f aca="false">AVERAGE('SW ARM'!B42:K42)</f>
        <v>0.0442962</v>
      </c>
      <c r="D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customFormat="false" ht="13.4" hidden="false" customHeight="false" outlineLevel="0" collapsed="false">
      <c r="A23" s="0" t="s">
        <v>11</v>
      </c>
      <c r="B23" s="1"/>
      <c r="C23" s="1"/>
      <c r="D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customFormat="false" ht="12.75" hidden="false" customHeight="false" outlineLevel="0" collapsed="false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customFormat="false" ht="12.8" hidden="false" customHeight="false" outlineLevel="0" collapsed="false">
      <c r="A25" s="0" t="s">
        <v>13</v>
      </c>
      <c r="B25" s="1" t="s">
        <v>1</v>
      </c>
      <c r="C25" s="1" t="n">
        <f aca="false">AVERAGE('SW ARM'!B52:K52)</f>
        <v>0.019856</v>
      </c>
      <c r="D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customFormat="false" ht="13.4" hidden="false" customHeight="false" outlineLevel="0" collapsed="false">
      <c r="A26" s="0" t="s">
        <v>11</v>
      </c>
      <c r="B26" s="1"/>
      <c r="C26" s="1"/>
      <c r="D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customFormat="false" ht="12.8" hidden="false" customHeight="false" outlineLevel="0" collapsed="false">
      <c r="A28" s="0" t="s">
        <v>14</v>
      </c>
      <c r="B28" s="1" t="s">
        <v>1</v>
      </c>
      <c r="C28" s="1" t="n">
        <f aca="false">AVERAGE('SW ARM'!B63:K63)</f>
        <v>0.0172098</v>
      </c>
      <c r="D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customFormat="false" ht="13.4" hidden="false" customHeight="false" outlineLevel="0" collapsed="false">
      <c r="A29" s="0" t="s">
        <v>11</v>
      </c>
      <c r="B29" s="1"/>
      <c r="C29" s="1"/>
      <c r="D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customFormat="false" ht="17.45" hidden="false" customHeight="true" outlineLevel="0" collapsed="false">
      <c r="A30" s="2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customFormat="false" ht="12.75" hidden="false" customHeight="false" outlineLevel="0" collapsed="false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customFormat="false" ht="12.8" hidden="false" customHeight="false" outlineLevel="0" collapsed="false">
      <c r="A32" s="5" t="s">
        <v>3</v>
      </c>
      <c r="B32" s="4" t="n">
        <v>0.9833661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customFormat="false" ht="12.8" hidden="false" customHeight="false" outlineLevel="0" collapsed="false">
      <c r="A33" s="4" t="s">
        <v>5</v>
      </c>
      <c r="B33" s="4" t="n">
        <v>0.7759861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customFormat="false" ht="12.8" hidden="false" customHeight="false" outlineLevel="0" collapsed="false">
      <c r="A34" s="4" t="s">
        <v>7</v>
      </c>
      <c r="B34" s="4" t="n">
        <v>0.068095</v>
      </c>
    </row>
    <row r="35" customFormat="false" ht="12.8" hidden="false" customHeight="false" outlineLevel="0" collapsed="false">
      <c r="A35" s="4" t="s">
        <v>8</v>
      </c>
      <c r="B35" s="4" t="n">
        <v>0.026673</v>
      </c>
    </row>
    <row r="36" customFormat="false" ht="12.8" hidden="false" customHeight="false" outlineLevel="0" collapsed="false">
      <c r="A36" s="4" t="s">
        <v>9</v>
      </c>
      <c r="B36" s="4" t="n">
        <v>0.021323</v>
      </c>
    </row>
    <row r="37" customFormat="false" ht="12.8" hidden="false" customHeight="false" outlineLevel="0" collapsed="false">
      <c r="A37" s="0" t="s">
        <v>10</v>
      </c>
      <c r="B37" s="4" t="n">
        <v>0.009992</v>
      </c>
    </row>
    <row r="38" customFormat="false" ht="14.95" hidden="false" customHeight="true" outlineLevel="0" collapsed="false"/>
    <row r="53" customFormat="false" ht="23.25" hidden="false" customHeight="true" outlineLevel="0" collapsed="false"/>
    <row r="54" customFormat="false" ht="24.75" hidden="false" customHeight="true" outlineLevel="0" collapsed="false"/>
    <row r="61" customFormat="false" ht="25.35" hidden="false" customHeight="true" outlineLevel="0" collapsed="false"/>
    <row r="73" customFormat="false" ht="2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37.1224489795918"/>
    <col collapsed="false" hidden="false" max="13" min="2" style="0" width="8.50510204081633"/>
    <col collapsed="false" hidden="false" max="14" min="14" style="0" width="20.1122448979592"/>
    <col collapsed="false" hidden="false" max="15" min="15" style="0" width="12.9591836734694"/>
    <col collapsed="false" hidden="false" max="16" min="16" style="0" width="4.32142857142857"/>
    <col collapsed="false" hidden="false" max="17" min="17" style="0" width="8.50510204081633"/>
    <col collapsed="false" hidden="false" max="18" min="18" style="0" width="3.78061224489796"/>
    <col collapsed="false" hidden="false" max="1025" min="19" style="0" width="8.50510204081633"/>
  </cols>
  <sheetData>
    <row r="1" customFormat="false" ht="14.25" hidden="false" customHeight="false" outlineLevel="0" collapsed="false">
      <c r="A1" s="6" t="s">
        <v>15</v>
      </c>
      <c r="B1" s="0" t="n">
        <v>1.628009</v>
      </c>
      <c r="C1" s="0" t="n">
        <v>1.628088</v>
      </c>
      <c r="D1" s="0" t="n">
        <v>1.628734</v>
      </c>
      <c r="E1" s="0" t="n">
        <v>1.630955</v>
      </c>
      <c r="F1" s="0" t="n">
        <v>1.627677</v>
      </c>
      <c r="G1" s="0" t="n">
        <v>1.628227</v>
      </c>
      <c r="H1" s="0" t="n">
        <v>1.637424</v>
      </c>
      <c r="I1" s="0" t="n">
        <v>1.63165</v>
      </c>
      <c r="J1" s="0" t="n">
        <v>1.638097</v>
      </c>
      <c r="K1" s="0" t="n">
        <v>1.628727</v>
      </c>
      <c r="L1" s="0" t="s">
        <v>16</v>
      </c>
      <c r="M1" s="0" t="n">
        <f aca="false">AVERAGE(B1:E1,F1:L1)</f>
        <v>1.6307588</v>
      </c>
      <c r="N1" s="0" t="s">
        <v>17</v>
      </c>
      <c r="O1" s="0" t="n">
        <f aca="false">STDEV(B1:K1)</f>
        <v>0.00391488475209961</v>
      </c>
      <c r="P1" s="7"/>
    </row>
    <row r="2" customFormat="false" ht="12.75" hidden="false" customHeight="false" outlineLevel="0" collapsed="false">
      <c r="A2" s="0" t="s">
        <v>18</v>
      </c>
      <c r="B2" s="0" t="s">
        <v>19</v>
      </c>
      <c r="C2" s="0" t="n">
        <f aca="false">MIN(B1:M1)</f>
        <v>1.627677</v>
      </c>
      <c r="D2" s="0" t="s">
        <v>20</v>
      </c>
      <c r="E2" s="0" t="n">
        <f aca="false">MAX(B1:M1)</f>
        <v>1.638097</v>
      </c>
      <c r="P2" s="7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7"/>
      <c r="Q3" s="1"/>
    </row>
    <row r="4" customFormat="false" ht="14.25" hidden="false" customHeight="false" outlineLevel="0" collapsed="false">
      <c r="A4" s="6" t="s">
        <v>21</v>
      </c>
      <c r="B4" s="0" t="n">
        <v>0.088171</v>
      </c>
      <c r="C4" s="0" t="n">
        <v>0.088188</v>
      </c>
      <c r="D4" s="0" t="n">
        <v>0.088216</v>
      </c>
      <c r="E4" s="0" t="n">
        <v>0.088235</v>
      </c>
      <c r="F4" s="0" t="n">
        <v>0.088203</v>
      </c>
      <c r="G4" s="0" t="n">
        <v>0.08819</v>
      </c>
      <c r="H4" s="0" t="n">
        <v>0.088206</v>
      </c>
      <c r="I4" s="0" t="n">
        <v>0.088195</v>
      </c>
      <c r="J4" s="0" t="n">
        <v>0.088221</v>
      </c>
      <c r="K4" s="0" t="n">
        <v>0.088225</v>
      </c>
      <c r="L4" s="0" t="s">
        <v>16</v>
      </c>
      <c r="M4" s="0" t="n">
        <f aca="false">AVERAGE(B4:C4,D4:F4,G4:K4)</f>
        <v>0.088205</v>
      </c>
      <c r="N4" s="0" t="s">
        <v>17</v>
      </c>
      <c r="O4" s="0" t="n">
        <f aca="false">STDEV(B4:C4,D4:F4,G4:K4)</f>
        <v>1.95845744287559E-005</v>
      </c>
      <c r="P4" s="7"/>
      <c r="Q4" s="1"/>
    </row>
    <row r="5" customFormat="false" ht="12.75" hidden="false" customHeight="false" outlineLevel="0" collapsed="false">
      <c r="A5" s="0" t="s">
        <v>22</v>
      </c>
      <c r="P5" s="7"/>
      <c r="Q5" s="1"/>
    </row>
    <row r="6" customFormat="false" ht="12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7"/>
      <c r="Q6" s="1"/>
    </row>
    <row r="7" customFormat="false" ht="14.25" hidden="false" customHeight="false" outlineLevel="0" collapsed="false">
      <c r="A7" s="6" t="s">
        <v>23</v>
      </c>
      <c r="B7" s="0" t="n">
        <v>0.086858</v>
      </c>
      <c r="C7" s="0" t="n">
        <v>0.086918</v>
      </c>
      <c r="D7" s="0" t="n">
        <v>0.086904</v>
      </c>
      <c r="E7" s="0" t="n">
        <v>0.086863</v>
      </c>
      <c r="F7" s="0" t="n">
        <v>0.086923</v>
      </c>
      <c r="G7" s="0" t="n">
        <v>0.086914</v>
      </c>
      <c r="H7" s="0" t="n">
        <v>0.086892</v>
      </c>
      <c r="I7" s="0" t="n">
        <v>0.086896</v>
      </c>
      <c r="J7" s="0" t="n">
        <v>0.086882</v>
      </c>
      <c r="K7" s="0" t="n">
        <v>0.08688</v>
      </c>
      <c r="L7" s="0" t="s">
        <v>16</v>
      </c>
      <c r="M7" s="0" t="n">
        <f aca="false">AVERAGE(B7:C7,D7:H7,I7:K7)</f>
        <v>0.086893</v>
      </c>
      <c r="N7" s="0" t="s">
        <v>17</v>
      </c>
      <c r="O7" s="0" t="n">
        <f aca="false">STDEV(B7:C7,D7:H7,I7:K7)</f>
        <v>2.23904741649951E-005</v>
      </c>
      <c r="P7" s="7"/>
      <c r="Q7" s="1"/>
    </row>
    <row r="8" customFormat="false" ht="12.75" hidden="false" customHeight="false" outlineLevel="0" collapsed="false">
      <c r="A8" s="0" t="s">
        <v>24</v>
      </c>
      <c r="P8" s="7"/>
      <c r="Q8" s="1"/>
    </row>
    <row r="9" customFormat="false" ht="12.75" hidden="false" customHeight="false" outlineLevel="0" collapsed="false">
      <c r="A9" s="0" t="s">
        <v>25</v>
      </c>
      <c r="P9" s="7"/>
      <c r="Q9" s="1"/>
    </row>
    <row r="10" customFormat="false" ht="58.35" hidden="false" customHeight="true" outlineLevel="0" collapsed="false">
      <c r="A10" s="4" t="s">
        <v>26</v>
      </c>
      <c r="P10" s="7"/>
      <c r="Q10" s="1"/>
    </row>
    <row r="11" customFormat="false" ht="12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1"/>
    </row>
    <row r="12" customFormat="false" ht="13.4" hidden="false" customHeight="false" outlineLevel="0" collapsed="false">
      <c r="A12" s="8" t="s">
        <v>27</v>
      </c>
      <c r="B12" s="0" t="n">
        <v>0.07744</v>
      </c>
      <c r="C12" s="0" t="n">
        <v>0.077428</v>
      </c>
      <c r="D12" s="0" t="n">
        <v>0.07743</v>
      </c>
      <c r="E12" s="0" t="n">
        <v>0.077428</v>
      </c>
      <c r="F12" s="0" t="n">
        <v>0.077394</v>
      </c>
      <c r="G12" s="0" t="n">
        <v>0.077431</v>
      </c>
      <c r="H12" s="0" t="n">
        <v>0.077427</v>
      </c>
      <c r="I12" s="0" t="n">
        <v>0.077438</v>
      </c>
      <c r="J12" s="0" t="n">
        <v>0.077429</v>
      </c>
      <c r="K12" s="0" t="n">
        <v>0.077394</v>
      </c>
      <c r="L12" s="0" t="s">
        <v>16</v>
      </c>
      <c r="M12" s="0" t="n">
        <f aca="false">AVERAGE(B12:E12,F12:L12)</f>
        <v>0.0774239</v>
      </c>
      <c r="N12" s="0" t="s">
        <v>17</v>
      </c>
      <c r="O12" s="0" t="n">
        <f aca="false">STDEV(B12:E12,F12:L12)</f>
        <v>1.63397946403503E-005</v>
      </c>
      <c r="P12" s="7"/>
      <c r="Q12" s="1"/>
    </row>
    <row r="13" customFormat="false" ht="12.75" hidden="false" customHeight="false" outlineLevel="0" collapsed="false">
      <c r="A13" s="0" t="s">
        <v>24</v>
      </c>
      <c r="P13" s="7"/>
      <c r="Q13" s="1"/>
    </row>
    <row r="14" customFormat="false" ht="12.75" hidden="false" customHeight="false" outlineLevel="0" collapsed="false">
      <c r="A14" s="0" t="s">
        <v>25</v>
      </c>
      <c r="P14" s="7"/>
      <c r="Q14" s="1"/>
    </row>
    <row r="15" customFormat="false" ht="50.45" hidden="false" customHeight="true" outlineLevel="0" collapsed="false">
      <c r="A15" s="4" t="s">
        <v>26</v>
      </c>
      <c r="P15" s="7"/>
      <c r="Q15" s="1"/>
    </row>
    <row r="16" customFormat="false" ht="12.75" hidden="false" customHeight="false" outlineLevel="0" collapsed="false">
      <c r="A16" s="0" t="s">
        <v>28</v>
      </c>
      <c r="P16" s="7"/>
      <c r="Q16" s="1"/>
    </row>
    <row r="17" customFormat="false" ht="12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7"/>
      <c r="Q17" s="1"/>
    </row>
    <row r="18" customFormat="false" ht="13.4" hidden="false" customHeight="false" outlineLevel="0" collapsed="false">
      <c r="A18" s="8" t="s">
        <v>29</v>
      </c>
      <c r="B18" s="0" t="n">
        <v>0.086581</v>
      </c>
      <c r="C18" s="0" t="n">
        <v>0.086581</v>
      </c>
      <c r="D18" s="0" t="n">
        <v>0.08658</v>
      </c>
      <c r="E18" s="0" t="n">
        <v>0.08658</v>
      </c>
      <c r="F18" s="0" t="n">
        <v>0.086581</v>
      </c>
      <c r="G18" s="0" t="n">
        <v>0.086581</v>
      </c>
      <c r="H18" s="0" t="n">
        <v>0.086581</v>
      </c>
      <c r="I18" s="0" t="n">
        <v>0.086581</v>
      </c>
      <c r="J18" s="0" t="n">
        <v>0.086579</v>
      </c>
      <c r="K18" s="0" t="n">
        <v>0.086581</v>
      </c>
      <c r="L18" s="0" t="s">
        <v>16</v>
      </c>
      <c r="M18" s="0" t="n">
        <f aca="false">AVERAGE(B18,C18:E18,F18:K18)</f>
        <v>0.0865806</v>
      </c>
      <c r="N18" s="0" t="s">
        <v>17</v>
      </c>
      <c r="O18" s="0" t="n">
        <f aca="false">STDEV(B18,C18:E18,F18:K18)</f>
        <v>6.992058987808E-007</v>
      </c>
      <c r="P18" s="7"/>
      <c r="Q18" s="1"/>
    </row>
    <row r="19" customFormat="false" ht="12.75" hidden="false" customHeight="false" outlineLevel="0" collapsed="false">
      <c r="A19" s="0" t="s">
        <v>24</v>
      </c>
      <c r="P19" s="7"/>
      <c r="Q19" s="1"/>
    </row>
    <row r="20" customFormat="false" ht="12.75" hidden="false" customHeight="false" outlineLevel="0" collapsed="false">
      <c r="A20" s="0" t="s">
        <v>25</v>
      </c>
      <c r="P20" s="7"/>
      <c r="Q20" s="1"/>
    </row>
    <row r="21" customFormat="false" ht="53.65" hidden="false" customHeight="true" outlineLevel="0" collapsed="false">
      <c r="A21" s="4" t="s">
        <v>26</v>
      </c>
      <c r="P21" s="7"/>
      <c r="Q21" s="1"/>
    </row>
    <row r="22" customFormat="false" ht="12.75" hidden="false" customHeight="false" outlineLevel="0" collapsed="false">
      <c r="A22" s="0" t="s">
        <v>28</v>
      </c>
      <c r="P22" s="7"/>
      <c r="Q22" s="1"/>
    </row>
    <row r="23" customFormat="false" ht="12.75" hidden="false" customHeight="false" outlineLevel="0" collapsed="false">
      <c r="A23" s="0" t="s">
        <v>30</v>
      </c>
      <c r="P23" s="7"/>
      <c r="Q23" s="1"/>
    </row>
    <row r="24" customFormat="false" ht="12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"/>
      <c r="Q24" s="1"/>
    </row>
    <row r="25" customFormat="false" ht="13.4" hidden="false" customHeight="false" outlineLevel="0" collapsed="false">
      <c r="A25" s="8" t="s">
        <v>31</v>
      </c>
      <c r="B25" s="0" t="n">
        <v>0.077431</v>
      </c>
      <c r="C25" s="0" t="n">
        <v>0.077437</v>
      </c>
      <c r="D25" s="0" t="n">
        <v>0.07744</v>
      </c>
      <c r="E25" s="0" t="n">
        <v>0.077428</v>
      </c>
      <c r="F25" s="0" t="n">
        <v>0.077438</v>
      </c>
      <c r="G25" s="0" t="n">
        <v>0.07744</v>
      </c>
      <c r="H25" s="0" t="n">
        <v>0.077439</v>
      </c>
      <c r="I25" s="0" t="n">
        <v>0.077386</v>
      </c>
      <c r="J25" s="0" t="n">
        <v>0.077393</v>
      </c>
      <c r="K25" s="0" t="n">
        <v>0.077429</v>
      </c>
      <c r="L25" s="0" t="s">
        <v>16</v>
      </c>
      <c r="M25" s="0" t="n">
        <f aca="false">AVERAGE(B25:J25,K25)</f>
        <v>0.0774261</v>
      </c>
      <c r="N25" s="0" t="s">
        <v>17</v>
      </c>
      <c r="O25" s="0" t="n">
        <v>1.98687359101341E-005</v>
      </c>
      <c r="P25" s="7"/>
      <c r="Q25" s="1"/>
    </row>
    <row r="26" customFormat="false" ht="12.75" hidden="false" customHeight="false" outlineLevel="0" collapsed="false">
      <c r="A26" s="0" t="s">
        <v>24</v>
      </c>
      <c r="P26" s="7"/>
      <c r="Q26" s="1"/>
    </row>
    <row r="27" customFormat="false" ht="12.75" hidden="false" customHeight="false" outlineLevel="0" collapsed="false">
      <c r="A27" s="0" t="s">
        <v>25</v>
      </c>
      <c r="P27" s="7"/>
      <c r="Q27" s="1"/>
    </row>
    <row r="28" customFormat="false" ht="58.35" hidden="false" customHeight="true" outlineLevel="0" collapsed="false">
      <c r="A28" s="4" t="s">
        <v>26</v>
      </c>
      <c r="P28" s="7"/>
      <c r="Q28" s="1"/>
    </row>
    <row r="29" customFormat="false" ht="12.75" hidden="false" customHeight="false" outlineLevel="0" collapsed="false">
      <c r="A29" s="0" t="s">
        <v>28</v>
      </c>
      <c r="P29" s="7"/>
      <c r="Q29" s="1"/>
    </row>
    <row r="30" customFormat="false" ht="12.75" hidden="false" customHeight="false" outlineLevel="0" collapsed="false">
      <c r="A30" s="0" t="s">
        <v>32</v>
      </c>
      <c r="P30" s="7"/>
      <c r="Q30" s="1"/>
    </row>
    <row r="31" customFormat="false" ht="25.5" hidden="false" customHeight="false" outlineLevel="0" collapsed="false">
      <c r="A31" s="4" t="s">
        <v>33</v>
      </c>
      <c r="P31" s="7"/>
      <c r="Q31" s="1"/>
    </row>
    <row r="32" customFormat="false" ht="12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7"/>
      <c r="Q32" s="1"/>
    </row>
    <row r="33" customFormat="false" ht="14.25" hidden="false" customHeight="false" outlineLevel="0" collapsed="false">
      <c r="A33" s="0" t="s">
        <v>34</v>
      </c>
      <c r="B33" s="0" t="n">
        <v>0.046843</v>
      </c>
      <c r="C33" s="0" t="n">
        <v>0.046843</v>
      </c>
      <c r="D33" s="0" t="n">
        <v>0.046829</v>
      </c>
      <c r="E33" s="0" t="n">
        <v>0.046843</v>
      </c>
      <c r="F33" s="0" t="n">
        <v>0.046843</v>
      </c>
      <c r="G33" s="0" t="n">
        <v>0.046847</v>
      </c>
      <c r="H33" s="0" t="n">
        <v>0.04683</v>
      </c>
      <c r="I33" s="0" t="n">
        <v>0.046846</v>
      </c>
      <c r="J33" s="0" t="n">
        <v>0.046824</v>
      </c>
      <c r="K33" s="0" t="n">
        <v>0.046828</v>
      </c>
      <c r="L33" s="0" t="s">
        <v>16</v>
      </c>
      <c r="M33" s="0" t="n">
        <f aca="false">AVERAGE(B33:C33,D33:I33,J33:K33)</f>
        <v>0.0468376</v>
      </c>
      <c r="N33" s="0" t="s">
        <v>17</v>
      </c>
      <c r="O33" s="0" t="n">
        <f aca="false">STDEV(B33:C33,D33:I33,J33:K33)</f>
        <v>8.72034657823067E-006</v>
      </c>
      <c r="P33" s="7"/>
      <c r="Q33" s="1"/>
    </row>
    <row r="34" customFormat="false" ht="12.75" hidden="false" customHeight="false" outlineLevel="0" collapsed="false">
      <c r="A34" s="0" t="s">
        <v>24</v>
      </c>
      <c r="P34" s="7"/>
      <c r="Q34" s="1"/>
    </row>
    <row r="35" customFormat="false" ht="12.75" hidden="false" customHeight="false" outlineLevel="0" collapsed="false">
      <c r="A35" s="0" t="s">
        <v>25</v>
      </c>
      <c r="P35" s="7"/>
      <c r="Q35" s="1"/>
    </row>
    <row r="36" customFormat="false" ht="58.35" hidden="false" customHeight="true" outlineLevel="0" collapsed="false">
      <c r="A36" s="4" t="s">
        <v>26</v>
      </c>
      <c r="P36" s="7"/>
      <c r="Q36" s="1"/>
    </row>
    <row r="37" customFormat="false" ht="12.75" hidden="false" customHeight="false" outlineLevel="0" collapsed="false">
      <c r="A37" s="0" t="s">
        <v>28</v>
      </c>
      <c r="P37" s="7"/>
      <c r="Q37" s="1"/>
    </row>
    <row r="38" customFormat="false" ht="12.75" hidden="false" customHeight="false" outlineLevel="0" collapsed="false">
      <c r="A38" s="0" t="s">
        <v>32</v>
      </c>
      <c r="P38" s="7"/>
      <c r="Q38" s="1"/>
    </row>
    <row r="39" customFormat="false" ht="32.45" hidden="false" customHeight="true" outlineLevel="0" collapsed="false">
      <c r="A39" s="4" t="s">
        <v>33</v>
      </c>
      <c r="P39" s="7"/>
      <c r="Q39" s="1"/>
    </row>
    <row r="40" customFormat="false" ht="30.75" hidden="false" customHeight="true" outlineLevel="0" collapsed="false">
      <c r="A40" s="4" t="s">
        <v>35</v>
      </c>
      <c r="P40" s="7"/>
      <c r="Q40" s="1"/>
    </row>
    <row r="41" customFormat="false" ht="12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7"/>
      <c r="Q41" s="1"/>
    </row>
    <row r="42" customFormat="false" ht="14.25" hidden="false" customHeight="false" outlineLevel="0" collapsed="false">
      <c r="A42" s="0" t="s">
        <v>36</v>
      </c>
      <c r="B42" s="0" t="n">
        <v>0.044295</v>
      </c>
      <c r="C42" s="0" t="n">
        <v>0.0443</v>
      </c>
      <c r="D42" s="0" t="n">
        <v>0.044296</v>
      </c>
      <c r="E42" s="0" t="n">
        <v>0.044294</v>
      </c>
      <c r="F42" s="0" t="n">
        <v>0.044294</v>
      </c>
      <c r="G42" s="0" t="n">
        <v>0.044295</v>
      </c>
      <c r="H42" s="0" t="n">
        <v>0.044296</v>
      </c>
      <c r="I42" s="0" t="n">
        <v>0.044297</v>
      </c>
      <c r="J42" s="0" t="n">
        <v>0.044297</v>
      </c>
      <c r="K42" s="0" t="n">
        <v>0.044298</v>
      </c>
      <c r="L42" s="0" t="s">
        <v>16</v>
      </c>
      <c r="M42" s="0" t="n">
        <f aca="false">AVERAGE(B42,C42:K42)</f>
        <v>0.0442962</v>
      </c>
      <c r="N42" s="0" t="s">
        <v>17</v>
      </c>
      <c r="O42" s="0" t="n">
        <f aca="false">STDEV(B42,C42:K42)</f>
        <v>1.8737959096736E-006</v>
      </c>
      <c r="P42" s="7"/>
      <c r="Q42" s="1"/>
    </row>
    <row r="43" customFormat="false" ht="12.75" hidden="false" customHeight="false" outlineLevel="0" collapsed="false">
      <c r="A43" s="0" t="s">
        <v>24</v>
      </c>
      <c r="P43" s="7"/>
      <c r="Q43" s="1"/>
    </row>
    <row r="44" customFormat="false" ht="12.75" hidden="false" customHeight="false" outlineLevel="0" collapsed="false">
      <c r="A44" s="0" t="s">
        <v>25</v>
      </c>
      <c r="P44" s="7"/>
      <c r="Q44" s="1"/>
    </row>
    <row r="45" customFormat="false" ht="52.9" hidden="false" customHeight="true" outlineLevel="0" collapsed="false">
      <c r="A45" s="4" t="s">
        <v>26</v>
      </c>
      <c r="P45" s="7"/>
      <c r="Q45" s="1"/>
    </row>
    <row r="46" customFormat="false" ht="12.75" hidden="false" customHeight="false" outlineLevel="0" collapsed="false">
      <c r="A46" s="0" t="s">
        <v>28</v>
      </c>
      <c r="P46" s="7"/>
      <c r="Q46" s="1"/>
    </row>
    <row r="47" customFormat="false" ht="12.75" hidden="false" customHeight="false" outlineLevel="0" collapsed="false">
      <c r="A47" s="0" t="s">
        <v>32</v>
      </c>
      <c r="P47" s="7"/>
      <c r="Q47" s="1"/>
    </row>
    <row r="48" customFormat="false" ht="32.45" hidden="false" customHeight="true" outlineLevel="0" collapsed="false">
      <c r="A48" s="4" t="s">
        <v>33</v>
      </c>
      <c r="P48" s="7"/>
      <c r="Q48" s="1"/>
    </row>
    <row r="49" customFormat="false" ht="32.45" hidden="false" customHeight="true" outlineLevel="0" collapsed="false">
      <c r="A49" s="4" t="s">
        <v>35</v>
      </c>
      <c r="P49" s="7"/>
      <c r="Q49" s="1"/>
    </row>
    <row r="50" customFormat="false" ht="29.25" hidden="false" customHeight="true" outlineLevel="0" collapsed="false">
      <c r="A50" s="4" t="s">
        <v>37</v>
      </c>
      <c r="P50" s="7"/>
      <c r="Q50" s="1"/>
    </row>
    <row r="51" customFormat="false" ht="12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"/>
      <c r="Q51" s="1"/>
    </row>
    <row r="52" customFormat="false" ht="14.25" hidden="false" customHeight="false" outlineLevel="0" collapsed="false">
      <c r="A52" s="0" t="s">
        <v>38</v>
      </c>
      <c r="B52" s="0" t="n">
        <v>0.019852</v>
      </c>
      <c r="C52" s="0" t="n">
        <v>0.019856</v>
      </c>
      <c r="D52" s="0" t="n">
        <v>0.019855</v>
      </c>
      <c r="E52" s="0" t="n">
        <v>0.019857</v>
      </c>
      <c r="F52" s="0" t="n">
        <v>0.019853</v>
      </c>
      <c r="G52" s="0" t="n">
        <v>0.019854</v>
      </c>
      <c r="H52" s="0" t="n">
        <v>0.01986</v>
      </c>
      <c r="I52" s="0" t="n">
        <v>0.019855</v>
      </c>
      <c r="J52" s="0" t="n">
        <v>0.01986</v>
      </c>
      <c r="K52" s="0" t="n">
        <v>0.019858</v>
      </c>
      <c r="L52" s="0" t="s">
        <v>16</v>
      </c>
      <c r="M52" s="0" t="n">
        <f aca="false">AVERAGE(B52,C52:K52)</f>
        <v>0.019856</v>
      </c>
      <c r="N52" s="0" t="s">
        <v>17</v>
      </c>
      <c r="O52" s="0" t="n">
        <f aca="false">STDEV(B52,C52:K52)</f>
        <v>2.74873708374463E-006</v>
      </c>
      <c r="P52" s="7"/>
      <c r="Q52" s="1"/>
    </row>
    <row r="53" customFormat="false" ht="12.75" hidden="false" customHeight="false" outlineLevel="0" collapsed="false">
      <c r="A53" s="0" t="s">
        <v>24</v>
      </c>
      <c r="P53" s="7"/>
      <c r="Q53" s="1"/>
    </row>
    <row r="54" customFormat="false" ht="12.75" hidden="false" customHeight="false" outlineLevel="0" collapsed="false">
      <c r="A54" s="0" t="s">
        <v>25</v>
      </c>
      <c r="P54" s="7"/>
      <c r="Q54" s="1"/>
    </row>
    <row r="55" customFormat="false" ht="56.1" hidden="false" customHeight="true" outlineLevel="0" collapsed="false">
      <c r="A55" s="4" t="s">
        <v>26</v>
      </c>
      <c r="P55" s="7"/>
      <c r="Q55" s="1"/>
    </row>
    <row r="56" customFormat="false" ht="12.75" hidden="false" customHeight="false" outlineLevel="0" collapsed="false">
      <c r="A56" s="0" t="s">
        <v>28</v>
      </c>
      <c r="P56" s="7"/>
      <c r="Q56" s="1"/>
    </row>
    <row r="57" customFormat="false" ht="12.75" hidden="false" customHeight="false" outlineLevel="0" collapsed="false">
      <c r="A57" s="0" t="s">
        <v>32</v>
      </c>
      <c r="P57" s="7"/>
      <c r="Q57" s="1"/>
    </row>
    <row r="58" customFormat="false" ht="29.25" hidden="false" customHeight="true" outlineLevel="0" collapsed="false">
      <c r="A58" s="4" t="s">
        <v>33</v>
      </c>
      <c r="P58" s="7"/>
      <c r="Q58" s="1"/>
    </row>
    <row r="59" customFormat="false" ht="27.6" hidden="false" customHeight="true" outlineLevel="0" collapsed="false">
      <c r="A59" s="4" t="s">
        <v>35</v>
      </c>
      <c r="P59" s="7"/>
      <c r="Q59" s="1"/>
    </row>
    <row r="60" customFormat="false" ht="37.9" hidden="false" customHeight="true" outlineLevel="0" collapsed="false">
      <c r="A60" s="4" t="s">
        <v>39</v>
      </c>
      <c r="P60" s="7"/>
      <c r="Q60" s="1"/>
    </row>
    <row r="61" customFormat="false" ht="25.35" hidden="false" customHeight="true" outlineLevel="0" collapsed="false">
      <c r="A61" s="4" t="s">
        <v>40</v>
      </c>
      <c r="P61" s="7"/>
      <c r="Q61" s="1"/>
    </row>
    <row r="62" customFormat="false" ht="12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7"/>
      <c r="Q62" s="1"/>
    </row>
    <row r="63" customFormat="false" ht="14.25" hidden="false" customHeight="false" outlineLevel="0" collapsed="false">
      <c r="A63" s="0" t="s">
        <v>41</v>
      </c>
      <c r="B63" s="0" t="n">
        <v>0.01721</v>
      </c>
      <c r="C63" s="0" t="n">
        <v>0.017208</v>
      </c>
      <c r="D63" s="0" t="n">
        <v>0.017211</v>
      </c>
      <c r="E63" s="0" t="n">
        <v>0.017213</v>
      </c>
      <c r="F63" s="0" t="n">
        <v>0.017212</v>
      </c>
      <c r="G63" s="0" t="n">
        <v>0.017206</v>
      </c>
      <c r="H63" s="0" t="n">
        <v>0.017213</v>
      </c>
      <c r="I63" s="0" t="n">
        <v>0.017207</v>
      </c>
      <c r="J63" s="0" t="n">
        <v>0.017209</v>
      </c>
      <c r="K63" s="0" t="n">
        <v>0.017209</v>
      </c>
      <c r="L63" s="0" t="s">
        <v>16</v>
      </c>
      <c r="M63" s="0" t="n">
        <f aca="false">AVERAGE(B63,C63:K63)</f>
        <v>0.0172098</v>
      </c>
      <c r="N63" s="0" t="s">
        <v>17</v>
      </c>
      <c r="O63" s="0" t="n">
        <f aca="false">STDEV(B63,C63:K63)</f>
        <v>2.44040069569652E-006</v>
      </c>
      <c r="P63" s="7"/>
      <c r="Q63" s="1"/>
    </row>
    <row r="64" customFormat="false" ht="12.75" hidden="false" customHeight="false" outlineLevel="0" collapsed="false">
      <c r="A64" s="0" t="s">
        <v>24</v>
      </c>
      <c r="P64" s="7"/>
      <c r="Q64" s="1"/>
    </row>
    <row r="65" customFormat="false" ht="12.75" hidden="false" customHeight="false" outlineLevel="0" collapsed="false">
      <c r="A65" s="0" t="s">
        <v>25</v>
      </c>
      <c r="P65" s="7"/>
      <c r="Q65" s="1"/>
    </row>
    <row r="66" customFormat="false" ht="52.9" hidden="false" customHeight="true" outlineLevel="0" collapsed="false">
      <c r="A66" s="4" t="s">
        <v>26</v>
      </c>
      <c r="P66" s="7"/>
      <c r="Q66" s="1"/>
    </row>
    <row r="67" customFormat="false" ht="12.75" hidden="false" customHeight="false" outlineLevel="0" collapsed="false">
      <c r="A67" s="0" t="s">
        <v>28</v>
      </c>
      <c r="P67" s="7"/>
      <c r="Q67" s="1"/>
    </row>
    <row r="68" customFormat="false" ht="12.75" hidden="false" customHeight="false" outlineLevel="0" collapsed="false">
      <c r="A68" s="0" t="s">
        <v>32</v>
      </c>
      <c r="P68" s="7"/>
      <c r="Q68" s="1"/>
    </row>
    <row r="69" customFormat="false" ht="26.1" hidden="false" customHeight="true" outlineLevel="0" collapsed="false">
      <c r="A69" s="4" t="s">
        <v>33</v>
      </c>
      <c r="P69" s="7"/>
      <c r="Q69" s="1"/>
    </row>
    <row r="70" customFormat="false" ht="24.4" hidden="false" customHeight="true" outlineLevel="0" collapsed="false">
      <c r="A70" s="4" t="s">
        <v>35</v>
      </c>
      <c r="P70" s="7"/>
      <c r="Q70" s="1"/>
    </row>
    <row r="71" customFormat="false" ht="37.9" hidden="false" customHeight="true" outlineLevel="0" collapsed="false">
      <c r="A71" s="4" t="s">
        <v>39</v>
      </c>
      <c r="P71" s="7"/>
      <c r="Q71" s="1"/>
    </row>
    <row r="72" customFormat="false" ht="27.6" hidden="false" customHeight="true" outlineLevel="0" collapsed="false">
      <c r="A72" s="4" t="s">
        <v>40</v>
      </c>
      <c r="P72" s="7"/>
      <c r="Q72" s="1"/>
    </row>
    <row r="73" customFormat="false" ht="37.15" hidden="false" customHeight="true" outlineLevel="0" collapsed="false">
      <c r="A73" s="4" t="s">
        <v>42</v>
      </c>
      <c r="P73" s="7"/>
      <c r="Q73" s="1"/>
    </row>
    <row r="74" customFormat="false" ht="12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7"/>
      <c r="Q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4" activeCellId="0" sqref="G34"/>
    </sheetView>
  </sheetViews>
  <sheetFormatPr defaultRowHeight="12.75"/>
  <cols>
    <col collapsed="false" hidden="false" max="1" min="1" style="0" width="38.8775510204082"/>
    <col collapsed="false" hidden="false" max="13" min="2" style="0" width="8.50510204081633"/>
    <col collapsed="false" hidden="false" max="14" min="14" style="0" width="4.45408163265306"/>
    <col collapsed="false" hidden="false" max="1025" min="15" style="0" width="8.50510204081633"/>
  </cols>
  <sheetData>
    <row r="1" customFormat="false" ht="15" hidden="false" customHeight="false" outlineLevel="0" collapsed="false">
      <c r="A1" s="0" t="s">
        <v>15</v>
      </c>
      <c r="B1" s="3" t="n">
        <v>0.298476</v>
      </c>
      <c r="C1" s="3" t="n">
        <v>0.297834</v>
      </c>
      <c r="D1" s="3" t="n">
        <v>0.302001</v>
      </c>
      <c r="E1" s="3" t="n">
        <v>0.298356</v>
      </c>
      <c r="F1" s="3" t="n">
        <v>0.298886</v>
      </c>
      <c r="G1" s="3" t="n">
        <v>0.299689</v>
      </c>
      <c r="H1" s="3" t="n">
        <v>0.29922</v>
      </c>
      <c r="I1" s="3" t="n">
        <v>0.300047</v>
      </c>
      <c r="J1" s="3" t="n">
        <v>0.298278</v>
      </c>
      <c r="K1" s="3" t="n">
        <v>0.298371</v>
      </c>
      <c r="L1" s="0" t="s">
        <v>16</v>
      </c>
      <c r="M1" s="0" t="n">
        <f aca="false">AVERAGE(B1:K1)</f>
        <v>0.2991158</v>
      </c>
      <c r="N1" s="7"/>
    </row>
    <row r="2" customFormat="false" ht="12.75" hidden="false" customHeight="false" outlineLevel="0" collapsed="false">
      <c r="A2" s="0" t="s">
        <v>43</v>
      </c>
      <c r="N2" s="7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</row>
    <row r="4" customFormat="false" ht="15" hidden="false" customHeight="false" outlineLevel="0" collapsed="false">
      <c r="A4" s="0" t="s">
        <v>44</v>
      </c>
      <c r="B4" s="3" t="n">
        <v>0.157416</v>
      </c>
      <c r="C4" s="3" t="n">
        <v>0.158674</v>
      </c>
      <c r="D4" s="3" t="n">
        <v>0.159568</v>
      </c>
      <c r="E4" s="3" t="n">
        <v>0.160164</v>
      </c>
      <c r="F4" s="3" t="n">
        <v>0.157939</v>
      </c>
      <c r="G4" s="3" t="n">
        <v>0.157779</v>
      </c>
      <c r="H4" s="3" t="n">
        <v>0.160431</v>
      </c>
      <c r="I4" s="3" t="n">
        <v>0.157057</v>
      </c>
      <c r="J4" s="3" t="n">
        <v>0.158422</v>
      </c>
      <c r="K4" s="3" t="n">
        <v>0.157526</v>
      </c>
      <c r="L4" s="0" t="s">
        <v>16</v>
      </c>
      <c r="M4" s="0" t="n">
        <f aca="false">AVERAGE(B4:K4)</f>
        <v>0.1584976</v>
      </c>
      <c r="N4" s="7"/>
    </row>
    <row r="5" customFormat="false" ht="12.75" hidden="false" customHeight="false" outlineLevel="0" collapsed="false">
      <c r="A5" s="0" t="s">
        <v>45</v>
      </c>
      <c r="N5" s="7"/>
    </row>
    <row r="6" customFormat="false" ht="12.75" hidden="false" customHeight="false" outlineLevel="0" collapsed="false">
      <c r="A6" s="0" t="s">
        <v>46</v>
      </c>
      <c r="N6" s="7"/>
    </row>
    <row r="7" customFormat="false" ht="12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7"/>
    </row>
    <row r="8" customFormat="false" ht="15" hidden="false" customHeight="false" outlineLevel="0" collapsed="false">
      <c r="A8" s="0" t="s">
        <v>47</v>
      </c>
      <c r="B8" s="3" t="n">
        <v>0.150657</v>
      </c>
      <c r="C8" s="3" t="n">
        <v>0.154141</v>
      </c>
      <c r="D8" s="3" t="n">
        <v>0.150364</v>
      </c>
      <c r="E8" s="3" t="n">
        <v>0.148847</v>
      </c>
      <c r="F8" s="3" t="n">
        <v>0.149221</v>
      </c>
      <c r="G8" s="3" t="n">
        <v>0.150343</v>
      </c>
      <c r="H8" s="3" t="n">
        <v>0.150734</v>
      </c>
      <c r="I8" s="3" t="n">
        <v>0.149538</v>
      </c>
      <c r="J8" s="3" t="n">
        <v>0.149862</v>
      </c>
      <c r="K8" s="3" t="n">
        <v>0.149486</v>
      </c>
      <c r="L8" s="0" t="s">
        <v>16</v>
      </c>
      <c r="M8" s="0" t="n">
        <f aca="false">AVERAGE(B8:K8)</f>
        <v>0.1503193</v>
      </c>
      <c r="N8" s="7"/>
    </row>
    <row r="9" customFormat="false" ht="12.75" hidden="false" customHeight="false" outlineLevel="0" collapsed="false">
      <c r="A9" s="0" t="s">
        <v>45</v>
      </c>
      <c r="N9" s="7"/>
    </row>
    <row r="10" customFormat="false" ht="12.75" hidden="false" customHeight="false" outlineLevel="0" collapsed="false">
      <c r="A10" s="0" t="s">
        <v>46</v>
      </c>
      <c r="N10" s="7"/>
    </row>
    <row r="11" customFormat="false" ht="12.75" hidden="false" customHeight="false" outlineLevel="0" collapsed="false">
      <c r="A11" s="0" t="s">
        <v>48</v>
      </c>
      <c r="N11" s="7"/>
    </row>
    <row r="12" customFormat="false" ht="12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/>
    </row>
    <row r="13" customFormat="false" ht="15" hidden="false" customHeight="false" outlineLevel="0" collapsed="false">
      <c r="A13" s="0" t="s">
        <v>27</v>
      </c>
      <c r="B13" s="3" t="n">
        <v>0.022753</v>
      </c>
      <c r="C13" s="3" t="n">
        <v>0.024068</v>
      </c>
      <c r="D13" s="3" t="n">
        <v>0.022611</v>
      </c>
      <c r="E13" s="3" t="n">
        <v>0.022894</v>
      </c>
      <c r="F13" s="3" t="n">
        <v>0.025129</v>
      </c>
      <c r="G13" s="3" t="n">
        <v>0.022136</v>
      </c>
      <c r="H13" s="3" t="n">
        <v>0.022919</v>
      </c>
      <c r="I13" s="3" t="n">
        <v>0.023286</v>
      </c>
      <c r="J13" s="3" t="n">
        <v>0.022991</v>
      </c>
      <c r="K13" s="3" t="n">
        <v>0.02386</v>
      </c>
      <c r="L13" s="0" t="s">
        <v>16</v>
      </c>
      <c r="M13" s="0" t="n">
        <f aca="false">AVERAGE(B13:K13)</f>
        <v>0.0232647</v>
      </c>
      <c r="N13" s="7"/>
    </row>
    <row r="14" customFormat="false" ht="12.75" hidden="false" customHeight="false" outlineLevel="0" collapsed="false">
      <c r="A14" s="0" t="s">
        <v>49</v>
      </c>
      <c r="N14" s="7"/>
    </row>
    <row r="15" customFormat="false" ht="12.75" hidden="false" customHeight="false" outlineLevel="0" collapsed="false">
      <c r="N15" s="7"/>
    </row>
    <row r="16" customFormat="false" ht="12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7"/>
    </row>
    <row r="17" customFormat="false" ht="15" hidden="false" customHeight="false" outlineLevel="0" collapsed="false">
      <c r="A17" s="0" t="s">
        <v>50</v>
      </c>
      <c r="B17" s="3" t="n">
        <v>0.024748</v>
      </c>
      <c r="C17" s="3" t="n">
        <v>0.025834</v>
      </c>
      <c r="D17" s="3" t="n">
        <v>0.026343</v>
      </c>
      <c r="E17" s="3" t="n">
        <v>0.025032</v>
      </c>
      <c r="F17" s="3" t="n">
        <v>0.024944</v>
      </c>
      <c r="G17" s="3" t="n">
        <v>0.024691</v>
      </c>
      <c r="H17" s="3" t="n">
        <v>0.024879</v>
      </c>
      <c r="I17" s="3" t="n">
        <v>0.025635</v>
      </c>
      <c r="J17" s="3" t="n">
        <v>0.02483</v>
      </c>
      <c r="K17" s="3" t="n">
        <v>0.028436</v>
      </c>
      <c r="L17" s="0" t="s">
        <v>16</v>
      </c>
      <c r="M17" s="0" t="n">
        <f aca="false">AVERAGE(B17:K17)</f>
        <v>0.0255372</v>
      </c>
      <c r="N17" s="7"/>
    </row>
    <row r="18" customFormat="false" ht="12.75" hidden="false" customHeight="false" outlineLevel="0" collapsed="false">
      <c r="A18" s="0" t="s">
        <v>51</v>
      </c>
      <c r="N18" s="7"/>
    </row>
    <row r="19" customFormat="false" ht="12.75" hidden="false" customHeight="false" outlineLevel="0" collapsed="false">
      <c r="A19" s="0" t="s">
        <v>46</v>
      </c>
      <c r="N19" s="7"/>
    </row>
    <row r="20" customFormat="false" ht="12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</row>
    <row r="21" customFormat="false" ht="15" hidden="false" customHeight="false" outlineLevel="0" collapsed="false">
      <c r="A21" s="0" t="s">
        <v>52</v>
      </c>
      <c r="B21" s="3" t="n">
        <v>0.022201</v>
      </c>
      <c r="C21" s="3" t="n">
        <v>0.023761</v>
      </c>
      <c r="D21" s="3" t="n">
        <v>0.023209</v>
      </c>
      <c r="E21" s="3" t="n">
        <v>0.023848</v>
      </c>
      <c r="F21" s="3" t="n">
        <v>0.023247</v>
      </c>
      <c r="G21" s="3" t="n">
        <v>0.024407</v>
      </c>
      <c r="H21" s="3" t="n">
        <v>0.0216</v>
      </c>
      <c r="I21" s="3" t="n">
        <v>0.023227</v>
      </c>
      <c r="J21" s="3" t="n">
        <v>0.024829</v>
      </c>
      <c r="K21" s="3" t="n">
        <v>0.022588</v>
      </c>
      <c r="L21" s="0" t="s">
        <v>16</v>
      </c>
      <c r="M21" s="0" t="n">
        <f aca="false">AVERAGE(B21:K21)</f>
        <v>0.0232917</v>
      </c>
      <c r="N21" s="7"/>
    </row>
    <row r="22" customFormat="false" ht="12.75" hidden="false" customHeight="false" outlineLevel="0" collapsed="false">
      <c r="A22" s="0" t="s">
        <v>51</v>
      </c>
      <c r="N22" s="7"/>
    </row>
    <row r="23" customFormat="false" ht="12.75" hidden="false" customHeight="false" outlineLevel="0" collapsed="false">
      <c r="A23" s="0" t="s">
        <v>46</v>
      </c>
      <c r="N23" s="7"/>
    </row>
    <row r="24" customFormat="false" ht="12.75" hidden="false" customHeight="false" outlineLevel="0" collapsed="false">
      <c r="A24" s="0" t="s">
        <v>48</v>
      </c>
      <c r="N24" s="7"/>
    </row>
    <row r="25" customFormat="false" ht="12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RowHeight="12.75"/>
  <cols>
    <col collapsed="false" hidden="false" max="1" min="1" style="0" width="23.4897959183673"/>
    <col collapsed="false" hidden="false" max="13" min="2" style="0" width="8.50510204081633"/>
    <col collapsed="false" hidden="false" max="14" min="14" style="0" width="3.91326530612245"/>
    <col collapsed="false" hidden="false" max="1025" min="15" style="0" width="8.50510204081633"/>
  </cols>
  <sheetData>
    <row r="1" customFormat="false" ht="15" hidden="false" customHeight="false" outlineLevel="0" collapsed="false">
      <c r="A1" s="0" t="s">
        <v>53</v>
      </c>
      <c r="B1" s="3" t="n">
        <v>4.365672</v>
      </c>
      <c r="C1" s="3" t="n">
        <v>4.353919</v>
      </c>
      <c r="D1" s="3" t="n">
        <v>4.364714</v>
      </c>
      <c r="E1" s="3" t="n">
        <v>4.353327</v>
      </c>
      <c r="F1" s="3" t="n">
        <v>4.365122</v>
      </c>
      <c r="G1" s="3" t="n">
        <v>4.364837</v>
      </c>
      <c r="H1" s="3" t="n">
        <v>4.364624</v>
      </c>
      <c r="I1" s="3" t="n">
        <v>4.364522</v>
      </c>
      <c r="J1" s="3" t="n">
        <v>4.352021</v>
      </c>
      <c r="K1" s="3" t="n">
        <v>4.352287</v>
      </c>
      <c r="L1" s="0" t="s">
        <v>16</v>
      </c>
      <c r="M1" s="0" t="n">
        <f aca="false">AVERAGE(B1:K1)</f>
        <v>4.3601045</v>
      </c>
      <c r="N1" s="7"/>
    </row>
    <row r="2" customFormat="false" ht="12.75" hidden="false" customHeight="false" outlineLevel="0" collapsed="false">
      <c r="A2" s="0" t="s">
        <v>54</v>
      </c>
      <c r="N2" s="7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</row>
    <row r="4" customFormat="false" ht="15" hidden="false" customHeight="false" outlineLevel="0" collapsed="false">
      <c r="A4" s="0" t="s">
        <v>55</v>
      </c>
      <c r="B4" s="3" t="n">
        <v>0.78333</v>
      </c>
      <c r="C4" s="3" t="n">
        <v>0.786315</v>
      </c>
      <c r="D4" s="3" t="n">
        <v>0.786318</v>
      </c>
      <c r="E4" s="3" t="n">
        <v>0.786322</v>
      </c>
      <c r="F4" s="3" t="n">
        <v>0.7837</v>
      </c>
      <c r="G4" s="3" t="n">
        <v>0.783707</v>
      </c>
      <c r="H4" s="3" t="n">
        <v>0.786315</v>
      </c>
      <c r="I4" s="3" t="n">
        <v>0.786321</v>
      </c>
      <c r="J4" s="3" t="n">
        <v>0.78364</v>
      </c>
      <c r="K4" s="3" t="n">
        <v>0.783733</v>
      </c>
      <c r="L4" s="0" t="s">
        <v>16</v>
      </c>
      <c r="M4" s="0" t="n">
        <f aca="false">AVERAGE(B4:K4)</f>
        <v>0.7849701</v>
      </c>
      <c r="N4" s="7"/>
    </row>
    <row r="5" customFormat="false" ht="12.75" hidden="false" customHeight="false" outlineLevel="0" collapsed="false">
      <c r="A5" s="0" t="s">
        <v>56</v>
      </c>
      <c r="N5" s="7"/>
    </row>
    <row r="6" customFormat="false" ht="12.75" hidden="false" customHeight="false" outlineLevel="0" collapsed="false">
      <c r="A6" s="0" t="s">
        <v>57</v>
      </c>
      <c r="N6" s="7"/>
    </row>
    <row r="7" customFormat="false" ht="12.75" hidden="false" customHeight="false" outlineLevel="0" collapsed="false">
      <c r="N7" s="7"/>
    </row>
    <row r="8" customFormat="false" ht="12.75" hidden="false" customHeight="false" outlineLevel="0" collapsed="false">
      <c r="N8" s="7"/>
    </row>
    <row r="9" customFormat="false" ht="12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2017-05-29T18:16:33Z</dcterms:created>
  <dc:creator>Nikolas Koxenoglou</dc:creator>
  <dc:description/>
  <dc:language>en-GB</dc:language>
  <cp:lastModifiedBy/>
  <dcterms:modified xsi:type="dcterms:W3CDTF">2017-06-22T21:16:47Z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14.0300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