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ozorukov/Downloads/"/>
    </mc:Choice>
  </mc:AlternateContent>
  <bookViews>
    <workbookView xWindow="0" yWindow="460" windowWidth="28800" windowHeight="17540" tabRatio="500" activeTab="1"/>
  </bookViews>
  <sheets>
    <sheet name="Задача 1" sheetId="1" r:id="rId1"/>
    <sheet name="Задача 2" sheetId="2" r:id="rId2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2" l="1"/>
  <c r="G3" i="2"/>
  <c r="C4" i="2"/>
  <c r="G4" i="2"/>
  <c r="I2" i="2"/>
  <c r="I3" i="2"/>
  <c r="I4" i="2"/>
  <c r="H2" i="2"/>
  <c r="H3" i="2"/>
  <c r="H4" i="2"/>
  <c r="J2" i="2"/>
  <c r="K2" i="2"/>
  <c r="C2" i="1"/>
  <c r="D2" i="1"/>
  <c r="D6" i="1"/>
  <c r="G2" i="1"/>
  <c r="G8" i="1"/>
  <c r="J8" i="1"/>
  <c r="G3" i="1"/>
  <c r="G4" i="1"/>
  <c r="G5" i="1"/>
  <c r="G6" i="1"/>
  <c r="G7" i="1"/>
  <c r="H2" i="1" a="1"/>
  <c r="H8" i="1"/>
  <c r="B2" i="1"/>
  <c r="I8" i="1"/>
  <c r="J7" i="1"/>
  <c r="H7" i="1"/>
  <c r="I7" i="1"/>
  <c r="J6" i="1"/>
  <c r="H6" i="1"/>
  <c r="I6" i="1"/>
  <c r="J5" i="1"/>
  <c r="H5" i="1"/>
  <c r="I5" i="1"/>
  <c r="J4" i="1"/>
  <c r="H4" i="1"/>
  <c r="I4" i="1"/>
  <c r="J3" i="1"/>
  <c r="H3" i="1"/>
  <c r="I3" i="1"/>
  <c r="J2" i="1"/>
  <c r="H2" i="1"/>
  <c r="I2" i="1"/>
  <c r="H9" i="1"/>
  <c r="M2" i="1"/>
  <c r="N2" i="1"/>
  <c r="N3" i="1"/>
  <c r="N4" i="1"/>
  <c r="N5" i="1"/>
  <c r="N6" i="1"/>
  <c r="N7" i="1"/>
  <c r="N8" i="1"/>
  <c r="N9" i="1"/>
  <c r="O2" i="1"/>
  <c r="P2" i="1"/>
  <c r="Q2" i="1"/>
</calcChain>
</file>

<file path=xl/sharedStrings.xml><?xml version="1.0" encoding="utf-8"?>
<sst xmlns="http://schemas.openxmlformats.org/spreadsheetml/2006/main" count="28" uniqueCount="27">
  <si>
    <t>x</t>
  </si>
  <si>
    <t>i</t>
  </si>
  <si>
    <t>n</t>
  </si>
  <si>
    <t>Группа рабочих</t>
  </si>
  <si>
    <t>Число рабочих</t>
  </si>
  <si>
    <t>Ср. зарплата одного рабочего в группе</t>
  </si>
  <si>
    <t>Дисперсия зарплаты</t>
  </si>
  <si>
    <t>min</t>
  </si>
  <si>
    <t>Общее среднее</t>
  </si>
  <si>
    <t>Среднее групповых дисперсий</t>
  </si>
  <si>
    <t>Межгрупповая дисперсия</t>
  </si>
  <si>
    <t>Общая дисперсия</t>
  </si>
  <si>
    <t>Коэфф-т вариации</t>
  </si>
  <si>
    <t>max</t>
  </si>
  <si>
    <t>№</t>
  </si>
  <si>
    <t>Ряд уник. признаков</t>
  </si>
  <si>
    <t>Работающие на одном станке</t>
  </si>
  <si>
    <t>Частота</t>
  </si>
  <si>
    <t>Эмпир. ф-ция</t>
  </si>
  <si>
    <t>Ряд уник. признаков (ср.)</t>
  </si>
  <si>
    <t>x ср.</t>
  </si>
  <si>
    <t>(x - x ср.)^2</t>
  </si>
  <si>
    <t>Дисперсия</t>
  </si>
  <si>
    <t>Сркв. откл.</t>
  </si>
  <si>
    <t>Работающие на двух станках</t>
  </si>
  <si>
    <t>k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</si>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</sst>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'Courier New'"/>
    </font>
  </fonts>
  <fills count="7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5" fillId="0" borderId="0" xfId="0" applyFont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1" fillId="2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100"/>
  <sheetViews>
    <sheetView workbookViewId="0"/>
  </sheetViews>
  <sheetFormatPr baseColWidth="10" defaultColWidth="14.5" defaultRowHeight="15.75" customHeight="1" x14ac:dyDescent="0.15"/>
  <cols>
    <col min="5" max="5" width="6.5" customWidth="1"/>
    <col min="6" max="6" width="5.83203125" customWidth="1"/>
    <col min="7" max="7" width="21" customWidth="1"/>
    <col min="8" max="8" width="11.33203125" customWidth="1"/>
    <col min="10" max="10" width="24.1640625" customWidth="1"/>
    <col min="17" max="17" width="18.33203125" customWidth="1"/>
  </cols>
  <sheetData>
    <row r="1" spans="1:17" ht="15.75" customHeight="1" x14ac:dyDescent="0.15">
      <c r="A1" s="1" t="s">
        <v>0</v>
      </c>
      <c r="B1" s="3" t="s">
        <v>2</v>
      </c>
      <c r="C1" s="5" t="s">
        <v>7</v>
      </c>
      <c r="D1" s="5" t="s">
        <v>13</v>
      </c>
      <c r="F1" s="7" t="s">
        <v>14</v>
      </c>
      <c r="G1" s="9" t="s">
        <v>15</v>
      </c>
      <c r="H1" s="9" t="s">
        <v>17</v>
      </c>
      <c r="I1" s="9" t="s">
        <v>18</v>
      </c>
      <c r="J1" s="11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12</v>
      </c>
    </row>
    <row r="2" spans="1:17" ht="15.75" customHeight="1" x14ac:dyDescent="0.15">
      <c r="A2" s="12">
        <v>94.1</v>
      </c>
      <c r="B2" s="14">
        <f>COUNT($A$2:$A$99)</f>
        <v>98</v>
      </c>
      <c r="C2" s="15">
        <f>MIN($A$2:$A$99)</f>
        <v>94.1</v>
      </c>
      <c r="D2" s="15">
        <f>MAX($A$2:$A$99)</f>
        <v>140</v>
      </c>
      <c r="F2" s="17">
        <v>1</v>
      </c>
      <c r="G2" s="19">
        <f t="shared" ref="G2:G8" si="0">($C$2)+($D$6*($F2-1))</f>
        <v>94.1</v>
      </c>
      <c r="H2" s="15">
        <f t="array" ref="H2:H9">FREQUENCY(A2:A99, G2:G8)</f>
        <v>1</v>
      </c>
      <c r="I2" s="15">
        <f t="shared" ref="I2:I8" si="1">$H2/$B$2</f>
        <v>1.020408163265306E-2</v>
      </c>
      <c r="J2" s="19">
        <f t="shared" ref="J2:J8" si="2">$G2+($D$6/2)</f>
        <v>97.378571428571419</v>
      </c>
      <c r="M2" s="18">
        <f>SUMPRODUCT($H$2:$H$8,$J$2:$J$8)/$B$2</f>
        <v>115.44715743440234</v>
      </c>
      <c r="N2" s="18">
        <f t="shared" ref="N2:N8" si="3">(($G2-$M$2)^2*$F2)</f>
        <v>455.70113052915946</v>
      </c>
      <c r="O2" s="18">
        <f>$N$9/COUNT(F1:F8)</f>
        <v>87.32375424537635</v>
      </c>
      <c r="P2" s="18">
        <f>SQRT(O2)</f>
        <v>9.3447179864015339</v>
      </c>
      <c r="Q2" s="18">
        <f>(P2/M2)*100</f>
        <v>8.0943681889363539</v>
      </c>
    </row>
    <row r="3" spans="1:17" ht="15.75" customHeight="1" x14ac:dyDescent="0.15">
      <c r="A3" s="12">
        <v>97</v>
      </c>
      <c r="B3" s="22"/>
      <c r="C3" s="23"/>
      <c r="D3" s="23"/>
      <c r="F3" s="17">
        <v>2</v>
      </c>
      <c r="G3" s="19">
        <f t="shared" si="0"/>
        <v>100.65714285714286</v>
      </c>
      <c r="H3" s="15">
        <v>3</v>
      </c>
      <c r="I3" s="15">
        <f t="shared" si="1"/>
        <v>3.0612244897959183E-2</v>
      </c>
      <c r="J3" s="19">
        <f t="shared" si="2"/>
        <v>103.93571428571428</v>
      </c>
      <c r="M3" s="6"/>
      <c r="N3" s="18">
        <f t="shared" si="3"/>
        <v>437.48906239109607</v>
      </c>
      <c r="O3" s="6"/>
    </row>
    <row r="4" spans="1:17" ht="15.75" customHeight="1" x14ac:dyDescent="0.15">
      <c r="A4" s="12">
        <v>99.2</v>
      </c>
      <c r="B4" s="22"/>
      <c r="C4" s="24"/>
      <c r="D4" s="24"/>
      <c r="F4" s="17">
        <v>3</v>
      </c>
      <c r="G4" s="19">
        <f t="shared" si="0"/>
        <v>107.21428571428571</v>
      </c>
      <c r="H4" s="15">
        <v>8</v>
      </c>
      <c r="I4" s="15">
        <f t="shared" si="1"/>
        <v>8.1632653061224483E-2</v>
      </c>
      <c r="J4" s="19">
        <f t="shared" si="2"/>
        <v>110.49285714285713</v>
      </c>
      <c r="M4" s="6"/>
      <c r="N4" s="18">
        <f t="shared" si="3"/>
        <v>203.34053027968866</v>
      </c>
      <c r="O4" s="6"/>
    </row>
    <row r="5" spans="1:17" ht="15.75" customHeight="1" x14ac:dyDescent="0.15">
      <c r="A5" s="12">
        <v>100.1</v>
      </c>
      <c r="B5" s="25"/>
      <c r="C5" s="26" t="s">
        <v>25</v>
      </c>
      <c r="D5" s="26" t="s">
        <v>26</v>
      </c>
      <c r="F5" s="17">
        <v>4</v>
      </c>
      <c r="G5" s="19">
        <f t="shared" si="0"/>
        <v>113.77142857142857</v>
      </c>
      <c r="H5" s="15">
        <v>14</v>
      </c>
      <c r="I5" s="15">
        <f t="shared" si="1"/>
        <v>0.14285714285714285</v>
      </c>
      <c r="J5" s="19">
        <f t="shared" si="2"/>
        <v>117.05</v>
      </c>
      <c r="M5" s="6"/>
      <c r="N5" s="18">
        <f t="shared" si="3"/>
        <v>11.232268888813458</v>
      </c>
      <c r="O5" s="6"/>
    </row>
    <row r="6" spans="1:17" ht="15.75" customHeight="1" x14ac:dyDescent="0.15">
      <c r="A6" s="12">
        <v>102</v>
      </c>
      <c r="B6" s="25"/>
      <c r="C6" s="15">
        <v>7</v>
      </c>
      <c r="D6" s="15">
        <f>($D$2-$C$2)/$C$6</f>
        <v>6.5571428571428578</v>
      </c>
      <c r="F6" s="17">
        <v>5</v>
      </c>
      <c r="G6" s="19">
        <f t="shared" si="0"/>
        <v>120.32857142857142</v>
      </c>
      <c r="H6" s="15">
        <v>25</v>
      </c>
      <c r="I6" s="15">
        <f t="shared" si="1"/>
        <v>0.25510204081632654</v>
      </c>
      <c r="J6" s="19">
        <f t="shared" si="2"/>
        <v>123.60714285714285</v>
      </c>
      <c r="M6" s="6"/>
      <c r="N6" s="18">
        <f t="shared" si="3"/>
        <v>119.14101291234864</v>
      </c>
      <c r="O6" s="6"/>
    </row>
    <row r="7" spans="1:17" ht="15.75" customHeight="1" x14ac:dyDescent="0.15">
      <c r="A7" s="12">
        <v>103.4</v>
      </c>
      <c r="B7" s="22"/>
      <c r="C7" s="23"/>
      <c r="D7" s="23"/>
      <c r="F7" s="17">
        <v>6</v>
      </c>
      <c r="G7" s="19">
        <f t="shared" si="0"/>
        <v>126.88571428571429</v>
      </c>
      <c r="H7" s="15">
        <v>27</v>
      </c>
      <c r="I7" s="15">
        <f t="shared" si="1"/>
        <v>0.27551020408163263</v>
      </c>
      <c r="J7" s="19">
        <f t="shared" si="2"/>
        <v>130.16428571428571</v>
      </c>
      <c r="M7" s="6"/>
      <c r="N7" s="18">
        <f t="shared" si="3"/>
        <v>785.04349704417245</v>
      </c>
      <c r="O7" s="6"/>
    </row>
    <row r="8" spans="1:17" ht="15.75" customHeight="1" x14ac:dyDescent="0.15">
      <c r="A8" s="12">
        <v>105.5</v>
      </c>
      <c r="F8" s="17">
        <v>7</v>
      </c>
      <c r="G8" s="19">
        <f t="shared" si="0"/>
        <v>133.44285714285715</v>
      </c>
      <c r="H8" s="15">
        <v>13</v>
      </c>
      <c r="I8" s="15">
        <f t="shared" si="1"/>
        <v>0.1326530612244898</v>
      </c>
      <c r="J8" s="19">
        <f t="shared" si="2"/>
        <v>136.72142857142859</v>
      </c>
      <c r="M8" s="6"/>
      <c r="N8" s="18">
        <f t="shared" si="3"/>
        <v>2266.916455978163</v>
      </c>
      <c r="O8" s="6"/>
    </row>
    <row r="9" spans="1:17" ht="15.75" customHeight="1" x14ac:dyDescent="0.15">
      <c r="A9" s="12">
        <v>105.9</v>
      </c>
      <c r="F9" s="23"/>
      <c r="G9" s="23"/>
      <c r="H9" s="27">
        <v>7</v>
      </c>
      <c r="I9" s="27"/>
      <c r="M9" s="6"/>
      <c r="N9" s="28">
        <f>(SUM(N2:N8)/COUNT(N2:N8))</f>
        <v>611.26627971763446</v>
      </c>
      <c r="O9" s="29"/>
    </row>
    <row r="10" spans="1:17" ht="15.75" customHeight="1" x14ac:dyDescent="0.15">
      <c r="A10" s="12">
        <v>106.1</v>
      </c>
      <c r="M10" s="6"/>
      <c r="N10" s="6"/>
    </row>
    <row r="11" spans="1:17" ht="15.75" customHeight="1" x14ac:dyDescent="0.15">
      <c r="A11" s="12">
        <v>106.5</v>
      </c>
      <c r="M11" s="6"/>
      <c r="N11" s="6"/>
    </row>
    <row r="12" spans="1:17" ht="15.75" customHeight="1" x14ac:dyDescent="0.15">
      <c r="A12" s="12">
        <v>107</v>
      </c>
      <c r="M12" s="6"/>
      <c r="N12" s="6"/>
    </row>
    <row r="13" spans="1:17" ht="15.75" customHeight="1" x14ac:dyDescent="0.15">
      <c r="A13" s="12">
        <v>107.1</v>
      </c>
      <c r="M13" s="6"/>
      <c r="N13" s="6"/>
    </row>
    <row r="14" spans="1:17" ht="15.75" customHeight="1" x14ac:dyDescent="0.15">
      <c r="A14" s="12">
        <v>108</v>
      </c>
      <c r="M14" s="6"/>
      <c r="N14" s="6"/>
    </row>
    <row r="15" spans="1:17" ht="15.75" customHeight="1" x14ac:dyDescent="0.15">
      <c r="A15" s="12">
        <v>108.2</v>
      </c>
      <c r="M15" s="6"/>
      <c r="N15" s="6"/>
    </row>
    <row r="16" spans="1:17" ht="15.75" customHeight="1" x14ac:dyDescent="0.15">
      <c r="A16" s="12">
        <v>109</v>
      </c>
      <c r="M16" s="6"/>
      <c r="N16" s="6"/>
    </row>
    <row r="17" spans="1:14" ht="15.75" customHeight="1" x14ac:dyDescent="0.15">
      <c r="A17" s="12">
        <v>109.5</v>
      </c>
      <c r="M17" s="6"/>
      <c r="N17" s="6"/>
    </row>
    <row r="18" spans="1:14" ht="15.75" customHeight="1" x14ac:dyDescent="0.15">
      <c r="A18" s="12">
        <v>110</v>
      </c>
      <c r="M18" s="6"/>
      <c r="N18" s="6"/>
    </row>
    <row r="19" spans="1:14" ht="15.75" customHeight="1" x14ac:dyDescent="0.15">
      <c r="A19" s="12">
        <v>111</v>
      </c>
      <c r="M19" s="6"/>
      <c r="N19" s="6"/>
    </row>
    <row r="20" spans="1:14" ht="15.75" customHeight="1" x14ac:dyDescent="0.15">
      <c r="A20" s="12">
        <v>111.5</v>
      </c>
      <c r="M20" s="6"/>
      <c r="N20" s="6"/>
    </row>
    <row r="21" spans="1:14" ht="15.75" customHeight="1" x14ac:dyDescent="0.15">
      <c r="A21" s="12">
        <v>112</v>
      </c>
      <c r="M21" s="6"/>
      <c r="N21" s="6"/>
    </row>
    <row r="22" spans="1:14" ht="15.75" customHeight="1" x14ac:dyDescent="0.15">
      <c r="A22" s="12">
        <v>112.3</v>
      </c>
      <c r="M22" s="6"/>
      <c r="N22" s="6"/>
    </row>
    <row r="23" spans="1:14" ht="15.75" customHeight="1" x14ac:dyDescent="0.15">
      <c r="A23" s="12">
        <v>112.5</v>
      </c>
      <c r="M23" s="6"/>
      <c r="N23" s="6"/>
    </row>
    <row r="24" spans="1:14" ht="15.75" customHeight="1" x14ac:dyDescent="0.15">
      <c r="A24" s="12">
        <v>112.9</v>
      </c>
      <c r="M24" s="6"/>
      <c r="N24" s="6"/>
    </row>
    <row r="25" spans="1:14" ht="15.75" customHeight="1" x14ac:dyDescent="0.15">
      <c r="A25" s="12">
        <v>113</v>
      </c>
      <c r="M25" s="6"/>
      <c r="N25" s="6"/>
    </row>
    <row r="26" spans="1:14" ht="15.75" customHeight="1" x14ac:dyDescent="0.15">
      <c r="A26" s="12">
        <v>113.2</v>
      </c>
      <c r="M26" s="6"/>
      <c r="N26" s="6"/>
    </row>
    <row r="27" spans="1:14" ht="15.75" customHeight="1" x14ac:dyDescent="0.15">
      <c r="A27" s="12">
        <v>113.5</v>
      </c>
      <c r="M27" s="6"/>
      <c r="N27" s="6"/>
    </row>
    <row r="28" spans="1:14" ht="15.75" customHeight="1" x14ac:dyDescent="0.15">
      <c r="A28" s="12">
        <v>114</v>
      </c>
      <c r="M28" s="6"/>
      <c r="N28" s="6"/>
    </row>
    <row r="29" spans="1:14" ht="15.75" customHeight="1" x14ac:dyDescent="0.15">
      <c r="A29" s="12">
        <v>114.1</v>
      </c>
      <c r="M29" s="6"/>
      <c r="N29" s="6"/>
    </row>
    <row r="30" spans="1:14" ht="15.75" customHeight="1" x14ac:dyDescent="0.15">
      <c r="A30" s="12">
        <v>114.5</v>
      </c>
      <c r="M30" s="6"/>
      <c r="N30" s="6"/>
    </row>
    <row r="31" spans="1:14" ht="15.75" customHeight="1" x14ac:dyDescent="0.15">
      <c r="A31" s="12">
        <v>115</v>
      </c>
      <c r="M31" s="6"/>
      <c r="N31" s="6"/>
    </row>
    <row r="32" spans="1:14" ht="15.75" customHeight="1" x14ac:dyDescent="0.15">
      <c r="A32" s="12">
        <v>115.2</v>
      </c>
      <c r="M32" s="6"/>
      <c r="N32" s="6"/>
    </row>
    <row r="33" spans="1:14" ht="15.75" customHeight="1" x14ac:dyDescent="0.15">
      <c r="A33" s="12">
        <v>115.5</v>
      </c>
      <c r="M33" s="6"/>
      <c r="N33" s="6"/>
    </row>
    <row r="34" spans="1:14" ht="15.75" customHeight="1" x14ac:dyDescent="0.15">
      <c r="A34" s="12">
        <v>115.7</v>
      </c>
      <c r="M34" s="6"/>
      <c r="N34" s="6"/>
    </row>
    <row r="35" spans="1:14" ht="15.75" customHeight="1" x14ac:dyDescent="0.15">
      <c r="A35" s="12">
        <v>116</v>
      </c>
      <c r="M35" s="6"/>
      <c r="N35" s="6"/>
    </row>
    <row r="36" spans="1:14" ht="15.75" customHeight="1" x14ac:dyDescent="0.15">
      <c r="A36" s="12">
        <v>116.5</v>
      </c>
      <c r="M36" s="6"/>
      <c r="N36" s="6"/>
    </row>
    <row r="37" spans="1:14" ht="15.75" customHeight="1" x14ac:dyDescent="0.15">
      <c r="A37" s="12">
        <v>116.9</v>
      </c>
      <c r="M37" s="6"/>
      <c r="N37" s="6"/>
    </row>
    <row r="38" spans="1:14" ht="15.75" customHeight="1" x14ac:dyDescent="0.15">
      <c r="A38" s="12">
        <v>117</v>
      </c>
      <c r="M38" s="6"/>
      <c r="N38" s="6"/>
    </row>
    <row r="39" spans="1:14" ht="15.75" customHeight="1" x14ac:dyDescent="0.15">
      <c r="A39" s="12">
        <v>117.5</v>
      </c>
      <c r="M39" s="6"/>
      <c r="N39" s="6"/>
    </row>
    <row r="40" spans="1:14" ht="15.75" customHeight="1" x14ac:dyDescent="0.15">
      <c r="A40" s="12">
        <v>117.5</v>
      </c>
      <c r="M40" s="6"/>
      <c r="N40" s="6"/>
    </row>
    <row r="41" spans="1:14" ht="15.75" customHeight="1" x14ac:dyDescent="0.15">
      <c r="A41" s="12">
        <v>118</v>
      </c>
      <c r="M41" s="6"/>
      <c r="N41" s="6"/>
    </row>
    <row r="42" spans="1:14" ht="15.75" customHeight="1" x14ac:dyDescent="0.15">
      <c r="A42" s="12">
        <v>118.1</v>
      </c>
      <c r="M42" s="6"/>
      <c r="N42" s="6"/>
    </row>
    <row r="43" spans="1:14" ht="15.75" customHeight="1" x14ac:dyDescent="0.15">
      <c r="A43" s="12">
        <v>118.3</v>
      </c>
      <c r="M43" s="6"/>
      <c r="N43" s="6"/>
    </row>
    <row r="44" spans="1:14" ht="15.75" customHeight="1" x14ac:dyDescent="0.15">
      <c r="A44" s="12">
        <v>118.5</v>
      </c>
      <c r="M44" s="6"/>
      <c r="N44" s="6"/>
    </row>
    <row r="45" spans="1:14" ht="15.75" customHeight="1" x14ac:dyDescent="0.15">
      <c r="A45" s="12">
        <v>118.9</v>
      </c>
      <c r="M45" s="6"/>
      <c r="N45" s="6"/>
    </row>
    <row r="46" spans="1:14" ht="15.75" customHeight="1" x14ac:dyDescent="0.15">
      <c r="A46" s="12">
        <v>119</v>
      </c>
      <c r="M46" s="6"/>
      <c r="N46" s="6"/>
    </row>
    <row r="47" spans="1:14" ht="15.75" customHeight="1" x14ac:dyDescent="0.15">
      <c r="A47" s="12">
        <v>119.2</v>
      </c>
      <c r="M47" s="6"/>
      <c r="N47" s="6"/>
    </row>
    <row r="48" spans="1:14" ht="15.75" customHeight="1" x14ac:dyDescent="0.15">
      <c r="A48" s="12">
        <v>119.5</v>
      </c>
      <c r="M48" s="6"/>
      <c r="N48" s="6"/>
    </row>
    <row r="49" spans="1:14" ht="15.75" customHeight="1" x14ac:dyDescent="0.15">
      <c r="A49" s="12">
        <v>119.6</v>
      </c>
      <c r="M49" s="6"/>
      <c r="N49" s="6"/>
    </row>
    <row r="50" spans="1:14" ht="15.75" customHeight="1" x14ac:dyDescent="0.15">
      <c r="A50" s="12">
        <v>119.8</v>
      </c>
      <c r="M50" s="6"/>
      <c r="N50" s="6"/>
    </row>
    <row r="51" spans="1:14" ht="15.75" customHeight="1" x14ac:dyDescent="0.15">
      <c r="A51" s="12">
        <v>120</v>
      </c>
      <c r="M51" s="6"/>
      <c r="N51" s="6"/>
    </row>
    <row r="52" spans="1:14" ht="13" x14ac:dyDescent="0.15">
      <c r="A52" s="12">
        <v>120.2</v>
      </c>
      <c r="M52" s="6"/>
      <c r="N52" s="6"/>
    </row>
    <row r="53" spans="1:14" ht="13" x14ac:dyDescent="0.15">
      <c r="A53" s="12">
        <v>120.6</v>
      </c>
      <c r="M53" s="6"/>
      <c r="N53" s="6"/>
    </row>
    <row r="54" spans="1:14" ht="13" x14ac:dyDescent="0.15">
      <c r="A54" s="12">
        <v>120.8</v>
      </c>
      <c r="M54" s="6"/>
      <c r="N54" s="6"/>
    </row>
    <row r="55" spans="1:14" ht="13" x14ac:dyDescent="0.15">
      <c r="A55" s="12">
        <v>121</v>
      </c>
      <c r="M55" s="6"/>
      <c r="N55" s="6"/>
    </row>
    <row r="56" spans="1:14" ht="13" x14ac:dyDescent="0.15">
      <c r="A56" s="12">
        <v>121.1</v>
      </c>
      <c r="M56" s="6"/>
      <c r="N56" s="6"/>
    </row>
    <row r="57" spans="1:14" ht="13" x14ac:dyDescent="0.15">
      <c r="A57" s="12">
        <v>121.5</v>
      </c>
      <c r="M57" s="6"/>
      <c r="N57" s="6"/>
    </row>
    <row r="58" spans="1:14" ht="13" x14ac:dyDescent="0.15">
      <c r="A58" s="12">
        <v>121.9</v>
      </c>
      <c r="M58" s="6"/>
      <c r="N58" s="6"/>
    </row>
    <row r="59" spans="1:14" ht="13" x14ac:dyDescent="0.15">
      <c r="A59" s="12">
        <v>122</v>
      </c>
      <c r="M59" s="6"/>
      <c r="N59" s="6"/>
    </row>
    <row r="60" spans="1:14" ht="13" x14ac:dyDescent="0.15">
      <c r="A60" s="12">
        <v>122.2</v>
      </c>
      <c r="M60" s="6"/>
      <c r="N60" s="6"/>
    </row>
    <row r="61" spans="1:14" ht="13" x14ac:dyDescent="0.15">
      <c r="A61" s="12">
        <v>122.5</v>
      </c>
      <c r="M61" s="6"/>
      <c r="N61" s="6"/>
    </row>
    <row r="62" spans="1:14" ht="13" x14ac:dyDescent="0.15">
      <c r="A62" s="12">
        <v>122.6</v>
      </c>
      <c r="M62" s="6"/>
      <c r="N62" s="6"/>
    </row>
    <row r="63" spans="1:14" ht="13" x14ac:dyDescent="0.15">
      <c r="A63" s="12">
        <v>122.9</v>
      </c>
      <c r="M63" s="6"/>
      <c r="N63" s="6"/>
    </row>
    <row r="64" spans="1:14" ht="13" x14ac:dyDescent="0.15">
      <c r="A64" s="12">
        <v>123</v>
      </c>
      <c r="M64" s="6"/>
      <c r="N64" s="6"/>
    </row>
    <row r="65" spans="1:14" ht="13" x14ac:dyDescent="0.15">
      <c r="A65" s="12">
        <v>123</v>
      </c>
      <c r="M65" s="6"/>
      <c r="N65" s="6"/>
    </row>
    <row r="66" spans="1:14" ht="13" x14ac:dyDescent="0.15">
      <c r="A66" s="12">
        <v>123.1</v>
      </c>
      <c r="M66" s="6"/>
      <c r="N66" s="6"/>
    </row>
    <row r="67" spans="1:14" ht="13" x14ac:dyDescent="0.15">
      <c r="A67" s="12">
        <v>123.2</v>
      </c>
      <c r="M67" s="6"/>
      <c r="N67" s="6"/>
    </row>
    <row r="68" spans="1:14" ht="13" x14ac:dyDescent="0.15">
      <c r="A68" s="12">
        <v>123.5</v>
      </c>
      <c r="M68" s="6"/>
      <c r="N68" s="6"/>
    </row>
    <row r="69" spans="1:14" ht="13" x14ac:dyDescent="0.15">
      <c r="A69" s="12">
        <v>123.5</v>
      </c>
      <c r="M69" s="6"/>
      <c r="N69" s="6"/>
    </row>
    <row r="70" spans="1:14" ht="13" x14ac:dyDescent="0.15">
      <c r="A70" s="12">
        <v>123.8</v>
      </c>
      <c r="M70" s="6"/>
      <c r="N70" s="6"/>
    </row>
    <row r="71" spans="1:14" ht="13" x14ac:dyDescent="0.15">
      <c r="A71" s="12">
        <v>123.9</v>
      </c>
      <c r="M71" s="6"/>
      <c r="N71" s="6"/>
    </row>
    <row r="72" spans="1:14" ht="13" x14ac:dyDescent="0.15">
      <c r="A72" s="12">
        <v>124</v>
      </c>
      <c r="M72" s="6"/>
      <c r="N72" s="6"/>
    </row>
    <row r="73" spans="1:14" ht="13" x14ac:dyDescent="0.15">
      <c r="A73" s="12">
        <v>124.5</v>
      </c>
      <c r="M73" s="6"/>
      <c r="N73" s="6"/>
    </row>
    <row r="74" spans="1:14" ht="13" x14ac:dyDescent="0.15">
      <c r="A74" s="12">
        <v>124.8</v>
      </c>
      <c r="M74" s="6"/>
      <c r="N74" s="6"/>
    </row>
    <row r="75" spans="1:14" ht="13" x14ac:dyDescent="0.15">
      <c r="A75" s="12">
        <v>125</v>
      </c>
      <c r="M75" s="6"/>
      <c r="N75" s="6"/>
    </row>
    <row r="76" spans="1:14" ht="13" x14ac:dyDescent="0.15">
      <c r="A76" s="12">
        <v>125.5</v>
      </c>
      <c r="M76" s="6"/>
      <c r="N76" s="6"/>
    </row>
    <row r="77" spans="1:14" ht="13" x14ac:dyDescent="0.15">
      <c r="A77" s="12">
        <v>126</v>
      </c>
      <c r="M77" s="6"/>
      <c r="N77" s="6"/>
    </row>
    <row r="78" spans="1:14" ht="13" x14ac:dyDescent="0.15">
      <c r="A78" s="12">
        <v>126.1</v>
      </c>
      <c r="M78" s="6"/>
      <c r="N78" s="6"/>
    </row>
    <row r="79" spans="1:14" ht="13" x14ac:dyDescent="0.15">
      <c r="A79" s="12">
        <v>126.5</v>
      </c>
      <c r="M79" s="6"/>
      <c r="N79" s="6"/>
    </row>
    <row r="80" spans="1:14" ht="13" x14ac:dyDescent="0.15">
      <c r="A80" s="12">
        <v>127</v>
      </c>
      <c r="M80" s="6"/>
      <c r="N80" s="6"/>
    </row>
    <row r="81" spans="1:14" ht="13" x14ac:dyDescent="0.15">
      <c r="A81" s="12">
        <v>127.5</v>
      </c>
      <c r="M81" s="6"/>
      <c r="N81" s="6"/>
    </row>
    <row r="82" spans="1:14" ht="13" x14ac:dyDescent="0.15">
      <c r="A82" s="12">
        <v>127.8</v>
      </c>
      <c r="M82" s="6"/>
      <c r="N82" s="6"/>
    </row>
    <row r="83" spans="1:14" ht="13" x14ac:dyDescent="0.15">
      <c r="A83" s="12">
        <v>128</v>
      </c>
      <c r="M83" s="6"/>
      <c r="N83" s="6"/>
    </row>
    <row r="84" spans="1:14" ht="13" x14ac:dyDescent="0.15">
      <c r="A84" s="12">
        <v>128.5</v>
      </c>
      <c r="M84" s="6"/>
      <c r="N84" s="6"/>
    </row>
    <row r="85" spans="1:14" ht="13" x14ac:dyDescent="0.15">
      <c r="A85" s="12">
        <v>129</v>
      </c>
      <c r="M85" s="6"/>
      <c r="N85" s="6"/>
    </row>
    <row r="86" spans="1:14" ht="13" x14ac:dyDescent="0.15">
      <c r="A86" s="12">
        <v>129.5</v>
      </c>
      <c r="M86" s="6"/>
      <c r="N86" s="6"/>
    </row>
    <row r="87" spans="1:14" ht="13" x14ac:dyDescent="0.15">
      <c r="A87" s="12">
        <v>129.9</v>
      </c>
      <c r="M87" s="6"/>
      <c r="N87" s="6"/>
    </row>
    <row r="88" spans="1:14" ht="13" x14ac:dyDescent="0.15">
      <c r="A88" s="12">
        <v>130</v>
      </c>
      <c r="M88" s="6"/>
      <c r="N88" s="6"/>
    </row>
    <row r="89" spans="1:14" ht="13" x14ac:dyDescent="0.15">
      <c r="A89" s="12">
        <v>131</v>
      </c>
      <c r="M89" s="6"/>
      <c r="N89" s="6"/>
    </row>
    <row r="90" spans="1:14" ht="13" x14ac:dyDescent="0.15">
      <c r="A90" s="12">
        <v>131.4</v>
      </c>
      <c r="M90" s="6"/>
      <c r="N90" s="6"/>
    </row>
    <row r="91" spans="1:14" ht="13" x14ac:dyDescent="0.15">
      <c r="A91" s="12">
        <v>132</v>
      </c>
      <c r="M91" s="6"/>
      <c r="N91" s="6"/>
    </row>
    <row r="92" spans="1:14" ht="13" x14ac:dyDescent="0.15">
      <c r="A92" s="12">
        <v>133</v>
      </c>
      <c r="M92" s="6"/>
      <c r="N92" s="6"/>
    </row>
    <row r="93" spans="1:14" ht="13" x14ac:dyDescent="0.15">
      <c r="A93" s="12">
        <v>133.6</v>
      </c>
      <c r="M93" s="6"/>
      <c r="N93" s="6"/>
    </row>
    <row r="94" spans="1:14" ht="13" x14ac:dyDescent="0.15">
      <c r="A94" s="12">
        <v>134</v>
      </c>
      <c r="M94" s="6"/>
      <c r="N94" s="6"/>
    </row>
    <row r="95" spans="1:14" ht="13" x14ac:dyDescent="0.15">
      <c r="A95" s="12">
        <v>134.19999999999999</v>
      </c>
      <c r="M95" s="6"/>
      <c r="N95" s="6"/>
    </row>
    <row r="96" spans="1:14" ht="13" x14ac:dyDescent="0.15">
      <c r="A96" s="12">
        <v>135</v>
      </c>
      <c r="M96" s="6"/>
      <c r="N96" s="6"/>
    </row>
    <row r="97" spans="1:14" ht="13" x14ac:dyDescent="0.15">
      <c r="A97" s="12">
        <v>135.80000000000001</v>
      </c>
      <c r="M97" s="6"/>
      <c r="N97" s="6"/>
    </row>
    <row r="98" spans="1:14" ht="13" x14ac:dyDescent="0.15">
      <c r="A98" s="12">
        <v>138</v>
      </c>
      <c r="M98" s="6"/>
      <c r="N98" s="6"/>
    </row>
    <row r="99" spans="1:14" ht="13" x14ac:dyDescent="0.15">
      <c r="A99" s="12">
        <v>140</v>
      </c>
      <c r="M99" s="6"/>
      <c r="N99" s="6"/>
    </row>
    <row r="100" spans="1:14" ht="13" x14ac:dyDescent="0.15">
      <c r="A1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tabSelected="1" workbookViewId="0"/>
  </sheetViews>
  <sheetFormatPr baseColWidth="10" defaultColWidth="14.5" defaultRowHeight="15.75" customHeight="1" x14ac:dyDescent="0.15"/>
  <cols>
    <col min="1" max="1" width="4.83203125" customWidth="1"/>
    <col min="2" max="2" width="28.5" customWidth="1"/>
    <col min="4" max="4" width="20.5" customWidth="1"/>
    <col min="5" max="5" width="15.5" customWidth="1"/>
    <col min="8" max="8" width="19.6640625" customWidth="1"/>
  </cols>
  <sheetData>
    <row r="1" spans="1:27" ht="29.25" customHeight="1" x14ac:dyDescent="0.1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3" x14ac:dyDescent="0.15">
      <c r="A2" s="8">
        <v>1</v>
      </c>
      <c r="B2" s="10" t="s">
        <v>16</v>
      </c>
      <c r="C2" s="8">
        <v>40</v>
      </c>
      <c r="D2" s="8">
        <v>2400</v>
      </c>
      <c r="E2" s="8">
        <v>180000</v>
      </c>
      <c r="F2" s="6"/>
      <c r="G2" s="13">
        <f t="shared" ref="G2:G3" si="0">D2*C2</f>
        <v>96000</v>
      </c>
      <c r="H2" s="13">
        <f t="shared" ref="H2:H3" si="1">$E2*$C2</f>
        <v>7200000</v>
      </c>
      <c r="I2" s="16">
        <f t="shared" ref="I2:I3" si="2">(($D2-$G$4)^2)*$C2</f>
        <v>9216000</v>
      </c>
      <c r="J2" s="18">
        <f>SUM(H4:I4)</f>
        <v>345600</v>
      </c>
      <c r="K2" s="20">
        <f>(SQRT($J$2)/$G$4)</f>
        <v>0.20412414523193154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3" x14ac:dyDescent="0.15">
      <c r="A3" s="8">
        <v>2</v>
      </c>
      <c r="B3" s="10" t="s">
        <v>24</v>
      </c>
      <c r="C3" s="8">
        <v>60</v>
      </c>
      <c r="D3" s="8">
        <v>3200</v>
      </c>
      <c r="E3" s="8">
        <v>200000</v>
      </c>
      <c r="F3" s="6"/>
      <c r="G3" s="13">
        <f t="shared" si="0"/>
        <v>192000</v>
      </c>
      <c r="H3" s="13">
        <f t="shared" si="1"/>
        <v>12000000</v>
      </c>
      <c r="I3" s="16">
        <f t="shared" si="2"/>
        <v>6144000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3" x14ac:dyDescent="0.15">
      <c r="A4" s="6"/>
      <c r="B4" s="6"/>
      <c r="C4" s="21">
        <f>SUM(C2:C3)</f>
        <v>100</v>
      </c>
      <c r="D4" s="6"/>
      <c r="E4" s="6"/>
      <c r="F4" s="6"/>
      <c r="G4" s="21">
        <f t="shared" ref="G4:I4" si="3">SUM(G2:G3)/$C$4</f>
        <v>2880</v>
      </c>
      <c r="H4" s="21">
        <f t="shared" si="3"/>
        <v>192000</v>
      </c>
      <c r="I4" s="21">
        <f t="shared" si="3"/>
        <v>153600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3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3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3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3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3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3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3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3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3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3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3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3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3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3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3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3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3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3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3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3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3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3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3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3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3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3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3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2018-12-24T14:33:37Z</dcterms:modified>
</cp:coreProperties>
</file>