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ртфолио\4 курс\Информационные средства и технологии инженерных научных рассчетов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I4" i="2" s="1"/>
  <c r="D3" i="2"/>
  <c r="B20" i="1"/>
  <c r="D4" i="1" s="1"/>
  <c r="E4" i="1" s="1"/>
  <c r="F4" i="1" s="1"/>
  <c r="C4" i="2" s="1"/>
  <c r="D10" i="1" l="1"/>
  <c r="E10" i="1" s="1"/>
  <c r="F10" i="1" s="1"/>
  <c r="C10" i="2" s="1"/>
  <c r="D8" i="1"/>
  <c r="E8" i="1" s="1"/>
  <c r="F8" i="1" s="1"/>
  <c r="C8" i="2" s="1"/>
  <c r="D9" i="1"/>
  <c r="E9" i="1" s="1"/>
  <c r="F9" i="1" s="1"/>
  <c r="C9" i="2" s="1"/>
  <c r="D15" i="1"/>
  <c r="E15" i="1" s="1"/>
  <c r="F15" i="1" s="1"/>
  <c r="C15" i="2" s="1"/>
  <c r="D6" i="1"/>
  <c r="E6" i="1" s="1"/>
  <c r="F6" i="1" s="1"/>
  <c r="C6" i="2" s="1"/>
  <c r="D13" i="1"/>
  <c r="E13" i="1" s="1"/>
  <c r="F13" i="1" s="1"/>
  <c r="C13" i="2" s="1"/>
  <c r="D5" i="1"/>
  <c r="E5" i="1" s="1"/>
  <c r="F5" i="1" s="1"/>
  <c r="C5" i="2" s="1"/>
  <c r="D11" i="1"/>
  <c r="E11" i="1" s="1"/>
  <c r="F11" i="1" s="1"/>
  <c r="C11" i="2" s="1"/>
  <c r="D3" i="1"/>
  <c r="E3" i="1" s="1"/>
  <c r="F3" i="1" s="1"/>
  <c r="C3" i="2" s="1"/>
  <c r="E3" i="2" s="1"/>
  <c r="D16" i="1"/>
  <c r="E16" i="1" s="1"/>
  <c r="F16" i="1" s="1"/>
  <c r="C16" i="2" s="1"/>
  <c r="D7" i="1"/>
  <c r="E7" i="1" s="1"/>
  <c r="F7" i="1" s="1"/>
  <c r="C7" i="2" s="1"/>
  <c r="D14" i="1"/>
  <c r="E14" i="1" s="1"/>
  <c r="F14" i="1" s="1"/>
  <c r="C14" i="2" s="1"/>
  <c r="D12" i="1"/>
  <c r="E12" i="1" s="1"/>
  <c r="F12" i="1" s="1"/>
  <c r="C12" i="2" s="1"/>
  <c r="E4" i="2" l="1"/>
  <c r="F3" i="2"/>
  <c r="F4" i="2" l="1"/>
  <c r="E5" i="2"/>
  <c r="E6" i="2" l="1"/>
  <c r="F5" i="2"/>
  <c r="E7" i="2" l="1"/>
  <c r="F6" i="2"/>
  <c r="E8" i="2" l="1"/>
  <c r="F7" i="2"/>
  <c r="E9" i="2" l="1"/>
  <c r="F8" i="2"/>
  <c r="E10" i="2" l="1"/>
  <c r="F9" i="2"/>
  <c r="E11" i="2" l="1"/>
  <c r="F10" i="2"/>
  <c r="E12" i="2" l="1"/>
  <c r="F11" i="2"/>
  <c r="E13" i="2" l="1"/>
  <c r="F12" i="2"/>
  <c r="E14" i="2" l="1"/>
  <c r="F13" i="2"/>
  <c r="E15" i="2" l="1"/>
  <c r="F14" i="2"/>
  <c r="E16" i="2" l="1"/>
  <c r="F16" i="2" s="1"/>
  <c r="F15" i="2"/>
</calcChain>
</file>

<file path=xl/sharedStrings.xml><?xml version="1.0" encoding="utf-8"?>
<sst xmlns="http://schemas.openxmlformats.org/spreadsheetml/2006/main" count="45" uniqueCount="30">
  <si>
    <t>Сумма затрат
предприятий на 
производство,
тыс. руб</t>
  </si>
  <si>
    <t>Кол-во предприятий</t>
  </si>
  <si>
    <t>Кол-во предприятий
fi</t>
  </si>
  <si>
    <t>Середина 
интервала
xi</t>
  </si>
  <si>
    <t>A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</si>
  <si>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</si>
  <si>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</si>
  <si>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</si>
  <si>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</si>
  <si>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</si>
  <si>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</si>
  <si>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</si>
  <si>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</si>
  <si>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</si>
  <si>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</si>
  <si>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</si>
  <si>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</si>
  <si>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</si>
  <si>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</si>
  <si>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e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</si>
  <si>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</si>
  <si>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Теоретические частоты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</si>
  <si>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</si>
  <si>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Накопленные
эмпирические частоты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</si>
  <si>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</si>
  <si>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</si>
  <si>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Накопленные
теоретические 
частоты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</si>
  <si>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=|F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-F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|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</si>
  <si>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</si>
  <si>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По таблице  P=1, следовательно распределение исследуемых данных достаточно близко к нормальному закону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</si>
</sst>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</xdr:colOff>
      <xdr:row>0</xdr:row>
      <xdr:rowOff>247650</xdr:rowOff>
    </xdr:from>
    <xdr:ext cx="681405" cy="311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AFC0C8-9D74-41CF-87BC-0852007D202E}"/>
                </a:ext>
              </a:extLst>
            </xdr:cNvPr>
            <xdr:cNvSpPr txBox="1"/>
          </xdr:nvSpPr>
          <xdr:spPr>
            <a:xfrm>
              <a:off x="2773680" y="247650"/>
              <a:ext cx="681405" cy="311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AFC0C8-9D74-41CF-87BC-0852007D202E}"/>
                </a:ext>
              </a:extLst>
            </xdr:cNvPr>
            <xdr:cNvSpPr txBox="1"/>
          </xdr:nvSpPr>
          <xdr:spPr>
            <a:xfrm>
              <a:off x="2773680" y="247650"/>
              <a:ext cx="681405" cy="311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𝑖=(𝑥_𝑖−𝑥 ̅)/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22860</xdr:colOff>
      <xdr:row>0</xdr:row>
      <xdr:rowOff>331470</xdr:rowOff>
    </xdr:from>
    <xdr:ext cx="1035475" cy="364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14F6FB-4522-4170-B28E-09160A866797}"/>
                </a:ext>
              </a:extLst>
            </xdr:cNvPr>
            <xdr:cNvSpPr txBox="1"/>
          </xdr:nvSpPr>
          <xdr:spPr>
            <a:xfrm>
              <a:off x="3474720" y="331470"/>
              <a:ext cx="1035475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14F6FB-4522-4170-B28E-09160A866797}"/>
                </a:ext>
              </a:extLst>
            </xdr:cNvPr>
            <xdr:cNvSpPr txBox="1"/>
          </xdr:nvSpPr>
          <xdr:spPr>
            <a:xfrm>
              <a:off x="3474720" y="331470"/>
              <a:ext cx="1035475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(𝑡)=1/√2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𝑒^(−𝑡^2/2)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91440</xdr:colOff>
      <xdr:row>0</xdr:row>
      <xdr:rowOff>308610</xdr:rowOff>
    </xdr:from>
    <xdr:ext cx="857351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C8F04FB-6410-4BCF-A59F-2CF45B88C825}"/>
                </a:ext>
              </a:extLst>
            </xdr:cNvPr>
            <xdr:cNvSpPr txBox="1"/>
          </xdr:nvSpPr>
          <xdr:spPr>
            <a:xfrm>
              <a:off x="4625340" y="308610"/>
              <a:ext cx="857351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𝑁𝑑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C8F04FB-6410-4BCF-A59F-2CF45B88C825}"/>
                </a:ext>
              </a:extLst>
            </xdr:cNvPr>
            <xdr:cNvSpPr txBox="1"/>
          </xdr:nvSpPr>
          <xdr:spPr>
            <a:xfrm>
              <a:off x="4625340" y="308610"/>
              <a:ext cx="857351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𝜑(𝑡)𝑁𝑑/𝜎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990600</xdr:colOff>
      <xdr:row>18</xdr:row>
      <xdr:rowOff>11430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4F6AE3-DCE7-4F14-9886-B664142B134C}"/>
                </a:ext>
              </a:extLst>
            </xdr:cNvPr>
            <xdr:cNvSpPr txBox="1"/>
          </xdr:nvSpPr>
          <xdr:spPr>
            <a:xfrm>
              <a:off x="990600" y="392811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4F6AE3-DCE7-4F14-9886-B664142B134C}"/>
                </a:ext>
              </a:extLst>
            </xdr:cNvPr>
            <xdr:cNvSpPr txBox="1"/>
          </xdr:nvSpPr>
          <xdr:spPr>
            <a:xfrm>
              <a:off x="990600" y="392811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990600</xdr:colOff>
      <xdr:row>18</xdr:row>
      <xdr:rowOff>179070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720A025-F053-4073-B83D-F83B2FE79D33}"/>
                </a:ext>
              </a:extLst>
            </xdr:cNvPr>
            <xdr:cNvSpPr txBox="1"/>
          </xdr:nvSpPr>
          <xdr:spPr>
            <a:xfrm>
              <a:off x="990600" y="40957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720A025-F053-4073-B83D-F83B2FE79D33}"/>
                </a:ext>
              </a:extLst>
            </xdr:cNvPr>
            <xdr:cNvSpPr txBox="1"/>
          </xdr:nvSpPr>
          <xdr:spPr>
            <a:xfrm>
              <a:off x="990600" y="40957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</xdr:colOff>
      <xdr:row>9</xdr:row>
      <xdr:rowOff>11430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3F9C2D-63DD-4151-BC30-1C04F6C4F71B}"/>
            </a:ext>
          </a:extLst>
        </xdr:cNvPr>
        <xdr:cNvSpPr txBox="1"/>
      </xdr:nvSpPr>
      <xdr:spPr>
        <a:xfrm>
          <a:off x="662940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883920</xdr:colOff>
      <xdr:row>18</xdr:row>
      <xdr:rowOff>26670</xdr:rowOff>
    </xdr:from>
    <xdr:ext cx="1073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F7D852E-C53D-44E9-A7DC-ABCF3A4E1F3A}"/>
                </a:ext>
              </a:extLst>
            </xdr:cNvPr>
            <xdr:cNvSpPr txBox="1"/>
          </xdr:nvSpPr>
          <xdr:spPr>
            <a:xfrm>
              <a:off x="883920" y="4080510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F7D852E-C53D-44E9-A7DC-ABCF3A4E1F3A}"/>
                </a:ext>
              </a:extLst>
            </xdr:cNvPr>
            <xdr:cNvSpPr txBox="1"/>
          </xdr:nvSpPr>
          <xdr:spPr>
            <a:xfrm>
              <a:off x="883920" y="4080510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8" sqref="F18"/>
    </sheetView>
  </sheetViews>
  <sheetFormatPr defaultRowHeight="15" x14ac:dyDescent="0.25"/>
  <cols>
    <col min="1" max="1" width="16.5703125" customWidth="1"/>
    <col min="2" max="2" width="12.7109375" customWidth="1"/>
    <col min="3" max="3" width="11.140625" customWidth="1"/>
    <col min="4" max="4" width="10" customWidth="1"/>
    <col min="5" max="5" width="15.7109375" customWidth="1"/>
    <col min="6" max="6" width="14.85546875" customWidth="1"/>
  </cols>
  <sheetData>
    <row r="1" spans="1:6" ht="63.6" customHeight="1" x14ac:dyDescent="0.25">
      <c r="A1" s="2" t="s">
        <v>0</v>
      </c>
      <c r="B1" s="2" t="s">
        <v>2</v>
      </c>
      <c r="C1" s="2" t="s">
        <v>3</v>
      </c>
      <c r="D1" s="3"/>
      <c r="E1" s="3"/>
      <c r="F1" s="3"/>
    </row>
    <row r="2" spans="1:6" x14ac:dyDescent="0.25">
      <c r="A2" s="4" t="s">
        <v>4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 t="s">
        <v>5</v>
      </c>
      <c r="B3" s="4">
        <v>2</v>
      </c>
      <c r="C3" s="4">
        <v>35</v>
      </c>
      <c r="D3" s="5">
        <f t="shared" ref="D3:D16" si="0">(C3-$B$19)/$B$20</f>
        <v>-2.0994260166621275</v>
      </c>
      <c r="E3" s="6">
        <f t="shared" ref="E3:E16" si="1">1/SQRT(2*PI())*$B$21^(-(D3^2/2))</f>
        <v>4.4039558547659105E-2</v>
      </c>
      <c r="F3" s="7">
        <f t="shared" ref="F3:F16" si="2">E3*(SUM($B$3:$B$16)*10/$B$20)</f>
        <v>1.6048031556769093</v>
      </c>
    </row>
    <row r="4" spans="1:6" x14ac:dyDescent="0.25">
      <c r="A4" s="4" t="s">
        <v>6</v>
      </c>
      <c r="B4" s="4">
        <v>4</v>
      </c>
      <c r="C4" s="4">
        <v>45</v>
      </c>
      <c r="D4" s="5">
        <f t="shared" si="0"/>
        <v>-1.7620182639842858</v>
      </c>
      <c r="E4" s="6">
        <f t="shared" si="1"/>
        <v>8.4479533312294186E-2</v>
      </c>
      <c r="F4" s="7">
        <f t="shared" si="2"/>
        <v>3.078437344074799</v>
      </c>
    </row>
    <row r="5" spans="1:6" x14ac:dyDescent="0.25">
      <c r="A5" s="4" t="s">
        <v>7</v>
      </c>
      <c r="B5" s="4">
        <v>6</v>
      </c>
      <c r="C5" s="4">
        <v>55</v>
      </c>
      <c r="D5" s="5">
        <f t="shared" si="0"/>
        <v>-1.4246105113064438</v>
      </c>
      <c r="E5" s="6">
        <f t="shared" si="1"/>
        <v>0.14461712589155057</v>
      </c>
      <c r="F5" s="7">
        <f t="shared" si="2"/>
        <v>5.2698534601460354</v>
      </c>
    </row>
    <row r="6" spans="1:6" x14ac:dyDescent="0.25">
      <c r="A6" s="4" t="s">
        <v>8</v>
      </c>
      <c r="B6" s="4">
        <v>8</v>
      </c>
      <c r="C6" s="4">
        <v>65</v>
      </c>
      <c r="D6" s="5">
        <f t="shared" si="0"/>
        <v>-1.0872027586286019</v>
      </c>
      <c r="E6" s="6">
        <f t="shared" si="1"/>
        <v>0.22092640077543677</v>
      </c>
      <c r="F6" s="7">
        <f t="shared" si="2"/>
        <v>8.0505662824271891</v>
      </c>
    </row>
    <row r="7" spans="1:6" x14ac:dyDescent="0.25">
      <c r="A7" s="4" t="s">
        <v>9</v>
      </c>
      <c r="B7" s="4">
        <v>11</v>
      </c>
      <c r="C7" s="4">
        <v>75</v>
      </c>
      <c r="D7" s="5">
        <f t="shared" si="0"/>
        <v>-0.74979500595075999</v>
      </c>
      <c r="E7" s="6">
        <f t="shared" si="1"/>
        <v>0.30118627654069885</v>
      </c>
      <c r="F7" s="7">
        <f t="shared" si="2"/>
        <v>10.975239148140455</v>
      </c>
    </row>
    <row r="8" spans="1:6" x14ac:dyDescent="0.25">
      <c r="A8" s="4" t="s">
        <v>10</v>
      </c>
      <c r="B8" s="4">
        <v>14</v>
      </c>
      <c r="C8" s="4">
        <v>85</v>
      </c>
      <c r="D8" s="5">
        <f t="shared" si="0"/>
        <v>-0.41238725327291809</v>
      </c>
      <c r="E8" s="6">
        <f t="shared" si="1"/>
        <v>0.36642273560282324</v>
      </c>
      <c r="F8" s="7">
        <f t="shared" si="2"/>
        <v>13.352458148980089</v>
      </c>
    </row>
    <row r="9" spans="1:6" x14ac:dyDescent="0.25">
      <c r="A9" s="4" t="s">
        <v>11</v>
      </c>
      <c r="B9" s="4">
        <v>15</v>
      </c>
      <c r="C9" s="4">
        <v>95</v>
      </c>
      <c r="D9" s="5">
        <f t="shared" si="0"/>
        <v>-7.4979500595076187E-2</v>
      </c>
      <c r="E9" s="6">
        <f t="shared" si="1"/>
        <v>0.39782247682131094</v>
      </c>
      <c r="F9" s="7">
        <f t="shared" si="2"/>
        <v>14.496665889853229</v>
      </c>
    </row>
    <row r="10" spans="1:6" x14ac:dyDescent="0.25">
      <c r="A10" s="4" t="s">
        <v>12</v>
      </c>
      <c r="B10" s="4">
        <v>13</v>
      </c>
      <c r="C10" s="4">
        <v>105</v>
      </c>
      <c r="D10" s="5">
        <f t="shared" si="0"/>
        <v>0.26242825208276571</v>
      </c>
      <c r="E10" s="6">
        <f t="shared" si="1"/>
        <v>0.38543920975503654</v>
      </c>
      <c r="F10" s="7">
        <f t="shared" si="2"/>
        <v>14.045419176195981</v>
      </c>
    </row>
    <row r="11" spans="1:6" x14ac:dyDescent="0.25">
      <c r="A11" s="4" t="s">
        <v>13</v>
      </c>
      <c r="B11" s="4">
        <v>11</v>
      </c>
      <c r="C11" s="4">
        <v>115</v>
      </c>
      <c r="D11" s="5">
        <f t="shared" si="0"/>
        <v>0.59983600476060761</v>
      </c>
      <c r="E11" s="6">
        <f t="shared" si="1"/>
        <v>0.33325919318673936</v>
      </c>
      <c r="F11" s="7">
        <f t="shared" si="2"/>
        <v>12.143977426695796</v>
      </c>
    </row>
    <row r="12" spans="1:6" x14ac:dyDescent="0.25">
      <c r="A12" s="4" t="s">
        <v>14</v>
      </c>
      <c r="B12" s="4">
        <v>8</v>
      </c>
      <c r="C12" s="4">
        <v>125</v>
      </c>
      <c r="D12" s="5">
        <f t="shared" si="0"/>
        <v>0.93724375743844957</v>
      </c>
      <c r="E12" s="6">
        <f t="shared" si="1"/>
        <v>0.25713906234634726</v>
      </c>
      <c r="F12" s="7">
        <f t="shared" si="2"/>
        <v>9.3701570204125986</v>
      </c>
    </row>
    <row r="13" spans="1:6" x14ac:dyDescent="0.25">
      <c r="A13" s="4" t="s">
        <v>15</v>
      </c>
      <c r="B13" s="4">
        <v>6</v>
      </c>
      <c r="C13" s="4">
        <v>135</v>
      </c>
      <c r="D13" s="5">
        <f t="shared" si="0"/>
        <v>1.2746515101162914</v>
      </c>
      <c r="E13" s="6">
        <f t="shared" si="1"/>
        <v>0.17705722134293087</v>
      </c>
      <c r="F13" s="7">
        <f t="shared" si="2"/>
        <v>6.4519717480597656</v>
      </c>
    </row>
    <row r="14" spans="1:6" x14ac:dyDescent="0.25">
      <c r="A14" s="4" t="s">
        <v>16</v>
      </c>
      <c r="B14" s="4">
        <v>5</v>
      </c>
      <c r="C14" s="4">
        <v>145</v>
      </c>
      <c r="D14" s="5">
        <f t="shared" si="0"/>
        <v>1.6120592627941335</v>
      </c>
      <c r="E14" s="6">
        <f t="shared" si="1"/>
        <v>0.10879749691453949</v>
      </c>
      <c r="F14" s="7">
        <f t="shared" si="2"/>
        <v>3.9645848445381948</v>
      </c>
    </row>
    <row r="15" spans="1:6" x14ac:dyDescent="0.25">
      <c r="A15" s="4" t="s">
        <v>17</v>
      </c>
      <c r="B15" s="4">
        <v>3</v>
      </c>
      <c r="C15" s="4">
        <v>155</v>
      </c>
      <c r="D15" s="5">
        <f t="shared" si="0"/>
        <v>1.9494670154719753</v>
      </c>
      <c r="E15" s="6">
        <f t="shared" si="1"/>
        <v>5.9660080386321514E-2</v>
      </c>
      <c r="F15" s="7">
        <f t="shared" si="2"/>
        <v>2.1740155539546389</v>
      </c>
    </row>
    <row r="16" spans="1:6" x14ac:dyDescent="0.25">
      <c r="A16" s="4" t="s">
        <v>18</v>
      </c>
      <c r="B16" s="4">
        <v>2</v>
      </c>
      <c r="C16" s="4">
        <v>165</v>
      </c>
      <c r="D16" s="5">
        <f t="shared" si="0"/>
        <v>2.2868747681498172</v>
      </c>
      <c r="E16" s="6">
        <f t="shared" si="1"/>
        <v>2.9194997049103454E-2</v>
      </c>
      <c r="F16" s="7">
        <f t="shared" si="2"/>
        <v>1.0638667811276161</v>
      </c>
    </row>
    <row r="19" spans="1:2" x14ac:dyDescent="0.25">
      <c r="A19" s="3"/>
      <c r="B19" s="8">
        <f>SUMPRODUCT(B3:B16,C3:C16)/SUM(B3:B16)</f>
        <v>97.222222222222229</v>
      </c>
    </row>
    <row r="20" spans="1:2" x14ac:dyDescent="0.25">
      <c r="A20" s="3"/>
      <c r="B20" s="8">
        <f>SQRT(SUMPRODUCT((C3:C16-B19)^2,B3:B16)/SUM(B3:B16))</f>
        <v>29.6377303741092</v>
      </c>
    </row>
    <row r="21" spans="1:2" x14ac:dyDescent="0.25">
      <c r="A21" s="9" t="s">
        <v>19</v>
      </c>
      <c r="B21" s="4">
        <v>2.7181999999999999</v>
      </c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16" sqref="K16"/>
    </sheetView>
  </sheetViews>
  <sheetFormatPr defaultRowHeight="15" x14ac:dyDescent="0.25"/>
  <cols>
    <col min="1" max="1" width="15.42578125" customWidth="1"/>
    <col min="2" max="2" width="12" customWidth="1"/>
    <col min="3" max="3" width="14" customWidth="1"/>
    <col min="4" max="4" width="15" customWidth="1"/>
    <col min="5" max="5" width="16.42578125" customWidth="1"/>
    <col min="6" max="6" width="14.5703125" customWidth="1"/>
  </cols>
  <sheetData>
    <row r="1" spans="1:9" ht="60" customHeight="1" x14ac:dyDescent="0.25">
      <c r="A1" s="10" t="s">
        <v>0</v>
      </c>
      <c r="B1" s="2" t="s">
        <v>1</v>
      </c>
      <c r="C1" s="2" t="s">
        <v>21</v>
      </c>
      <c r="D1" s="2" t="s">
        <v>23</v>
      </c>
      <c r="E1" s="2" t="s">
        <v>26</v>
      </c>
      <c r="F1" s="11" t="s">
        <v>27</v>
      </c>
    </row>
    <row r="2" spans="1:9" ht="13.15" customHeight="1" x14ac:dyDescent="0.35">
      <c r="A2" s="10"/>
      <c r="B2" s="12" t="s">
        <v>20</v>
      </c>
      <c r="C2" s="12" t="s">
        <v>22</v>
      </c>
      <c r="D2" s="12" t="s">
        <v>24</v>
      </c>
      <c r="E2" s="12" t="s">
        <v>25</v>
      </c>
      <c r="F2" s="11"/>
    </row>
    <row r="3" spans="1:9" ht="18" x14ac:dyDescent="0.35">
      <c r="A3" s="4" t="s">
        <v>5</v>
      </c>
      <c r="B3" s="4">
        <v>2</v>
      </c>
      <c r="C3" s="7">
        <f>Лист1!F3</f>
        <v>1.6048031556769093</v>
      </c>
      <c r="D3" s="7">
        <f>B3</f>
        <v>2</v>
      </c>
      <c r="E3" s="7">
        <f>C3</f>
        <v>1.6048031556769093</v>
      </c>
      <c r="F3" s="7">
        <f>ABS(D3-E3)</f>
        <v>0.39519684432309066</v>
      </c>
      <c r="H3" s="13" t="s">
        <v>28</v>
      </c>
      <c r="I3" s="7">
        <v>3</v>
      </c>
    </row>
    <row r="4" spans="1:9" x14ac:dyDescent="0.25">
      <c r="A4" s="4" t="s">
        <v>6</v>
      </c>
      <c r="B4" s="4">
        <v>4</v>
      </c>
      <c r="C4" s="7">
        <f>Лист1!F4</f>
        <v>3.078437344074799</v>
      </c>
      <c r="D4" s="7">
        <f>D3+B4</f>
        <v>6</v>
      </c>
      <c r="E4" s="7">
        <f>E3+C4</f>
        <v>4.6832404997517081</v>
      </c>
      <c r="F4" s="7">
        <f t="shared" ref="F4:F16" si="0">ABS(D4-E4)</f>
        <v>1.3167595002482919</v>
      </c>
      <c r="I4" s="5">
        <f>I3/SQRT(D16)</f>
        <v>0.28867513459481287</v>
      </c>
    </row>
    <row r="5" spans="1:9" x14ac:dyDescent="0.25">
      <c r="A5" s="4" t="s">
        <v>7</v>
      </c>
      <c r="B5" s="4">
        <v>6</v>
      </c>
      <c r="C5" s="7">
        <f>Лист1!F5</f>
        <v>5.2698534601460354</v>
      </c>
      <c r="D5" s="7">
        <f t="shared" ref="D5:D16" si="1">D4+B5</f>
        <v>12</v>
      </c>
      <c r="E5" s="7">
        <f t="shared" ref="E5:E16" si="2">E4+C5</f>
        <v>9.9530939598977426</v>
      </c>
      <c r="F5" s="7">
        <f t="shared" si="0"/>
        <v>2.0469060401022574</v>
      </c>
    </row>
    <row r="6" spans="1:9" x14ac:dyDescent="0.25">
      <c r="A6" s="4" t="s">
        <v>8</v>
      </c>
      <c r="B6" s="4">
        <v>8</v>
      </c>
      <c r="C6" s="7">
        <f>Лист1!F6</f>
        <v>8.0505662824271891</v>
      </c>
      <c r="D6" s="7">
        <f t="shared" si="1"/>
        <v>20</v>
      </c>
      <c r="E6" s="7">
        <f t="shared" si="2"/>
        <v>18.003660242324933</v>
      </c>
      <c r="F6" s="7">
        <f t="shared" si="0"/>
        <v>1.9963397576750666</v>
      </c>
    </row>
    <row r="7" spans="1:9" x14ac:dyDescent="0.25">
      <c r="A7" s="4" t="s">
        <v>9</v>
      </c>
      <c r="B7" s="4">
        <v>11</v>
      </c>
      <c r="C7" s="7">
        <f>Лист1!F7</f>
        <v>10.975239148140455</v>
      </c>
      <c r="D7" s="7">
        <f t="shared" si="1"/>
        <v>31</v>
      </c>
      <c r="E7" s="7">
        <f t="shared" si="2"/>
        <v>28.978899390465386</v>
      </c>
      <c r="F7" s="7">
        <f t="shared" si="0"/>
        <v>2.0211006095346136</v>
      </c>
    </row>
    <row r="8" spans="1:9" x14ac:dyDescent="0.25">
      <c r="A8" s="4" t="s">
        <v>10</v>
      </c>
      <c r="B8" s="4">
        <v>14</v>
      </c>
      <c r="C8" s="7">
        <f>Лист1!F8</f>
        <v>13.352458148980089</v>
      </c>
      <c r="D8" s="7">
        <f t="shared" si="1"/>
        <v>45</v>
      </c>
      <c r="E8" s="7">
        <f t="shared" si="2"/>
        <v>42.331357539445477</v>
      </c>
      <c r="F8" s="7">
        <f t="shared" si="0"/>
        <v>2.6686424605545227</v>
      </c>
    </row>
    <row r="9" spans="1:9" x14ac:dyDescent="0.25">
      <c r="A9" s="4" t="s">
        <v>11</v>
      </c>
      <c r="B9" s="4">
        <v>15</v>
      </c>
      <c r="C9" s="7">
        <f>Лист1!F9</f>
        <v>14.496665889853229</v>
      </c>
      <c r="D9" s="7">
        <f t="shared" si="1"/>
        <v>60</v>
      </c>
      <c r="E9" s="7">
        <f t="shared" si="2"/>
        <v>56.82802342929871</v>
      </c>
      <c r="F9" s="7">
        <f t="shared" si="0"/>
        <v>3.1719765707012897</v>
      </c>
    </row>
    <row r="10" spans="1:9" x14ac:dyDescent="0.25">
      <c r="A10" s="4" t="s">
        <v>12</v>
      </c>
      <c r="B10" s="4">
        <v>13</v>
      </c>
      <c r="C10" s="7">
        <f>Лист1!F10</f>
        <v>14.045419176195981</v>
      </c>
      <c r="D10" s="7">
        <f t="shared" si="1"/>
        <v>73</v>
      </c>
      <c r="E10" s="7">
        <f t="shared" si="2"/>
        <v>70.873442605494688</v>
      </c>
      <c r="F10" s="7">
        <f t="shared" si="0"/>
        <v>2.126557394505312</v>
      </c>
    </row>
    <row r="11" spans="1:9" x14ac:dyDescent="0.25">
      <c r="A11" s="4" t="s">
        <v>13</v>
      </c>
      <c r="B11" s="4">
        <v>11</v>
      </c>
      <c r="C11" s="7">
        <f>Лист1!F11</f>
        <v>12.143977426695796</v>
      </c>
      <c r="D11" s="7">
        <f t="shared" si="1"/>
        <v>84</v>
      </c>
      <c r="E11" s="7">
        <f t="shared" si="2"/>
        <v>83.017420032190486</v>
      </c>
      <c r="F11" s="7">
        <f t="shared" si="0"/>
        <v>0.98257996780951373</v>
      </c>
    </row>
    <row r="12" spans="1:9" x14ac:dyDescent="0.25">
      <c r="A12" s="4" t="s">
        <v>14</v>
      </c>
      <c r="B12" s="4">
        <v>8</v>
      </c>
      <c r="C12" s="7">
        <f>Лист1!F12</f>
        <v>9.3701570204125986</v>
      </c>
      <c r="D12" s="7">
        <f t="shared" si="1"/>
        <v>92</v>
      </c>
      <c r="E12" s="7">
        <f t="shared" si="2"/>
        <v>92.387577052603092</v>
      </c>
      <c r="F12" s="7">
        <f t="shared" si="0"/>
        <v>0.38757705260309194</v>
      </c>
    </row>
    <row r="13" spans="1:9" x14ac:dyDescent="0.25">
      <c r="A13" s="4" t="s">
        <v>15</v>
      </c>
      <c r="B13" s="4">
        <v>6</v>
      </c>
      <c r="C13" s="7">
        <f>Лист1!F13</f>
        <v>6.4519717480597656</v>
      </c>
      <c r="D13" s="7">
        <f t="shared" si="1"/>
        <v>98</v>
      </c>
      <c r="E13" s="7">
        <f t="shared" si="2"/>
        <v>98.839548800662854</v>
      </c>
      <c r="F13" s="7">
        <f t="shared" si="0"/>
        <v>0.83954880066285398</v>
      </c>
    </row>
    <row r="14" spans="1:9" x14ac:dyDescent="0.25">
      <c r="A14" s="4" t="s">
        <v>16</v>
      </c>
      <c r="B14" s="4">
        <v>5</v>
      </c>
      <c r="C14" s="7">
        <f>Лист1!F14</f>
        <v>3.9645848445381948</v>
      </c>
      <c r="D14" s="7">
        <f t="shared" si="1"/>
        <v>103</v>
      </c>
      <c r="E14" s="7">
        <f t="shared" si="2"/>
        <v>102.80413364520105</v>
      </c>
      <c r="F14" s="7">
        <f t="shared" si="0"/>
        <v>0.19586635479895165</v>
      </c>
    </row>
    <row r="15" spans="1:9" x14ac:dyDescent="0.25">
      <c r="A15" s="4" t="s">
        <v>17</v>
      </c>
      <c r="B15" s="4">
        <v>3</v>
      </c>
      <c r="C15" s="7">
        <f>Лист1!F15</f>
        <v>2.1740155539546389</v>
      </c>
      <c r="D15" s="7">
        <f t="shared" si="1"/>
        <v>106</v>
      </c>
      <c r="E15" s="7">
        <f t="shared" si="2"/>
        <v>104.97814919915568</v>
      </c>
      <c r="F15" s="7">
        <f t="shared" si="0"/>
        <v>1.0218508008443195</v>
      </c>
    </row>
    <row r="16" spans="1:9" x14ac:dyDescent="0.25">
      <c r="A16" s="4" t="s">
        <v>18</v>
      </c>
      <c r="B16" s="4">
        <v>2</v>
      </c>
      <c r="C16" s="7">
        <f>Лист1!F16</f>
        <v>1.0638667811276161</v>
      </c>
      <c r="D16" s="7">
        <f t="shared" si="1"/>
        <v>108</v>
      </c>
      <c r="E16" s="7">
        <f t="shared" si="2"/>
        <v>106.0420159802833</v>
      </c>
      <c r="F16" s="7">
        <f t="shared" si="0"/>
        <v>1.9579840197167044</v>
      </c>
    </row>
    <row r="19" spans="1:1" x14ac:dyDescent="0.25">
      <c r="A19" s="1" t="s">
        <v>29</v>
      </c>
    </row>
  </sheetData>
  <mergeCells count="2">
    <mergeCell ref="A1:A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Kozyrkov</dc:creator>
  <cp:lastModifiedBy>Igor Kozyrkov</cp:lastModifiedBy>
  <dcterms:created xsi:type="dcterms:W3CDTF">2022-11-14T14:23:35Z</dcterms:created>
  <dcterms:modified xsi:type="dcterms:W3CDTF">2022-12-12T19:28:29Z</dcterms:modified>
</cp:coreProperties>
</file>