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629641E-95AD-4847-B902-F02C798C6728}" xr6:coauthVersionLast="37" xr6:coauthVersionMax="37" xr10:uidLastSave="{00000000-0000-0000-0000-000000000000}"/>
  <bookViews>
    <workbookView xWindow="0" yWindow="0" windowWidth="22260" windowHeight="12645" activeTab="3" xr2:uid="{00000000-000D-0000-FFFF-FFFF00000000}"/>
  </bookViews>
  <sheets>
    <sheet name="Задача 1" sheetId="1" r:id="rId1"/>
    <sheet name="Задача 2" sheetId="2" r:id="rId2"/>
    <sheet name="Задача 3" sheetId="3" r:id="rId3"/>
    <sheet name="Задача 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1" i="4" s="1"/>
  <c r="G12" i="4" s="1"/>
  <c r="G13" i="4" s="1"/>
  <c r="G9" i="4"/>
  <c r="G8" i="4"/>
  <c r="L7" i="4" l="1"/>
  <c r="L8" i="4"/>
  <c r="L9" i="4"/>
  <c r="L10" i="4"/>
  <c r="L11" i="4"/>
  <c r="M6" i="4"/>
  <c r="L6" i="4"/>
  <c r="I13" i="4"/>
  <c r="F13" i="4"/>
  <c r="F8" i="4"/>
  <c r="E8" i="4" a="1"/>
  <c r="E8" i="4" s="1"/>
  <c r="I8" i="4"/>
  <c r="C13" i="4"/>
  <c r="D13" i="4"/>
  <c r="C9" i="4"/>
  <c r="D8" i="4"/>
  <c r="C8" i="4"/>
  <c r="E5" i="4"/>
  <c r="E4" i="4"/>
  <c r="K1" i="4"/>
  <c r="F3" i="4" s="1"/>
  <c r="D2" i="4"/>
  <c r="D1" i="4"/>
  <c r="M5" i="3"/>
  <c r="M6" i="3" s="1"/>
  <c r="M4" i="3"/>
  <c r="M3" i="3"/>
  <c r="S4" i="3"/>
  <c r="T4" i="3"/>
  <c r="S5" i="3"/>
  <c r="T5" i="3"/>
  <c r="S6" i="3"/>
  <c r="T6" i="3"/>
  <c r="T3" i="3"/>
  <c r="S3" i="3"/>
  <c r="O8" i="3"/>
  <c r="P8" i="3" s="1"/>
  <c r="L8" i="3"/>
  <c r="M8" i="3" s="1"/>
  <c r="I8" i="3"/>
  <c r="J8" i="3" s="1"/>
  <c r="J4" i="3"/>
  <c r="J5" i="3"/>
  <c r="J6" i="3"/>
  <c r="J3" i="3"/>
  <c r="I5" i="3"/>
  <c r="I6" i="3" s="1"/>
  <c r="I4" i="3"/>
  <c r="I3" i="3"/>
  <c r="H4" i="3"/>
  <c r="H5" i="3"/>
  <c r="H6" i="3"/>
  <c r="H3" i="3"/>
  <c r="D8" i="1"/>
  <c r="K1" i="2"/>
  <c r="F3" i="2" s="1"/>
  <c r="D2" i="2"/>
  <c r="E5" i="2" s="1"/>
  <c r="E4" i="2" s="1"/>
  <c r="D8" i="2" s="1"/>
  <c r="I8" i="2" s="1"/>
  <c r="D1" i="2"/>
  <c r="O13" i="1"/>
  <c r="I8" i="1"/>
  <c r="H8" i="1"/>
  <c r="G8" i="1"/>
  <c r="F8" i="1"/>
  <c r="E8" i="1"/>
  <c r="E7" i="1"/>
  <c r="F7" i="1"/>
  <c r="G7" i="1"/>
  <c r="H7" i="1"/>
  <c r="I7" i="1"/>
  <c r="D7" i="1"/>
  <c r="H6" i="1"/>
  <c r="G6" i="1"/>
  <c r="D6" i="1"/>
  <c r="E6" i="1" s="1"/>
  <c r="C9" i="2" l="1"/>
  <c r="L6" i="2"/>
  <c r="E12" i="4"/>
  <c r="E11" i="4"/>
  <c r="E10" i="4"/>
  <c r="E9" i="4"/>
  <c r="E13" i="4"/>
  <c r="F6" i="1"/>
  <c r="D9" i="2" l="1"/>
  <c r="I9" i="2"/>
  <c r="I6" i="1"/>
  <c r="L7" i="2" l="1"/>
  <c r="C10" i="2"/>
  <c r="D9" i="4"/>
  <c r="D10" i="2" l="1"/>
  <c r="I10" i="2" s="1"/>
  <c r="C10" i="4"/>
  <c r="I9" i="4"/>
  <c r="C11" i="2" l="1"/>
  <c r="L8" i="2"/>
  <c r="D10" i="4"/>
  <c r="D11" i="2" l="1"/>
  <c r="I11" i="2" s="1"/>
  <c r="C11" i="4"/>
  <c r="I10" i="4"/>
  <c r="L9" i="2" l="1"/>
  <c r="C12" i="2"/>
  <c r="D11" i="4"/>
  <c r="D12" i="2" l="1"/>
  <c r="I12" i="2" s="1"/>
  <c r="C12" i="4"/>
  <c r="I11" i="4"/>
  <c r="L10" i="2" l="1"/>
  <c r="E8" i="2" a="1"/>
  <c r="D12" i="4"/>
  <c r="E9" i="2" l="1"/>
  <c r="F9" i="2" s="1"/>
  <c r="E11" i="2"/>
  <c r="F11" i="2" s="1"/>
  <c r="E12" i="2"/>
  <c r="F12" i="2" s="1"/>
  <c r="E8" i="2"/>
  <c r="E10" i="2"/>
  <c r="F10" i="2" s="1"/>
  <c r="I12" i="4"/>
  <c r="H8" i="2" l="1"/>
  <c r="H9" i="2" s="1"/>
  <c r="H10" i="2" s="1"/>
  <c r="H11" i="2" s="1"/>
  <c r="H12" i="2" s="1"/>
  <c r="F8" i="2"/>
  <c r="G8" i="2" s="1"/>
  <c r="F9" i="4"/>
  <c r="H8" i="4"/>
  <c r="F12" i="4"/>
  <c r="F11" i="4"/>
  <c r="F10" i="4"/>
  <c r="M6" i="2" l="1"/>
  <c r="G9" i="2"/>
  <c r="H9" i="4"/>
  <c r="M7" i="4" s="1"/>
  <c r="G10" i="2" l="1"/>
  <c r="M7" i="2"/>
  <c r="H10" i="4"/>
  <c r="M8" i="4" s="1"/>
  <c r="M8" i="2" l="1"/>
  <c r="G11" i="2"/>
  <c r="H11" i="4"/>
  <c r="M9" i="4" s="1"/>
  <c r="G12" i="2" l="1"/>
  <c r="M10" i="2" s="1"/>
  <c r="M9" i="2"/>
  <c r="H12" i="4"/>
  <c r="M10" i="4" l="1"/>
  <c r="H13" i="4"/>
  <c r="M11" i="4" s="1"/>
</calcChain>
</file>

<file path=xl/sharedStrings.xml><?xml version="1.0" encoding="utf-8"?>
<sst xmlns="http://schemas.openxmlformats.org/spreadsheetml/2006/main" count="47" uniqueCount="25">
  <si>
    <t>Задача: постороить дискретный вариационный ряд и изобразить его графически.</t>
  </si>
  <si>
    <t>xi</t>
  </si>
  <si>
    <t>mi</t>
  </si>
  <si>
    <t xml:space="preserve">Общее количество: </t>
  </si>
  <si>
    <t>Wxi</t>
  </si>
  <si>
    <t>Mxi</t>
  </si>
  <si>
    <t>ф</t>
  </si>
  <si>
    <t>min</t>
  </si>
  <si>
    <t>max</t>
  </si>
  <si>
    <t>Количество интервалов</t>
  </si>
  <si>
    <t>Количество элементов</t>
  </si>
  <si>
    <t>Длинна интервала</t>
  </si>
  <si>
    <t>Размах вариации</t>
  </si>
  <si>
    <t>Интервалы</t>
  </si>
  <si>
    <t>(Xi)</t>
  </si>
  <si>
    <t>Середины интервалов</t>
  </si>
  <si>
    <t>dw</t>
  </si>
  <si>
    <t>Wx</t>
  </si>
  <si>
    <t>Размер заработной платы в месяц</t>
  </si>
  <si>
    <t>Численность работников</t>
  </si>
  <si>
    <t>&lt;5000</t>
  </si>
  <si>
    <t>5000-7000</t>
  </si>
  <si>
    <t>7000-10000</t>
  </si>
  <si>
    <t>10000-15000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</si>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</sst>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'Задача 1'!$D$5:$I$5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'Задача 1'!$D$6:$I$6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0-4872-80AE-19E09F2AC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925632"/>
        <c:axId val="1200685200"/>
      </c:scatterChart>
      <c:valAx>
        <c:axId val="120092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685200"/>
        <c:crosses val="autoZero"/>
        <c:crossBetween val="midCat"/>
      </c:valAx>
      <c:valAx>
        <c:axId val="1200685200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92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'Задача 1'!$D$5:$I$5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'Задача 1'!$D$8:$I$8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12</c:v>
                </c:pt>
                <c:pt idx="3">
                  <c:v>18</c:v>
                </c:pt>
                <c:pt idx="4">
                  <c:v>21</c:v>
                </c:pt>
                <c:pt idx="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E-4F3D-BD1D-D8FBC4E86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833696"/>
        <c:axId val="1029985424"/>
      </c:scatterChart>
      <c:valAx>
        <c:axId val="10908336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9985424"/>
        <c:crosses val="autoZero"/>
        <c:crossBetween val="midCat"/>
      </c:valAx>
      <c:valAx>
        <c:axId val="102998542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08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функция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1'!$N$12:$O$12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'Задача 1'!$N$13:$O$13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3E-4FE7-8E1C-5045143B196D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1'!$P$12:$Q$12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'Задача 1'!$P$13:$Q$13</c:f>
              <c:numCache>
                <c:formatCode>General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23E-4FE7-8E1C-5045143B196D}"/>
            </c:ext>
          </c:extLst>
        </c:ser>
        <c:ser>
          <c:idx val="2"/>
          <c:order val="2"/>
          <c:tx>
            <c:strRef>
              <c:f>'Задача 1'!$R$12:$S$12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1'!$R$12:$S$12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'Задача 1'!$R$13:$S$13</c:f>
              <c:numCache>
                <c:formatCode>General</c:formatCode>
                <c:ptCount val="2"/>
                <c:pt idx="0">
                  <c:v>0.16</c:v>
                </c:pt>
                <c:pt idx="1">
                  <c:v>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23E-4FE7-8E1C-5045143B196D}"/>
            </c:ext>
          </c:extLst>
        </c:ser>
        <c:ser>
          <c:idx val="3"/>
          <c:order val="3"/>
          <c:tx>
            <c:strRef>
              <c:f>'Задача 1'!$T$12:$U$12</c:f>
              <c:strCache>
                <c:ptCount val="2"/>
                <c:pt idx="0">
                  <c:v>4</c:v>
                </c:pt>
                <c:pt idx="1">
                  <c:v>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1'!$T$12:$U$12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'Задача 1'!$T$13:$U$13</c:f>
              <c:numCache>
                <c:formatCode>General</c:formatCode>
                <c:ptCount val="2"/>
                <c:pt idx="0">
                  <c:v>0.24</c:v>
                </c:pt>
                <c:pt idx="1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23E-4FE7-8E1C-5045143B196D}"/>
            </c:ext>
          </c:extLst>
        </c:ser>
        <c:ser>
          <c:idx val="4"/>
          <c:order val="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1'!$V$12:$W$12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xVal>
          <c:yVal>
            <c:numRef>
              <c:f>'Задача 1'!$V$13:$W$13</c:f>
              <c:numCache>
                <c:formatCode>General</c:formatCode>
                <c:ptCount val="2"/>
                <c:pt idx="0">
                  <c:v>0.12</c:v>
                </c:pt>
                <c:pt idx="1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23E-4FE7-8E1C-5045143B196D}"/>
            </c:ext>
          </c:extLst>
        </c:ser>
        <c:ser>
          <c:idx val="5"/>
          <c:order val="5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'Задача 1'!$X$12:$Y$12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xVal>
          <c:yVal>
            <c:numRef>
              <c:f>'Задача 1'!$X$13:$Y$13</c:f>
              <c:numCache>
                <c:formatCode>General</c:formatCode>
                <c:ptCount val="2"/>
                <c:pt idx="0">
                  <c:v>0.16</c:v>
                </c:pt>
                <c:pt idx="1">
                  <c:v>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23E-4FE7-8E1C-5045143B1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29696"/>
        <c:axId val="1200685616"/>
      </c:scatterChart>
      <c:valAx>
        <c:axId val="127092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</a:p>
            </c:rich>
          </c:tx>
          <c:layout>
            <c:manualLayout>
              <c:xMode val="edge"/>
              <c:yMode val="edge"/>
              <c:x val="0.53621412948381453"/>
              <c:y val="0.831435185185185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685616"/>
        <c:crosses val="autoZero"/>
        <c:crossBetween val="midCat"/>
      </c:valAx>
      <c:valAx>
        <c:axId val="120068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092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и 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2'!$C$16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2'!$D$15:$U$15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92</c:v>
                </c:pt>
                <c:pt idx="10">
                  <c:v>92</c:v>
                </c:pt>
                <c:pt idx="11">
                  <c:v>92</c:v>
                </c:pt>
                <c:pt idx="12">
                  <c:v>122</c:v>
                </c:pt>
                <c:pt idx="13">
                  <c:v>122</c:v>
                </c:pt>
                <c:pt idx="14">
                  <c:v>122</c:v>
                </c:pt>
                <c:pt idx="15">
                  <c:v>152</c:v>
                </c:pt>
                <c:pt idx="16">
                  <c:v>152</c:v>
                </c:pt>
                <c:pt idx="17">
                  <c:v>152</c:v>
                </c:pt>
              </c:numCache>
            </c:numRef>
          </c:xVal>
          <c:yVal>
            <c:numRef>
              <c:f>'Задача 2'!$D$16:$U$16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11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A-45A0-9961-F50F22DE204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'Задача 2'!$I$8:$I$12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xVal>
          <c:yVal>
            <c:numRef>
              <c:f>'Задача 2'!$E$8:$E$12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DA-45A0-9961-F50F22DE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18096"/>
        <c:axId val="1263819856"/>
      </c:scatterChart>
      <c:valAx>
        <c:axId val="127091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819856"/>
        <c:crosses val="autoZero"/>
        <c:crossBetween val="midCat"/>
      </c:valAx>
      <c:valAx>
        <c:axId val="1263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091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функция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2'!$L$4:$L$11</c:f>
              <c:numCache>
                <c:formatCode>General</c:formatCode>
                <c:ptCount val="8"/>
                <c:pt idx="1">
                  <c:v>0</c:v>
                </c:pt>
                <c:pt idx="2">
                  <c:v>32</c:v>
                </c:pt>
                <c:pt idx="3">
                  <c:v>62</c:v>
                </c:pt>
                <c:pt idx="4">
                  <c:v>92</c:v>
                </c:pt>
                <c:pt idx="5">
                  <c:v>122</c:v>
                </c:pt>
                <c:pt idx="6">
                  <c:v>152</c:v>
                </c:pt>
              </c:numCache>
            </c:numRef>
          </c:xVal>
          <c:yVal>
            <c:numRef>
              <c:f>'Задача 2'!$M$4:$M$11</c:f>
              <c:numCache>
                <c:formatCode>General</c:formatCode>
                <c:ptCount val="8"/>
                <c:pt idx="1">
                  <c:v>0</c:v>
                </c:pt>
                <c:pt idx="2">
                  <c:v>0.55000000000000004</c:v>
                </c:pt>
                <c:pt idx="3">
                  <c:v>0.75</c:v>
                </c:pt>
                <c:pt idx="4">
                  <c:v>0.85</c:v>
                </c:pt>
                <c:pt idx="5">
                  <c:v>0.9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CE-48DF-BEB0-359875C45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71504"/>
        <c:axId val="1202442672"/>
      </c:scatterChart>
      <c:valAx>
        <c:axId val="1086971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2442672"/>
        <c:crosses val="autoZero"/>
        <c:crossBetween val="midCat"/>
      </c:valAx>
      <c:valAx>
        <c:axId val="12024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697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'Задача 2'!$I$8:$I$12</c:f>
              <c:strCach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2'!$I$8:$I$12</c:f>
              <c:numCache>
                <c:formatCode>General</c:formatCode>
                <c:ptCount val="5"/>
                <c:pt idx="0">
                  <c:v>17</c:v>
                </c:pt>
                <c:pt idx="1">
                  <c:v>47</c:v>
                </c:pt>
                <c:pt idx="2">
                  <c:v>77</c:v>
                </c:pt>
                <c:pt idx="3">
                  <c:v>107</c:v>
                </c:pt>
                <c:pt idx="4">
                  <c:v>137</c:v>
                </c:pt>
              </c:numCache>
            </c:numRef>
          </c:xVal>
          <c:yVal>
            <c:numRef>
              <c:f>'Задача 2'!$H$8:$H$12</c:f>
              <c:numCache>
                <c:formatCode>General</c:formatCode>
                <c:ptCount val="5"/>
                <c:pt idx="0">
                  <c:v>11</c:v>
                </c:pt>
                <c:pt idx="1">
                  <c:v>15</c:v>
                </c:pt>
                <c:pt idx="2">
                  <c:v>17</c:v>
                </c:pt>
                <c:pt idx="3">
                  <c:v>18</c:v>
                </c:pt>
                <c:pt idx="4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85-40C9-B6C8-21D64E14E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303728"/>
        <c:axId val="590055392"/>
      </c:scatterChart>
      <c:valAx>
        <c:axId val="58830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055392"/>
        <c:crosses val="autoZero"/>
        <c:crossBetween val="midCat"/>
      </c:valAx>
      <c:valAx>
        <c:axId val="590055392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830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и 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3'!$C$9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3'!$D$8:$R$8</c:f>
              <c:numCache>
                <c:formatCode>General</c:formatCode>
                <c:ptCount val="15"/>
                <c:pt idx="0">
                  <c:v>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7000</c:v>
                </c:pt>
                <c:pt idx="5">
                  <c:v>7000</c:v>
                </c:pt>
                <c:pt idx="6">
                  <c:v>7000</c:v>
                </c:pt>
                <c:pt idx="7">
                  <c:v>10000</c:v>
                </c:pt>
                <c:pt idx="8">
                  <c:v>10000</c:v>
                </c:pt>
                <c:pt idx="9">
                  <c:v>10000</c:v>
                </c:pt>
                <c:pt idx="10">
                  <c:v>15000</c:v>
                </c:pt>
                <c:pt idx="11">
                  <c:v>15000</c:v>
                </c:pt>
                <c:pt idx="12">
                  <c:v>15000</c:v>
                </c:pt>
              </c:numCache>
            </c:numRef>
          </c:xVal>
          <c:yVal>
            <c:numRef>
              <c:f>'Задача 3'!$D$9:$R$9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0</c:v>
                </c:pt>
                <c:pt idx="3">
                  <c:v>12</c:v>
                </c:pt>
                <c:pt idx="4">
                  <c:v>12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6</c:v>
                </c:pt>
                <c:pt idx="10">
                  <c:v>6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D-4C8D-A7F5-8282372A144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'Задача 3'!$J$3:$J$6</c:f>
              <c:numCache>
                <c:formatCode>General</c:formatCode>
                <c:ptCount val="4"/>
                <c:pt idx="0">
                  <c:v>2500</c:v>
                </c:pt>
                <c:pt idx="1">
                  <c:v>6000</c:v>
                </c:pt>
                <c:pt idx="2">
                  <c:v>8500</c:v>
                </c:pt>
                <c:pt idx="3">
                  <c:v>12500</c:v>
                </c:pt>
              </c:numCache>
            </c:numRef>
          </c:xVal>
          <c:yVal>
            <c:numRef>
              <c:f>'Задача 3'!$G$3:$G$6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8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D-4C8D-A7F5-8282372A1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77104"/>
        <c:axId val="1215414192"/>
      </c:scatterChart>
      <c:valAx>
        <c:axId val="10869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5414192"/>
        <c:crosses val="autoZero"/>
        <c:crossBetween val="midCat"/>
      </c:valAx>
      <c:valAx>
        <c:axId val="12154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697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3'!$J$3:$J$6</c:f>
              <c:numCache>
                <c:formatCode>General</c:formatCode>
                <c:ptCount val="4"/>
                <c:pt idx="0">
                  <c:v>2500</c:v>
                </c:pt>
                <c:pt idx="1">
                  <c:v>6000</c:v>
                </c:pt>
                <c:pt idx="2">
                  <c:v>8500</c:v>
                </c:pt>
                <c:pt idx="3">
                  <c:v>12500</c:v>
                </c:pt>
              </c:numCache>
            </c:numRef>
          </c:xVal>
          <c:yVal>
            <c:numRef>
              <c:f>'Задача 3'!$M$3:$M$6</c:f>
              <c:numCache>
                <c:formatCode>General</c:formatCode>
                <c:ptCount val="4"/>
                <c:pt idx="0">
                  <c:v>4</c:v>
                </c:pt>
                <c:pt idx="1">
                  <c:v>16</c:v>
                </c:pt>
                <c:pt idx="2">
                  <c:v>24</c:v>
                </c:pt>
                <c:pt idx="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4832-A142-EB39334F8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025984"/>
        <c:axId val="1325283360"/>
      </c:scatterChart>
      <c:valAx>
        <c:axId val="121502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5283360"/>
        <c:crosses val="autoZero"/>
        <c:crossBetween val="midCat"/>
      </c:valAx>
      <c:valAx>
        <c:axId val="1325283360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502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и полигон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4'!$C$17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4'!$D$16:$W$16</c:f>
              <c:numCache>
                <c:formatCode>General</c:formatCode>
                <c:ptCount val="20"/>
                <c:pt idx="0">
                  <c:v>14.15</c:v>
                </c:pt>
                <c:pt idx="1">
                  <c:v>14.15</c:v>
                </c:pt>
                <c:pt idx="2">
                  <c:v>14.24</c:v>
                </c:pt>
                <c:pt idx="3">
                  <c:v>14.24</c:v>
                </c:pt>
                <c:pt idx="4">
                  <c:v>14.24</c:v>
                </c:pt>
                <c:pt idx="5">
                  <c:v>14.33</c:v>
                </c:pt>
                <c:pt idx="6">
                  <c:v>14.33</c:v>
                </c:pt>
                <c:pt idx="7">
                  <c:v>14.33</c:v>
                </c:pt>
                <c:pt idx="8">
                  <c:v>14.42</c:v>
                </c:pt>
                <c:pt idx="9">
                  <c:v>14.42</c:v>
                </c:pt>
                <c:pt idx="10">
                  <c:v>14.42</c:v>
                </c:pt>
                <c:pt idx="11">
                  <c:v>14.51</c:v>
                </c:pt>
                <c:pt idx="12">
                  <c:v>14.51</c:v>
                </c:pt>
                <c:pt idx="13">
                  <c:v>14.51</c:v>
                </c:pt>
                <c:pt idx="14">
                  <c:v>14.6</c:v>
                </c:pt>
                <c:pt idx="15">
                  <c:v>14.6</c:v>
                </c:pt>
                <c:pt idx="16">
                  <c:v>14.6</c:v>
                </c:pt>
                <c:pt idx="17">
                  <c:v>14.69</c:v>
                </c:pt>
                <c:pt idx="18">
                  <c:v>14.69</c:v>
                </c:pt>
              </c:numCache>
            </c:numRef>
          </c:xVal>
          <c:yVal>
            <c:numRef>
              <c:f>'Задача 4'!$D$17:$V$17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14</c:v>
                </c:pt>
                <c:pt idx="8">
                  <c:v>14</c:v>
                </c:pt>
                <c:pt idx="9">
                  <c:v>0</c:v>
                </c:pt>
                <c:pt idx="10">
                  <c:v>11</c:v>
                </c:pt>
                <c:pt idx="11">
                  <c:v>11</c:v>
                </c:pt>
                <c:pt idx="12">
                  <c:v>0</c:v>
                </c:pt>
                <c:pt idx="13">
                  <c:v>11</c:v>
                </c:pt>
                <c:pt idx="14">
                  <c:v>11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97-454E-A261-3F359AA243E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'Задача 4'!$I$8:$I$13</c:f>
              <c:numCache>
                <c:formatCode>General</c:formatCode>
                <c:ptCount val="6"/>
                <c:pt idx="0">
                  <c:v>14.195</c:v>
                </c:pt>
                <c:pt idx="1">
                  <c:v>14.285</c:v>
                </c:pt>
                <c:pt idx="2">
                  <c:v>14.375</c:v>
                </c:pt>
                <c:pt idx="3">
                  <c:v>14.465</c:v>
                </c:pt>
                <c:pt idx="4">
                  <c:v>14.555</c:v>
                </c:pt>
                <c:pt idx="5">
                  <c:v>14.645</c:v>
                </c:pt>
              </c:numCache>
            </c:numRef>
          </c:xVal>
          <c:yVal>
            <c:numRef>
              <c:f>'Задача 4'!$E$8:$E$13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14</c:v>
                </c:pt>
                <c:pt idx="3">
                  <c:v>11</c:v>
                </c:pt>
                <c:pt idx="4">
                  <c:v>11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7-454E-A261-3F359AA24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022112"/>
        <c:axId val="1325287520"/>
      </c:scatterChart>
      <c:valAx>
        <c:axId val="12040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5287520"/>
        <c:crosses val="autoZero"/>
        <c:crossBetween val="midCat"/>
      </c:valAx>
      <c:valAx>
        <c:axId val="13252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40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Эмперическая</a:t>
            </a:r>
            <a:r>
              <a:rPr lang="ru-RU" baseline="0"/>
              <a:t> функция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4'!$L$5:$L$11</c:f>
              <c:numCache>
                <c:formatCode>General</c:formatCode>
                <c:ptCount val="7"/>
                <c:pt idx="0">
                  <c:v>14.2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'Задача 4'!$M$5:$M$11</c:f>
              <c:numCache>
                <c:formatCode>General</c:formatCode>
                <c:ptCount val="7"/>
                <c:pt idx="0">
                  <c:v>0</c:v>
                </c:pt>
                <c:pt idx="1">
                  <c:v>0.12</c:v>
                </c:pt>
                <c:pt idx="2">
                  <c:v>0.22</c:v>
                </c:pt>
                <c:pt idx="3">
                  <c:v>0.5</c:v>
                </c:pt>
                <c:pt idx="4">
                  <c:v>0.72</c:v>
                </c:pt>
                <c:pt idx="5">
                  <c:v>0.94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5E-4EE3-956C-6518FCBF1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947344"/>
        <c:axId val="1325293344"/>
      </c:scatterChart>
      <c:valAx>
        <c:axId val="1265947344"/>
        <c:scaling>
          <c:orientation val="minMax"/>
          <c:min val="14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5293344"/>
        <c:crosses val="autoZero"/>
        <c:crossBetween val="midCat"/>
      </c:valAx>
      <c:valAx>
        <c:axId val="13252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94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'Задача 4'!$I$8:$I$13</c:f>
              <c:numCache>
                <c:formatCode>General</c:formatCode>
                <c:ptCount val="6"/>
                <c:pt idx="0">
                  <c:v>14.195</c:v>
                </c:pt>
                <c:pt idx="1">
                  <c:v>14.285</c:v>
                </c:pt>
                <c:pt idx="2">
                  <c:v>14.375</c:v>
                </c:pt>
                <c:pt idx="3">
                  <c:v>14.465</c:v>
                </c:pt>
                <c:pt idx="4">
                  <c:v>14.555</c:v>
                </c:pt>
                <c:pt idx="5">
                  <c:v>14.645</c:v>
                </c:pt>
              </c:numCache>
            </c:numRef>
          </c:xVal>
          <c:yVal>
            <c:numRef>
              <c:f>'Задача 4'!$G$8:$G$13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25</c:v>
                </c:pt>
                <c:pt idx="3">
                  <c:v>36</c:v>
                </c:pt>
                <c:pt idx="4">
                  <c:v>47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1-42CC-9883-A3BE6FC41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25472"/>
        <c:axId val="417284240"/>
      </c:scatterChart>
      <c:valAx>
        <c:axId val="6549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284240"/>
        <c:crosses val="autoZero"/>
        <c:crossBetween val="midCat"/>
      </c:valAx>
      <c:valAx>
        <c:axId val="417284240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49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10</xdr:row>
      <xdr:rowOff>147637</xdr:rowOff>
    </xdr:from>
    <xdr:to>
      <xdr:col>9</xdr:col>
      <xdr:colOff>371475</xdr:colOff>
      <xdr:row>25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82EB61-D14D-48AC-B485-24E134015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28</xdr:row>
      <xdr:rowOff>66675</xdr:rowOff>
    </xdr:from>
    <xdr:to>
      <xdr:col>10</xdr:col>
      <xdr:colOff>257175</xdr:colOff>
      <xdr:row>41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2C030F-B609-4F86-B61E-388785524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15</xdr:row>
      <xdr:rowOff>52387</xdr:rowOff>
    </xdr:from>
    <xdr:to>
      <xdr:col>19</xdr:col>
      <xdr:colOff>38100</xdr:colOff>
      <xdr:row>29</xdr:row>
      <xdr:rowOff>128587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E0164E6-926B-4A78-8F50-4D097A514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18</xdr:row>
      <xdr:rowOff>4762</xdr:rowOff>
    </xdr:from>
    <xdr:to>
      <xdr:col>9</xdr:col>
      <xdr:colOff>219075</xdr:colOff>
      <xdr:row>32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DCD67C2-9707-4171-8436-72A6A6262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352425</xdr:colOff>
      <xdr:row>18</xdr:row>
      <xdr:rowOff>4762</xdr:rowOff>
    </xdr:from>
    <xdr:to>
      <xdr:col>17</xdr:col>
      <xdr:colOff>47625</xdr:colOff>
      <xdr:row>32</xdr:row>
      <xdr:rowOff>80962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8834939-6329-4876-AB86-8B62BCD944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342900</xdr:colOff>
      <xdr:row>34</xdr:row>
      <xdr:rowOff>119062</xdr:rowOff>
    </xdr:from>
    <xdr:to>
      <xdr:col>9</xdr:col>
      <xdr:colOff>38100</xdr:colOff>
      <xdr:row>49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6A07210-6139-40AA-96EC-3256FE45C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11</xdr:row>
      <xdr:rowOff>4762</xdr:rowOff>
    </xdr:from>
    <xdr:to>
      <xdr:col>9</xdr:col>
      <xdr:colOff>495300</xdr:colOff>
      <xdr:row>25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4B1E821-2817-4384-9F00-E7EE4C47F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10</xdr:row>
      <xdr:rowOff>14287</xdr:rowOff>
    </xdr:from>
    <xdr:to>
      <xdr:col>18</xdr:col>
      <xdr:colOff>257175</xdr:colOff>
      <xdr:row>24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DBE903F-BE5B-4D2E-B23B-ED03AA47B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18</xdr:row>
      <xdr:rowOff>166687</xdr:rowOff>
    </xdr:from>
    <xdr:to>
      <xdr:col>9</xdr:col>
      <xdr:colOff>419100</xdr:colOff>
      <xdr:row>33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00CAEB-746B-4D04-9EE7-8715C65E8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18</xdr:row>
      <xdr:rowOff>4762</xdr:rowOff>
    </xdr:from>
    <xdr:to>
      <xdr:col>17</xdr:col>
      <xdr:colOff>495300</xdr:colOff>
      <xdr:row>32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D7D443C-313E-41AC-AFD5-4F5D50A9C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123825</xdr:colOff>
      <xdr:row>33</xdr:row>
      <xdr:rowOff>176212</xdr:rowOff>
    </xdr:from>
    <xdr:to>
      <xdr:col>9</xdr:col>
      <xdr:colOff>428625</xdr:colOff>
      <xdr:row>48</xdr:row>
      <xdr:rowOff>61912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7416C19-5EBA-4D52-9C18-DA33B9D09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workbookViewId="0">
      <selection activeCell="D10" sqref="D10"/>
    </sheetView>
  </sheetViews>
  <sheetFormatPr defaultRowHeight="15" x14ac:dyDescent="0.25"/>
  <sheetData>
    <row r="1" spans="1:25" x14ac:dyDescent="0.25">
      <c r="A1" s="1" t="s">
        <v>0</v>
      </c>
    </row>
    <row r="3" spans="1:25" x14ac:dyDescent="0.25">
      <c r="A3" s="2">
        <v>1</v>
      </c>
    </row>
    <row r="4" spans="1:25" x14ac:dyDescent="0.25">
      <c r="A4" s="2">
        <v>1</v>
      </c>
    </row>
    <row r="5" spans="1:25" x14ac:dyDescent="0.25">
      <c r="A5" s="2">
        <v>1</v>
      </c>
      <c r="C5" s="2" t="s">
        <v>1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</row>
    <row r="6" spans="1:25" x14ac:dyDescent="0.25">
      <c r="A6" s="2">
        <v>2</v>
      </c>
      <c r="C6" s="2" t="s">
        <v>2</v>
      </c>
      <c r="D6" s="2">
        <f>COUNTIF(A3:A27,"&lt;2")</f>
        <v>3</v>
      </c>
      <c r="E6" s="2">
        <f>COUNTIF(A3:A27,"&lt;3") - D6</f>
        <v>5</v>
      </c>
      <c r="F6" s="2">
        <f>COUNTIF(A3:A27,"&lt;4") - (E6 +D6)</f>
        <v>4</v>
      </c>
      <c r="G6" s="2">
        <f>COUNTIF(A3:A27,"&lt;5")-(D6+E6+F6)</f>
        <v>6</v>
      </c>
      <c r="H6" s="2">
        <f>COUNTIF(A3:A27,"&lt;6") - (D6+E6+F6+G6)</f>
        <v>3</v>
      </c>
      <c r="I6" s="2">
        <f>COUNTIF(A3:A27,"&lt;7") - (D6+E6+F6+G6+H6)</f>
        <v>4</v>
      </c>
    </row>
    <row r="7" spans="1:25" x14ac:dyDescent="0.25">
      <c r="A7" s="2">
        <v>2</v>
      </c>
      <c r="C7" s="2" t="s">
        <v>4</v>
      </c>
      <c r="D7" s="2">
        <f>D6/$C$29</f>
        <v>0.12</v>
      </c>
      <c r="E7" s="2">
        <f t="shared" ref="E7:I7" si="0">E6/$C$29</f>
        <v>0.2</v>
      </c>
      <c r="F7" s="2">
        <f t="shared" si="0"/>
        <v>0.16</v>
      </c>
      <c r="G7" s="2">
        <f t="shared" si="0"/>
        <v>0.24</v>
      </c>
      <c r="H7" s="2">
        <f t="shared" si="0"/>
        <v>0.12</v>
      </c>
      <c r="I7" s="2">
        <f t="shared" si="0"/>
        <v>0.16</v>
      </c>
    </row>
    <row r="8" spans="1:25" x14ac:dyDescent="0.25">
      <c r="A8" s="2">
        <v>2</v>
      </c>
      <c r="C8" s="2" t="s">
        <v>5</v>
      </c>
      <c r="D8">
        <f>COUNTIF(A3:A27,"&lt;1") + D6</f>
        <v>3</v>
      </c>
      <c r="E8">
        <f>COUNTIF(B3:B27,"&lt;2") + E6</f>
        <v>5</v>
      </c>
      <c r="F8">
        <f>COUNTIF(A3:A27,"&lt;3") + F6</f>
        <v>12</v>
      </c>
      <c r="G8">
        <f>COUNTIF(A3:A27,"&lt;4") + G6</f>
        <v>18</v>
      </c>
      <c r="H8">
        <f>COUNTIF(A3:A27,"&lt;5") + H6</f>
        <v>21</v>
      </c>
      <c r="I8">
        <f>COUNTIF(A3:A27,"&lt;6") + I6</f>
        <v>25</v>
      </c>
    </row>
    <row r="9" spans="1:25" x14ac:dyDescent="0.25">
      <c r="A9" s="2">
        <v>2</v>
      </c>
    </row>
    <row r="10" spans="1:25" x14ac:dyDescent="0.25">
      <c r="A10" s="2">
        <v>2</v>
      </c>
    </row>
    <row r="11" spans="1:25" x14ac:dyDescent="0.25">
      <c r="A11" s="2">
        <v>3</v>
      </c>
    </row>
    <row r="12" spans="1:25" x14ac:dyDescent="0.25">
      <c r="A12" s="2">
        <v>3</v>
      </c>
      <c r="N12">
        <v>1</v>
      </c>
      <c r="O12">
        <v>2</v>
      </c>
      <c r="P12">
        <v>2</v>
      </c>
      <c r="Q12">
        <v>3</v>
      </c>
      <c r="R12">
        <v>3</v>
      </c>
      <c r="S12">
        <v>4</v>
      </c>
      <c r="T12">
        <v>4</v>
      </c>
      <c r="U12">
        <v>5</v>
      </c>
      <c r="V12">
        <v>5</v>
      </c>
      <c r="W12">
        <v>6</v>
      </c>
      <c r="X12">
        <v>6</v>
      </c>
      <c r="Y12">
        <v>7</v>
      </c>
    </row>
    <row r="13" spans="1:25" x14ac:dyDescent="0.25">
      <c r="A13" s="2">
        <v>3</v>
      </c>
      <c r="N13">
        <v>0.12</v>
      </c>
      <c r="O13">
        <f>N13</f>
        <v>0.12</v>
      </c>
      <c r="P13">
        <v>0.2</v>
      </c>
      <c r="Q13">
        <v>0.2</v>
      </c>
      <c r="R13">
        <v>0.16</v>
      </c>
      <c r="S13">
        <v>0.16</v>
      </c>
      <c r="T13">
        <v>0.24</v>
      </c>
      <c r="U13">
        <v>0.24</v>
      </c>
      <c r="V13">
        <v>0.12</v>
      </c>
      <c r="W13">
        <v>0.12</v>
      </c>
      <c r="X13">
        <v>0.16</v>
      </c>
      <c r="Y13">
        <v>0.16</v>
      </c>
    </row>
    <row r="14" spans="1:25" x14ac:dyDescent="0.25">
      <c r="A14" s="2">
        <v>3</v>
      </c>
    </row>
    <row r="15" spans="1:25" x14ac:dyDescent="0.25">
      <c r="A15" s="2">
        <v>4</v>
      </c>
    </row>
    <row r="16" spans="1:25" x14ac:dyDescent="0.25">
      <c r="A16" s="2">
        <v>4</v>
      </c>
    </row>
    <row r="17" spans="1:24" x14ac:dyDescent="0.25">
      <c r="A17" s="2">
        <v>4</v>
      </c>
    </row>
    <row r="18" spans="1:24" x14ac:dyDescent="0.25">
      <c r="A18" s="2">
        <v>4</v>
      </c>
    </row>
    <row r="19" spans="1:24" x14ac:dyDescent="0.25">
      <c r="A19" s="2">
        <v>4</v>
      </c>
    </row>
    <row r="20" spans="1:24" x14ac:dyDescent="0.25">
      <c r="A20" s="2">
        <v>4</v>
      </c>
      <c r="X20" t="s">
        <v>6</v>
      </c>
    </row>
    <row r="21" spans="1:24" x14ac:dyDescent="0.25">
      <c r="A21" s="2">
        <v>5</v>
      </c>
    </row>
    <row r="22" spans="1:24" x14ac:dyDescent="0.25">
      <c r="A22" s="2">
        <v>5</v>
      </c>
    </row>
    <row r="23" spans="1:24" x14ac:dyDescent="0.25">
      <c r="A23" s="2">
        <v>5</v>
      </c>
    </row>
    <row r="24" spans="1:24" x14ac:dyDescent="0.25">
      <c r="A24" s="2">
        <v>6</v>
      </c>
    </row>
    <row r="25" spans="1:24" x14ac:dyDescent="0.25">
      <c r="A25" s="2">
        <v>6</v>
      </c>
    </row>
    <row r="26" spans="1:24" x14ac:dyDescent="0.25">
      <c r="A26" s="2">
        <v>6</v>
      </c>
    </row>
    <row r="27" spans="1:24" x14ac:dyDescent="0.25">
      <c r="A27" s="2">
        <v>6</v>
      </c>
    </row>
    <row r="29" spans="1:24" x14ac:dyDescent="0.25">
      <c r="A29" t="s">
        <v>3</v>
      </c>
      <c r="C29" s="2">
        <v>25</v>
      </c>
    </row>
  </sheetData>
  <sortState ref="A3:A27">
    <sortCondition ref="A3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C699-B876-41F6-B369-169BB1A4EC88}">
  <dimension ref="A1:U31"/>
  <sheetViews>
    <sheetView topLeftCell="B1" workbookViewId="0">
      <selection activeCell="C1" sqref="C1:M13"/>
    </sheetView>
  </sheetViews>
  <sheetFormatPr defaultRowHeight="15" x14ac:dyDescent="0.25"/>
  <sheetData>
    <row r="1" spans="1:21" x14ac:dyDescent="0.25">
      <c r="A1">
        <v>2</v>
      </c>
      <c r="C1" t="s">
        <v>7</v>
      </c>
      <c r="D1">
        <f>MIN(A1:A20)</f>
        <v>2</v>
      </c>
      <c r="H1" t="s">
        <v>10</v>
      </c>
      <c r="K1">
        <f>COUNT(A1:A20)</f>
        <v>20</v>
      </c>
    </row>
    <row r="2" spans="1:21" x14ac:dyDescent="0.25">
      <c r="A2">
        <v>3</v>
      </c>
      <c r="C2" t="s">
        <v>8</v>
      </c>
      <c r="D2">
        <f>MAX(A1:A20)</f>
        <v>152</v>
      </c>
    </row>
    <row r="3" spans="1:21" x14ac:dyDescent="0.25">
      <c r="A3">
        <v>6</v>
      </c>
      <c r="C3" t="s">
        <v>9</v>
      </c>
      <c r="F3">
        <f>1+1.4*LN(K1)</f>
        <v>5.1940251829755866</v>
      </c>
      <c r="G3">
        <v>5</v>
      </c>
    </row>
    <row r="4" spans="1:21" x14ac:dyDescent="0.25">
      <c r="A4">
        <v>7</v>
      </c>
      <c r="C4" t="s">
        <v>11</v>
      </c>
      <c r="E4">
        <f>E5/G3</f>
        <v>30</v>
      </c>
    </row>
    <row r="5" spans="1:21" x14ac:dyDescent="0.25">
      <c r="A5">
        <v>9</v>
      </c>
      <c r="C5" t="s">
        <v>12</v>
      </c>
      <c r="E5">
        <f>D2-D1</f>
        <v>150</v>
      </c>
      <c r="L5">
        <v>0</v>
      </c>
      <c r="M5">
        <v>0</v>
      </c>
    </row>
    <row r="6" spans="1:21" x14ac:dyDescent="0.25">
      <c r="A6">
        <v>10</v>
      </c>
      <c r="L6">
        <f>D8</f>
        <v>32</v>
      </c>
      <c r="M6">
        <f>G8</f>
        <v>0.55000000000000004</v>
      </c>
    </row>
    <row r="7" spans="1:21" x14ac:dyDescent="0.25">
      <c r="A7">
        <v>12</v>
      </c>
      <c r="C7" t="s">
        <v>13</v>
      </c>
      <c r="D7" s="2" t="s">
        <v>14</v>
      </c>
      <c r="E7" t="s">
        <v>2</v>
      </c>
      <c r="F7" t="s">
        <v>4</v>
      </c>
      <c r="G7" t="s">
        <v>17</v>
      </c>
      <c r="H7" t="s">
        <v>5</v>
      </c>
      <c r="I7" t="s">
        <v>15</v>
      </c>
      <c r="L7">
        <f t="shared" ref="L7:L10" si="0">D9</f>
        <v>62</v>
      </c>
      <c r="M7">
        <f t="shared" ref="M7:M10" si="1">G9</f>
        <v>0.75</v>
      </c>
    </row>
    <row r="8" spans="1:21" x14ac:dyDescent="0.25">
      <c r="A8">
        <v>17</v>
      </c>
      <c r="C8">
        <v>2</v>
      </c>
      <c r="D8">
        <f>$E$4 + C8</f>
        <v>32</v>
      </c>
      <c r="E8">
        <f t="array" ref="E8:E12">FREQUENCY(A1:A20,D8:D12)</f>
        <v>11</v>
      </c>
      <c r="F8">
        <f>E8/$K$1</f>
        <v>0.55000000000000004</v>
      </c>
      <c r="G8">
        <f>F8</f>
        <v>0.55000000000000004</v>
      </c>
      <c r="H8">
        <f>E8</f>
        <v>11</v>
      </c>
      <c r="I8">
        <f>(C8+D8)/2</f>
        <v>17</v>
      </c>
      <c r="L8">
        <f t="shared" si="0"/>
        <v>92</v>
      </c>
      <c r="M8">
        <f t="shared" si="1"/>
        <v>0.85</v>
      </c>
    </row>
    <row r="9" spans="1:21" x14ac:dyDescent="0.25">
      <c r="A9">
        <v>18</v>
      </c>
      <c r="C9">
        <f>D8</f>
        <v>32</v>
      </c>
      <c r="D9">
        <f>$E$4 + C9</f>
        <v>62</v>
      </c>
      <c r="E9">
        <v>4</v>
      </c>
      <c r="F9">
        <f t="shared" ref="F9:F12" si="2">E9/$K$1</f>
        <v>0.2</v>
      </c>
      <c r="G9">
        <f>G8+F9</f>
        <v>0.75</v>
      </c>
      <c r="H9">
        <f>H8+E9</f>
        <v>15</v>
      </c>
      <c r="I9">
        <f>(C9+D9)/2</f>
        <v>47</v>
      </c>
      <c r="L9">
        <f t="shared" si="0"/>
        <v>122</v>
      </c>
      <c r="M9">
        <f t="shared" si="1"/>
        <v>0.9</v>
      </c>
    </row>
    <row r="10" spans="1:21" x14ac:dyDescent="0.25">
      <c r="A10">
        <v>24</v>
      </c>
      <c r="C10">
        <f t="shared" ref="C10:C11" si="3">D9</f>
        <v>62</v>
      </c>
      <c r="D10">
        <f>$E$4 + C10</f>
        <v>92</v>
      </c>
      <c r="E10">
        <v>2</v>
      </c>
      <c r="F10">
        <f t="shared" si="2"/>
        <v>0.1</v>
      </c>
      <c r="G10">
        <f t="shared" ref="G10:G12" si="4">G9+F10</f>
        <v>0.85</v>
      </c>
      <c r="H10">
        <f t="shared" ref="H10:H12" si="5">H9+E10</f>
        <v>17</v>
      </c>
      <c r="I10">
        <f>(C10+D10)/2</f>
        <v>77</v>
      </c>
      <c r="L10">
        <f t="shared" si="0"/>
        <v>152</v>
      </c>
      <c r="M10">
        <f t="shared" si="1"/>
        <v>1</v>
      </c>
    </row>
    <row r="11" spans="1:21" x14ac:dyDescent="0.25">
      <c r="A11">
        <v>25</v>
      </c>
      <c r="C11">
        <f t="shared" si="3"/>
        <v>92</v>
      </c>
      <c r="D11">
        <f>$E$4 + C11</f>
        <v>122</v>
      </c>
      <c r="E11">
        <v>1</v>
      </c>
      <c r="F11">
        <f t="shared" si="2"/>
        <v>0.05</v>
      </c>
      <c r="G11">
        <f t="shared" si="4"/>
        <v>0.9</v>
      </c>
      <c r="H11">
        <f t="shared" si="5"/>
        <v>18</v>
      </c>
      <c r="I11">
        <f>(C11+D11)/2</f>
        <v>107</v>
      </c>
    </row>
    <row r="12" spans="1:21" x14ac:dyDescent="0.25">
      <c r="A12">
        <v>35</v>
      </c>
      <c r="C12">
        <f>D11</f>
        <v>122</v>
      </c>
      <c r="D12">
        <f>$E$4 + C12</f>
        <v>152</v>
      </c>
      <c r="E12">
        <v>2</v>
      </c>
      <c r="F12">
        <f t="shared" si="2"/>
        <v>0.1</v>
      </c>
      <c r="G12">
        <f t="shared" si="4"/>
        <v>1</v>
      </c>
      <c r="H12">
        <f t="shared" si="5"/>
        <v>20</v>
      </c>
      <c r="I12">
        <f>(C12+D12)/2</f>
        <v>137</v>
      </c>
    </row>
    <row r="13" spans="1:21" x14ac:dyDescent="0.25">
      <c r="A13">
        <v>42</v>
      </c>
    </row>
    <row r="14" spans="1:21" x14ac:dyDescent="0.25">
      <c r="A14">
        <v>51</v>
      </c>
    </row>
    <row r="15" spans="1:21" x14ac:dyDescent="0.25">
      <c r="A15">
        <v>60</v>
      </c>
      <c r="D15">
        <v>2</v>
      </c>
      <c r="E15">
        <v>2</v>
      </c>
      <c r="F15">
        <v>2</v>
      </c>
      <c r="G15">
        <v>32</v>
      </c>
      <c r="H15">
        <v>32</v>
      </c>
      <c r="I15">
        <v>32</v>
      </c>
      <c r="J15">
        <v>62</v>
      </c>
      <c r="K15">
        <v>62</v>
      </c>
      <c r="L15">
        <v>62</v>
      </c>
      <c r="M15">
        <v>92</v>
      </c>
      <c r="N15">
        <v>92</v>
      </c>
      <c r="O15">
        <v>92</v>
      </c>
      <c r="P15">
        <v>122</v>
      </c>
      <c r="Q15">
        <v>122</v>
      </c>
      <c r="R15">
        <v>122</v>
      </c>
      <c r="S15">
        <v>152</v>
      </c>
      <c r="T15">
        <v>152</v>
      </c>
      <c r="U15">
        <v>152</v>
      </c>
    </row>
    <row r="16" spans="1:21" x14ac:dyDescent="0.25">
      <c r="A16">
        <v>68</v>
      </c>
      <c r="D16">
        <v>0</v>
      </c>
      <c r="E16">
        <v>0</v>
      </c>
      <c r="F16">
        <v>11</v>
      </c>
      <c r="G16">
        <v>11</v>
      </c>
      <c r="H16">
        <v>0</v>
      </c>
      <c r="I16">
        <v>4</v>
      </c>
      <c r="J16">
        <v>4</v>
      </c>
      <c r="K16">
        <v>0</v>
      </c>
      <c r="L16">
        <v>2</v>
      </c>
      <c r="M16">
        <v>2</v>
      </c>
      <c r="N16">
        <v>0</v>
      </c>
      <c r="O16">
        <v>1</v>
      </c>
      <c r="P16">
        <v>1</v>
      </c>
      <c r="Q16">
        <v>0</v>
      </c>
      <c r="R16">
        <v>2</v>
      </c>
      <c r="S16">
        <v>2</v>
      </c>
      <c r="T16">
        <v>0</v>
      </c>
    </row>
    <row r="17" spans="1:11" x14ac:dyDescent="0.25">
      <c r="A17">
        <v>85</v>
      </c>
    </row>
    <row r="18" spans="1:11" x14ac:dyDescent="0.25">
      <c r="A18">
        <v>100</v>
      </c>
    </row>
    <row r="19" spans="1:11" x14ac:dyDescent="0.25">
      <c r="A19">
        <v>130</v>
      </c>
    </row>
    <row r="20" spans="1:11" x14ac:dyDescent="0.25">
      <c r="A20">
        <v>152</v>
      </c>
    </row>
    <row r="31" spans="1:11" x14ac:dyDescent="0.25">
      <c r="K31" t="s">
        <v>16</v>
      </c>
    </row>
  </sheetData>
  <sortState ref="A1:A20">
    <sortCondition ref="A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5477-C25D-43F9-AB03-E0875291706E}">
  <dimension ref="A1:T9"/>
  <sheetViews>
    <sheetView workbookViewId="0">
      <selection activeCell="T28" sqref="T28"/>
    </sheetView>
  </sheetViews>
  <sheetFormatPr defaultRowHeight="15" x14ac:dyDescent="0.25"/>
  <cols>
    <col min="1" max="1" width="32.5703125" customWidth="1"/>
    <col min="2" max="2" width="24.42578125" customWidth="1"/>
  </cols>
  <sheetData>
    <row r="1" spans="1:20" x14ac:dyDescent="0.25">
      <c r="A1" t="s">
        <v>18</v>
      </c>
      <c r="B1" t="s">
        <v>19</v>
      </c>
    </row>
    <row r="2" spans="1:20" x14ac:dyDescent="0.25">
      <c r="A2" t="s">
        <v>20</v>
      </c>
      <c r="B2">
        <v>4</v>
      </c>
      <c r="E2" t="s">
        <v>13</v>
      </c>
      <c r="G2" t="s">
        <v>2</v>
      </c>
      <c r="H2" t="s">
        <v>4</v>
      </c>
      <c r="I2" t="s">
        <v>17</v>
      </c>
      <c r="J2" t="s">
        <v>15</v>
      </c>
      <c r="M2" t="s">
        <v>5</v>
      </c>
      <c r="S2">
        <v>0</v>
      </c>
      <c r="T2">
        <v>0</v>
      </c>
    </row>
    <row r="3" spans="1:20" x14ac:dyDescent="0.25">
      <c r="A3" t="s">
        <v>21</v>
      </c>
      <c r="B3">
        <v>12</v>
      </c>
      <c r="E3">
        <v>0</v>
      </c>
      <c r="F3">
        <v>5000</v>
      </c>
      <c r="G3">
        <v>4</v>
      </c>
      <c r="H3">
        <f>G3/$B$6</f>
        <v>0.13333333333333333</v>
      </c>
      <c r="I3">
        <f>H3</f>
        <v>0.13333333333333333</v>
      </c>
      <c r="J3">
        <f>(F3+E3)/2</f>
        <v>2500</v>
      </c>
      <c r="M3">
        <f>G3</f>
        <v>4</v>
      </c>
      <c r="S3">
        <f>F3</f>
        <v>5000</v>
      </c>
      <c r="T3">
        <f>I3</f>
        <v>0.13333333333333333</v>
      </c>
    </row>
    <row r="4" spans="1:20" x14ac:dyDescent="0.25">
      <c r="A4" t="s">
        <v>22</v>
      </c>
      <c r="B4">
        <v>8</v>
      </c>
      <c r="E4">
        <v>5000</v>
      </c>
      <c r="F4">
        <v>7000</v>
      </c>
      <c r="G4">
        <v>12</v>
      </c>
      <c r="H4">
        <f t="shared" ref="H4:H6" si="0">G4/$B$6</f>
        <v>0.4</v>
      </c>
      <c r="I4">
        <f>I3+H4</f>
        <v>0.53333333333333333</v>
      </c>
      <c r="J4">
        <f t="shared" ref="J4:J6" si="1">(F4+E4)/2</f>
        <v>6000</v>
      </c>
      <c r="M4">
        <f>M3+G4</f>
        <v>16</v>
      </c>
      <c r="S4">
        <f t="shared" ref="S4:S6" si="2">F4</f>
        <v>7000</v>
      </c>
      <c r="T4">
        <f t="shared" ref="T4:T6" si="3">I4</f>
        <v>0.53333333333333333</v>
      </c>
    </row>
    <row r="5" spans="1:20" x14ac:dyDescent="0.25">
      <c r="A5" t="s">
        <v>23</v>
      </c>
      <c r="B5">
        <v>6</v>
      </c>
      <c r="E5">
        <v>7000</v>
      </c>
      <c r="F5">
        <v>10000</v>
      </c>
      <c r="G5">
        <v>8</v>
      </c>
      <c r="H5">
        <f t="shared" si="0"/>
        <v>0.26666666666666666</v>
      </c>
      <c r="I5">
        <f t="shared" ref="I5:I6" si="4">I4+H5</f>
        <v>0.8</v>
      </c>
      <c r="J5">
        <f t="shared" si="1"/>
        <v>8500</v>
      </c>
      <c r="M5">
        <f t="shared" ref="M5:M6" si="5">M4+G5</f>
        <v>24</v>
      </c>
      <c r="S5">
        <f t="shared" si="2"/>
        <v>10000</v>
      </c>
      <c r="T5">
        <f t="shared" si="3"/>
        <v>0.8</v>
      </c>
    </row>
    <row r="6" spans="1:20" x14ac:dyDescent="0.25">
      <c r="A6" t="s">
        <v>24</v>
      </c>
      <c r="B6">
        <v>30</v>
      </c>
      <c r="E6">
        <v>10000</v>
      </c>
      <c r="F6">
        <v>15000</v>
      </c>
      <c r="G6">
        <v>6</v>
      </c>
      <c r="H6">
        <f t="shared" si="0"/>
        <v>0.2</v>
      </c>
      <c r="I6">
        <f t="shared" si="4"/>
        <v>1</v>
      </c>
      <c r="J6">
        <f t="shared" si="1"/>
        <v>12500</v>
      </c>
      <c r="M6">
        <f t="shared" si="5"/>
        <v>30</v>
      </c>
      <c r="S6">
        <f t="shared" si="2"/>
        <v>15000</v>
      </c>
      <c r="T6">
        <f t="shared" si="3"/>
        <v>1</v>
      </c>
    </row>
    <row r="8" spans="1:20" x14ac:dyDescent="0.25">
      <c r="D8">
        <v>0</v>
      </c>
      <c r="E8">
        <v>5000</v>
      </c>
      <c r="F8">
        <v>5000</v>
      </c>
      <c r="G8">
        <v>5000</v>
      </c>
      <c r="H8">
        <v>7000</v>
      </c>
      <c r="I8">
        <f>H8</f>
        <v>7000</v>
      </c>
      <c r="J8">
        <f>I8</f>
        <v>7000</v>
      </c>
      <c r="K8">
        <v>10000</v>
      </c>
      <c r="L8">
        <f>K8</f>
        <v>10000</v>
      </c>
      <c r="M8">
        <f>L8</f>
        <v>10000</v>
      </c>
      <c r="N8">
        <v>15000</v>
      </c>
      <c r="O8">
        <f>N8</f>
        <v>15000</v>
      </c>
      <c r="P8">
        <f>O8</f>
        <v>15000</v>
      </c>
    </row>
    <row r="9" spans="1:20" x14ac:dyDescent="0.25">
      <c r="D9">
        <v>4</v>
      </c>
      <c r="E9">
        <v>4</v>
      </c>
      <c r="F9">
        <v>0</v>
      </c>
      <c r="G9">
        <v>12</v>
      </c>
      <c r="H9">
        <v>12</v>
      </c>
      <c r="I9">
        <v>0</v>
      </c>
      <c r="J9">
        <v>8</v>
      </c>
      <c r="K9">
        <v>8</v>
      </c>
      <c r="L9">
        <v>0</v>
      </c>
      <c r="M9">
        <v>6</v>
      </c>
      <c r="N9">
        <v>6</v>
      </c>
      <c r="O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3845-85F3-4293-88CF-AAF13369A1A9}">
  <dimension ref="A1:V50"/>
  <sheetViews>
    <sheetView tabSelected="1" workbookViewId="0">
      <selection activeCell="G8" sqref="G8"/>
    </sheetView>
  </sheetViews>
  <sheetFormatPr defaultRowHeight="15" x14ac:dyDescent="0.25"/>
  <sheetData>
    <row r="1" spans="1:22" x14ac:dyDescent="0.25">
      <c r="A1">
        <v>14.15</v>
      </c>
      <c r="C1" t="s">
        <v>7</v>
      </c>
      <c r="D1">
        <f>MIN(A1:A20)</f>
        <v>14.15</v>
      </c>
      <c r="H1" t="s">
        <v>10</v>
      </c>
      <c r="K1">
        <f>COUNT(A1:A50)</f>
        <v>50</v>
      </c>
    </row>
    <row r="2" spans="1:22" x14ac:dyDescent="0.25">
      <c r="A2">
        <v>14.15</v>
      </c>
      <c r="C2" t="s">
        <v>8</v>
      </c>
      <c r="D2">
        <f>MAX(A1:A50)</f>
        <v>14.69</v>
      </c>
    </row>
    <row r="3" spans="1:22" x14ac:dyDescent="0.25">
      <c r="A3">
        <v>14.21</v>
      </c>
      <c r="C3" t="s">
        <v>9</v>
      </c>
      <c r="F3">
        <f>1+1.4*LN(K1)</f>
        <v>6.4768322075994043</v>
      </c>
      <c r="G3">
        <v>6</v>
      </c>
    </row>
    <row r="4" spans="1:22" x14ac:dyDescent="0.25">
      <c r="A4">
        <v>14.21</v>
      </c>
      <c r="C4" t="s">
        <v>11</v>
      </c>
      <c r="E4">
        <f>E5/G3</f>
        <v>8.9999999999999858E-2</v>
      </c>
    </row>
    <row r="5" spans="1:22" x14ac:dyDescent="0.25">
      <c r="A5">
        <v>14.23</v>
      </c>
      <c r="C5" t="s">
        <v>12</v>
      </c>
      <c r="E5">
        <f>D2-D1</f>
        <v>0.53999999999999915</v>
      </c>
      <c r="L5">
        <v>14.2</v>
      </c>
      <c r="M5">
        <v>0</v>
      </c>
    </row>
    <row r="6" spans="1:22" x14ac:dyDescent="0.25">
      <c r="A6">
        <v>14.24</v>
      </c>
      <c r="L6">
        <f>D8</f>
        <v>14.24</v>
      </c>
      <c r="M6">
        <f t="shared" ref="M6:M11" si="0">H8</f>
        <v>0.12</v>
      </c>
    </row>
    <row r="7" spans="1:22" x14ac:dyDescent="0.25">
      <c r="A7">
        <v>14.25</v>
      </c>
      <c r="C7" t="s">
        <v>13</v>
      </c>
      <c r="D7" s="2" t="s">
        <v>14</v>
      </c>
      <c r="E7" t="s">
        <v>2</v>
      </c>
      <c r="F7" t="s">
        <v>4</v>
      </c>
      <c r="G7" t="s">
        <v>5</v>
      </c>
      <c r="H7" t="s">
        <v>17</v>
      </c>
      <c r="I7" t="s">
        <v>15</v>
      </c>
      <c r="L7">
        <f t="shared" ref="L7:L11" si="1">D9</f>
        <v>14.33</v>
      </c>
      <c r="M7">
        <f t="shared" si="0"/>
        <v>0.22</v>
      </c>
    </row>
    <row r="8" spans="1:22" x14ac:dyDescent="0.25">
      <c r="A8">
        <v>14.28</v>
      </c>
      <c r="C8">
        <f>D1</f>
        <v>14.15</v>
      </c>
      <c r="D8">
        <f>$E$4 + C8</f>
        <v>14.24</v>
      </c>
      <c r="E8">
        <f t="array" ref="E8:E13">FREQUENCY(A1:A50,D8:D13)</f>
        <v>6</v>
      </c>
      <c r="F8">
        <f>E8/$K$1</f>
        <v>0.12</v>
      </c>
      <c r="G8">
        <f>E8</f>
        <v>6</v>
      </c>
      <c r="H8">
        <f>F8</f>
        <v>0.12</v>
      </c>
      <c r="I8">
        <f t="shared" ref="I8:I13" si="2">(C8+D8)/2</f>
        <v>14.195</v>
      </c>
      <c r="L8">
        <f t="shared" si="1"/>
        <v>14.42</v>
      </c>
      <c r="M8">
        <f t="shared" si="0"/>
        <v>0.5</v>
      </c>
    </row>
    <row r="9" spans="1:22" x14ac:dyDescent="0.25">
      <c r="A9">
        <v>14.31</v>
      </c>
      <c r="C9">
        <f>D8</f>
        <v>14.24</v>
      </c>
      <c r="D9">
        <f>$E$4 + C9</f>
        <v>14.33</v>
      </c>
      <c r="E9">
        <v>5</v>
      </c>
      <c r="F9">
        <f t="shared" ref="F9:F13" si="3">E9/$K$1</f>
        <v>0.1</v>
      </c>
      <c r="G9">
        <f>G8+E9</f>
        <v>11</v>
      </c>
      <c r="H9">
        <f>H8+F9</f>
        <v>0.22</v>
      </c>
      <c r="I9">
        <f t="shared" si="2"/>
        <v>14.285</v>
      </c>
      <c r="L9">
        <f t="shared" si="1"/>
        <v>14.51</v>
      </c>
      <c r="M9">
        <f t="shared" si="0"/>
        <v>0.72</v>
      </c>
    </row>
    <row r="10" spans="1:22" x14ac:dyDescent="0.25">
      <c r="A10">
        <v>14.32</v>
      </c>
      <c r="C10">
        <f t="shared" ref="C10:C11" si="4">D9</f>
        <v>14.33</v>
      </c>
      <c r="D10">
        <f t="shared" ref="D10:D11" si="5">$E$4 + C10</f>
        <v>14.42</v>
      </c>
      <c r="E10">
        <v>14</v>
      </c>
      <c r="F10">
        <f t="shared" si="3"/>
        <v>0.28000000000000003</v>
      </c>
      <c r="G10">
        <f t="shared" ref="G10:G13" si="6">G9+E10</f>
        <v>25</v>
      </c>
      <c r="H10">
        <f>H9+F10</f>
        <v>0.5</v>
      </c>
      <c r="I10">
        <f t="shared" si="2"/>
        <v>14.375</v>
      </c>
      <c r="L10">
        <f t="shared" si="1"/>
        <v>14.6</v>
      </c>
      <c r="M10">
        <f t="shared" si="0"/>
        <v>0.94</v>
      </c>
    </row>
    <row r="11" spans="1:22" x14ac:dyDescent="0.25">
      <c r="A11">
        <v>14.33</v>
      </c>
      <c r="C11">
        <f t="shared" si="4"/>
        <v>14.42</v>
      </c>
      <c r="D11">
        <f t="shared" si="5"/>
        <v>14.51</v>
      </c>
      <c r="E11">
        <v>11</v>
      </c>
      <c r="F11">
        <f t="shared" si="3"/>
        <v>0.22</v>
      </c>
      <c r="G11">
        <f t="shared" si="6"/>
        <v>36</v>
      </c>
      <c r="H11">
        <f>H10+F11</f>
        <v>0.72</v>
      </c>
      <c r="I11">
        <f t="shared" si="2"/>
        <v>14.465</v>
      </c>
      <c r="L11">
        <f t="shared" si="1"/>
        <v>14.69</v>
      </c>
      <c r="M11">
        <f t="shared" si="0"/>
        <v>1</v>
      </c>
    </row>
    <row r="12" spans="1:22" x14ac:dyDescent="0.25">
      <c r="A12">
        <v>14.35</v>
      </c>
      <c r="C12">
        <f>D11</f>
        <v>14.51</v>
      </c>
      <c r="D12">
        <f>$E$4 + C12</f>
        <v>14.6</v>
      </c>
      <c r="E12">
        <v>11</v>
      </c>
      <c r="F12">
        <f t="shared" si="3"/>
        <v>0.22</v>
      </c>
      <c r="G12">
        <f t="shared" si="6"/>
        <v>47</v>
      </c>
      <c r="H12">
        <f>H11+F12</f>
        <v>0.94</v>
      </c>
      <c r="I12">
        <f t="shared" si="2"/>
        <v>14.555</v>
      </c>
    </row>
    <row r="13" spans="1:22" x14ac:dyDescent="0.25">
      <c r="A13">
        <v>14.35</v>
      </c>
      <c r="C13">
        <f>D12</f>
        <v>14.6</v>
      </c>
      <c r="D13">
        <f>$E$4 + C13</f>
        <v>14.69</v>
      </c>
      <c r="E13">
        <v>3</v>
      </c>
      <c r="F13">
        <f t="shared" si="3"/>
        <v>0.06</v>
      </c>
      <c r="G13">
        <f t="shared" si="6"/>
        <v>50</v>
      </c>
      <c r="H13">
        <f>H12+F13</f>
        <v>1</v>
      </c>
      <c r="I13">
        <f t="shared" si="2"/>
        <v>14.645</v>
      </c>
    </row>
    <row r="14" spans="1:22" x14ac:dyDescent="0.25">
      <c r="A14">
        <v>14.36</v>
      </c>
    </row>
    <row r="15" spans="1:22" x14ac:dyDescent="0.25">
      <c r="A15">
        <v>14.36</v>
      </c>
    </row>
    <row r="16" spans="1:22" x14ac:dyDescent="0.25">
      <c r="A16">
        <v>14.36</v>
      </c>
      <c r="D16">
        <v>14.15</v>
      </c>
      <c r="E16">
        <v>14.15</v>
      </c>
      <c r="F16">
        <v>14.24</v>
      </c>
      <c r="G16">
        <v>14.24</v>
      </c>
      <c r="H16">
        <v>14.24</v>
      </c>
      <c r="I16">
        <v>14.33</v>
      </c>
      <c r="J16">
        <v>14.33</v>
      </c>
      <c r="K16">
        <v>14.33</v>
      </c>
      <c r="L16">
        <v>14.42</v>
      </c>
      <c r="M16">
        <v>14.42</v>
      </c>
      <c r="N16">
        <v>14.42</v>
      </c>
      <c r="O16">
        <v>14.51</v>
      </c>
      <c r="P16">
        <v>14.51</v>
      </c>
      <c r="Q16">
        <v>14.51</v>
      </c>
      <c r="R16">
        <v>14.6</v>
      </c>
      <c r="S16">
        <v>14.6</v>
      </c>
      <c r="T16">
        <v>14.6</v>
      </c>
      <c r="U16">
        <v>14.69</v>
      </c>
      <c r="V16">
        <v>14.69</v>
      </c>
    </row>
    <row r="17" spans="1:22" x14ac:dyDescent="0.25">
      <c r="A17">
        <v>14.36</v>
      </c>
      <c r="D17">
        <v>0</v>
      </c>
      <c r="E17">
        <v>6</v>
      </c>
      <c r="F17">
        <v>6</v>
      </c>
      <c r="G17">
        <v>0</v>
      </c>
      <c r="H17">
        <v>5</v>
      </c>
      <c r="I17">
        <v>5</v>
      </c>
      <c r="J17">
        <v>0</v>
      </c>
      <c r="K17">
        <v>14</v>
      </c>
      <c r="L17">
        <v>14</v>
      </c>
      <c r="M17">
        <v>0</v>
      </c>
      <c r="N17">
        <v>11</v>
      </c>
      <c r="O17">
        <v>11</v>
      </c>
      <c r="P17">
        <v>0</v>
      </c>
      <c r="Q17">
        <v>11</v>
      </c>
      <c r="R17">
        <v>11</v>
      </c>
      <c r="S17">
        <v>0</v>
      </c>
      <c r="T17">
        <v>3</v>
      </c>
      <c r="U17">
        <v>3</v>
      </c>
      <c r="V17">
        <v>0</v>
      </c>
    </row>
    <row r="18" spans="1:22" x14ac:dyDescent="0.25">
      <c r="A18">
        <v>14.37</v>
      </c>
    </row>
    <row r="19" spans="1:22" x14ac:dyDescent="0.25">
      <c r="A19">
        <v>14.37</v>
      </c>
    </row>
    <row r="20" spans="1:22" x14ac:dyDescent="0.25">
      <c r="A20">
        <v>14.38</v>
      </c>
    </row>
    <row r="21" spans="1:22" x14ac:dyDescent="0.25">
      <c r="A21">
        <v>14.38</v>
      </c>
    </row>
    <row r="22" spans="1:22" x14ac:dyDescent="0.25">
      <c r="A22">
        <v>14.39</v>
      </c>
    </row>
    <row r="23" spans="1:22" x14ac:dyDescent="0.25">
      <c r="A23">
        <v>14.4</v>
      </c>
    </row>
    <row r="24" spans="1:22" x14ac:dyDescent="0.25">
      <c r="A24">
        <v>14.41</v>
      </c>
    </row>
    <row r="25" spans="1:22" x14ac:dyDescent="0.25">
      <c r="A25">
        <v>14.42</v>
      </c>
    </row>
    <row r="26" spans="1:22" x14ac:dyDescent="0.25">
      <c r="A26">
        <v>14.46</v>
      </c>
    </row>
    <row r="27" spans="1:22" x14ac:dyDescent="0.25">
      <c r="A27">
        <v>14.46</v>
      </c>
    </row>
    <row r="28" spans="1:22" x14ac:dyDescent="0.25">
      <c r="A28">
        <v>14.47</v>
      </c>
    </row>
    <row r="29" spans="1:22" x14ac:dyDescent="0.25">
      <c r="A29">
        <v>14.48</v>
      </c>
    </row>
    <row r="30" spans="1:22" x14ac:dyDescent="0.25">
      <c r="A30">
        <v>14.48</v>
      </c>
    </row>
    <row r="31" spans="1:22" x14ac:dyDescent="0.25">
      <c r="A31">
        <v>14.48</v>
      </c>
    </row>
    <row r="32" spans="1:22" x14ac:dyDescent="0.25">
      <c r="A32">
        <v>14.51</v>
      </c>
    </row>
    <row r="33" spans="1:1" x14ac:dyDescent="0.25">
      <c r="A33">
        <v>14.51</v>
      </c>
    </row>
    <row r="34" spans="1:1" x14ac:dyDescent="0.25">
      <c r="A34">
        <v>14.51</v>
      </c>
    </row>
    <row r="35" spans="1:1" x14ac:dyDescent="0.25">
      <c r="A35">
        <v>14.51</v>
      </c>
    </row>
    <row r="36" spans="1:1" x14ac:dyDescent="0.25">
      <c r="A36">
        <v>14.51</v>
      </c>
    </row>
    <row r="37" spans="1:1" x14ac:dyDescent="0.25">
      <c r="A37">
        <v>14.52</v>
      </c>
    </row>
    <row r="38" spans="1:1" x14ac:dyDescent="0.25">
      <c r="A38">
        <v>14.52</v>
      </c>
    </row>
    <row r="39" spans="1:1" x14ac:dyDescent="0.25">
      <c r="A39">
        <v>14.53</v>
      </c>
    </row>
    <row r="40" spans="1:1" x14ac:dyDescent="0.25">
      <c r="A40">
        <v>14.54</v>
      </c>
    </row>
    <row r="41" spans="1:1" x14ac:dyDescent="0.25">
      <c r="A41">
        <v>14.54</v>
      </c>
    </row>
    <row r="42" spans="1:1" x14ac:dyDescent="0.25">
      <c r="A42">
        <v>14.55</v>
      </c>
    </row>
    <row r="43" spans="1:1" x14ac:dyDescent="0.25">
      <c r="A43">
        <v>14.55</v>
      </c>
    </row>
    <row r="44" spans="1:1" x14ac:dyDescent="0.25">
      <c r="A44">
        <v>14.55</v>
      </c>
    </row>
    <row r="45" spans="1:1" x14ac:dyDescent="0.25">
      <c r="A45">
        <v>14.56</v>
      </c>
    </row>
    <row r="46" spans="1:1" x14ac:dyDescent="0.25">
      <c r="A46">
        <v>14.56</v>
      </c>
    </row>
    <row r="47" spans="1:1" x14ac:dyDescent="0.25">
      <c r="A47">
        <v>14.58</v>
      </c>
    </row>
    <row r="48" spans="1:1" x14ac:dyDescent="0.25">
      <c r="A48">
        <v>14.62</v>
      </c>
    </row>
    <row r="49" spans="1:1" x14ac:dyDescent="0.25">
      <c r="A49">
        <v>14.68</v>
      </c>
    </row>
    <row r="50" spans="1:1" x14ac:dyDescent="0.25">
      <c r="A50">
        <v>14.69</v>
      </c>
    </row>
  </sheetData>
  <sortState ref="A1:A50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 1</vt:lpstr>
      <vt:lpstr>Задача 2</vt:lpstr>
      <vt:lpstr>Задача 3</vt:lpstr>
      <vt:lpstr>Задача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2020-11-25T19:18:39Z</dcterms:modified>
</cp:coreProperties>
</file>