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kozzze/Desktop/Учеба/bottle_tracking/info/"/>
    </mc:Choice>
  </mc:AlternateContent>
  <xr:revisionPtr revIDLastSave="0" documentId="13_ncr:1_{B9728A76-E995-EF48-91B2-9F2AD0DABB40}" xr6:coauthVersionLast="47" xr6:coauthVersionMax="47" xr10:uidLastSave="{00000000-0000-0000-0000-000000000000}"/>
  <bookViews>
    <workbookView xWindow="0" yWindow="740" windowWidth="29400" windowHeight="16680" xr2:uid="{A98F5B6B-7941-DF41-A0C1-439880C66674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3" i="2" l="1"/>
  <c r="I33" i="2"/>
  <c r="J8" i="2"/>
  <c r="J7" i="2"/>
  <c r="J29" i="2"/>
  <c r="I29" i="2"/>
  <c r="H29" i="2"/>
  <c r="J28" i="2"/>
  <c r="I28" i="2"/>
  <c r="H28" i="2"/>
  <c r="J27" i="2"/>
  <c r="I27" i="2"/>
  <c r="H27" i="2"/>
  <c r="J25" i="2"/>
  <c r="I25" i="2"/>
  <c r="H25" i="2"/>
  <c r="J24" i="2"/>
  <c r="I24" i="2"/>
  <c r="H24" i="2"/>
  <c r="J23" i="2"/>
  <c r="I23" i="2"/>
  <c r="H23" i="2"/>
  <c r="J21" i="2"/>
  <c r="I21" i="2"/>
  <c r="H21" i="2"/>
  <c r="J20" i="2"/>
  <c r="I20" i="2"/>
  <c r="H20" i="2"/>
  <c r="J19" i="2"/>
  <c r="I19" i="2"/>
  <c r="H19" i="2"/>
  <c r="J17" i="2"/>
  <c r="I17" i="2"/>
  <c r="H17" i="2"/>
  <c r="J16" i="2"/>
  <c r="I16" i="2"/>
  <c r="H16" i="2"/>
  <c r="J15" i="2"/>
  <c r="I15" i="2"/>
  <c r="H15" i="2"/>
  <c r="J13" i="2"/>
  <c r="I13" i="2"/>
  <c r="H13" i="2"/>
  <c r="J12" i="2"/>
  <c r="I12" i="2"/>
  <c r="H12" i="2"/>
  <c r="J11" i="2"/>
  <c r="I11" i="2"/>
  <c r="H11" i="2"/>
  <c r="J9" i="2"/>
  <c r="I9" i="2"/>
  <c r="H9" i="2"/>
  <c r="I8" i="2"/>
  <c r="H8" i="2"/>
  <c r="I7" i="2"/>
  <c r="H7" i="2"/>
  <c r="J5" i="2"/>
  <c r="I5" i="2"/>
  <c r="H5" i="2"/>
  <c r="J4" i="2"/>
  <c r="I4" i="2"/>
  <c r="H4" i="2"/>
  <c r="K38" i="1"/>
  <c r="I38" i="1"/>
  <c r="I25" i="1"/>
  <c r="J34" i="1"/>
  <c r="I34" i="1"/>
  <c r="H34" i="1"/>
  <c r="J33" i="1"/>
  <c r="I33" i="1"/>
  <c r="H33" i="1"/>
  <c r="J32" i="1"/>
  <c r="I32" i="1"/>
  <c r="H32" i="1"/>
  <c r="J30" i="1"/>
  <c r="I30" i="1"/>
  <c r="H30" i="1"/>
  <c r="J29" i="1"/>
  <c r="I29" i="1"/>
  <c r="H29" i="1"/>
  <c r="J28" i="1"/>
  <c r="I28" i="1"/>
  <c r="H28" i="1"/>
  <c r="I17" i="1"/>
  <c r="I18" i="1"/>
  <c r="I20" i="1"/>
  <c r="I21" i="1"/>
  <c r="I22" i="1"/>
  <c r="I24" i="1"/>
  <c r="I26" i="1"/>
  <c r="H20" i="1"/>
  <c r="H21" i="1"/>
  <c r="H22" i="1"/>
  <c r="H24" i="1"/>
  <c r="H25" i="1"/>
  <c r="H26" i="1"/>
  <c r="J18" i="1"/>
  <c r="J20" i="1"/>
  <c r="J21" i="1"/>
  <c r="J22" i="1"/>
  <c r="J24" i="1"/>
  <c r="J25" i="1"/>
  <c r="J26" i="1"/>
  <c r="J8" i="1"/>
  <c r="J9" i="1"/>
  <c r="J10" i="1"/>
  <c r="J12" i="1"/>
  <c r="J13" i="1"/>
  <c r="J14" i="1"/>
  <c r="J16" i="1"/>
  <c r="J17" i="1"/>
  <c r="H18" i="1"/>
  <c r="H17" i="1"/>
  <c r="I16" i="1"/>
  <c r="H16" i="1"/>
  <c r="I14" i="1"/>
  <c r="H14" i="1"/>
  <c r="I13" i="1"/>
  <c r="H13" i="1"/>
  <c r="I12" i="1"/>
  <c r="H12" i="1"/>
  <c r="I8" i="1"/>
  <c r="I9" i="1"/>
  <c r="I10" i="1"/>
  <c r="H8" i="1"/>
  <c r="H9" i="1"/>
  <c r="H10" i="1"/>
  <c r="H6" i="1"/>
  <c r="I6" i="1"/>
  <c r="J6" i="1"/>
  <c r="J5" i="1"/>
  <c r="J4" i="1"/>
  <c r="I5" i="1"/>
  <c r="H5" i="1"/>
  <c r="I4" i="1"/>
  <c r="H4" i="1"/>
  <c r="G33" i="2" l="1"/>
  <c r="E33" i="2"/>
  <c r="G38" i="1"/>
  <c r="E38" i="1"/>
</calcChain>
</file>

<file path=xl/sharedStrings.xml><?xml version="1.0" encoding="utf-8"?>
<sst xmlns="http://schemas.openxmlformats.org/spreadsheetml/2006/main" count="118" uniqueCount="46">
  <si>
    <t>Параметры</t>
  </si>
  <si>
    <t>TP (совпало)</t>
  </si>
  <si>
    <t>FP (лишнее)</t>
  </si>
  <si>
    <t>FN (пропущено)</t>
  </si>
  <si>
    <t>Total GT</t>
  </si>
  <si>
    <t>Total Pred</t>
  </si>
  <si>
    <t>Recall</t>
  </si>
  <si>
    <t>mAP@IoU</t>
  </si>
  <si>
    <t>*2.jpg</t>
  </si>
  <si>
    <t>conf = 0.25 iou = 0.5</t>
  </si>
  <si>
    <t xml:space="preserve">Precision </t>
  </si>
  <si>
    <t>conf = 0.6 iou = 0.7</t>
  </si>
  <si>
    <t>conf = 0.4 iou = 0.3</t>
  </si>
  <si>
    <t>*8.jpg</t>
  </si>
  <si>
    <t>перебор в 2 объекта(бутылка начинает входить в кадр), воторое ложное это ошибка</t>
  </si>
  <si>
    <t>перебор 1. тут модель предсказывает верно бутылку(только начинает входить в кадр)</t>
  </si>
  <si>
    <t>*15.jpg</t>
  </si>
  <si>
    <t>Разметка именно</t>
  </si>
  <si>
    <t>перебор 5, 1 их них оправдан началом вхождения 1 бутлыки в кадр, остальное ошибка</t>
  </si>
  <si>
    <t>перебор 3, 1 оправдан началом вхождения в кадр, 2 ошибка</t>
  </si>
  <si>
    <t>*20.jpg</t>
  </si>
  <si>
    <t>*27.jpg</t>
  </si>
  <si>
    <t>перебор 1 - ошибка (возможно задний фон)</t>
  </si>
  <si>
    <t>*30.jpg</t>
  </si>
  <si>
    <t>одну бутылку 2 раза отметил</t>
  </si>
  <si>
    <t>*42.jpg</t>
  </si>
  <si>
    <t>отметила бутылку на заднем фоне</t>
  </si>
  <si>
    <t>отметила бутылку на заднем фоне и 2 раза ту же</t>
  </si>
  <si>
    <t>одну и ту же 2 раза</t>
  </si>
  <si>
    <t>*13.jpg</t>
  </si>
  <si>
    <t>Среднее Precission</t>
  </si>
  <si>
    <t>Среднее Recall</t>
  </si>
  <si>
    <t>Среднее mAP@IoU</t>
  </si>
  <si>
    <t>Средний IoU</t>
  </si>
  <si>
    <t>IoU - Насколько точно предсказанный бокс должен перекрываться с разметкой, чтобы считаться TP</t>
  </si>
  <si>
    <t>conf - Мминимальная уверенность, скоторой модель считает объект "настоящим"</t>
  </si>
  <si>
    <t>Среднее по центрам</t>
  </si>
  <si>
    <t>Среднее расстояние центров, px</t>
  </si>
  <si>
    <t>плохо размечен размытая картинка</t>
  </si>
  <si>
    <t>несколько раз попал в одно и то же место</t>
  </si>
  <si>
    <t>попадает в одну и ту же метку</t>
  </si>
  <si>
    <t>в одно и то же место несколько раз</t>
  </si>
  <si>
    <t>*31.jpg</t>
  </si>
  <si>
    <t>*6.jpg</t>
  </si>
  <si>
    <t>Обучение - macbook pro, CPU - arm m2 8cpu, озу - 8гб, gpu - нет. Тесты так же там</t>
  </si>
  <si>
    <t>Обучение - macbook air, CPU - arm m2 8cpu, озу - 8гб, gpu - нет. Тесты так же там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</si>
</sst>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family val="2"/>
      <charset val="204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charset val="204"/>
      <scheme val="minor"/>
    </font>
    <font>
      <sz val="12"/>
      <color theme="3"/>
      <name val="Aptos Narrow"/>
      <family val="2"/>
      <charset val="204"/>
      <scheme val="minor"/>
    </font>
    <font>
      <sz val="20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1" fillId="0" borderId="17" xfId="0" applyFont="1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" fillId="0" borderId="25" xfId="0" applyFon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28" xfId="0" applyFont="1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8A38-FCF0-9B4C-9761-47FBF4EFAE03}">
  <dimension ref="A1:M50"/>
  <sheetViews>
    <sheetView tabSelected="1" workbookViewId="0"/>
  </sheetViews>
  <sheetFormatPr baseColWidth="10" defaultRowHeight="16" x14ac:dyDescent="0.2"/>
  <cols>
    <col min="2" max="2" width="14.5" customWidth="1"/>
    <col min="3" max="3" width="15.5" customWidth="1"/>
    <col min="4" max="4" width="14.33203125" customWidth="1"/>
    <col min="5" max="5" width="17" customWidth="1"/>
    <col min="6" max="7" width="14.6640625" customWidth="1"/>
    <col min="8" max="8" width="12.83203125" customWidth="1"/>
    <col min="9" max="9" width="19.33203125" customWidth="1"/>
    <col min="10" max="10" width="14.6640625" customWidth="1"/>
    <col min="11" max="11" width="19.33203125" customWidth="1"/>
    <col min="12" max="12" width="31" style="24" customWidth="1"/>
    <col min="13" max="13" width="67.83203125" customWidth="1"/>
  </cols>
  <sheetData>
    <row r="1" spans="1:13" ht="28" thickBot="1" x14ac:dyDescent="0.4">
      <c r="A1" s="68" t="s">
        <v>45</v>
      </c>
    </row>
    <row r="2" spans="1:13" ht="17" thickBot="1" x14ac:dyDescent="0.25">
      <c r="A2" s="1" t="s">
        <v>8</v>
      </c>
      <c r="F2" t="s">
        <v>17</v>
      </c>
    </row>
    <row r="3" spans="1:13" x14ac:dyDescent="0.2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15" t="s">
        <v>7</v>
      </c>
      <c r="K3" s="21" t="s">
        <v>33</v>
      </c>
      <c r="L3" s="25" t="s">
        <v>37</v>
      </c>
    </row>
    <row r="4" spans="1:13" ht="50" customHeight="1" x14ac:dyDescent="0.2">
      <c r="B4" s="4" t="s">
        <v>9</v>
      </c>
      <c r="C4" s="5">
        <v>18</v>
      </c>
      <c r="D4" s="5">
        <v>0</v>
      </c>
      <c r="E4" s="5">
        <v>0</v>
      </c>
      <c r="F4" s="5">
        <v>18</v>
      </c>
      <c r="G4" s="5">
        <v>18</v>
      </c>
      <c r="H4" s="5">
        <f>C4/(C4+D4)</f>
        <v>1</v>
      </c>
      <c r="I4" s="5">
        <f>C4/(C4+E4)</f>
        <v>1</v>
      </c>
      <c r="J4" s="16">
        <f xml:space="preserve"> C4/(C4+D4+E4)</f>
        <v>1</v>
      </c>
      <c r="K4" s="22">
        <v>0.91</v>
      </c>
      <c r="L4" s="19">
        <v>4.2</v>
      </c>
    </row>
    <row r="5" spans="1:13" ht="50" customHeight="1" x14ac:dyDescent="0.2">
      <c r="B5" s="4" t="s">
        <v>11</v>
      </c>
      <c r="C5" s="5">
        <v>18</v>
      </c>
      <c r="D5" s="5">
        <v>0</v>
      </c>
      <c r="E5" s="5">
        <v>0</v>
      </c>
      <c r="F5" s="5">
        <v>18</v>
      </c>
      <c r="G5" s="5">
        <v>18</v>
      </c>
      <c r="H5" s="5">
        <f>C5/(C5+D5)</f>
        <v>1</v>
      </c>
      <c r="I5" s="5">
        <f>C5/(C5+E5)</f>
        <v>1</v>
      </c>
      <c r="J5" s="16">
        <f xml:space="preserve"> C5/(C5+D5+E5)</f>
        <v>1</v>
      </c>
      <c r="K5" s="22">
        <v>0.91</v>
      </c>
      <c r="L5" s="19">
        <v>4.2</v>
      </c>
    </row>
    <row r="6" spans="1:13" ht="45" customHeight="1" thickBot="1" x14ac:dyDescent="0.25">
      <c r="B6" s="6" t="s">
        <v>12</v>
      </c>
      <c r="C6" s="7">
        <v>18</v>
      </c>
      <c r="D6" s="7">
        <v>0</v>
      </c>
      <c r="E6" s="7">
        <v>0</v>
      </c>
      <c r="F6" s="7">
        <v>18</v>
      </c>
      <c r="G6" s="7">
        <v>18</v>
      </c>
      <c r="H6" s="7">
        <f>C6/(C6+D6)</f>
        <v>1</v>
      </c>
      <c r="I6" s="7">
        <f>C6/(C6+E6)</f>
        <v>1</v>
      </c>
      <c r="J6" s="17">
        <f xml:space="preserve"> C6/(C6+D6+E6)</f>
        <v>1</v>
      </c>
      <c r="K6" s="22">
        <v>0.91</v>
      </c>
      <c r="L6" s="19">
        <v>4.2</v>
      </c>
    </row>
    <row r="7" spans="1:13" ht="22" customHeight="1" thickBot="1" x14ac:dyDescent="0.25">
      <c r="A7" s="1" t="s">
        <v>13</v>
      </c>
      <c r="B7" s="29"/>
      <c r="C7" s="29"/>
      <c r="D7" s="29"/>
      <c r="E7" s="29"/>
      <c r="F7" s="29"/>
      <c r="G7" s="29"/>
      <c r="H7" s="30"/>
      <c r="I7" s="30"/>
      <c r="J7" s="31"/>
      <c r="K7" s="32"/>
      <c r="L7" s="33"/>
    </row>
    <row r="8" spans="1:13" ht="53" customHeight="1" thickBot="1" x14ac:dyDescent="0.25">
      <c r="B8" s="4" t="s">
        <v>9</v>
      </c>
      <c r="C8" s="12">
        <v>18</v>
      </c>
      <c r="D8" s="12">
        <v>2</v>
      </c>
      <c r="E8" s="12">
        <v>0</v>
      </c>
      <c r="F8" s="12">
        <v>18</v>
      </c>
      <c r="G8" s="12">
        <v>20</v>
      </c>
      <c r="H8" s="7">
        <f t="shared" ref="H8:H10" si="0">C8/(C8+D8)</f>
        <v>0.9</v>
      </c>
      <c r="I8" s="7">
        <f t="shared" ref="I8:I10" si="1">C8/(C8+E8)</f>
        <v>1</v>
      </c>
      <c r="J8" s="17">
        <f t="shared" ref="J8:J26" si="2" xml:space="preserve"> C8/(C8+D8+E8)</f>
        <v>0.9</v>
      </c>
      <c r="K8" s="22">
        <v>0.85</v>
      </c>
      <c r="L8" s="19">
        <v>8.1999999999999993</v>
      </c>
      <c r="M8" t="s">
        <v>14</v>
      </c>
    </row>
    <row r="9" spans="1:13" ht="39" customHeight="1" thickBot="1" x14ac:dyDescent="0.25">
      <c r="B9" s="4" t="s">
        <v>11</v>
      </c>
      <c r="C9" s="5">
        <v>18</v>
      </c>
      <c r="D9" s="5">
        <v>1</v>
      </c>
      <c r="E9" s="5">
        <v>0</v>
      </c>
      <c r="F9" s="5">
        <v>18</v>
      </c>
      <c r="G9" s="5">
        <v>19</v>
      </c>
      <c r="H9" s="7">
        <f t="shared" si="0"/>
        <v>0.94736842105263153</v>
      </c>
      <c r="I9" s="7">
        <f t="shared" si="1"/>
        <v>1</v>
      </c>
      <c r="J9" s="17">
        <f t="shared" si="2"/>
        <v>0.94736842105263153</v>
      </c>
      <c r="K9" s="22">
        <v>0.89</v>
      </c>
      <c r="L9" s="19">
        <v>8.1999999999999993</v>
      </c>
      <c r="M9" t="s">
        <v>15</v>
      </c>
    </row>
    <row r="10" spans="1:13" ht="48" customHeight="1" thickBot="1" x14ac:dyDescent="0.25">
      <c r="B10" s="6" t="s">
        <v>12</v>
      </c>
      <c r="C10" s="45">
        <v>18</v>
      </c>
      <c r="D10" s="45">
        <v>1</v>
      </c>
      <c r="E10" s="45">
        <v>0</v>
      </c>
      <c r="F10" s="45">
        <v>18</v>
      </c>
      <c r="G10" s="45">
        <v>19</v>
      </c>
      <c r="H10" s="7">
        <f t="shared" si="0"/>
        <v>0.94736842105263153</v>
      </c>
      <c r="I10" s="7">
        <f t="shared" si="1"/>
        <v>1</v>
      </c>
      <c r="J10" s="17">
        <f t="shared" si="2"/>
        <v>0.94736842105263153</v>
      </c>
      <c r="K10" s="22">
        <v>0.89</v>
      </c>
      <c r="L10" s="19">
        <v>8.1999999999999993</v>
      </c>
      <c r="M10" t="s">
        <v>15</v>
      </c>
    </row>
    <row r="11" spans="1:13" ht="17" thickBot="1" x14ac:dyDescent="0.25">
      <c r="A11" s="1" t="s">
        <v>16</v>
      </c>
      <c r="B11" s="34"/>
      <c r="C11" s="34"/>
      <c r="D11" s="34"/>
      <c r="E11" s="34"/>
      <c r="F11" s="34"/>
      <c r="G11" s="34"/>
      <c r="H11" s="35"/>
      <c r="I11" s="35"/>
      <c r="J11" s="36"/>
      <c r="K11" s="37"/>
      <c r="L11" s="38"/>
    </row>
    <row r="12" spans="1:13" ht="34" x14ac:dyDescent="0.2">
      <c r="B12" s="11" t="s">
        <v>9</v>
      </c>
      <c r="C12" s="12">
        <v>17</v>
      </c>
      <c r="D12" s="12">
        <v>5</v>
      </c>
      <c r="E12" s="12">
        <v>0</v>
      </c>
      <c r="F12" s="12">
        <v>17</v>
      </c>
      <c r="G12" s="12">
        <v>22</v>
      </c>
      <c r="H12" s="12">
        <f t="shared" ref="H12:H14" si="3">C12/(C12+D12)</f>
        <v>0.77272727272727271</v>
      </c>
      <c r="I12" s="12">
        <f t="shared" ref="I12:I14" si="4">C12/(C12+E12)</f>
        <v>1</v>
      </c>
      <c r="J12" s="18">
        <f t="shared" si="2"/>
        <v>0.77272727272727271</v>
      </c>
      <c r="K12" s="22">
        <v>0.75</v>
      </c>
      <c r="L12" s="19">
        <v>19.8</v>
      </c>
      <c r="M12" t="s">
        <v>18</v>
      </c>
    </row>
    <row r="13" spans="1:13" ht="34" x14ac:dyDescent="0.2">
      <c r="B13" s="4" t="s">
        <v>11</v>
      </c>
      <c r="C13" s="5">
        <v>17</v>
      </c>
      <c r="D13" s="5">
        <v>1</v>
      </c>
      <c r="E13" s="5">
        <v>0</v>
      </c>
      <c r="F13" s="5">
        <v>17</v>
      </c>
      <c r="G13" s="5">
        <v>18</v>
      </c>
      <c r="H13" s="5">
        <f t="shared" si="3"/>
        <v>0.94444444444444442</v>
      </c>
      <c r="I13" s="5">
        <f t="shared" si="4"/>
        <v>1</v>
      </c>
      <c r="J13" s="16">
        <f t="shared" si="2"/>
        <v>0.94444444444444442</v>
      </c>
      <c r="K13" s="22">
        <v>0.88</v>
      </c>
      <c r="L13" s="19">
        <v>9.3000000000000007</v>
      </c>
      <c r="M13" t="s">
        <v>15</v>
      </c>
    </row>
    <row r="14" spans="1:13" ht="35" thickBot="1" x14ac:dyDescent="0.25">
      <c r="B14" s="6" t="s">
        <v>12</v>
      </c>
      <c r="C14" s="45">
        <v>17</v>
      </c>
      <c r="D14" s="45">
        <v>3</v>
      </c>
      <c r="E14" s="45">
        <v>0</v>
      </c>
      <c r="F14" s="7">
        <v>17</v>
      </c>
      <c r="G14" s="45">
        <v>20</v>
      </c>
      <c r="H14" s="7">
        <f t="shared" si="3"/>
        <v>0.85</v>
      </c>
      <c r="I14" s="7">
        <f t="shared" si="4"/>
        <v>1</v>
      </c>
      <c r="J14" s="17">
        <f t="shared" si="2"/>
        <v>0.85</v>
      </c>
      <c r="K14" s="22">
        <v>0.81</v>
      </c>
      <c r="L14" s="19">
        <v>14</v>
      </c>
      <c r="M14" t="s">
        <v>19</v>
      </c>
    </row>
    <row r="15" spans="1:13" ht="17" thickBot="1" x14ac:dyDescent="0.25">
      <c r="A15" s="1" t="s">
        <v>20</v>
      </c>
      <c r="B15" s="34"/>
      <c r="C15" s="34"/>
      <c r="D15" s="34"/>
      <c r="E15" s="34"/>
      <c r="F15" s="34"/>
      <c r="G15" s="34"/>
      <c r="H15" s="39"/>
      <c r="I15" s="39"/>
      <c r="J15" s="40"/>
      <c r="K15" s="37"/>
      <c r="L15" s="38"/>
    </row>
    <row r="16" spans="1:13" ht="35" thickBot="1" x14ac:dyDescent="0.25">
      <c r="B16" s="11" t="s">
        <v>9</v>
      </c>
      <c r="C16" s="12">
        <v>8</v>
      </c>
      <c r="D16" s="12">
        <v>0</v>
      </c>
      <c r="E16" s="12">
        <v>0</v>
      </c>
      <c r="F16" s="12">
        <v>8</v>
      </c>
      <c r="G16" s="12">
        <v>8</v>
      </c>
      <c r="H16" s="12">
        <f t="shared" ref="H16:H26" si="5">C16/(C16+D16)</f>
        <v>1</v>
      </c>
      <c r="I16" s="12">
        <f t="shared" ref="I16:I26" si="6">C16/(C16+E16)</f>
        <v>1</v>
      </c>
      <c r="J16" s="18">
        <f t="shared" si="2"/>
        <v>1</v>
      </c>
      <c r="K16" s="22">
        <v>0.94</v>
      </c>
      <c r="L16" s="19">
        <v>2.2999999999999998</v>
      </c>
    </row>
    <row r="17" spans="1:13" ht="35" thickBot="1" x14ac:dyDescent="0.25">
      <c r="B17" s="4" t="s">
        <v>11</v>
      </c>
      <c r="C17" s="5">
        <v>8</v>
      </c>
      <c r="D17" s="5">
        <v>0</v>
      </c>
      <c r="E17" s="5">
        <v>0</v>
      </c>
      <c r="F17" s="5">
        <v>8</v>
      </c>
      <c r="G17" s="5">
        <v>8</v>
      </c>
      <c r="H17" s="5">
        <f t="shared" si="5"/>
        <v>1</v>
      </c>
      <c r="I17" s="12">
        <f t="shared" si="6"/>
        <v>1</v>
      </c>
      <c r="J17" s="16">
        <f t="shared" si="2"/>
        <v>1</v>
      </c>
      <c r="K17" s="22">
        <v>0.94</v>
      </c>
      <c r="L17" s="19">
        <v>2.2999999999999998</v>
      </c>
    </row>
    <row r="18" spans="1:13" ht="35" thickBot="1" x14ac:dyDescent="0.25">
      <c r="B18" s="6" t="s">
        <v>12</v>
      </c>
      <c r="C18" s="45">
        <v>8</v>
      </c>
      <c r="D18" s="45">
        <v>0</v>
      </c>
      <c r="E18" s="45">
        <v>0</v>
      </c>
      <c r="F18" s="7">
        <v>8</v>
      </c>
      <c r="G18" s="45">
        <v>8</v>
      </c>
      <c r="H18" s="7">
        <f t="shared" si="5"/>
        <v>1</v>
      </c>
      <c r="I18" s="12">
        <f t="shared" si="6"/>
        <v>1</v>
      </c>
      <c r="J18" s="16">
        <f t="shared" si="2"/>
        <v>1</v>
      </c>
      <c r="K18" s="22">
        <v>0.94</v>
      </c>
      <c r="L18" s="19">
        <v>2.2999999999999998</v>
      </c>
    </row>
    <row r="19" spans="1:13" ht="17" thickBot="1" x14ac:dyDescent="0.25">
      <c r="A19" s="1" t="s">
        <v>21</v>
      </c>
      <c r="B19" s="34"/>
      <c r="C19" s="34"/>
      <c r="D19" s="34"/>
      <c r="E19" s="34"/>
      <c r="F19" s="34"/>
      <c r="G19" s="34"/>
      <c r="H19" s="41"/>
      <c r="I19" s="42"/>
      <c r="J19" s="43"/>
      <c r="K19" s="37"/>
      <c r="L19" s="38"/>
    </row>
    <row r="20" spans="1:13" ht="35" thickBot="1" x14ac:dyDescent="0.25">
      <c r="B20" s="11" t="s">
        <v>9</v>
      </c>
      <c r="C20" s="12">
        <v>8</v>
      </c>
      <c r="D20" s="12">
        <v>1</v>
      </c>
      <c r="E20" s="12">
        <v>0</v>
      </c>
      <c r="F20" s="12">
        <v>8</v>
      </c>
      <c r="G20" s="12">
        <v>9</v>
      </c>
      <c r="H20" s="7">
        <f t="shared" si="5"/>
        <v>0.88888888888888884</v>
      </c>
      <c r="I20" s="12">
        <f t="shared" si="6"/>
        <v>1</v>
      </c>
      <c r="J20" s="16">
        <f t="shared" si="2"/>
        <v>0.88888888888888884</v>
      </c>
      <c r="K20" s="22">
        <v>0.95</v>
      </c>
      <c r="L20" s="19">
        <v>3</v>
      </c>
      <c r="M20" t="s">
        <v>22</v>
      </c>
    </row>
    <row r="21" spans="1:13" ht="35" thickBot="1" x14ac:dyDescent="0.25">
      <c r="B21" s="4" t="s">
        <v>11</v>
      </c>
      <c r="C21" s="5">
        <v>8</v>
      </c>
      <c r="D21" s="5">
        <v>0</v>
      </c>
      <c r="E21" s="5">
        <v>0</v>
      </c>
      <c r="F21" s="5">
        <v>8</v>
      </c>
      <c r="G21" s="5">
        <v>8</v>
      </c>
      <c r="H21" s="7">
        <f t="shared" si="5"/>
        <v>1</v>
      </c>
      <c r="I21" s="12">
        <f t="shared" si="6"/>
        <v>1</v>
      </c>
      <c r="J21" s="16">
        <f t="shared" si="2"/>
        <v>1</v>
      </c>
      <c r="K21" s="22">
        <v>0.95</v>
      </c>
      <c r="L21" s="19">
        <v>3</v>
      </c>
    </row>
    <row r="22" spans="1:13" ht="35" thickBot="1" x14ac:dyDescent="0.25">
      <c r="B22" s="6" t="s">
        <v>12</v>
      </c>
      <c r="C22" s="45">
        <v>8</v>
      </c>
      <c r="D22" s="45">
        <v>1</v>
      </c>
      <c r="E22" s="45">
        <v>0</v>
      </c>
      <c r="F22" s="7">
        <v>8</v>
      </c>
      <c r="G22" s="45">
        <v>9</v>
      </c>
      <c r="H22" s="7">
        <f t="shared" si="5"/>
        <v>0.88888888888888884</v>
      </c>
      <c r="I22" s="12">
        <f t="shared" si="6"/>
        <v>1</v>
      </c>
      <c r="J22" s="16">
        <f t="shared" si="2"/>
        <v>0.88888888888888884</v>
      </c>
      <c r="K22" s="22">
        <v>0.86</v>
      </c>
      <c r="L22" s="19">
        <v>9.1</v>
      </c>
      <c r="M22" t="s">
        <v>22</v>
      </c>
    </row>
    <row r="23" spans="1:13" ht="17" thickBot="1" x14ac:dyDescent="0.25">
      <c r="A23" s="1" t="s">
        <v>23</v>
      </c>
      <c r="B23" s="34"/>
      <c r="C23" s="34"/>
      <c r="D23" s="34"/>
      <c r="E23" s="34"/>
      <c r="F23" s="34"/>
      <c r="G23" s="34"/>
      <c r="H23" s="35"/>
      <c r="I23" s="44"/>
      <c r="J23" s="36"/>
      <c r="K23" s="37"/>
      <c r="L23" s="38"/>
    </row>
    <row r="24" spans="1:13" ht="35" thickBot="1" x14ac:dyDescent="0.25">
      <c r="B24" s="11" t="s">
        <v>9</v>
      </c>
      <c r="C24" s="12">
        <v>9</v>
      </c>
      <c r="D24" s="12">
        <v>0</v>
      </c>
      <c r="E24" s="12">
        <v>0</v>
      </c>
      <c r="F24" s="12">
        <v>9</v>
      </c>
      <c r="G24" s="12">
        <v>9</v>
      </c>
      <c r="H24" s="12">
        <f t="shared" si="5"/>
        <v>1</v>
      </c>
      <c r="I24" s="12">
        <f t="shared" si="6"/>
        <v>1</v>
      </c>
      <c r="J24" s="18">
        <f t="shared" si="2"/>
        <v>1</v>
      </c>
      <c r="K24" s="22">
        <v>0.89</v>
      </c>
      <c r="L24" s="19">
        <v>8.9</v>
      </c>
    </row>
    <row r="25" spans="1:13" ht="34" x14ac:dyDescent="0.2">
      <c r="B25" s="4" t="s">
        <v>11</v>
      </c>
      <c r="C25" s="5">
        <v>9</v>
      </c>
      <c r="D25" s="5">
        <v>0</v>
      </c>
      <c r="E25" s="5">
        <v>0</v>
      </c>
      <c r="F25" s="5">
        <v>9</v>
      </c>
      <c r="G25" s="5">
        <v>9</v>
      </c>
      <c r="H25" s="5">
        <f t="shared" si="5"/>
        <v>1</v>
      </c>
      <c r="I25" s="12">
        <f t="shared" si="6"/>
        <v>1</v>
      </c>
      <c r="J25" s="16">
        <f t="shared" si="2"/>
        <v>1</v>
      </c>
      <c r="K25" s="22">
        <v>0.89</v>
      </c>
      <c r="L25" s="19">
        <v>8.9</v>
      </c>
    </row>
    <row r="26" spans="1:13" ht="35" thickBot="1" x14ac:dyDescent="0.25">
      <c r="B26" s="6" t="s">
        <v>12</v>
      </c>
      <c r="C26" s="45">
        <v>9</v>
      </c>
      <c r="D26" s="45">
        <v>1</v>
      </c>
      <c r="E26" s="45">
        <v>0</v>
      </c>
      <c r="F26" s="7">
        <v>9</v>
      </c>
      <c r="G26" s="45">
        <v>10</v>
      </c>
      <c r="H26" s="7">
        <f t="shared" si="5"/>
        <v>0.9</v>
      </c>
      <c r="I26" s="7">
        <f t="shared" si="6"/>
        <v>1</v>
      </c>
      <c r="J26" s="17">
        <f t="shared" si="2"/>
        <v>0.9</v>
      </c>
      <c r="K26" s="22">
        <v>0.89</v>
      </c>
      <c r="L26" s="19">
        <v>8.9</v>
      </c>
      <c r="M26" t="s">
        <v>24</v>
      </c>
    </row>
    <row r="27" spans="1:13" ht="17" thickBot="1" x14ac:dyDescent="0.25">
      <c r="A27" s="1" t="s">
        <v>25</v>
      </c>
      <c r="B27" s="34"/>
      <c r="C27" s="34"/>
      <c r="D27" s="34"/>
      <c r="E27" s="34"/>
      <c r="F27" s="34"/>
      <c r="G27" s="34"/>
      <c r="H27" s="35"/>
      <c r="I27" s="44"/>
      <c r="J27" s="36"/>
      <c r="K27" s="37"/>
      <c r="L27" s="38"/>
    </row>
    <row r="28" spans="1:13" ht="35" thickBot="1" x14ac:dyDescent="0.25">
      <c r="B28" s="11" t="s">
        <v>9</v>
      </c>
      <c r="C28" s="12">
        <v>8</v>
      </c>
      <c r="D28" s="12">
        <v>1</v>
      </c>
      <c r="E28" s="12">
        <v>0</v>
      </c>
      <c r="F28" s="12">
        <v>8</v>
      </c>
      <c r="G28" s="12">
        <v>9</v>
      </c>
      <c r="H28" s="12">
        <f t="shared" ref="H28:H30" si="7">C28/(C28+D28)</f>
        <v>0.88888888888888884</v>
      </c>
      <c r="I28" s="12">
        <f t="shared" ref="I28:I30" si="8">C28/(C28+E28)</f>
        <v>1</v>
      </c>
      <c r="J28" s="18">
        <f t="shared" ref="J28:J30" si="9" xml:space="preserve"> C28/(C28+D28+E28)</f>
        <v>0.88888888888888884</v>
      </c>
      <c r="K28" s="22">
        <v>0.86</v>
      </c>
      <c r="L28" s="19">
        <v>2.9</v>
      </c>
      <c r="M28" t="s">
        <v>26</v>
      </c>
    </row>
    <row r="29" spans="1:13" ht="34" x14ac:dyDescent="0.2">
      <c r="B29" s="4" t="s">
        <v>11</v>
      </c>
      <c r="C29" s="12">
        <v>8</v>
      </c>
      <c r="D29" s="12">
        <v>1</v>
      </c>
      <c r="E29" s="12">
        <v>0</v>
      </c>
      <c r="F29" s="12">
        <v>8</v>
      </c>
      <c r="G29" s="12">
        <v>9</v>
      </c>
      <c r="H29" s="5">
        <f t="shared" si="7"/>
        <v>0.88888888888888884</v>
      </c>
      <c r="I29" s="5">
        <f t="shared" si="8"/>
        <v>1</v>
      </c>
      <c r="J29" s="16">
        <f t="shared" si="9"/>
        <v>0.88888888888888884</v>
      </c>
      <c r="K29" s="22">
        <v>0.86</v>
      </c>
      <c r="L29" s="19">
        <v>2.9</v>
      </c>
      <c r="M29" t="s">
        <v>26</v>
      </c>
    </row>
    <row r="30" spans="1:13" ht="35" thickBot="1" x14ac:dyDescent="0.25">
      <c r="B30" s="6" t="s">
        <v>12</v>
      </c>
      <c r="C30" s="45">
        <v>8</v>
      </c>
      <c r="D30" s="45">
        <v>1</v>
      </c>
      <c r="E30" s="45">
        <v>0</v>
      </c>
      <c r="F30" s="7">
        <v>8</v>
      </c>
      <c r="G30" s="45">
        <v>9</v>
      </c>
      <c r="H30" s="7">
        <f t="shared" si="7"/>
        <v>0.88888888888888884</v>
      </c>
      <c r="I30" s="7">
        <f t="shared" si="8"/>
        <v>1</v>
      </c>
      <c r="J30" s="17">
        <f t="shared" si="9"/>
        <v>0.88888888888888884</v>
      </c>
      <c r="K30" s="22">
        <v>0.86</v>
      </c>
      <c r="L30" s="19">
        <v>2.9</v>
      </c>
      <c r="M30" t="s">
        <v>27</v>
      </c>
    </row>
    <row r="31" spans="1:13" ht="17" thickBot="1" x14ac:dyDescent="0.25">
      <c r="A31" s="1" t="s">
        <v>29</v>
      </c>
      <c r="B31" s="34"/>
      <c r="C31" s="34"/>
      <c r="D31" s="34"/>
      <c r="E31" s="34"/>
      <c r="F31" s="34"/>
      <c r="G31" s="34"/>
      <c r="H31" s="35"/>
      <c r="I31" s="44"/>
      <c r="J31" s="36"/>
      <c r="K31" s="37"/>
      <c r="L31" s="38"/>
    </row>
    <row r="32" spans="1:13" ht="35" thickBot="1" x14ac:dyDescent="0.25">
      <c r="B32" s="11" t="s">
        <v>9</v>
      </c>
      <c r="C32" s="12">
        <v>18</v>
      </c>
      <c r="D32" s="12">
        <v>1</v>
      </c>
      <c r="E32" s="12">
        <v>0</v>
      </c>
      <c r="F32" s="12">
        <v>18</v>
      </c>
      <c r="G32" s="12">
        <v>19</v>
      </c>
      <c r="H32" s="12">
        <f t="shared" ref="H32:H34" si="10">C32/(C32+D32)</f>
        <v>0.94736842105263153</v>
      </c>
      <c r="I32" s="12">
        <f t="shared" ref="I32:I34" si="11">C32/(C32+E32)</f>
        <v>1</v>
      </c>
      <c r="J32" s="18">
        <f t="shared" ref="J32:J34" si="12" xml:space="preserve"> C32/(C32+D32+E32)</f>
        <v>0.94736842105263153</v>
      </c>
      <c r="K32" s="22">
        <v>0.91</v>
      </c>
      <c r="L32" s="19">
        <v>8.5</v>
      </c>
      <c r="M32" t="s">
        <v>28</v>
      </c>
    </row>
    <row r="33" spans="2:12" ht="34" x14ac:dyDescent="0.2">
      <c r="B33" s="4" t="s">
        <v>11</v>
      </c>
      <c r="C33" s="12">
        <v>18</v>
      </c>
      <c r="D33" s="12">
        <v>1</v>
      </c>
      <c r="E33" s="12">
        <v>0</v>
      </c>
      <c r="F33" s="12">
        <v>18</v>
      </c>
      <c r="G33" s="12">
        <v>19</v>
      </c>
      <c r="H33" s="5">
        <f t="shared" si="10"/>
        <v>0.94736842105263153</v>
      </c>
      <c r="I33" s="5">
        <f t="shared" si="11"/>
        <v>1</v>
      </c>
      <c r="J33" s="16">
        <f t="shared" si="12"/>
        <v>0.94736842105263153</v>
      </c>
      <c r="K33" s="22">
        <v>0.91</v>
      </c>
      <c r="L33" s="19">
        <v>7</v>
      </c>
    </row>
    <row r="34" spans="2:12" ht="35" thickBot="1" x14ac:dyDescent="0.25">
      <c r="B34" s="6" t="s">
        <v>12</v>
      </c>
      <c r="C34" s="45">
        <v>18</v>
      </c>
      <c r="D34" s="45">
        <v>0</v>
      </c>
      <c r="E34" s="45">
        <v>0</v>
      </c>
      <c r="F34" s="7">
        <v>18</v>
      </c>
      <c r="G34" s="45">
        <v>18</v>
      </c>
      <c r="H34" s="7">
        <f t="shared" si="10"/>
        <v>1</v>
      </c>
      <c r="I34" s="7">
        <f t="shared" si="11"/>
        <v>1</v>
      </c>
      <c r="J34" s="17">
        <f t="shared" si="12"/>
        <v>1</v>
      </c>
      <c r="K34" s="23">
        <v>0.91</v>
      </c>
      <c r="L34" s="20">
        <v>7</v>
      </c>
    </row>
    <row r="36" spans="2:12" ht="17" thickBot="1" x14ac:dyDescent="0.25"/>
    <row r="37" spans="2:12" x14ac:dyDescent="0.2">
      <c r="C37" s="26" t="s">
        <v>30</v>
      </c>
      <c r="D37" s="27"/>
      <c r="E37" s="27" t="s">
        <v>31</v>
      </c>
      <c r="F37" s="27"/>
      <c r="G37" s="27" t="s">
        <v>32</v>
      </c>
      <c r="H37" s="27"/>
      <c r="I37" s="27" t="s">
        <v>33</v>
      </c>
      <c r="J37" s="27"/>
      <c r="K37" s="28" t="s">
        <v>36</v>
      </c>
    </row>
    <row r="38" spans="2:12" ht="17" thickBot="1" x14ac:dyDescent="0.25">
      <c r="C38" s="8">
        <v>0.94171207700000004</v>
      </c>
      <c r="D38" s="9"/>
      <c r="E38" s="9">
        <f>(I4+I5+I6+I8+I9+I10+I12+I13+I14+I16+I17+I18+I20+I21+I22+I24+I25+I26+I28+I29+I30+I32+I33+I34)/24</f>
        <v>1</v>
      </c>
      <c r="F38" s="9"/>
      <c r="G38" s="9">
        <f>(J34+J33+J32+J30+J29+J28+J26+J25+J24+J22+J18+J20++J17+J16+J14+J13+J12+J10+J9+J8+J6+J5+J4)/24</f>
        <v>0.90004541024277851</v>
      </c>
      <c r="H38" s="9"/>
      <c r="I38" s="9">
        <f>(K4+K5+K6+K8+K9+K10+K12+K13+K14+K16+K17+K18+K20+K21+K22+K24+K25+K26+K28+K29+K30+K32+K33+K34)/24</f>
        <v>0.88999999999999979</v>
      </c>
      <c r="J38" s="9"/>
      <c r="K38" s="10">
        <f>(L4+L5+L6+L8+L9+L10+L12+L13+L14+L16+L17+L18+L20+L21+L22+L24+L25+L26+L28+L29+L30+L32+L33+L34)/24</f>
        <v>6.6750000000000007</v>
      </c>
    </row>
    <row r="40" spans="2:12" x14ac:dyDescent="0.2">
      <c r="B40" t="s">
        <v>34</v>
      </c>
    </row>
    <row r="41" spans="2:12" x14ac:dyDescent="0.2">
      <c r="B41" t="s">
        <v>35</v>
      </c>
    </row>
    <row r="42" spans="2:12" x14ac:dyDescent="0.2">
      <c r="E42" s="13"/>
      <c r="F42" s="14"/>
      <c r="G42" s="14"/>
      <c r="H42" s="14"/>
    </row>
    <row r="43" spans="2:12" x14ac:dyDescent="0.2">
      <c r="E43" s="13"/>
      <c r="F43" s="13"/>
      <c r="G43" s="13"/>
      <c r="H43" s="13"/>
    </row>
    <row r="44" spans="2:12" x14ac:dyDescent="0.2">
      <c r="E44" s="13"/>
      <c r="F44" s="13"/>
      <c r="G44" s="13"/>
      <c r="H44" s="13"/>
    </row>
    <row r="45" spans="2:12" x14ac:dyDescent="0.2">
      <c r="E45" s="13"/>
      <c r="F45" s="13"/>
      <c r="G45" s="13"/>
      <c r="H45" s="13"/>
    </row>
    <row r="46" spans="2:12" x14ac:dyDescent="0.2">
      <c r="E46" s="13"/>
      <c r="F46" s="13"/>
      <c r="G46" s="13"/>
      <c r="H46" s="13"/>
    </row>
    <row r="47" spans="2:12" x14ac:dyDescent="0.2">
      <c r="E47" s="13"/>
      <c r="F47" s="13"/>
      <c r="G47" s="13"/>
      <c r="H47" s="13"/>
    </row>
    <row r="48" spans="2:12" x14ac:dyDescent="0.2">
      <c r="E48" s="13"/>
      <c r="F48" s="13"/>
      <c r="G48" s="13"/>
      <c r="H48" s="13"/>
    </row>
    <row r="49" spans="5:8" x14ac:dyDescent="0.2">
      <c r="E49" s="13"/>
      <c r="F49" s="13"/>
      <c r="G49" s="13"/>
      <c r="H49" s="13"/>
    </row>
    <row r="50" spans="5:8" x14ac:dyDescent="0.2">
      <c r="E50" s="13"/>
      <c r="F50" s="13"/>
      <c r="G50" s="13"/>
      <c r="H5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208D-2293-5643-BAC5-FF76B0437262}">
  <dimension ref="A1:M37"/>
  <sheetViews>
    <sheetView topLeftCell="A17" zoomScaleNormal="150" workbookViewId="0">
      <selection activeCell="B37" sqref="B37"/>
    </sheetView>
  </sheetViews>
  <sheetFormatPr baseColWidth="10" defaultRowHeight="16" x14ac:dyDescent="0.2"/>
  <cols>
    <col min="2" max="2" width="41.5" customWidth="1"/>
    <col min="3" max="3" width="17.33203125" bestFit="1" customWidth="1"/>
    <col min="4" max="4" width="11.5" bestFit="1" customWidth="1"/>
    <col min="5" max="5" width="14.83203125" bestFit="1" customWidth="1"/>
    <col min="6" max="6" width="15.6640625" bestFit="1" customWidth="1"/>
    <col min="7" max="7" width="17" bestFit="1" customWidth="1"/>
    <col min="8" max="10" width="11.6640625" bestFit="1" customWidth="1"/>
    <col min="11" max="11" width="18.5" bestFit="1" customWidth="1"/>
    <col min="12" max="12" width="29.83203125" bestFit="1" customWidth="1"/>
    <col min="13" max="13" width="75" bestFit="1" customWidth="1"/>
  </cols>
  <sheetData>
    <row r="1" spans="1:13" ht="17" thickBot="1" x14ac:dyDescent="0.25">
      <c r="A1" s="1" t="s">
        <v>8</v>
      </c>
      <c r="F1" t="s">
        <v>17</v>
      </c>
      <c r="L1" s="24"/>
    </row>
    <row r="2" spans="1:13" x14ac:dyDescent="0.2">
      <c r="B2" s="2" t="s">
        <v>0</v>
      </c>
      <c r="C2" s="48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10</v>
      </c>
      <c r="I2" s="3" t="s">
        <v>6</v>
      </c>
      <c r="J2" s="15" t="s">
        <v>7</v>
      </c>
      <c r="K2" s="21" t="s">
        <v>33</v>
      </c>
      <c r="L2" s="25" t="s">
        <v>37</v>
      </c>
    </row>
    <row r="3" spans="1:13" ht="17" x14ac:dyDescent="0.2">
      <c r="B3" s="4" t="s">
        <v>9</v>
      </c>
      <c r="C3" s="49">
        <v>0</v>
      </c>
      <c r="D3" s="5">
        <v>0</v>
      </c>
      <c r="E3" s="5">
        <v>6</v>
      </c>
      <c r="F3" s="5">
        <v>6</v>
      </c>
      <c r="G3" s="5">
        <v>0</v>
      </c>
      <c r="H3" s="5">
        <v>0</v>
      </c>
      <c r="I3" s="5">
        <v>0</v>
      </c>
      <c r="J3" s="16">
        <v>0</v>
      </c>
      <c r="K3" s="22">
        <v>0.47</v>
      </c>
      <c r="L3" s="19">
        <v>2</v>
      </c>
      <c r="M3" t="s">
        <v>38</v>
      </c>
    </row>
    <row r="4" spans="1:13" ht="17" x14ac:dyDescent="0.2">
      <c r="B4" s="4" t="s">
        <v>11</v>
      </c>
      <c r="C4" s="49">
        <v>1</v>
      </c>
      <c r="D4" s="5">
        <v>0</v>
      </c>
      <c r="E4" s="5">
        <v>5</v>
      </c>
      <c r="F4" s="5">
        <v>6</v>
      </c>
      <c r="G4" s="5">
        <v>18</v>
      </c>
      <c r="H4" s="5">
        <f>C4/(C4+D4)</f>
        <v>1</v>
      </c>
      <c r="I4" s="5">
        <f>C4/(C4+E4)</f>
        <v>0.16666666666666666</v>
      </c>
      <c r="J4" s="16">
        <f xml:space="preserve"> C4/(C4+D4+E4)</f>
        <v>0.16666666666666666</v>
      </c>
      <c r="K4" s="22">
        <v>0.65</v>
      </c>
      <c r="L4" s="19">
        <v>2.6</v>
      </c>
    </row>
    <row r="5" spans="1:13" ht="18" thickBot="1" x14ac:dyDescent="0.25">
      <c r="B5" s="6" t="s">
        <v>12</v>
      </c>
      <c r="C5" s="50">
        <v>2</v>
      </c>
      <c r="D5" s="7">
        <v>0</v>
      </c>
      <c r="E5" s="7">
        <v>4</v>
      </c>
      <c r="F5" s="7">
        <v>6</v>
      </c>
      <c r="G5" s="7">
        <v>18</v>
      </c>
      <c r="H5" s="7">
        <f>C5/(C5+D5)</f>
        <v>1</v>
      </c>
      <c r="I5" s="7">
        <f>C5/(C5+E5)</f>
        <v>0.33333333333333331</v>
      </c>
      <c r="J5" s="17">
        <f xml:space="preserve"> C5/(C5+D5+E5)</f>
        <v>0.33333333333333331</v>
      </c>
      <c r="K5" s="22">
        <v>0.7</v>
      </c>
      <c r="L5" s="19">
        <v>2</v>
      </c>
    </row>
    <row r="6" spans="1:13" ht="17" thickBot="1" x14ac:dyDescent="0.25">
      <c r="A6" s="1" t="s">
        <v>13</v>
      </c>
      <c r="B6" s="53"/>
      <c r="C6" s="29"/>
      <c r="D6" s="29"/>
      <c r="E6" s="29"/>
      <c r="F6" s="29"/>
      <c r="G6" s="29"/>
      <c r="H6" s="30"/>
      <c r="I6" s="30"/>
      <c r="J6" s="31"/>
      <c r="K6" s="32"/>
      <c r="L6" s="33"/>
    </row>
    <row r="7" spans="1:13" ht="18" thickBot="1" x14ac:dyDescent="0.25">
      <c r="B7" s="61" t="s">
        <v>9</v>
      </c>
      <c r="C7" s="56">
        <v>42</v>
      </c>
      <c r="D7" s="57">
        <v>0</v>
      </c>
      <c r="E7" s="57">
        <v>0</v>
      </c>
      <c r="F7" s="57">
        <v>58</v>
      </c>
      <c r="G7" s="57">
        <v>20</v>
      </c>
      <c r="H7" s="62">
        <f t="shared" ref="H7:H9" si="0">C7/(C7+D7)</f>
        <v>1</v>
      </c>
      <c r="I7" s="62">
        <f>C7/(C7+E7)</f>
        <v>1</v>
      </c>
      <c r="J7" s="63">
        <f xml:space="preserve"> C7/(C7+D7+E7)</f>
        <v>1</v>
      </c>
      <c r="K7" s="59">
        <v>0.72</v>
      </c>
      <c r="L7" s="60">
        <v>2</v>
      </c>
    </row>
    <row r="8" spans="1:13" ht="18" thickBot="1" x14ac:dyDescent="0.25">
      <c r="B8" s="4" t="s">
        <v>11</v>
      </c>
      <c r="C8" s="49">
        <v>42</v>
      </c>
      <c r="D8" s="5">
        <v>0</v>
      </c>
      <c r="E8" s="5">
        <v>17</v>
      </c>
      <c r="F8" s="5">
        <v>58</v>
      </c>
      <c r="G8" s="5">
        <v>42</v>
      </c>
      <c r="H8" s="7">
        <f t="shared" si="0"/>
        <v>1</v>
      </c>
      <c r="I8" s="7">
        <f t="shared" ref="I8:I9" si="1">C8/(C8+E8)</f>
        <v>0.71186440677966101</v>
      </c>
      <c r="J8" s="17">
        <f xml:space="preserve"> C8/(C8+D8+E8)</f>
        <v>0.71186440677966101</v>
      </c>
      <c r="K8" s="22">
        <v>0.77</v>
      </c>
      <c r="L8" s="19">
        <v>2</v>
      </c>
    </row>
    <row r="9" spans="1:13" ht="18" thickBot="1" x14ac:dyDescent="0.25">
      <c r="B9" s="6" t="s">
        <v>12</v>
      </c>
      <c r="C9" s="51">
        <v>51</v>
      </c>
      <c r="D9" s="45">
        <v>0</v>
      </c>
      <c r="E9" s="45">
        <v>7</v>
      </c>
      <c r="F9" s="45">
        <v>58</v>
      </c>
      <c r="G9" s="45">
        <v>51</v>
      </c>
      <c r="H9" s="7">
        <f t="shared" si="0"/>
        <v>1</v>
      </c>
      <c r="I9" s="7">
        <f t="shared" si="1"/>
        <v>0.87931034482758619</v>
      </c>
      <c r="J9" s="17">
        <f t="shared" ref="J9:J25" si="2" xml:space="preserve"> C9/(C9+D9+E9)</f>
        <v>0.87931034482758619</v>
      </c>
      <c r="K9" s="22">
        <v>0.76</v>
      </c>
      <c r="L9" s="19">
        <v>2</v>
      </c>
    </row>
    <row r="10" spans="1:13" ht="17" thickBot="1" x14ac:dyDescent="0.25">
      <c r="A10" s="1" t="s">
        <v>43</v>
      </c>
      <c r="B10" s="54"/>
      <c r="C10" s="34"/>
      <c r="D10" s="34"/>
      <c r="E10" s="34"/>
      <c r="F10" s="34"/>
      <c r="G10" s="34"/>
      <c r="H10" s="35"/>
      <c r="I10" s="35"/>
      <c r="J10" s="36"/>
      <c r="K10" s="37"/>
      <c r="L10" s="38"/>
    </row>
    <row r="11" spans="1:13" ht="17" x14ac:dyDescent="0.2">
      <c r="B11" s="55" t="s">
        <v>9</v>
      </c>
      <c r="C11" s="56">
        <v>35</v>
      </c>
      <c r="D11" s="57">
        <v>0</v>
      </c>
      <c r="E11" s="57">
        <v>6</v>
      </c>
      <c r="F11" s="57">
        <v>41</v>
      </c>
      <c r="G11" s="57">
        <v>35</v>
      </c>
      <c r="H11" s="57">
        <f t="shared" ref="H11:H13" si="3">C11/(C11+D11)</f>
        <v>1</v>
      </c>
      <c r="I11" s="57">
        <f t="shared" ref="I11:I13" si="4">C11/(C11+E11)</f>
        <v>0.85365853658536583</v>
      </c>
      <c r="J11" s="58">
        <f t="shared" si="2"/>
        <v>0.85365853658536583</v>
      </c>
      <c r="K11" s="59">
        <v>0.68</v>
      </c>
      <c r="L11" s="60">
        <v>2.2000000000000002</v>
      </c>
    </row>
    <row r="12" spans="1:13" ht="17" x14ac:dyDescent="0.2">
      <c r="B12" s="4" t="s">
        <v>11</v>
      </c>
      <c r="C12" s="64">
        <v>28</v>
      </c>
      <c r="D12" s="65">
        <v>0</v>
      </c>
      <c r="E12" s="65">
        <v>10</v>
      </c>
      <c r="F12" s="65">
        <v>41</v>
      </c>
      <c r="G12" s="65">
        <v>28</v>
      </c>
      <c r="H12" s="5">
        <f t="shared" si="3"/>
        <v>1</v>
      </c>
      <c r="I12" s="5">
        <f t="shared" si="4"/>
        <v>0.73684210526315785</v>
      </c>
      <c r="J12" s="16">
        <f t="shared" si="2"/>
        <v>0.73684210526315785</v>
      </c>
      <c r="K12" s="22">
        <v>0.7</v>
      </c>
      <c r="L12" s="19">
        <v>2.2999999999999998</v>
      </c>
    </row>
    <row r="13" spans="1:13" ht="18" thickBot="1" x14ac:dyDescent="0.25">
      <c r="B13" s="6" t="s">
        <v>12</v>
      </c>
      <c r="C13" s="66">
        <v>31</v>
      </c>
      <c r="D13" s="67">
        <v>0</v>
      </c>
      <c r="E13" s="67">
        <v>8</v>
      </c>
      <c r="F13" s="62">
        <v>41</v>
      </c>
      <c r="G13" s="67">
        <v>31</v>
      </c>
      <c r="H13" s="7">
        <f t="shared" si="3"/>
        <v>1</v>
      </c>
      <c r="I13" s="7">
        <f t="shared" si="4"/>
        <v>0.79487179487179482</v>
      </c>
      <c r="J13" s="17">
        <f t="shared" si="2"/>
        <v>0.79487179487179482</v>
      </c>
      <c r="K13" s="22">
        <v>0.71</v>
      </c>
      <c r="L13" s="19">
        <v>2.2999999999999998</v>
      </c>
    </row>
    <row r="14" spans="1:13" ht="17" thickBot="1" x14ac:dyDescent="0.25">
      <c r="A14" s="1" t="s">
        <v>20</v>
      </c>
      <c r="B14" s="54"/>
      <c r="C14" s="34"/>
      <c r="D14" s="34"/>
      <c r="E14" s="34"/>
      <c r="F14" s="34"/>
      <c r="G14" s="34"/>
      <c r="H14" s="39"/>
      <c r="I14" s="39"/>
      <c r="J14" s="40"/>
      <c r="K14" s="37"/>
      <c r="L14" s="38"/>
    </row>
    <row r="15" spans="1:13" ht="18" thickBot="1" x14ac:dyDescent="0.25">
      <c r="B15" s="11" t="s">
        <v>9</v>
      </c>
      <c r="C15" s="46">
        <v>178</v>
      </c>
      <c r="D15" s="12">
        <v>0</v>
      </c>
      <c r="E15" s="12">
        <v>3</v>
      </c>
      <c r="F15" s="12">
        <v>179</v>
      </c>
      <c r="G15" s="12">
        <v>178</v>
      </c>
      <c r="H15" s="12">
        <f t="shared" ref="H15:H25" si="5">C15/(C15+D15)</f>
        <v>1</v>
      </c>
      <c r="I15" s="12">
        <f t="shared" ref="I15:I25" si="6">C15/(C15+E15)</f>
        <v>0.98342541436464093</v>
      </c>
      <c r="J15" s="18">
        <f t="shared" si="2"/>
        <v>0.98342541436464093</v>
      </c>
      <c r="K15" s="22">
        <v>0.78</v>
      </c>
      <c r="L15" s="19">
        <v>1</v>
      </c>
      <c r="M15" t="s">
        <v>39</v>
      </c>
    </row>
    <row r="16" spans="1:13" ht="18" thickBot="1" x14ac:dyDescent="0.25">
      <c r="B16" s="4" t="s">
        <v>11</v>
      </c>
      <c r="C16" s="49">
        <v>168</v>
      </c>
      <c r="D16" s="5">
        <v>0</v>
      </c>
      <c r="E16" s="5">
        <v>11</v>
      </c>
      <c r="F16" s="5">
        <v>179</v>
      </c>
      <c r="G16" s="5">
        <v>168</v>
      </c>
      <c r="H16" s="5">
        <f t="shared" si="5"/>
        <v>1</v>
      </c>
      <c r="I16" s="12">
        <f t="shared" si="6"/>
        <v>0.93854748603351956</v>
      </c>
      <c r="J16" s="16">
        <f t="shared" si="2"/>
        <v>0.93854748603351956</v>
      </c>
      <c r="K16" s="22">
        <v>0.78</v>
      </c>
      <c r="L16" s="19">
        <v>1</v>
      </c>
    </row>
    <row r="17" spans="1:13" ht="18" thickBot="1" x14ac:dyDescent="0.25">
      <c r="B17" s="6" t="s">
        <v>12</v>
      </c>
      <c r="C17" s="51">
        <v>176</v>
      </c>
      <c r="D17" s="45">
        <v>0</v>
      </c>
      <c r="E17" s="45">
        <v>5</v>
      </c>
      <c r="F17" s="7">
        <v>179</v>
      </c>
      <c r="G17" s="45">
        <v>176</v>
      </c>
      <c r="H17" s="7">
        <f t="shared" si="5"/>
        <v>1</v>
      </c>
      <c r="I17" s="12">
        <f t="shared" si="6"/>
        <v>0.97237569060773477</v>
      </c>
      <c r="J17" s="16">
        <f t="shared" si="2"/>
        <v>0.97237569060773477</v>
      </c>
      <c r="K17" s="22">
        <v>0.78</v>
      </c>
      <c r="L17" s="19">
        <v>1</v>
      </c>
      <c r="M17" t="s">
        <v>40</v>
      </c>
    </row>
    <row r="18" spans="1:13" ht="17" thickBot="1" x14ac:dyDescent="0.25">
      <c r="A18" s="1" t="s">
        <v>21</v>
      </c>
      <c r="B18" s="54"/>
      <c r="C18" s="34"/>
      <c r="D18" s="34"/>
      <c r="E18" s="34"/>
      <c r="F18" s="34"/>
      <c r="G18" s="34"/>
      <c r="H18" s="41"/>
      <c r="I18" s="42"/>
      <c r="J18" s="43"/>
      <c r="K18" s="37"/>
      <c r="L18" s="38"/>
    </row>
    <row r="19" spans="1:13" ht="18" thickBot="1" x14ac:dyDescent="0.25">
      <c r="B19" s="11" t="s">
        <v>9</v>
      </c>
      <c r="C19" s="46">
        <v>236</v>
      </c>
      <c r="D19" s="12">
        <v>0</v>
      </c>
      <c r="E19" s="12">
        <v>0</v>
      </c>
      <c r="F19" s="12">
        <v>234</v>
      </c>
      <c r="G19" s="12">
        <v>236</v>
      </c>
      <c r="H19" s="7">
        <f t="shared" si="5"/>
        <v>1</v>
      </c>
      <c r="I19" s="12">
        <f t="shared" si="6"/>
        <v>1</v>
      </c>
      <c r="J19" s="16">
        <f t="shared" si="2"/>
        <v>1</v>
      </c>
      <c r="K19" s="22">
        <v>0.84</v>
      </c>
      <c r="L19" s="19">
        <v>1.3</v>
      </c>
      <c r="M19" t="s">
        <v>41</v>
      </c>
    </row>
    <row r="20" spans="1:13" ht="18" thickBot="1" x14ac:dyDescent="0.25">
      <c r="B20" s="4" t="s">
        <v>11</v>
      </c>
      <c r="C20" s="49">
        <v>220</v>
      </c>
      <c r="D20" s="5">
        <v>0</v>
      </c>
      <c r="E20" s="5">
        <v>14</v>
      </c>
      <c r="F20" s="5">
        <v>234</v>
      </c>
      <c r="G20" s="5">
        <v>220</v>
      </c>
      <c r="H20" s="7">
        <f t="shared" si="5"/>
        <v>1</v>
      </c>
      <c r="I20" s="12">
        <f t="shared" si="6"/>
        <v>0.94017094017094016</v>
      </c>
      <c r="J20" s="16">
        <f t="shared" si="2"/>
        <v>0.94017094017094016</v>
      </c>
      <c r="K20" s="22">
        <v>0.85</v>
      </c>
      <c r="L20" s="19">
        <v>1.2</v>
      </c>
    </row>
    <row r="21" spans="1:13" ht="18" thickBot="1" x14ac:dyDescent="0.25">
      <c r="B21" s="6" t="s">
        <v>12</v>
      </c>
      <c r="C21" s="51">
        <v>233</v>
      </c>
      <c r="D21" s="45">
        <v>0</v>
      </c>
      <c r="E21" s="45">
        <v>6</v>
      </c>
      <c r="F21" s="7">
        <v>234</v>
      </c>
      <c r="G21" s="45">
        <v>233</v>
      </c>
      <c r="H21" s="7">
        <f t="shared" si="5"/>
        <v>1</v>
      </c>
      <c r="I21" s="12">
        <f t="shared" si="6"/>
        <v>0.97489539748953979</v>
      </c>
      <c r="J21" s="16">
        <f t="shared" si="2"/>
        <v>0.97489539748953979</v>
      </c>
      <c r="K21" s="22">
        <v>0.85</v>
      </c>
      <c r="L21" s="19">
        <v>1.3</v>
      </c>
    </row>
    <row r="22" spans="1:13" ht="17" thickBot="1" x14ac:dyDescent="0.25">
      <c r="A22" s="1" t="s">
        <v>23</v>
      </c>
      <c r="B22" s="54"/>
      <c r="C22" s="34"/>
      <c r="D22" s="34"/>
      <c r="E22" s="34"/>
      <c r="F22" s="34"/>
      <c r="G22" s="34"/>
      <c r="H22" s="35"/>
      <c r="I22" s="44"/>
      <c r="J22" s="36"/>
      <c r="K22" s="37"/>
      <c r="L22" s="38"/>
    </row>
    <row r="23" spans="1:13" ht="18" thickBot="1" x14ac:dyDescent="0.25">
      <c r="B23" s="11" t="s">
        <v>9</v>
      </c>
      <c r="C23" s="46">
        <v>235</v>
      </c>
      <c r="D23" s="12">
        <v>0</v>
      </c>
      <c r="E23" s="12">
        <v>0</v>
      </c>
      <c r="F23" s="12">
        <v>234</v>
      </c>
      <c r="G23" s="12">
        <v>235</v>
      </c>
      <c r="H23" s="12">
        <f t="shared" si="5"/>
        <v>1</v>
      </c>
      <c r="I23" s="12">
        <f t="shared" si="6"/>
        <v>1</v>
      </c>
      <c r="J23" s="18">
        <f t="shared" si="2"/>
        <v>1</v>
      </c>
      <c r="K23" s="22">
        <v>0.86</v>
      </c>
      <c r="L23" s="19">
        <v>1</v>
      </c>
      <c r="M23" t="s">
        <v>41</v>
      </c>
    </row>
    <row r="24" spans="1:13" ht="17" x14ac:dyDescent="0.2">
      <c r="B24" s="4" t="s">
        <v>11</v>
      </c>
      <c r="C24" s="49">
        <v>232</v>
      </c>
      <c r="D24" s="5">
        <v>0</v>
      </c>
      <c r="E24" s="5">
        <v>3</v>
      </c>
      <c r="F24" s="5">
        <v>234</v>
      </c>
      <c r="G24" s="5">
        <v>232</v>
      </c>
      <c r="H24" s="5">
        <f t="shared" si="5"/>
        <v>1</v>
      </c>
      <c r="I24" s="12">
        <f t="shared" si="6"/>
        <v>0.98723404255319147</v>
      </c>
      <c r="J24" s="16">
        <f t="shared" si="2"/>
        <v>0.98723404255319147</v>
      </c>
      <c r="K24" s="22">
        <v>0.86</v>
      </c>
      <c r="L24" s="19">
        <v>0.9</v>
      </c>
    </row>
    <row r="25" spans="1:13" ht="18" thickBot="1" x14ac:dyDescent="0.25">
      <c r="B25" s="6" t="s">
        <v>12</v>
      </c>
      <c r="C25" s="51">
        <v>235</v>
      </c>
      <c r="D25" s="45">
        <v>0</v>
      </c>
      <c r="E25" s="45">
        <v>1</v>
      </c>
      <c r="F25" s="7">
        <v>234</v>
      </c>
      <c r="G25" s="45">
        <v>235</v>
      </c>
      <c r="H25" s="7">
        <f t="shared" si="5"/>
        <v>1</v>
      </c>
      <c r="I25" s="7">
        <f t="shared" si="6"/>
        <v>0.99576271186440679</v>
      </c>
      <c r="J25" s="17">
        <f t="shared" si="2"/>
        <v>0.99576271186440679</v>
      </c>
      <c r="K25" s="22">
        <v>0.86</v>
      </c>
      <c r="L25" s="19">
        <v>1</v>
      </c>
    </row>
    <row r="26" spans="1:13" ht="17" thickBot="1" x14ac:dyDescent="0.25">
      <c r="A26" s="1" t="s">
        <v>42</v>
      </c>
      <c r="B26" s="54"/>
      <c r="C26" s="34"/>
      <c r="D26" s="34"/>
      <c r="E26" s="34"/>
      <c r="F26" s="34"/>
      <c r="G26" s="34"/>
      <c r="H26" s="35"/>
      <c r="I26" s="44"/>
      <c r="J26" s="36"/>
      <c r="K26" s="37"/>
      <c r="L26" s="38"/>
    </row>
    <row r="27" spans="1:13" ht="17" x14ac:dyDescent="0.2">
      <c r="B27" s="11" t="s">
        <v>9</v>
      </c>
      <c r="C27" s="49">
        <v>236</v>
      </c>
      <c r="D27" s="5">
        <v>0</v>
      </c>
      <c r="E27" s="5">
        <v>0</v>
      </c>
      <c r="F27" s="5">
        <v>234</v>
      </c>
      <c r="G27" s="5">
        <v>236</v>
      </c>
      <c r="H27" s="12">
        <f t="shared" ref="H27:H29" si="7">C27/(C27+D27)</f>
        <v>1</v>
      </c>
      <c r="I27" s="12">
        <f t="shared" ref="I27:I29" si="8">C27/(C27+E27)</f>
        <v>1</v>
      </c>
      <c r="J27" s="18">
        <f t="shared" ref="J27:J29" si="9" xml:space="preserve"> C27/(C27+D27+E27)</f>
        <v>1</v>
      </c>
      <c r="K27" s="22">
        <v>0.86</v>
      </c>
      <c r="L27" s="19">
        <v>1</v>
      </c>
    </row>
    <row r="28" spans="1:13" ht="17" x14ac:dyDescent="0.2">
      <c r="B28" s="4" t="s">
        <v>11</v>
      </c>
      <c r="C28" s="52">
        <v>231</v>
      </c>
      <c r="D28" s="47">
        <v>0</v>
      </c>
      <c r="E28" s="47">
        <v>4</v>
      </c>
      <c r="F28" s="47">
        <v>234</v>
      </c>
      <c r="G28" s="47">
        <v>231</v>
      </c>
      <c r="H28" s="5">
        <f t="shared" si="7"/>
        <v>1</v>
      </c>
      <c r="I28" s="5">
        <f t="shared" si="8"/>
        <v>0.98297872340425529</v>
      </c>
      <c r="J28" s="16">
        <f t="shared" si="9"/>
        <v>0.98297872340425529</v>
      </c>
      <c r="K28" s="22">
        <v>0.86</v>
      </c>
      <c r="L28" s="19">
        <v>1</v>
      </c>
    </row>
    <row r="29" spans="1:13" ht="18" thickBot="1" x14ac:dyDescent="0.25">
      <c r="B29" s="6" t="s">
        <v>12</v>
      </c>
      <c r="C29" s="51">
        <v>235</v>
      </c>
      <c r="D29" s="45">
        <v>0</v>
      </c>
      <c r="E29" s="45">
        <v>0</v>
      </c>
      <c r="F29" s="7">
        <v>234</v>
      </c>
      <c r="G29" s="45">
        <v>9</v>
      </c>
      <c r="H29" s="7">
        <f t="shared" si="7"/>
        <v>1</v>
      </c>
      <c r="I29" s="7">
        <f t="shared" si="8"/>
        <v>1</v>
      </c>
      <c r="J29" s="17">
        <f t="shared" si="9"/>
        <v>1</v>
      </c>
      <c r="K29" s="22">
        <v>0.86</v>
      </c>
      <c r="L29" s="19">
        <v>1</v>
      </c>
    </row>
    <row r="30" spans="1:13" x14ac:dyDescent="0.2">
      <c r="L30" s="24"/>
    </row>
    <row r="31" spans="1:13" ht="17" thickBot="1" x14ac:dyDescent="0.25">
      <c r="L31" s="24"/>
    </row>
    <row r="32" spans="1:13" x14ac:dyDescent="0.2">
      <c r="C32" s="26" t="s">
        <v>30</v>
      </c>
      <c r="D32" s="27"/>
      <c r="E32" s="27" t="s">
        <v>31</v>
      </c>
      <c r="F32" s="27"/>
      <c r="G32" s="27" t="s">
        <v>32</v>
      </c>
      <c r="H32" s="27"/>
      <c r="I32" s="27" t="s">
        <v>33</v>
      </c>
      <c r="J32" s="27"/>
      <c r="K32" s="28" t="s">
        <v>36</v>
      </c>
      <c r="L32" s="24"/>
    </row>
    <row r="33" spans="2:12" ht="17" thickBot="1" x14ac:dyDescent="0.25">
      <c r="C33" s="8">
        <v>0.94171207700000004</v>
      </c>
      <c r="D33" s="9"/>
      <c r="E33" s="9">
        <f>(I3+I4+I5+I7+I8+I9+I11+I12+I13+I15+I16+I17+I19+I20+I21+I23+I24+I25+I27+I28+I29)/24</f>
        <v>0.71883073311732482</v>
      </c>
      <c r="F33" s="9"/>
      <c r="G33" s="9">
        <f>(J29+J28+J27+J25+J24+J23+J21+J17+J19++J16+J15+J13+J12+J11+J9+J8+J7+J5+J4+J3)/24</f>
        <v>0.67965694394353549</v>
      </c>
      <c r="H33" s="9"/>
      <c r="I33" s="9">
        <f>(K3+K4+K5+K7+K8+K9+K11+K12+K13+K15+K16+K17+K19+K20+K21+K23+K24+K25+K27+K28+K29)/24</f>
        <v>0.67499999999999982</v>
      </c>
      <c r="J33" s="9"/>
      <c r="K33" s="10">
        <f>(L3+L4+L5+L7+L8+L9+L11+L12+L13+L15+L16+L17+L19+L20+L21+L23+L24+L25+L27+L28+L29)/24</f>
        <v>1.3375000000000001</v>
      </c>
      <c r="L33" s="24"/>
    </row>
    <row r="34" spans="2:12" x14ac:dyDescent="0.2">
      <c r="L34" s="24"/>
    </row>
    <row r="35" spans="2:12" x14ac:dyDescent="0.2">
      <c r="B35" t="s">
        <v>34</v>
      </c>
      <c r="L35" s="24"/>
    </row>
    <row r="36" spans="2:12" x14ac:dyDescent="0.2">
      <c r="B36" t="s">
        <v>35</v>
      </c>
      <c r="L36" s="24"/>
    </row>
    <row r="37" spans="2:12" ht="27" x14ac:dyDescent="0.35">
      <c r="B37" s="68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Эдуард Козлов</dc:creator>
  <cp:lastModifiedBy>Эдуард Козлов</cp:lastModifiedBy>
  <dcterms:created xsi:type="dcterms:W3CDTF">2025-07-11T11:29:13Z</dcterms:created>
  <dcterms:modified xsi:type="dcterms:W3CDTF">2025-07-15T16:27:31Z</dcterms:modified>
</cp:coreProperties>
</file>