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902374\Documents\KHub\JADBio\2023_10_Confidence_Intervals_BBC\BBC_research_paper\"/>
    </mc:Choice>
  </mc:AlternateContent>
  <xr:revisionPtr revIDLastSave="0" documentId="13_ncr:1_{AA27A492-4469-4C25-9174-3DEDEAFDC2CA}" xr6:coauthVersionLast="47" xr6:coauthVersionMax="47" xr10:uidLastSave="{00000000-0000-0000-0000-000000000000}"/>
  <bookViews>
    <workbookView xWindow="-120" yWindow="-120" windowWidth="29040" windowHeight="17640" firstSheet="1" activeTab="4" xr2:uid="{00000000-000D-0000-FFFF-FFFF00000000}"/>
  </bookViews>
  <sheets>
    <sheet name="preliminary" sheetId="1" r:id="rId1"/>
    <sheet name="simulation_summaries_BBC" sheetId="2" r:id="rId2"/>
    <sheet name="simulation_summaries_MABT" sheetId="3" r:id="rId3"/>
    <sheet name="sim_results" sheetId="6" r:id="rId4"/>
    <sheet name="real_datasets_summaries" sheetId="5" r:id="rId5"/>
    <sheet name="simulation_summaries_all" sheetId="4" r:id="rId6"/>
  </sheets>
  <definedNames>
    <definedName name="_xlnm._FilterDatabase" localSheetId="4" hidden="1">real_datasets_summaries!$A$1:$BB$1</definedName>
    <definedName name="_xlnm._FilterDatabase" localSheetId="3" hidden="1">sim_results!$A$1:$BF$33</definedName>
    <definedName name="_xlnm._FilterDatabase" localSheetId="5" hidden="1">simulation_summaries_all!$A$1:$Z$9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2" i="5" l="1"/>
  <c r="AV11" i="5"/>
  <c r="AV10" i="5"/>
  <c r="AV9" i="5"/>
  <c r="AV8" i="5"/>
  <c r="AV7" i="5"/>
  <c r="AV6" i="5"/>
  <c r="AV5" i="5"/>
  <c r="AV3" i="5"/>
  <c r="AV2" i="5"/>
  <c r="AQ12" i="5"/>
  <c r="AQ11" i="5"/>
  <c r="AQ10" i="5"/>
  <c r="AQ9" i="5"/>
  <c r="AQ8" i="5"/>
  <c r="AQ7" i="5"/>
  <c r="AQ6" i="5"/>
  <c r="AQ5" i="5"/>
  <c r="AQ3" i="5"/>
  <c r="AQ2" i="5"/>
  <c r="AL12" i="5"/>
  <c r="AL11" i="5"/>
  <c r="AL10" i="5"/>
  <c r="AL9" i="5"/>
  <c r="AL8" i="5"/>
  <c r="AL7" i="5"/>
  <c r="AL6" i="5"/>
  <c r="AL5" i="5"/>
  <c r="AL3" i="5"/>
  <c r="AL2" i="5"/>
  <c r="AG12" i="5"/>
  <c r="AG11" i="5"/>
  <c r="AG10" i="5"/>
  <c r="AG9" i="5"/>
  <c r="AG8" i="5"/>
  <c r="AG7" i="5"/>
  <c r="AG6" i="5"/>
  <c r="AG5" i="5"/>
  <c r="AG3" i="5"/>
  <c r="AG2" i="5"/>
  <c r="AB12" i="5"/>
  <c r="AB11" i="5"/>
  <c r="AB10" i="5"/>
  <c r="AB9" i="5"/>
  <c r="AB8" i="5"/>
  <c r="AB7" i="5"/>
  <c r="AB6" i="5"/>
  <c r="AB5" i="5"/>
  <c r="AB3" i="5"/>
  <c r="AB2" i="5"/>
  <c r="W12" i="5"/>
  <c r="W11" i="5"/>
  <c r="W10" i="5"/>
  <c r="W9" i="5"/>
  <c r="W8" i="5"/>
  <c r="W7" i="5"/>
  <c r="W6" i="5"/>
  <c r="W5" i="5"/>
  <c r="W3" i="5"/>
  <c r="W2" i="5"/>
  <c r="P12" i="5"/>
  <c r="P11" i="5"/>
  <c r="P10" i="5"/>
  <c r="P9" i="5"/>
  <c r="P8" i="5"/>
  <c r="P7" i="5"/>
  <c r="P6" i="5"/>
  <c r="P5" i="5"/>
  <c r="P4" i="5"/>
  <c r="P3" i="5"/>
  <c r="P2" i="5"/>
  <c r="J3" i="5"/>
  <c r="J4" i="5"/>
  <c r="J5" i="5"/>
  <c r="J6" i="5"/>
  <c r="J7" i="5"/>
  <c r="J8" i="5"/>
  <c r="J9" i="5"/>
  <c r="J10" i="5"/>
  <c r="J11" i="5"/>
  <c r="J12" i="5"/>
  <c r="J2" i="5"/>
  <c r="BC17" i="6"/>
  <c r="BC15" i="6"/>
  <c r="BC13" i="6"/>
  <c r="BC12" i="6"/>
  <c r="BC11" i="6"/>
  <c r="BC10" i="6"/>
  <c r="BC9" i="6"/>
  <c r="BC5" i="6"/>
  <c r="BC4" i="6"/>
  <c r="BC3" i="6"/>
  <c r="BC2" i="6"/>
  <c r="AX17" i="6"/>
  <c r="AX15" i="6"/>
  <c r="AX13" i="6"/>
  <c r="AX12" i="6"/>
  <c r="AX11" i="6"/>
  <c r="AX10" i="6"/>
  <c r="AX9" i="6"/>
  <c r="AX5" i="6"/>
  <c r="AX4" i="6"/>
  <c r="AX3" i="6"/>
  <c r="AX2" i="6"/>
  <c r="AS17" i="6"/>
  <c r="AS15" i="6"/>
  <c r="AS13" i="6"/>
  <c r="AS12" i="6"/>
  <c r="AS11" i="6"/>
  <c r="AS10" i="6"/>
  <c r="AS9" i="6"/>
  <c r="AS7" i="6"/>
  <c r="AS5" i="6"/>
  <c r="AS4" i="6"/>
  <c r="AS3" i="6"/>
  <c r="AS2" i="6"/>
  <c r="AN17" i="6"/>
  <c r="AN15" i="6"/>
  <c r="AN13" i="6"/>
  <c r="AN12" i="6"/>
  <c r="AN11" i="6"/>
  <c r="AN10" i="6"/>
  <c r="AN9" i="6"/>
  <c r="AN7" i="6"/>
  <c r="AN5" i="6"/>
  <c r="AN4" i="6"/>
  <c r="AN3" i="6"/>
  <c r="AN2" i="6"/>
  <c r="AI17" i="6"/>
  <c r="AI15" i="6"/>
  <c r="AI13" i="6"/>
  <c r="AI12" i="6"/>
  <c r="AI11" i="6"/>
  <c r="AI10" i="6"/>
  <c r="AI9" i="6"/>
  <c r="AI7" i="6"/>
  <c r="AI5" i="6"/>
  <c r="AI4" i="6"/>
  <c r="AI3" i="6"/>
  <c r="AI2" i="6"/>
  <c r="AD17" i="6"/>
  <c r="AD15" i="6"/>
  <c r="AD13" i="6"/>
  <c r="AD12" i="6"/>
  <c r="AD11" i="6"/>
  <c r="AD10" i="6"/>
  <c r="AD9" i="6"/>
  <c r="AD7" i="6"/>
  <c r="AD5" i="6"/>
  <c r="AD4" i="6"/>
  <c r="AD3" i="6"/>
  <c r="AD2" i="6"/>
  <c r="Y17" i="6"/>
  <c r="Y15" i="6"/>
  <c r="Y13" i="6"/>
  <c r="Y12" i="6"/>
  <c r="Y11" i="6"/>
  <c r="Y10" i="6"/>
  <c r="Y9" i="6"/>
  <c r="Y7" i="6"/>
  <c r="Y5" i="6"/>
  <c r="Y4" i="6"/>
  <c r="Y3" i="6"/>
  <c r="Y2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2" i="6"/>
  <c r="BB13" i="6"/>
  <c r="BB12" i="6"/>
  <c r="BB11" i="6"/>
  <c r="BB10" i="6"/>
  <c r="BB5" i="6"/>
  <c r="BB4" i="6"/>
  <c r="BB3" i="6"/>
  <c r="BA13" i="6"/>
  <c r="BA12" i="6"/>
  <c r="BA11" i="6"/>
  <c r="BA10" i="6"/>
  <c r="BA5" i="6"/>
  <c r="BA4" i="6"/>
  <c r="BA3" i="6"/>
  <c r="BB2" i="6"/>
  <c r="BA2" i="6"/>
  <c r="BB17" i="6"/>
  <c r="BA17" i="6"/>
  <c r="BB15" i="6"/>
  <c r="BA15" i="6"/>
  <c r="BB9" i="6"/>
  <c r="BA9" i="6"/>
  <c r="AW13" i="6"/>
  <c r="AW12" i="6"/>
  <c r="AW11" i="6"/>
  <c r="AW10" i="6"/>
  <c r="AW5" i="6"/>
  <c r="AW4" i="6"/>
  <c r="AW3" i="6"/>
  <c r="AV13" i="6"/>
  <c r="AV12" i="6"/>
  <c r="AV11" i="6"/>
  <c r="AV10" i="6"/>
  <c r="AV5" i="6"/>
  <c r="AV4" i="6"/>
  <c r="AV3" i="6"/>
  <c r="AW2" i="6"/>
  <c r="AV2" i="6"/>
  <c r="AW17" i="6"/>
  <c r="AV17" i="6"/>
  <c r="AW15" i="6"/>
  <c r="AV15" i="6"/>
  <c r="AW9" i="6"/>
  <c r="AV9" i="6"/>
  <c r="AR17" i="6"/>
  <c r="AR15" i="6"/>
  <c r="AR13" i="6"/>
  <c r="AR12" i="6"/>
  <c r="AR11" i="6"/>
  <c r="AR10" i="6"/>
  <c r="AR9" i="6"/>
  <c r="AR7" i="6"/>
  <c r="AR5" i="6"/>
  <c r="AR4" i="6"/>
  <c r="AR3" i="6"/>
  <c r="AQ17" i="6"/>
  <c r="AQ15" i="6"/>
  <c r="AQ13" i="6"/>
  <c r="AQ12" i="6"/>
  <c r="AQ11" i="6"/>
  <c r="AQ10" i="6"/>
  <c r="AQ9" i="6"/>
  <c r="AQ7" i="6"/>
  <c r="AQ5" i="6"/>
  <c r="AQ4" i="6"/>
  <c r="AQ3" i="6"/>
  <c r="AR2" i="6"/>
  <c r="AQ2" i="6"/>
  <c r="AM17" i="6"/>
  <c r="AM15" i="6"/>
  <c r="AM13" i="6"/>
  <c r="AM12" i="6"/>
  <c r="AM11" i="6"/>
  <c r="AM10" i="6"/>
  <c r="AM9" i="6"/>
  <c r="AM7" i="6"/>
  <c r="AM5" i="6"/>
  <c r="AM4" i="6"/>
  <c r="AM3" i="6"/>
  <c r="AL17" i="6"/>
  <c r="AL15" i="6"/>
  <c r="AL13" i="6"/>
  <c r="AL12" i="6"/>
  <c r="AL11" i="6"/>
  <c r="AL10" i="6"/>
  <c r="AL9" i="6"/>
  <c r="AL7" i="6"/>
  <c r="AL5" i="6"/>
  <c r="AL4" i="6"/>
  <c r="AL3" i="6"/>
  <c r="AM2" i="6"/>
  <c r="AL2" i="6"/>
  <c r="AH13" i="6"/>
  <c r="AH12" i="6"/>
  <c r="AH11" i="6"/>
  <c r="AH10" i="6"/>
  <c r="AH5" i="6"/>
  <c r="AH4" i="6"/>
  <c r="AH3" i="6"/>
  <c r="AG13" i="6"/>
  <c r="AG12" i="6"/>
  <c r="AG11" i="6"/>
  <c r="AG10" i="6"/>
  <c r="AG5" i="6"/>
  <c r="AG4" i="6"/>
  <c r="AG3" i="6"/>
  <c r="AH2" i="6"/>
  <c r="AG2" i="6"/>
  <c r="AB2" i="6"/>
  <c r="AC17" i="6"/>
  <c r="AC15" i="6"/>
  <c r="AC13" i="6"/>
  <c r="AC12" i="6"/>
  <c r="AC11" i="6"/>
  <c r="AC10" i="6"/>
  <c r="AC9" i="6"/>
  <c r="AC7" i="6"/>
  <c r="AC5" i="6"/>
  <c r="AC4" i="6"/>
  <c r="AC3" i="6"/>
  <c r="AB17" i="6"/>
  <c r="AB15" i="6"/>
  <c r="AB13" i="6"/>
  <c r="AB12" i="6"/>
  <c r="AB11" i="6"/>
  <c r="AB10" i="6"/>
  <c r="AB9" i="6"/>
  <c r="AB7" i="6"/>
  <c r="AB5" i="6"/>
  <c r="AB4" i="6"/>
  <c r="AB3" i="6"/>
  <c r="AC2" i="6"/>
  <c r="X3" i="6"/>
  <c r="X4" i="6"/>
  <c r="X5" i="6"/>
  <c r="X7" i="6"/>
  <c r="AH7" i="6" s="1"/>
  <c r="X9" i="6"/>
  <c r="AH9" i="6" s="1"/>
  <c r="X10" i="6"/>
  <c r="X11" i="6"/>
  <c r="X12" i="6"/>
  <c r="X13" i="6"/>
  <c r="X15" i="6"/>
  <c r="AH15" i="6" s="1"/>
  <c r="X17" i="6"/>
  <c r="AH17" i="6" s="1"/>
  <c r="X2" i="6"/>
  <c r="W3" i="6"/>
  <c r="W4" i="6"/>
  <c r="W5" i="6"/>
  <c r="W7" i="6"/>
  <c r="W9" i="6"/>
  <c r="W10" i="6"/>
  <c r="W11" i="6"/>
  <c r="W12" i="6"/>
  <c r="W13" i="6"/>
  <c r="W15" i="6"/>
  <c r="W17" i="6"/>
  <c r="W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2" i="6"/>
  <c r="AZ3" i="5"/>
  <c r="AZ5" i="5"/>
  <c r="AZ6" i="5"/>
  <c r="AZ7" i="5"/>
  <c r="AZ8" i="5"/>
  <c r="AZ9" i="5"/>
  <c r="AZ10" i="5"/>
  <c r="AZ11" i="5"/>
  <c r="AZ12" i="5"/>
  <c r="AZ2" i="5"/>
  <c r="AY3" i="5"/>
  <c r="AY5" i="5"/>
  <c r="AY6" i="5"/>
  <c r="AY7" i="5"/>
  <c r="AY8" i="5"/>
  <c r="AY9" i="5"/>
  <c r="AY10" i="5"/>
  <c r="AY11" i="5"/>
  <c r="AY12" i="5"/>
  <c r="AY2" i="5"/>
  <c r="AU3" i="5"/>
  <c r="AU5" i="5"/>
  <c r="AU6" i="5"/>
  <c r="AU7" i="5"/>
  <c r="AU8" i="5"/>
  <c r="AU9" i="5"/>
  <c r="AU10" i="5"/>
  <c r="AU11" i="5"/>
  <c r="AU12" i="5"/>
  <c r="AU2" i="5"/>
  <c r="AT3" i="5"/>
  <c r="AT5" i="5"/>
  <c r="AT6" i="5"/>
  <c r="AT7" i="5"/>
  <c r="AT8" i="5"/>
  <c r="AT9" i="5"/>
  <c r="AT10" i="5"/>
  <c r="AT11" i="5"/>
  <c r="AT12" i="5"/>
  <c r="AT2" i="5"/>
  <c r="AP3" i="5"/>
  <c r="AP5" i="5"/>
  <c r="AP6" i="5"/>
  <c r="AP7" i="5"/>
  <c r="AP8" i="5"/>
  <c r="AP9" i="5"/>
  <c r="AP10" i="5"/>
  <c r="AP11" i="5"/>
  <c r="AP12" i="5"/>
  <c r="AP2" i="5"/>
  <c r="AO3" i="5"/>
  <c r="AO5" i="5"/>
  <c r="AO6" i="5"/>
  <c r="AO7" i="5"/>
  <c r="AO8" i="5"/>
  <c r="AO9" i="5"/>
  <c r="AO10" i="5"/>
  <c r="AO11" i="5"/>
  <c r="AO12" i="5"/>
  <c r="AO2" i="5"/>
  <c r="AK3" i="5"/>
  <c r="AK5" i="5"/>
  <c r="AK6" i="5"/>
  <c r="AK7" i="5"/>
  <c r="AK8" i="5"/>
  <c r="AK9" i="5"/>
  <c r="AK10" i="5"/>
  <c r="AK11" i="5"/>
  <c r="AK12" i="5"/>
  <c r="AK2" i="5"/>
  <c r="AJ3" i="5"/>
  <c r="AJ5" i="5"/>
  <c r="AJ6" i="5"/>
  <c r="AJ7" i="5"/>
  <c r="AJ8" i="5"/>
  <c r="AJ9" i="5"/>
  <c r="AJ10" i="5"/>
  <c r="AJ11" i="5"/>
  <c r="AJ12" i="5"/>
  <c r="AJ2" i="5"/>
  <c r="AF3" i="5"/>
  <c r="AF5" i="5"/>
  <c r="AF6" i="5"/>
  <c r="AF7" i="5"/>
  <c r="AF8" i="5"/>
  <c r="AF9" i="5"/>
  <c r="AF10" i="5"/>
  <c r="AF11" i="5"/>
  <c r="AF12" i="5"/>
  <c r="AF2" i="5"/>
  <c r="AE3" i="5"/>
  <c r="AE5" i="5"/>
  <c r="AE6" i="5"/>
  <c r="AE7" i="5"/>
  <c r="AE8" i="5"/>
  <c r="AE9" i="5"/>
  <c r="AE10" i="5"/>
  <c r="AE11" i="5"/>
  <c r="AE12" i="5"/>
  <c r="AE2" i="5"/>
  <c r="Z2" i="5"/>
  <c r="Z3" i="5"/>
  <c r="Z5" i="5"/>
  <c r="Z6" i="5"/>
  <c r="Z7" i="5"/>
  <c r="Z8" i="5"/>
  <c r="Z9" i="5"/>
  <c r="Z10" i="5"/>
  <c r="Z11" i="5"/>
  <c r="Z12" i="5"/>
  <c r="AA3" i="5"/>
  <c r="AA5" i="5"/>
  <c r="AA6" i="5"/>
  <c r="AA7" i="5"/>
  <c r="AA8" i="5"/>
  <c r="AA9" i="5"/>
  <c r="AA10" i="5"/>
  <c r="AA11" i="5"/>
  <c r="AA12" i="5"/>
  <c r="AA2" i="5"/>
  <c r="V3" i="5"/>
  <c r="V5" i="5"/>
  <c r="V6" i="5"/>
  <c r="V7" i="5"/>
  <c r="V8" i="5"/>
  <c r="V9" i="5"/>
  <c r="V10" i="5"/>
  <c r="V11" i="5"/>
  <c r="V12" i="5"/>
  <c r="V2" i="5"/>
  <c r="U3" i="5"/>
  <c r="U5" i="5"/>
  <c r="U6" i="5"/>
  <c r="U7" i="5"/>
  <c r="U8" i="5"/>
  <c r="U9" i="5"/>
  <c r="U10" i="5"/>
  <c r="U11" i="5"/>
  <c r="U12" i="5"/>
  <c r="U2" i="5"/>
  <c r="G4" i="5"/>
  <c r="G5" i="5"/>
  <c r="G6" i="5"/>
  <c r="G7" i="5"/>
  <c r="G8" i="5"/>
  <c r="G9" i="5"/>
  <c r="G10" i="5"/>
  <c r="G11" i="5"/>
  <c r="G12" i="5"/>
  <c r="N3" i="5"/>
  <c r="N4" i="5"/>
  <c r="N5" i="5"/>
  <c r="N6" i="5"/>
  <c r="N7" i="5"/>
  <c r="N8" i="5"/>
  <c r="N9" i="5"/>
  <c r="N10" i="5"/>
  <c r="N11" i="5"/>
  <c r="N12" i="5"/>
  <c r="N2" i="5"/>
  <c r="M2" i="5"/>
  <c r="M3" i="5"/>
  <c r="M4" i="5"/>
  <c r="M5" i="5"/>
  <c r="M6" i="5"/>
  <c r="M7" i="5"/>
  <c r="M8" i="5"/>
  <c r="M9" i="5"/>
  <c r="M10" i="5"/>
  <c r="M11" i="5"/>
  <c r="M12" i="5"/>
  <c r="G3" i="5"/>
  <c r="G2" i="5"/>
  <c r="F4" i="5"/>
  <c r="F5" i="5"/>
  <c r="F6" i="5"/>
  <c r="F7" i="5"/>
  <c r="F8" i="5"/>
  <c r="F9" i="5"/>
  <c r="F10" i="5"/>
  <c r="F11" i="5"/>
  <c r="F12" i="5"/>
  <c r="F3" i="5"/>
  <c r="F2" i="5"/>
  <c r="AG7" i="6" l="1"/>
  <c r="AG9" i="6"/>
  <c r="AG15" i="6"/>
  <c r="AG17" i="6"/>
  <c r="D20" i="4"/>
  <c r="D19" i="4"/>
  <c r="D18" i="4"/>
  <c r="D17" i="4"/>
  <c r="D16" i="4"/>
  <c r="D15" i="4"/>
  <c r="D14" i="4"/>
  <c r="D13" i="4"/>
  <c r="D12" i="4"/>
  <c r="Y10" i="4"/>
  <c r="W10" i="4"/>
  <c r="U10" i="4"/>
  <c r="S10" i="4"/>
  <c r="P10" i="4"/>
  <c r="N10" i="4"/>
  <c r="L10" i="4"/>
  <c r="H10" i="4"/>
  <c r="E10" i="4"/>
</calcChain>
</file>

<file path=xl/sharedStrings.xml><?xml version="1.0" encoding="utf-8"?>
<sst xmlns="http://schemas.openxmlformats.org/spreadsheetml/2006/main" count="273" uniqueCount="139">
  <si>
    <t>I worked with 10 folds where possible, reducing to fewer if necessary</t>
  </si>
  <si>
    <t>BUT...</t>
  </si>
  <si>
    <t>MABT not available for multiclass.</t>
  </si>
  <si>
    <t>We can't force it either, because we are talking about CI's, not estimates (to average all one vs one binary)</t>
  </si>
  <si>
    <t>MABT splits into training / evaluation, default 75% / 25%, so, most simulation settings had not enough class representations to work with</t>
  </si>
  <si>
    <t>configuration</t>
  </si>
  <si>
    <t>average_theoretical</t>
  </si>
  <si>
    <t>average_pooled_lower</t>
  </si>
  <si>
    <t>pooled_uniformity</t>
  </si>
  <si>
    <t>pooled_0.95_CI_inclusion</t>
  </si>
  <si>
    <t>average_fold_lower</t>
  </si>
  <si>
    <t>fold_uniformity</t>
  </si>
  <si>
    <t>fold_0.95_CI_inclusion</t>
  </si>
  <si>
    <t>alpha_24_beta_6_samples_500_config_100_balance_0.1_classes_2</t>
  </si>
  <si>
    <t>alpha_24_beta_6_samples_500_config_100_balance_equal_classes_2</t>
  </si>
  <si>
    <t>alpha_24_beta_6_samples_500_config_500_balance_0.1_classes_2</t>
  </si>
  <si>
    <t>alpha_24_beta_6_samples_500_config_500_balance_equal_classes_2</t>
  </si>
  <si>
    <t>alpha_24_beta_6_samples_50_config_100_balance_0.1_classes_2</t>
  </si>
  <si>
    <t>alpha_24_beta_6_samples_50_config_100_balance_equal_classes_2</t>
  </si>
  <si>
    <t>alpha_24_beta_6_samples_50_config_500_balance_0.1_classes_2</t>
  </si>
  <si>
    <t>alpha_24_beta_6_samples_50_config_500_balance_equal_classes_2</t>
  </si>
  <si>
    <t>alpha_9_beta_6_samples_500_config_100_balance_0.1_classes_2</t>
  </si>
  <si>
    <t>alpha_9_beta_6_samples_500_config_100_balance_equal_classes_2</t>
  </si>
  <si>
    <t>alpha_9_beta_6_samples_500_config_500_balance_0.1_classes_2</t>
  </si>
  <si>
    <t>alpha_9_beta_6_samples_500_config_500_balance_equal_classes_2</t>
  </si>
  <si>
    <t>alpha_9_beta_6_samples_50_config_100_balance_0.1_classes_2</t>
  </si>
  <si>
    <t>alpha_9_beta_6_samples_50_config_100_balance_equal_classes_2</t>
  </si>
  <si>
    <t>alpha_9_beta_6_samples_50_config_500_balance_0.1_classes_2</t>
  </si>
  <si>
    <t>alpha_9_beta_6_samples_50_config_500_balance_equal_classes_2</t>
  </si>
  <si>
    <t>average_best</t>
  </si>
  <si>
    <t>average_theoretical_validation</t>
  </si>
  <si>
    <t>average_DeLong</t>
  </si>
  <si>
    <t>PercentInclusion95_DeLong</t>
  </si>
  <si>
    <t>average_HanleyMcNeil</t>
  </si>
  <si>
    <t>PercentInclusion95_HanleyMcNeil</t>
  </si>
  <si>
    <t>average_BT</t>
  </si>
  <si>
    <t>PercentInclusion95_BT</t>
  </si>
  <si>
    <t>average_theoretical_final</t>
  </si>
  <si>
    <t>average_DeLong_10p</t>
  </si>
  <si>
    <t>PercentInclusion95_DeLong_10p</t>
  </si>
  <si>
    <t>average_HanleyMcNeil_10p</t>
  </si>
  <si>
    <t>PercentInclusion95_HanleyMcNeil_10p</t>
  </si>
  <si>
    <t>average_BT_10p</t>
  </si>
  <si>
    <t>PercentInclusion95_BT_10p</t>
  </si>
  <si>
    <t>average_MABT_10p</t>
  </si>
  <si>
    <t>PercentInclusion95_MABT_10p</t>
  </si>
  <si>
    <t>NA</t>
  </si>
  <si>
    <t>Method</t>
  </si>
  <si>
    <t>theoretical</t>
  </si>
  <si>
    <t>lower bound</t>
  </si>
  <si>
    <t>diff</t>
  </si>
  <si>
    <t>uniformity</t>
  </si>
  <si>
    <t>95% Inclusion</t>
  </si>
  <si>
    <t>pooled BBC</t>
  </si>
  <si>
    <t>fold BBC</t>
  </si>
  <si>
    <t>DeLong</t>
  </si>
  <si>
    <t>HanleyMcNeil</t>
  </si>
  <si>
    <t>BT</t>
  </si>
  <si>
    <t>DeLong_10p</t>
  </si>
  <si>
    <t>HanleyMcNeil_10p</t>
  </si>
  <si>
    <t>BT_10p</t>
  </si>
  <si>
    <t>MABT_10p</t>
  </si>
  <si>
    <t>dataset</t>
  </si>
  <si>
    <t>train_n</t>
  </si>
  <si>
    <t>classes</t>
  </si>
  <si>
    <t>balance</t>
  </si>
  <si>
    <t>dataset_31_credit-g</t>
  </si>
  <si>
    <t>dataset_44_spambase</t>
  </si>
  <si>
    <t>electricity-normalized</t>
  </si>
  <si>
    <t>mozilla4</t>
  </si>
  <si>
    <t>musk</t>
  </si>
  <si>
    <t>phoneme</t>
  </si>
  <si>
    <t>nomao</t>
  </si>
  <si>
    <t>adult</t>
  </si>
  <si>
    <t>phishing</t>
  </si>
  <si>
    <t>bank</t>
  </si>
  <si>
    <t>eeg-eye</t>
  </si>
  <si>
    <t>BBB_HoldOut</t>
  </si>
  <si>
    <t>BBC_t</t>
  </si>
  <si>
    <t>BBC_lower</t>
  </si>
  <si>
    <t>BBC_uni</t>
  </si>
  <si>
    <t>BBC_95</t>
  </si>
  <si>
    <t>BBCF_lower</t>
  </si>
  <si>
    <t>BBCF_t</t>
  </si>
  <si>
    <t>BBCF_t_corrected</t>
  </si>
  <si>
    <t>BBCF_uni</t>
  </si>
  <si>
    <t>BBCF_95</t>
  </si>
  <si>
    <t>valid_HoldOut</t>
  </si>
  <si>
    <t>eval_HoldOut</t>
  </si>
  <si>
    <t>DL_lower</t>
  </si>
  <si>
    <t>DL_t</t>
  </si>
  <si>
    <t>DL_t_corrected</t>
  </si>
  <si>
    <t>DL_95</t>
  </si>
  <si>
    <t>HM_lower</t>
  </si>
  <si>
    <t>HM_95</t>
  </si>
  <si>
    <t>HM_t</t>
  </si>
  <si>
    <t>HM_t_corrected</t>
  </si>
  <si>
    <t>BT_lower</t>
  </si>
  <si>
    <t>BT_95</t>
  </si>
  <si>
    <t>BT_t</t>
  </si>
  <si>
    <t>BT_t_corrected</t>
  </si>
  <si>
    <t>DL10_lower</t>
  </si>
  <si>
    <t>DL10_95</t>
  </si>
  <si>
    <t>DL10_t</t>
  </si>
  <si>
    <t>DL10_t_corrected</t>
  </si>
  <si>
    <t>HM10_lower</t>
  </si>
  <si>
    <t>HM10_95</t>
  </si>
  <si>
    <t>HM10_t</t>
  </si>
  <si>
    <t>HM10_t_corrected</t>
  </si>
  <si>
    <t>BT10_lower</t>
  </si>
  <si>
    <t>BT10_95</t>
  </si>
  <si>
    <t>BT10_t</t>
  </si>
  <si>
    <t>BT10_t_corrected</t>
  </si>
  <si>
    <t>MABT_lower</t>
  </si>
  <si>
    <t>MABT_95</t>
  </si>
  <si>
    <t>MABT_t</t>
  </si>
  <si>
    <t>MABT_t_corrected</t>
  </si>
  <si>
    <t>N</t>
  </si>
  <si>
    <t>M</t>
  </si>
  <si>
    <t>b</t>
  </si>
  <si>
    <t>C</t>
  </si>
  <si>
    <t>(alpha, beta)`</t>
  </si>
  <si>
    <t>24,6</t>
  </si>
  <si>
    <t>9,6</t>
  </si>
  <si>
    <t>valid_holdout</t>
  </si>
  <si>
    <t>eval_holdout</t>
  </si>
  <si>
    <t>BBC_t_corrected</t>
  </si>
  <si>
    <t>BBC_pval</t>
  </si>
  <si>
    <t>BBCF_pval</t>
  </si>
  <si>
    <t>DL_pval</t>
  </si>
  <si>
    <t>HM_pval</t>
  </si>
  <si>
    <t>BT_pval</t>
  </si>
  <si>
    <t>DL10_pval</t>
  </si>
  <si>
    <t>HM10_pval</t>
  </si>
  <si>
    <t>BT10_pval</t>
  </si>
  <si>
    <t>MABT_pval</t>
  </si>
  <si>
    <t>NB_t</t>
  </si>
  <si>
    <t>NB_pval</t>
  </si>
  <si>
    <t>NB_95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</si>
</sst>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2" fontId="2" fillId="0" borderId="0" xfId="0" applyNumberFormat="1" applyFont="1"/>
    <xf numFmtId="2" fontId="0" fillId="0" borderId="0" xfId="0" applyNumberFormat="1"/>
    <xf numFmtId="2" fontId="2" fillId="0" borderId="2" xfId="0" applyNumberFormat="1" applyFont="1" applyBorder="1"/>
    <xf numFmtId="2" fontId="0" fillId="0" borderId="2" xfId="0" applyNumberFormat="1" applyBorder="1"/>
    <xf numFmtId="0" fontId="5" fillId="0" borderId="0" xfId="0" applyFont="1"/>
    <xf numFmtId="2" fontId="6" fillId="0" borderId="0" xfId="0" applyNumberFormat="1" applyFont="1"/>
    <xf numFmtId="2" fontId="5" fillId="0" borderId="2" xfId="0" applyNumberFormat="1" applyFont="1" applyBorder="1"/>
    <xf numFmtId="0" fontId="5" fillId="0" borderId="3" xfId="0" applyFont="1" applyBorder="1" applyAlignment="1">
      <alignment horizontal="right" wrapText="1"/>
    </xf>
    <xf numFmtId="2" fontId="5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I8" sqref="I8"/>
    </sheetView>
  </sheetViews>
  <sheetFormatPr defaultColWidth="12.59765625" defaultRowHeight="15.75" customHeight="1" x14ac:dyDescent="0.35"/>
  <cols>
    <col min="1" max="1" width="5.86328125" customWidth="1"/>
  </cols>
  <sheetData>
    <row r="1" spans="1:26" ht="15.7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4">
      <c r="A4" s="1"/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4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activeCell="A22" sqref="A22"/>
    </sheetView>
  </sheetViews>
  <sheetFormatPr defaultColWidth="12.59765625" defaultRowHeight="15.75" customHeight="1" x14ac:dyDescent="0.35"/>
  <cols>
    <col min="1" max="1" width="60.86328125" bestFit="1" customWidth="1"/>
    <col min="2" max="2" width="17" bestFit="1" customWidth="1"/>
    <col min="3" max="3" width="19.265625" bestFit="1" customWidth="1"/>
    <col min="4" max="4" width="15.59765625" bestFit="1" customWidth="1"/>
    <col min="5" max="5" width="22.3984375" style="9" bestFit="1" customWidth="1"/>
    <col min="6" max="6" width="16.59765625" bestFit="1" customWidth="1"/>
    <col min="7" max="7" width="12.86328125" bestFit="1" customWidth="1"/>
    <col min="8" max="8" width="19.73046875" bestFit="1" customWidth="1"/>
  </cols>
  <sheetData>
    <row r="1" spans="1:8" ht="15.75" customHeight="1" x14ac:dyDescent="0.35">
      <c r="A1" s="2" t="s">
        <v>5</v>
      </c>
      <c r="B1" s="2" t="s">
        <v>6</v>
      </c>
      <c r="C1" s="2" t="s">
        <v>7</v>
      </c>
      <c r="D1" s="2" t="s">
        <v>8</v>
      </c>
      <c r="E1" s="8" t="s">
        <v>9</v>
      </c>
      <c r="F1" s="2" t="s">
        <v>10</v>
      </c>
      <c r="G1" s="2" t="s">
        <v>11</v>
      </c>
      <c r="H1" s="2" t="s">
        <v>12</v>
      </c>
    </row>
    <row r="2" spans="1:8" ht="15.75" customHeight="1" x14ac:dyDescent="0.35">
      <c r="A2" s="2" t="s">
        <v>13</v>
      </c>
      <c r="B2" s="2">
        <v>0.92860882466732297</v>
      </c>
      <c r="C2" s="2">
        <v>0.85897057324647896</v>
      </c>
      <c r="D2" s="2">
        <v>0.104868398462269</v>
      </c>
      <c r="E2" s="8">
        <v>0.99</v>
      </c>
      <c r="F2" s="2">
        <v>0.85649481337269096</v>
      </c>
      <c r="G2" s="2">
        <v>4.3327021540725097E-2</v>
      </c>
      <c r="H2" s="2">
        <v>0.98</v>
      </c>
    </row>
    <row r="3" spans="1:8" ht="15.75" customHeight="1" x14ac:dyDescent="0.35">
      <c r="A3" s="2" t="s">
        <v>14</v>
      </c>
      <c r="B3" s="2">
        <v>0.93569309076462603</v>
      </c>
      <c r="C3" s="2">
        <v>0.90016809016466104</v>
      </c>
      <c r="D3" s="2">
        <v>8.4998278124162593E-2</v>
      </c>
      <c r="E3" s="8">
        <v>0.995</v>
      </c>
      <c r="F3" s="2">
        <v>0.89780466602742603</v>
      </c>
      <c r="G3" s="2">
        <v>0.112293623809615</v>
      </c>
      <c r="H3" s="2">
        <v>0.97499999999999998</v>
      </c>
    </row>
    <row r="4" spans="1:8" ht="15.75" customHeight="1" x14ac:dyDescent="0.35">
      <c r="A4" s="2" t="s">
        <v>15</v>
      </c>
      <c r="B4" s="2">
        <v>0.94517632887236902</v>
      </c>
      <c r="C4" s="2">
        <v>0.88175743937492301</v>
      </c>
      <c r="D4" s="2">
        <v>7.9122009896883699E-2</v>
      </c>
      <c r="E4" s="8">
        <v>0.995</v>
      </c>
      <c r="F4" s="2">
        <v>0.87976296252508901</v>
      </c>
      <c r="G4" s="2">
        <v>0.112293623809615</v>
      </c>
      <c r="H4" s="2">
        <v>0.98</v>
      </c>
    </row>
    <row r="5" spans="1:8" ht="15.75" customHeight="1" x14ac:dyDescent="0.35">
      <c r="A5" s="2" t="s">
        <v>16</v>
      </c>
      <c r="B5" s="2">
        <v>0.95412313802222704</v>
      </c>
      <c r="C5" s="2">
        <v>0.923530137538909</v>
      </c>
      <c r="D5" s="2">
        <v>1.4579948726993201E-2</v>
      </c>
      <c r="E5" s="8">
        <v>0.97499999999999998</v>
      </c>
      <c r="F5" s="2">
        <v>0.92232973357041603</v>
      </c>
      <c r="G5" s="2">
        <v>5.8930106041914003E-2</v>
      </c>
      <c r="H5" s="2">
        <v>0.98</v>
      </c>
    </row>
    <row r="6" spans="1:8" ht="15.75" customHeight="1" x14ac:dyDescent="0.35">
      <c r="A6" s="2" t="s">
        <v>17</v>
      </c>
      <c r="B6" s="2">
        <v>0.87251626128750503</v>
      </c>
      <c r="C6" s="2">
        <v>0.56239055842161101</v>
      </c>
      <c r="D6" s="3">
        <v>1.1127478472372801E-11</v>
      </c>
      <c r="E6" s="8">
        <v>0.99</v>
      </c>
      <c r="F6" s="2">
        <v>0.55490741865709403</v>
      </c>
      <c r="G6" s="3">
        <v>3.8799852881708698E-7</v>
      </c>
      <c r="H6" s="2">
        <v>0.91500000000000004</v>
      </c>
    </row>
    <row r="7" spans="1:8" ht="15.75" customHeight="1" x14ac:dyDescent="0.35">
      <c r="A7" s="2" t="s">
        <v>18</v>
      </c>
      <c r="B7" s="2">
        <v>0.90179127724429697</v>
      </c>
      <c r="C7" s="2">
        <v>0.73689650654792704</v>
      </c>
      <c r="D7" s="2">
        <v>4.9510878173736404E-4</v>
      </c>
      <c r="E7" s="8">
        <v>0.995</v>
      </c>
      <c r="F7" s="2">
        <v>0.69953373300638899</v>
      </c>
      <c r="G7" s="2">
        <v>3.8697359115800198E-3</v>
      </c>
      <c r="H7" s="2">
        <v>0.995</v>
      </c>
    </row>
    <row r="8" spans="1:8" ht="15.75" customHeight="1" x14ac:dyDescent="0.35">
      <c r="A8" s="2" t="s">
        <v>19</v>
      </c>
      <c r="B8" s="2">
        <v>0.87728702179184104</v>
      </c>
      <c r="C8" s="2">
        <v>0.55999329447746204</v>
      </c>
      <c r="D8" s="3">
        <v>4.08988646420107E-10</v>
      </c>
      <c r="E8" s="8">
        <v>0.97</v>
      </c>
      <c r="F8" s="2">
        <v>0.52921297205611995</v>
      </c>
      <c r="G8" s="2">
        <v>1.02222049960346E-4</v>
      </c>
      <c r="H8" s="2">
        <v>0.92500000000000004</v>
      </c>
    </row>
    <row r="9" spans="1:8" ht="15.75" customHeight="1" x14ac:dyDescent="0.35">
      <c r="A9" s="2" t="s">
        <v>20</v>
      </c>
      <c r="B9" s="2">
        <v>0.91349175467048904</v>
      </c>
      <c r="C9" s="2">
        <v>0.747236603498458</v>
      </c>
      <c r="D9" s="2">
        <v>6.9671759163677698E-3</v>
      </c>
      <c r="E9" s="8">
        <v>0.995</v>
      </c>
      <c r="F9" s="2">
        <v>0.70667659042332098</v>
      </c>
      <c r="G9" s="2">
        <v>2.66590218010445E-2</v>
      </c>
      <c r="H9" s="2">
        <v>0.96499999999999997</v>
      </c>
    </row>
    <row r="10" spans="1:8" ht="15.75" customHeight="1" x14ac:dyDescent="0.35">
      <c r="A10" s="2" t="s">
        <v>21</v>
      </c>
      <c r="B10" s="2">
        <v>0.85424155788244904</v>
      </c>
      <c r="C10" s="2">
        <v>0.76436090379953303</v>
      </c>
      <c r="D10" s="2">
        <v>0.104868398462269</v>
      </c>
      <c r="E10" s="8">
        <v>0.97</v>
      </c>
      <c r="F10" s="2">
        <v>0.76156407341112697</v>
      </c>
      <c r="G10" s="2">
        <v>3.6970981472008002E-2</v>
      </c>
      <c r="H10" s="2">
        <v>0.98</v>
      </c>
    </row>
    <row r="11" spans="1:8" ht="15.75" customHeight="1" x14ac:dyDescent="0.35">
      <c r="A11" s="2" t="s">
        <v>22</v>
      </c>
      <c r="B11" s="2">
        <v>0.85980127516841298</v>
      </c>
      <c r="C11" s="2">
        <v>0.81030007898807499</v>
      </c>
      <c r="D11" s="2">
        <v>0.13720959432562199</v>
      </c>
      <c r="E11" s="8">
        <v>0.97499999999999998</v>
      </c>
      <c r="F11" s="2">
        <v>0.81025933400789896</v>
      </c>
      <c r="G11" s="2">
        <v>0.23964725004349399</v>
      </c>
      <c r="H11" s="2">
        <v>0.96</v>
      </c>
    </row>
    <row r="12" spans="1:8" ht="15.75" customHeight="1" x14ac:dyDescent="0.35">
      <c r="A12" s="2" t="s">
        <v>23</v>
      </c>
      <c r="B12" s="2">
        <v>0.88688875968150305</v>
      </c>
      <c r="C12" s="2">
        <v>0.79932373166084203</v>
      </c>
      <c r="D12" s="2">
        <v>6.3511700311677299E-2</v>
      </c>
      <c r="E12" s="8">
        <v>0.97</v>
      </c>
      <c r="F12" s="2">
        <v>0.79799036940435497</v>
      </c>
      <c r="G12" s="2">
        <v>5.8930106041913802E-2</v>
      </c>
      <c r="H12" s="2">
        <v>0.97</v>
      </c>
    </row>
    <row r="13" spans="1:8" ht="15.75" customHeight="1" x14ac:dyDescent="0.35">
      <c r="A13" s="2" t="s">
        <v>24</v>
      </c>
      <c r="B13" s="2">
        <v>0.90019362302107597</v>
      </c>
      <c r="C13" s="2">
        <v>0.85730564057826997</v>
      </c>
      <c r="D13" s="2">
        <v>8.4998278124162802E-2</v>
      </c>
      <c r="E13" s="8">
        <v>0.99</v>
      </c>
      <c r="F13" s="2">
        <v>0.85401306899885299</v>
      </c>
      <c r="G13" s="2">
        <v>6.3511700311677396E-2</v>
      </c>
      <c r="H13" s="2">
        <v>0.98499999999999999</v>
      </c>
    </row>
    <row r="14" spans="1:8" ht="15.75" customHeight="1" x14ac:dyDescent="0.35">
      <c r="A14" s="2" t="s">
        <v>25</v>
      </c>
      <c r="B14" s="2">
        <v>0.78865849216967698</v>
      </c>
      <c r="C14" s="2">
        <v>0.36098906148225002</v>
      </c>
      <c r="D14" s="3">
        <v>3.6123974147561702E-5</v>
      </c>
      <c r="E14" s="8">
        <v>0.995</v>
      </c>
      <c r="F14" s="2">
        <v>0.323888895269483</v>
      </c>
      <c r="G14" s="2">
        <v>6.9861505644436099E-4</v>
      </c>
      <c r="H14" s="2">
        <v>0.97499999999999998</v>
      </c>
    </row>
    <row r="15" spans="1:8" ht="15.75" customHeight="1" x14ac:dyDescent="0.35">
      <c r="A15" s="2" t="s">
        <v>26</v>
      </c>
      <c r="B15" s="2">
        <v>0.81998434585978597</v>
      </c>
      <c r="C15" s="2">
        <v>0.60119916737079604</v>
      </c>
      <c r="D15" s="2">
        <v>7.6626827029444497E-3</v>
      </c>
      <c r="E15" s="8">
        <v>0.99</v>
      </c>
      <c r="F15" s="2">
        <v>0.56729167136177405</v>
      </c>
      <c r="G15" s="2">
        <v>2.8965182824842998E-2</v>
      </c>
      <c r="H15" s="2">
        <v>0.97499999999999998</v>
      </c>
    </row>
    <row r="16" spans="1:8" ht="15.75" customHeight="1" x14ac:dyDescent="0.35">
      <c r="A16" s="2" t="s">
        <v>27</v>
      </c>
      <c r="B16" s="2">
        <v>0.80909144503736796</v>
      </c>
      <c r="C16" s="2">
        <v>0.38648064326494902</v>
      </c>
      <c r="D16" s="3">
        <v>1.2106107417319901E-5</v>
      </c>
      <c r="E16" s="8">
        <v>0.99</v>
      </c>
      <c r="F16" s="2">
        <v>0.36703704387570402</v>
      </c>
      <c r="G16" s="2">
        <v>3.8697359115800198E-3</v>
      </c>
      <c r="H16" s="2">
        <v>0.95</v>
      </c>
    </row>
    <row r="17" spans="1:8" ht="15.75" customHeight="1" x14ac:dyDescent="0.35">
      <c r="A17" s="2" t="s">
        <v>28</v>
      </c>
      <c r="B17" s="2">
        <v>0.85151761836679496</v>
      </c>
      <c r="C17" s="2">
        <v>0.63490457534790001</v>
      </c>
      <c r="D17" s="3">
        <v>6.1170932375749496E-5</v>
      </c>
      <c r="E17" s="8">
        <v>0.995</v>
      </c>
      <c r="F17" s="2">
        <v>0.59997024186186099</v>
      </c>
      <c r="G17" s="2">
        <v>2.3180582889553202E-3</v>
      </c>
      <c r="H17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3"/>
  <sheetViews>
    <sheetView workbookViewId="0">
      <pane xSplit="1" topLeftCell="O1" activePane="topRight" state="frozen"/>
      <selection pane="topRight" activeCell="O25" sqref="O25"/>
    </sheetView>
  </sheetViews>
  <sheetFormatPr defaultColWidth="12.59765625" defaultRowHeight="15.75" customHeight="1" x14ac:dyDescent="0.35"/>
  <cols>
    <col min="1" max="1" width="60.86328125" customWidth="1"/>
    <col min="2" max="2" width="12" bestFit="1" customWidth="1"/>
    <col min="3" max="3" width="26" bestFit="1" customWidth="1"/>
    <col min="4" max="4" width="17.59765625" customWidth="1"/>
    <col min="5" max="5" width="24.3984375" customWidth="1"/>
    <col min="6" max="6" width="24.265625" customWidth="1"/>
    <col min="7" max="7" width="29.86328125" bestFit="1" customWidth="1"/>
    <col min="8" max="8" width="14.265625" customWidth="1"/>
    <col min="9" max="9" width="20.265625" bestFit="1" customWidth="1"/>
    <col min="10" max="10" width="21.59765625" bestFit="1" customWidth="1"/>
    <col min="11" max="11" width="18.86328125" bestFit="1" customWidth="1"/>
    <col min="12" max="12" width="28.59765625" bestFit="1" customWidth="1"/>
    <col min="13" max="13" width="24.1328125" bestFit="1" customWidth="1"/>
    <col min="15" max="15" width="14.73046875" bestFit="1" customWidth="1"/>
    <col min="16" max="16" width="24.3984375" bestFit="1" customWidth="1"/>
  </cols>
  <sheetData>
    <row r="1" spans="1:18" ht="15.75" customHeight="1" x14ac:dyDescent="0.35">
      <c r="A1" s="2"/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</row>
    <row r="2" spans="1:18" ht="15.75" customHeight="1" x14ac:dyDescent="0.35">
      <c r="A2" s="2" t="s">
        <v>18</v>
      </c>
      <c r="B2" s="2">
        <v>0.94158315803718995</v>
      </c>
      <c r="C2" s="2">
        <v>0.87070162720398103</v>
      </c>
      <c r="D2" s="2">
        <v>0.72970415936329003</v>
      </c>
      <c r="E2" s="2">
        <v>0.73</v>
      </c>
      <c r="F2" s="2">
        <v>0.772783408491307</v>
      </c>
      <c r="G2" s="2">
        <v>0.72</v>
      </c>
      <c r="H2" s="2" t="s">
        <v>46</v>
      </c>
      <c r="I2" s="2" t="s">
        <v>46</v>
      </c>
      <c r="J2" s="2">
        <v>0.88615037121467</v>
      </c>
      <c r="K2" s="2">
        <v>0.97575400145174196</v>
      </c>
      <c r="L2" s="2">
        <v>0.1</v>
      </c>
      <c r="M2" s="2">
        <v>0.98330220920136902</v>
      </c>
      <c r="N2" s="2">
        <v>5.5E-2</v>
      </c>
      <c r="O2" s="2" t="s">
        <v>46</v>
      </c>
      <c r="P2" s="2" t="s">
        <v>46</v>
      </c>
      <c r="Q2" s="2" t="s">
        <v>46</v>
      </c>
      <c r="R2" s="2" t="s">
        <v>46</v>
      </c>
    </row>
    <row r="3" spans="1:18" ht="15.75" customHeight="1" x14ac:dyDescent="0.35">
      <c r="A3" s="2" t="s">
        <v>20</v>
      </c>
      <c r="B3" s="2">
        <v>0.95637593026609402</v>
      </c>
      <c r="C3" s="2">
        <v>0.87797473449378904</v>
      </c>
      <c r="D3" s="2">
        <v>0.70589877912648302</v>
      </c>
      <c r="E3" s="2">
        <v>0.79</v>
      </c>
      <c r="F3" s="2">
        <v>0.751564890518164</v>
      </c>
      <c r="G3" s="2">
        <v>0.77</v>
      </c>
      <c r="H3" s="2" t="s">
        <v>46</v>
      </c>
      <c r="I3" s="2" t="s">
        <v>46</v>
      </c>
      <c r="J3" s="2">
        <v>0.89445959094308503</v>
      </c>
      <c r="K3" s="2">
        <v>1</v>
      </c>
      <c r="L3" s="2">
        <v>0</v>
      </c>
      <c r="M3" s="2">
        <v>1</v>
      </c>
      <c r="N3" s="2">
        <v>0</v>
      </c>
      <c r="O3" s="2" t="s">
        <v>46</v>
      </c>
      <c r="P3" s="2" t="s">
        <v>46</v>
      </c>
      <c r="Q3" s="2" t="s">
        <v>46</v>
      </c>
      <c r="R3" s="2" t="s">
        <v>46</v>
      </c>
    </row>
    <row r="4" spans="1:18" ht="15.75" customHeight="1" x14ac:dyDescent="0.35">
      <c r="A4" s="2" t="s">
        <v>13</v>
      </c>
      <c r="B4" s="2">
        <v>0.93849673509846698</v>
      </c>
      <c r="C4" s="2">
        <v>0.92449836958474096</v>
      </c>
      <c r="D4" s="2">
        <v>0.86518509793875098</v>
      </c>
      <c r="E4" s="2">
        <v>0.89500000000000002</v>
      </c>
      <c r="F4" s="2">
        <v>0.88463804421723302</v>
      </c>
      <c r="G4" s="2">
        <v>0.85499999999999998</v>
      </c>
      <c r="H4" s="2">
        <v>0.84787895674355096</v>
      </c>
      <c r="I4" s="2">
        <v>0.93</v>
      </c>
      <c r="J4" s="2">
        <v>0.91826171540867796</v>
      </c>
      <c r="K4" s="2">
        <v>0.91492459638251</v>
      </c>
      <c r="L4" s="2">
        <v>0.53500000000000003</v>
      </c>
      <c r="M4" s="2">
        <v>0.93711234974853497</v>
      </c>
      <c r="N4" s="2">
        <v>0.26</v>
      </c>
      <c r="O4" s="2">
        <v>0.89105978652214202</v>
      </c>
      <c r="P4" s="2">
        <v>0.75</v>
      </c>
      <c r="Q4" s="2">
        <v>0.88219041150185196</v>
      </c>
      <c r="R4" s="2">
        <v>0.80500000000000005</v>
      </c>
    </row>
    <row r="5" spans="1:18" ht="15.75" customHeight="1" x14ac:dyDescent="0.35">
      <c r="A5" s="2" t="s">
        <v>14</v>
      </c>
      <c r="B5" s="2">
        <v>0.93937889597236501</v>
      </c>
      <c r="C5" s="2">
        <v>0.93462523187205104</v>
      </c>
      <c r="D5" s="2">
        <v>0.89802106043769203</v>
      </c>
      <c r="E5" s="2">
        <v>0.91</v>
      </c>
      <c r="F5" s="2">
        <v>0.903001998971519</v>
      </c>
      <c r="G5" s="2">
        <v>0.9</v>
      </c>
      <c r="H5" s="2">
        <v>0.88892492299460302</v>
      </c>
      <c r="I5" s="2">
        <v>0.95</v>
      </c>
      <c r="J5" s="2">
        <v>0.92648172393773598</v>
      </c>
      <c r="K5" s="2">
        <v>0.90900124069191601</v>
      </c>
      <c r="L5" s="2">
        <v>0.79</v>
      </c>
      <c r="M5" s="2">
        <v>0.92773459714065998</v>
      </c>
      <c r="N5" s="2">
        <v>0.48499999999999999</v>
      </c>
      <c r="O5" s="2">
        <v>0.88950330305254</v>
      </c>
      <c r="P5" s="2">
        <v>0.92500000000000004</v>
      </c>
      <c r="Q5" s="2">
        <v>0.88685417642411701</v>
      </c>
      <c r="R5" s="2">
        <v>0.93</v>
      </c>
    </row>
    <row r="6" spans="1:18" ht="15.75" customHeight="1" x14ac:dyDescent="0.35">
      <c r="A6" s="2" t="s">
        <v>15</v>
      </c>
      <c r="B6" s="2">
        <v>0.95590537261224295</v>
      </c>
      <c r="C6" s="2">
        <v>0.94017273323900497</v>
      </c>
      <c r="D6" s="2">
        <v>0.89242915258906197</v>
      </c>
      <c r="E6" s="2">
        <v>0.86</v>
      </c>
      <c r="F6" s="2">
        <v>0.90632579800572</v>
      </c>
      <c r="G6" s="2">
        <v>0.83</v>
      </c>
      <c r="H6" s="2">
        <v>0.87728931546699895</v>
      </c>
      <c r="I6" s="2">
        <v>0.9</v>
      </c>
      <c r="J6" s="2">
        <v>0.93397200053966201</v>
      </c>
      <c r="K6" s="2">
        <v>0.94635019711467605</v>
      </c>
      <c r="L6" s="2">
        <v>0.30499999999999999</v>
      </c>
      <c r="M6" s="2">
        <v>0.96215456833350399</v>
      </c>
      <c r="N6" s="2">
        <v>0.12</v>
      </c>
      <c r="O6" s="2">
        <v>0.91976011782071498</v>
      </c>
      <c r="P6" s="2">
        <v>0.68</v>
      </c>
      <c r="Q6" s="2">
        <v>0.90337354593845698</v>
      </c>
      <c r="R6" s="2">
        <v>0.82</v>
      </c>
    </row>
    <row r="7" spans="1:18" ht="15.75" customHeight="1" x14ac:dyDescent="0.35">
      <c r="A7" s="2" t="s">
        <v>16</v>
      </c>
      <c r="B7" s="2">
        <v>0.95762879668196199</v>
      </c>
      <c r="C7" s="2">
        <v>0.95337723333495905</v>
      </c>
      <c r="D7" s="2">
        <v>0.92452801299192</v>
      </c>
      <c r="E7" s="2">
        <v>0.875</v>
      </c>
      <c r="F7" s="2">
        <v>0.927329709987748</v>
      </c>
      <c r="G7" s="2">
        <v>0.875</v>
      </c>
      <c r="H7" s="2">
        <v>0.91551711448739204</v>
      </c>
      <c r="I7" s="2">
        <v>0.93500000000000005</v>
      </c>
      <c r="J7" s="2">
        <v>0.94362971067759505</v>
      </c>
      <c r="K7" s="2">
        <v>0.93354417330442696</v>
      </c>
      <c r="L7" s="2">
        <v>0.67</v>
      </c>
      <c r="M7" s="2">
        <v>0.95197283226975304</v>
      </c>
      <c r="N7" s="2">
        <v>0.32</v>
      </c>
      <c r="O7" s="2">
        <v>0.90776981175347804</v>
      </c>
      <c r="P7" s="2">
        <v>0.96499999999999997</v>
      </c>
      <c r="Q7" s="2">
        <v>0.90278987143448497</v>
      </c>
      <c r="R7" s="2">
        <v>0.97499999999999998</v>
      </c>
    </row>
    <row r="8" spans="1:18" ht="15.75" customHeight="1" x14ac:dyDescent="0.35">
      <c r="A8" s="2" t="s">
        <v>26</v>
      </c>
      <c r="B8" s="2">
        <v>0.86581199170332401</v>
      </c>
      <c r="C8" s="2">
        <v>0.73519246063746502</v>
      </c>
      <c r="D8" s="2">
        <v>0.54650737196997301</v>
      </c>
      <c r="E8" s="2">
        <v>0.82</v>
      </c>
      <c r="F8" s="2">
        <v>0.614299595844776</v>
      </c>
      <c r="G8" s="2">
        <v>0.75</v>
      </c>
      <c r="H8" s="2" t="s">
        <v>46</v>
      </c>
      <c r="I8" s="2" t="s">
        <v>46</v>
      </c>
      <c r="J8" s="2">
        <v>0.76520885455594001</v>
      </c>
      <c r="K8" s="2">
        <v>0.80518682793276097</v>
      </c>
      <c r="L8" s="2">
        <v>0.43</v>
      </c>
      <c r="M8" s="2">
        <v>0.873759564345581</v>
      </c>
      <c r="N8" s="2">
        <v>0.2</v>
      </c>
      <c r="O8" s="2" t="s">
        <v>46</v>
      </c>
      <c r="P8" s="2" t="s">
        <v>46</v>
      </c>
      <c r="Q8" s="2" t="s">
        <v>46</v>
      </c>
      <c r="R8" s="2" t="s">
        <v>46</v>
      </c>
    </row>
    <row r="9" spans="1:18" ht="15.75" customHeight="1" x14ac:dyDescent="0.35">
      <c r="A9" s="2" t="s">
        <v>28</v>
      </c>
      <c r="B9" s="2">
        <v>0.90219382660621295</v>
      </c>
      <c r="C9" s="2">
        <v>0.74796186701204204</v>
      </c>
      <c r="D9" s="2">
        <v>0.58576653984556304</v>
      </c>
      <c r="E9" s="2">
        <v>0.74</v>
      </c>
      <c r="F9" s="2">
        <v>0.647133408455977</v>
      </c>
      <c r="G9" s="2">
        <v>0.69499999999999995</v>
      </c>
      <c r="H9" s="2" t="s">
        <v>46</v>
      </c>
      <c r="I9" s="2" t="s">
        <v>46</v>
      </c>
      <c r="J9" s="2">
        <v>0.79125809247887102</v>
      </c>
      <c r="K9" s="2">
        <v>0.97165805221857204</v>
      </c>
      <c r="L9" s="2">
        <v>0.04</v>
      </c>
      <c r="M9" s="2">
        <v>0.98208452922316503</v>
      </c>
      <c r="N9" s="2">
        <v>0.01</v>
      </c>
      <c r="O9" s="2" t="s">
        <v>46</v>
      </c>
      <c r="P9" s="2" t="s">
        <v>46</v>
      </c>
      <c r="Q9" s="2" t="s">
        <v>46</v>
      </c>
      <c r="R9" s="2" t="s">
        <v>46</v>
      </c>
    </row>
    <row r="10" spans="1:18" ht="15.75" customHeight="1" x14ac:dyDescent="0.35">
      <c r="A10" s="2" t="s">
        <v>21</v>
      </c>
      <c r="B10" s="2">
        <v>0.86614961171778604</v>
      </c>
      <c r="C10" s="2">
        <v>0.83407643288817901</v>
      </c>
      <c r="D10" s="2">
        <v>0.777079212167471</v>
      </c>
      <c r="E10" s="2">
        <v>0.82499999999999996</v>
      </c>
      <c r="F10" s="2">
        <v>0.80824328046331795</v>
      </c>
      <c r="G10" s="2">
        <v>0.69499999999999995</v>
      </c>
      <c r="H10" s="2">
        <v>0.75999384706282702</v>
      </c>
      <c r="I10" s="2">
        <v>0.85499999999999998</v>
      </c>
      <c r="J10" s="2">
        <v>0.83697056948820003</v>
      </c>
      <c r="K10" s="2">
        <v>0.80912350607802097</v>
      </c>
      <c r="L10" s="2">
        <v>0.71</v>
      </c>
      <c r="M10" s="2">
        <v>0.86319400742681196</v>
      </c>
      <c r="N10" s="2">
        <v>0.30499999999999999</v>
      </c>
      <c r="O10" s="2">
        <v>0.77775213573677104</v>
      </c>
      <c r="P10" s="2">
        <v>0.81499999999999995</v>
      </c>
      <c r="Q10" s="2">
        <v>0.77332594978417701</v>
      </c>
      <c r="R10" s="2">
        <v>0.82499999999999996</v>
      </c>
    </row>
    <row r="11" spans="1:18" ht="15.75" customHeight="1" x14ac:dyDescent="0.35">
      <c r="A11" s="2" t="s">
        <v>22</v>
      </c>
      <c r="B11" s="2">
        <v>0.86355295825104195</v>
      </c>
      <c r="C11" s="2">
        <v>0.85488699572035898</v>
      </c>
      <c r="D11" s="2">
        <v>0.80758352123582799</v>
      </c>
      <c r="E11" s="2">
        <v>0.88500000000000001</v>
      </c>
      <c r="F11" s="2">
        <v>0.81882573459217101</v>
      </c>
      <c r="G11" s="2">
        <v>0.84</v>
      </c>
      <c r="H11" s="2">
        <v>0.79926663807306997</v>
      </c>
      <c r="I11" s="2">
        <v>0.92500000000000004</v>
      </c>
      <c r="J11" s="2">
        <v>0.84560995105648995</v>
      </c>
      <c r="K11" s="2">
        <v>0.80584875191388405</v>
      </c>
      <c r="L11" s="2">
        <v>0.90500000000000003</v>
      </c>
      <c r="M11" s="2">
        <v>0.84325986777828998</v>
      </c>
      <c r="N11" s="2">
        <v>0.56499999999999995</v>
      </c>
      <c r="O11" s="2">
        <v>0.78715482524876501</v>
      </c>
      <c r="P11" s="2">
        <v>0.95</v>
      </c>
      <c r="Q11" s="2">
        <v>0.78570312535669495</v>
      </c>
      <c r="R11" s="2">
        <v>0.95</v>
      </c>
    </row>
    <row r="12" spans="1:18" ht="15.75" customHeight="1" x14ac:dyDescent="0.35">
      <c r="A12" s="2" t="s">
        <v>23</v>
      </c>
      <c r="B12" s="2">
        <v>0.90104811401441898</v>
      </c>
      <c r="C12" s="2">
        <v>0.87990016428235795</v>
      </c>
      <c r="D12" s="2">
        <v>0.80100099555774096</v>
      </c>
      <c r="E12" s="2">
        <v>0.89</v>
      </c>
      <c r="F12" s="2">
        <v>0.82907255092173904</v>
      </c>
      <c r="G12" s="2">
        <v>0.84</v>
      </c>
      <c r="H12" s="2">
        <v>0.78447048006755804</v>
      </c>
      <c r="I12" s="2">
        <v>0.91</v>
      </c>
      <c r="J12" s="2">
        <v>0.86784404457465802</v>
      </c>
      <c r="K12" s="2">
        <v>0.85072697502778105</v>
      </c>
      <c r="L12" s="2">
        <v>0.61</v>
      </c>
      <c r="M12" s="2">
        <v>0.90157900035122496</v>
      </c>
      <c r="N12" s="2">
        <v>0.23499999999999999</v>
      </c>
      <c r="O12" s="2">
        <v>0.81270859825646502</v>
      </c>
      <c r="P12" s="2">
        <v>0.82</v>
      </c>
      <c r="Q12" s="2">
        <v>0.80285479048224395</v>
      </c>
      <c r="R12" s="2">
        <v>0.85</v>
      </c>
    </row>
    <row r="13" spans="1:18" ht="15.75" customHeight="1" x14ac:dyDescent="0.35">
      <c r="A13" s="2" t="s">
        <v>24</v>
      </c>
      <c r="B13" s="2">
        <v>0.90424609241336695</v>
      </c>
      <c r="C13" s="2">
        <v>0.89592530689981797</v>
      </c>
      <c r="D13" s="2">
        <v>0.85530089538388598</v>
      </c>
      <c r="E13" s="2">
        <v>0.92</v>
      </c>
      <c r="F13" s="2">
        <v>0.86343490620802199</v>
      </c>
      <c r="G13" s="2">
        <v>0.87</v>
      </c>
      <c r="H13" s="2">
        <v>0.846224459627401</v>
      </c>
      <c r="I13" s="2">
        <v>0.95499999999999996</v>
      </c>
      <c r="J13" s="2">
        <v>0.88566875529325495</v>
      </c>
      <c r="K13" s="2">
        <v>0.85230688214137296</v>
      </c>
      <c r="L13" s="2">
        <v>0.875</v>
      </c>
      <c r="M13" s="2">
        <v>0.89184897912776295</v>
      </c>
      <c r="N13" s="2">
        <v>0.39</v>
      </c>
      <c r="O13" s="2">
        <v>0.82457832956812005</v>
      </c>
      <c r="P13" s="2">
        <v>0.96499999999999997</v>
      </c>
      <c r="Q13" s="2">
        <v>0.82300954542100901</v>
      </c>
      <c r="R13" s="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C92E-5827-4FA7-A94F-3CDC2A2CFE36}">
  <dimension ref="A1:BG33"/>
  <sheetViews>
    <sheetView zoomScale="85" zoomScaleNormal="85" workbookViewId="0">
      <selection activeCell="BI5" sqref="BI5"/>
    </sheetView>
  </sheetViews>
  <sheetFormatPr defaultRowHeight="12.75" x14ac:dyDescent="0.35"/>
  <cols>
    <col min="1" max="1" width="5.3984375" customWidth="1"/>
    <col min="2" max="2" width="4.265625" bestFit="1" customWidth="1"/>
    <col min="3" max="3" width="4.59765625" bestFit="1" customWidth="1"/>
    <col min="4" max="4" width="4" bestFit="1" customWidth="1"/>
    <col min="5" max="5" width="4.265625" bestFit="1" customWidth="1"/>
    <col min="6" max="6" width="19.265625" style="9" hidden="1" customWidth="1"/>
    <col min="7" max="7" width="12.86328125" hidden="1" customWidth="1"/>
    <col min="8" max="8" width="8.1328125" style="11" bestFit="1" customWidth="1"/>
    <col min="9" max="9" width="17.59765625" hidden="1" customWidth="1"/>
    <col min="10" max="10" width="12.86328125" hidden="1" customWidth="1"/>
    <col min="11" max="11" width="11" style="11" bestFit="1" customWidth="1"/>
    <col min="12" max="12" width="9.73046875" style="13" bestFit="1" customWidth="1"/>
    <col min="13" max="13" width="13.59765625" hidden="1" customWidth="1"/>
    <col min="14" max="14" width="9.265625" style="11" bestFit="1" customWidth="1"/>
    <col min="15" max="15" width="17.59765625" hidden="1" customWidth="1"/>
    <col min="16" max="16" width="12" hidden="1" customWidth="1"/>
    <col min="17" max="17" width="12" style="11" bestFit="1" customWidth="1"/>
    <col min="18" max="18" width="10.86328125" style="13" bestFit="1" customWidth="1"/>
    <col min="19" max="19" width="12.86328125" hidden="1" customWidth="1"/>
    <col min="20" max="20" width="27.59765625" hidden="1" customWidth="1"/>
    <col min="21" max="21" width="21.59765625" style="9" hidden="1" customWidth="1"/>
    <col min="22" max="22" width="15.86328125" hidden="1" customWidth="1"/>
    <col min="23" max="23" width="6.86328125" style="11" bestFit="1" customWidth="1"/>
    <col min="24" max="24" width="17.59765625" hidden="1" customWidth="1"/>
    <col min="25" max="25" width="6.86328125" style="11" bestFit="1" customWidth="1"/>
    <col min="26" max="26" width="8.59765625" style="13" bestFit="1" customWidth="1"/>
    <col min="27" max="27" width="20" hidden="1" customWidth="1"/>
    <col min="28" max="28" width="7.265625" style="11" bestFit="1" customWidth="1"/>
    <col min="29" max="29" width="17.59765625" hidden="1" customWidth="1"/>
    <col min="30" max="30" width="6.86328125" style="11" bestFit="1" customWidth="1"/>
    <col min="31" max="31" width="9.1328125" style="13" bestFit="1" customWidth="1"/>
    <col min="32" max="32" width="12" hidden="1" customWidth="1"/>
    <col min="33" max="33" width="6.73046875" style="11" bestFit="1" customWidth="1"/>
    <col min="34" max="34" width="17.59765625" hidden="1" customWidth="1"/>
    <col min="35" max="35" width="6.86328125" style="11" bestFit="1" customWidth="1"/>
    <col min="36" max="36" width="8.59765625" style="13" bestFit="1" customWidth="1"/>
    <col min="37" max="37" width="18.86328125" hidden="1" customWidth="1"/>
    <col min="38" max="38" width="8.86328125" style="11" bestFit="1" customWidth="1"/>
    <col min="39" max="39" width="17.59765625" hidden="1" customWidth="1"/>
    <col min="40" max="40" width="6.86328125" style="11" bestFit="1" customWidth="1"/>
    <col min="41" max="41" width="10.265625" style="13" bestFit="1" customWidth="1"/>
    <col min="42" max="42" width="13.3984375" hidden="1" customWidth="1"/>
    <col min="43" max="43" width="9.265625" style="11" bestFit="1" customWidth="1"/>
    <col min="44" max="44" width="17.59765625" hidden="1" customWidth="1"/>
    <col min="45" max="45" width="6.86328125" style="11" bestFit="1" customWidth="1"/>
    <col min="46" max="46" width="10.73046875" style="13" bestFit="1" customWidth="1"/>
    <col min="47" max="47" width="12.86328125" hidden="1" customWidth="1"/>
    <col min="48" max="48" width="8.73046875" style="11" bestFit="1" customWidth="1"/>
    <col min="49" max="49" width="17.59765625" hidden="1" customWidth="1"/>
    <col min="50" max="50" width="6.86328125" style="11" bestFit="1" customWidth="1"/>
    <col min="51" max="51" width="10.1328125" style="13" bestFit="1" customWidth="1"/>
    <col min="52" max="52" width="13.73046875" hidden="1" customWidth="1"/>
    <col min="53" max="53" width="9.3984375" style="11" bestFit="1" customWidth="1"/>
    <col min="54" max="54" width="17.59765625" hidden="1" customWidth="1"/>
    <col min="55" max="55" width="6.86328125" style="11" bestFit="1" customWidth="1"/>
    <col min="56" max="56" width="11" style="13" bestFit="1" customWidth="1"/>
    <col min="57" max="57" width="9.1328125" style="11"/>
  </cols>
  <sheetData>
    <row r="1" spans="1:59" ht="13.15" thickBot="1" x14ac:dyDescent="0.4">
      <c r="A1" t="s">
        <v>121</v>
      </c>
      <c r="B1" t="s">
        <v>117</v>
      </c>
      <c r="C1" t="s">
        <v>118</v>
      </c>
      <c r="D1" t="s">
        <v>119</v>
      </c>
      <c r="E1" t="s">
        <v>120</v>
      </c>
      <c r="F1" s="8" t="s">
        <v>6</v>
      </c>
      <c r="G1" s="2" t="s">
        <v>79</v>
      </c>
      <c r="H1" s="10" t="s">
        <v>78</v>
      </c>
      <c r="I1" s="2" t="s">
        <v>126</v>
      </c>
      <c r="J1" s="2" t="s">
        <v>80</v>
      </c>
      <c r="K1" s="10" t="s">
        <v>127</v>
      </c>
      <c r="L1" s="12" t="s">
        <v>81</v>
      </c>
      <c r="M1" s="2" t="s">
        <v>82</v>
      </c>
      <c r="N1" s="10" t="s">
        <v>83</v>
      </c>
      <c r="O1" s="2" t="s">
        <v>84</v>
      </c>
      <c r="P1" s="2" t="s">
        <v>85</v>
      </c>
      <c r="Q1" s="10" t="s">
        <v>128</v>
      </c>
      <c r="R1" s="12" t="s">
        <v>86</v>
      </c>
      <c r="S1" s="2" t="s">
        <v>29</v>
      </c>
      <c r="T1" s="2" t="s">
        <v>124</v>
      </c>
      <c r="U1" s="8" t="s">
        <v>125</v>
      </c>
      <c r="V1" s="2" t="s">
        <v>89</v>
      </c>
      <c r="W1" s="10" t="s">
        <v>90</v>
      </c>
      <c r="X1" s="2" t="s">
        <v>91</v>
      </c>
      <c r="Y1" s="10" t="s">
        <v>129</v>
      </c>
      <c r="Z1" s="12" t="s">
        <v>92</v>
      </c>
      <c r="AA1" s="2" t="s">
        <v>93</v>
      </c>
      <c r="AB1" s="10" t="s">
        <v>95</v>
      </c>
      <c r="AC1" s="2" t="s">
        <v>96</v>
      </c>
      <c r="AD1" s="10" t="s">
        <v>130</v>
      </c>
      <c r="AE1" s="12" t="s">
        <v>94</v>
      </c>
      <c r="AF1" s="2" t="s">
        <v>97</v>
      </c>
      <c r="AG1" s="10" t="s">
        <v>99</v>
      </c>
      <c r="AH1" s="2" t="s">
        <v>100</v>
      </c>
      <c r="AI1" s="10" t="s">
        <v>131</v>
      </c>
      <c r="AJ1" s="12" t="s">
        <v>98</v>
      </c>
      <c r="AK1" s="2" t="s">
        <v>101</v>
      </c>
      <c r="AL1" s="10" t="s">
        <v>103</v>
      </c>
      <c r="AM1" s="2" t="s">
        <v>104</v>
      </c>
      <c r="AN1" s="10" t="s">
        <v>132</v>
      </c>
      <c r="AO1" s="12" t="s">
        <v>102</v>
      </c>
      <c r="AP1" s="2" t="s">
        <v>105</v>
      </c>
      <c r="AQ1" s="10" t="s">
        <v>107</v>
      </c>
      <c r="AR1" s="2" t="s">
        <v>108</v>
      </c>
      <c r="AS1" s="10" t="s">
        <v>133</v>
      </c>
      <c r="AT1" s="12" t="s">
        <v>106</v>
      </c>
      <c r="AU1" s="2" t="s">
        <v>109</v>
      </c>
      <c r="AV1" s="10" t="s">
        <v>111</v>
      </c>
      <c r="AW1" s="2" t="s">
        <v>112</v>
      </c>
      <c r="AX1" s="10" t="s">
        <v>134</v>
      </c>
      <c r="AY1" s="12" t="s">
        <v>110</v>
      </c>
      <c r="AZ1" s="2" t="s">
        <v>113</v>
      </c>
      <c r="BA1" s="10" t="s">
        <v>115</v>
      </c>
      <c r="BB1" s="2" t="s">
        <v>116</v>
      </c>
      <c r="BC1" s="10" t="s">
        <v>135</v>
      </c>
      <c r="BD1" s="12" t="s">
        <v>114</v>
      </c>
      <c r="BE1" s="15" t="s">
        <v>136</v>
      </c>
      <c r="BF1" s="15" t="s">
        <v>137</v>
      </c>
      <c r="BG1" s="15" t="s">
        <v>138</v>
      </c>
    </row>
    <row r="2" spans="1:59" ht="13.15" thickBot="1" x14ac:dyDescent="0.4">
      <c r="A2" t="s">
        <v>122</v>
      </c>
      <c r="B2">
        <v>500</v>
      </c>
      <c r="C2">
        <v>100</v>
      </c>
      <c r="D2">
        <v>0.1</v>
      </c>
      <c r="E2">
        <v>2</v>
      </c>
      <c r="F2" s="8">
        <v>0.92860882466732297</v>
      </c>
      <c r="G2" s="2">
        <v>0.85897057324647896</v>
      </c>
      <c r="H2" s="10">
        <f>F2-G2</f>
        <v>6.9638251420844011E-2</v>
      </c>
      <c r="I2" s="2">
        <f>(F2-G2)/(SQRT(F2*(1-F2)))</f>
        <v>0.27046382672691294</v>
      </c>
      <c r="J2" s="2">
        <v>0.104868398462269</v>
      </c>
      <c r="K2" s="10">
        <f>_xlfn.BINOM.DIST(200*L2, 200, 0.95, TRUE)</f>
        <v>0.99959597189955296</v>
      </c>
      <c r="L2" s="12">
        <v>0.99</v>
      </c>
      <c r="M2" s="2">
        <v>0.85649481337269096</v>
      </c>
      <c r="N2" s="10">
        <f t="shared" ref="N2:N17" si="0">F2-M2</f>
        <v>7.2114011294632019E-2</v>
      </c>
      <c r="O2" s="2">
        <f t="shared" ref="O2:O17" si="1">(F2-M2)/(SQRT(F2*(1-F2)))</f>
        <v>0.28007928196680743</v>
      </c>
      <c r="P2" s="2">
        <v>4.3327021540725097E-2</v>
      </c>
      <c r="Q2" s="10">
        <f>_xlfn.BINOM.DIST(200*R2, 200, 0.95, TRUE)</f>
        <v>0.99095162360389843</v>
      </c>
      <c r="R2" s="12">
        <v>0.98</v>
      </c>
      <c r="S2" s="2">
        <v>0.93849673509846698</v>
      </c>
      <c r="T2" s="2">
        <v>0.92449836958474096</v>
      </c>
      <c r="U2" s="8">
        <v>0.91826171540867796</v>
      </c>
      <c r="V2" s="2">
        <v>0.86518509793875098</v>
      </c>
      <c r="W2" s="10">
        <f>T2-V2</f>
        <v>5.9313271645989984E-2</v>
      </c>
      <c r="X2" s="2">
        <f>(T2-V2)/(SQRT(T2*(1-T2)))</f>
        <v>0.22450222005315962</v>
      </c>
      <c r="Y2" s="10">
        <f>_xlfn.BINOM.DIST(200*Z2, 200, 0.95, TRUE)</f>
        <v>1.1599082507479281E-3</v>
      </c>
      <c r="Z2" s="12">
        <v>0.89500000000000002</v>
      </c>
      <c r="AA2" s="2">
        <v>0.88463804421723302</v>
      </c>
      <c r="AB2" s="10">
        <f>T2-AA2</f>
        <v>3.9860325367507943E-2</v>
      </c>
      <c r="AC2" s="2">
        <f>(T2-AA2)/(SQRT(T2*(1-T2)))</f>
        <v>0.15087233074002601</v>
      </c>
      <c r="AD2" s="10">
        <f>_xlfn.BINOM.DIST(200*AE2, 200, 0.95, TRUE)</f>
        <v>2.9479359334536547E-7</v>
      </c>
      <c r="AE2" s="12">
        <v>0.85499999999999998</v>
      </c>
      <c r="AF2" s="2">
        <v>0.84787895674355096</v>
      </c>
      <c r="AG2" s="10">
        <f>T2-AF2</f>
        <v>7.6619412841190004E-2</v>
      </c>
      <c r="AH2" s="2">
        <f>(T2-AF2)/(SQRT(T2*(1-T2)))</f>
        <v>0.29000639830967156</v>
      </c>
      <c r="AI2" s="10">
        <f>_xlfn.BINOM.DIST(200*AJ2, 200, 0.95, TRUE)</f>
        <v>0.12989223370694272</v>
      </c>
      <c r="AJ2" s="12">
        <v>0.93</v>
      </c>
      <c r="AK2" s="2">
        <v>0.91492459638251</v>
      </c>
      <c r="AL2" s="10">
        <f>U2-AK2</f>
        <v>3.3371190261679562E-3</v>
      </c>
      <c r="AM2" s="2">
        <f>(U2-AK2)/(SQRT(U2*(1-U2)))</f>
        <v>1.2180796805813066E-2</v>
      </c>
      <c r="AN2" s="10">
        <f>_xlfn.BINOM.DIST(200*AO2, 200, 0.95, TRUE)</f>
        <v>2.4683012625930273E-65</v>
      </c>
      <c r="AO2" s="12">
        <v>0.53500000000000003</v>
      </c>
      <c r="AP2" s="2">
        <v>0.93711234974853497</v>
      </c>
      <c r="AQ2" s="10">
        <f>U2-AP2</f>
        <v>-1.8850634339857009E-2</v>
      </c>
      <c r="AR2" s="2">
        <f>(U2-AP2)/(SQRT(U2*(1-U2)))</f>
        <v>-6.8806579793514344E-2</v>
      </c>
      <c r="AS2" s="10">
        <f>_xlfn.BINOM.DIST(200*AT2, 200, 0.95, TRUE)</f>
        <v>7.5833288595167999E-146</v>
      </c>
      <c r="AT2" s="12">
        <v>0.26</v>
      </c>
      <c r="AU2" s="2">
        <v>0.89105978652214202</v>
      </c>
      <c r="AV2" s="10">
        <f>U2-AU2</f>
        <v>2.7201928886535942E-2</v>
      </c>
      <c r="AW2" s="2">
        <f>(U2-AU2)/(SQRT(U2*(1-U2)))</f>
        <v>9.9289586584975137E-2</v>
      </c>
      <c r="AX2" s="10">
        <f>_xlfn.BINOM.DIST(200*AY2, 200, 0.95, TRUE)</f>
        <v>2.1708634095735306E-21</v>
      </c>
      <c r="AY2" s="12">
        <v>0.75</v>
      </c>
      <c r="AZ2" s="2">
        <v>0.88219041150185196</v>
      </c>
      <c r="BA2" s="10">
        <f>U2-AZ2</f>
        <v>3.6071303906826002E-2</v>
      </c>
      <c r="BB2" s="2">
        <f>(U2-AZ2)/(SQRT(U2*(1-U2)))</f>
        <v>0.13166363559837402</v>
      </c>
      <c r="BC2" s="10">
        <f>_xlfn.BINOM.DIST(200*BD2, 200, 0.95, TRUE)</f>
        <v>3.0395852953854727E-13</v>
      </c>
      <c r="BD2" s="12">
        <v>0.80500000000000005</v>
      </c>
      <c r="BE2" s="18">
        <v>3.734620029E-3</v>
      </c>
      <c r="BF2" s="10">
        <v>0</v>
      </c>
      <c r="BG2" s="14">
        <v>0.55000000000000004</v>
      </c>
    </row>
    <row r="3" spans="1:59" ht="13.15" thickBot="1" x14ac:dyDescent="0.4">
      <c r="A3" t="s">
        <v>122</v>
      </c>
      <c r="B3">
        <v>500</v>
      </c>
      <c r="C3">
        <v>100</v>
      </c>
      <c r="D3">
        <v>0.5</v>
      </c>
      <c r="E3">
        <v>2</v>
      </c>
      <c r="F3" s="8">
        <v>0.93569309076462603</v>
      </c>
      <c r="G3" s="2">
        <v>0.90016809016466104</v>
      </c>
      <c r="H3" s="10">
        <f t="shared" ref="H3:H17" si="2">F3-G3</f>
        <v>3.5525000599964995E-2</v>
      </c>
      <c r="I3" s="2">
        <f t="shared" ref="I3:I17" si="3">(F3-G3)/(SQRT(F3*(1-F3)))</f>
        <v>0.14482334168568639</v>
      </c>
      <c r="J3" s="2">
        <v>8.4998278124162593E-2</v>
      </c>
      <c r="K3" s="10">
        <f t="shared" ref="K3:K17" si="4">_xlfn.BINOM.DIST(200*L3, 200, 0.95, TRUE)</f>
        <v>0.99996494733375119</v>
      </c>
      <c r="L3" s="12">
        <v>0.995</v>
      </c>
      <c r="M3" s="2">
        <v>0.89780466602742603</v>
      </c>
      <c r="N3" s="10">
        <f t="shared" si="0"/>
        <v>3.7888424737199999E-2</v>
      </c>
      <c r="O3" s="2">
        <f t="shared" si="1"/>
        <v>0.15445821784597902</v>
      </c>
      <c r="P3" s="2">
        <v>0.112293623809615</v>
      </c>
      <c r="Q3" s="10">
        <f t="shared" ref="Q3:Q17" si="5">_xlfn.BINOM.DIST(200*R3, 200, 0.95, TRUE)</f>
        <v>0.97355319999087997</v>
      </c>
      <c r="R3" s="12">
        <v>0.97499999999999998</v>
      </c>
      <c r="S3" s="2">
        <v>0.93937889597236501</v>
      </c>
      <c r="T3" s="2">
        <v>0.93462523187205104</v>
      </c>
      <c r="U3" s="8">
        <v>0.92648172393773598</v>
      </c>
      <c r="V3" s="2">
        <v>0.89802106043769203</v>
      </c>
      <c r="W3" s="10">
        <f t="shared" ref="W3:W17" si="6">T3-V3</f>
        <v>3.6604171434359012E-2</v>
      </c>
      <c r="X3" s="2">
        <f t="shared" ref="X3:X17" si="7">(T3-V3)/(SQRT(T3*(1-T3)))</f>
        <v>0.14808352682651152</v>
      </c>
      <c r="Y3" s="10">
        <f t="shared" ref="Y3:Y17" si="8">_xlfn.BINOM.DIST(200*Z3, 200, 0.95, TRUE)</f>
        <v>1.2089443730889693E-2</v>
      </c>
      <c r="Z3" s="12">
        <v>0.91</v>
      </c>
      <c r="AA3" s="2">
        <v>0.903001998971519</v>
      </c>
      <c r="AB3" s="10">
        <f>T3-AA3</f>
        <v>3.1623232900532039E-2</v>
      </c>
      <c r="AC3" s="2">
        <f>(T3-AA3)/(SQRT(T3*(1-T3)))</f>
        <v>0.12793295611033303</v>
      </c>
      <c r="AD3" s="10">
        <f t="shared" ref="AD3:AD17" si="9">_xlfn.BINOM.DIST(200*AE3, 200, 0.95, TRUE)</f>
        <v>2.6645795498294713E-3</v>
      </c>
      <c r="AE3" s="12">
        <v>0.9</v>
      </c>
      <c r="AF3" s="2">
        <v>0.88892492299460302</v>
      </c>
      <c r="AG3" s="10">
        <f>T3-AF3</f>
        <v>4.5700308877448026E-2</v>
      </c>
      <c r="AH3" s="2">
        <f>(T3-AF3)/(SQRT(T3*(1-T3)))</f>
        <v>0.18488228664782902</v>
      </c>
      <c r="AI3" s="10">
        <f t="shared" ref="AI3:AI17" si="10">_xlfn.BINOM.DIST(200*AJ3, 200, 0.95, TRUE)</f>
        <v>0.54529019131918144</v>
      </c>
      <c r="AJ3" s="12">
        <v>0.95</v>
      </c>
      <c r="AK3" s="2">
        <v>0.90900124069191601</v>
      </c>
      <c r="AL3" s="10">
        <f>U3-AK3</f>
        <v>1.7480483245819967E-2</v>
      </c>
      <c r="AM3" s="2">
        <f>(U3-AK3)/(SQRT(U3*(1-U3)))</f>
        <v>6.6978797899791068E-2</v>
      </c>
      <c r="AN3" s="10">
        <f t="shared" ref="AN3:AN17" si="11">_xlfn.BINOM.DIST(200*AO3, 200, 0.95, TRUE)</f>
        <v>2.5761754695980513E-15</v>
      </c>
      <c r="AO3" s="12">
        <v>0.79</v>
      </c>
      <c r="AP3" s="2">
        <v>0.92773459714065998</v>
      </c>
      <c r="AQ3" s="10">
        <f>U3-AP3</f>
        <v>-1.2528732029239986E-3</v>
      </c>
      <c r="AR3" s="2">
        <f>(U3-AP3)/(SQRT(U3*(1-U3)))</f>
        <v>-4.8005504122877662E-3</v>
      </c>
      <c r="AS3" s="10">
        <f t="shared" ref="AS3:AS17" si="12">_xlfn.BINOM.DIST(200*AT3, 200, 0.95, TRUE)</f>
        <v>5.9281799841127116E-78</v>
      </c>
      <c r="AT3" s="12">
        <v>0.48499999999999999</v>
      </c>
      <c r="AU3" s="2">
        <v>0.88950330305254</v>
      </c>
      <c r="AV3" s="10">
        <f>U3-AU3</f>
        <v>3.6978420885195984E-2</v>
      </c>
      <c r="AW3" s="2">
        <f>(U3-AU3)/(SQRT(U3*(1-U3)))</f>
        <v>0.14168774079602259</v>
      </c>
      <c r="AX3" s="10">
        <f t="shared" ref="AX3:AX17" si="13">_xlfn.BINOM.DIST(200*AY3, 200, 0.95, TRUE)</f>
        <v>7.8134415673256699E-2</v>
      </c>
      <c r="AY3" s="12">
        <v>0.92500000000000004</v>
      </c>
      <c r="AZ3" s="2">
        <v>0.88685417642411701</v>
      </c>
      <c r="BA3" s="10">
        <f>U3-AZ3</f>
        <v>3.9627547513618966E-2</v>
      </c>
      <c r="BB3" s="2">
        <f>(U3-AZ3)/(SQRT(U3*(1-U3)))</f>
        <v>0.15183822202476821</v>
      </c>
      <c r="BC3" s="10">
        <f t="shared" ref="BC3:BC17" si="14">_xlfn.BINOM.DIST(200*BD3, 200, 0.95, TRUE)</f>
        <v>0.12989223370694272</v>
      </c>
      <c r="BD3" s="12">
        <v>0.93</v>
      </c>
      <c r="BE3" s="18">
        <v>7.3378907649999997E-3</v>
      </c>
      <c r="BF3" s="10">
        <v>0</v>
      </c>
      <c r="BG3">
        <v>0.75</v>
      </c>
    </row>
    <row r="4" spans="1:59" ht="13.15" thickBot="1" x14ac:dyDescent="0.4">
      <c r="A4" t="s">
        <v>122</v>
      </c>
      <c r="B4">
        <v>500</v>
      </c>
      <c r="C4">
        <v>500</v>
      </c>
      <c r="D4">
        <v>0.1</v>
      </c>
      <c r="E4">
        <v>2</v>
      </c>
      <c r="F4" s="8">
        <v>0.94517632887236902</v>
      </c>
      <c r="G4" s="2">
        <v>0.88175743937492301</v>
      </c>
      <c r="H4" s="10">
        <f t="shared" si="2"/>
        <v>6.3418889497446007E-2</v>
      </c>
      <c r="I4" s="2">
        <f t="shared" si="3"/>
        <v>0.27859810490637749</v>
      </c>
      <c r="J4" s="2">
        <v>7.9122009896883699E-2</v>
      </c>
      <c r="K4" s="10">
        <f t="shared" si="4"/>
        <v>0.99996494733375119</v>
      </c>
      <c r="L4" s="12">
        <v>0.995</v>
      </c>
      <c r="M4" s="2">
        <v>0.87976296252508901</v>
      </c>
      <c r="N4" s="10">
        <f t="shared" si="0"/>
        <v>6.5413366347280011E-2</v>
      </c>
      <c r="O4" s="2">
        <f t="shared" si="1"/>
        <v>0.28735980784767184</v>
      </c>
      <c r="P4" s="2">
        <v>0.112293623809615</v>
      </c>
      <c r="Q4" s="10">
        <f t="shared" si="5"/>
        <v>0.99095162360389843</v>
      </c>
      <c r="R4" s="12">
        <v>0.98</v>
      </c>
      <c r="S4" s="2">
        <v>0.95590537261224295</v>
      </c>
      <c r="T4" s="2">
        <v>0.94017273323900497</v>
      </c>
      <c r="U4" s="8">
        <v>0.93397200053966201</v>
      </c>
      <c r="V4" s="2">
        <v>0.89242915258906197</v>
      </c>
      <c r="W4" s="10">
        <f t="shared" si="6"/>
        <v>4.7743580649942996E-2</v>
      </c>
      <c r="X4" s="2">
        <f t="shared" si="7"/>
        <v>0.20130825297242533</v>
      </c>
      <c r="Y4" s="10">
        <f t="shared" si="8"/>
        <v>9.6016095981028747E-7</v>
      </c>
      <c r="Z4" s="12">
        <v>0.86</v>
      </c>
      <c r="AA4" s="2">
        <v>0.90632579800572</v>
      </c>
      <c r="AB4" s="10">
        <f>T4-AA4</f>
        <v>3.3846935233284969E-2</v>
      </c>
      <c r="AC4" s="2">
        <f>(T4-AA4)/(SQRT(T4*(1-T4)))</f>
        <v>0.14271379120559449</v>
      </c>
      <c r="AD4" s="10">
        <f t="shared" si="9"/>
        <v>4.5981126072935546E-10</v>
      </c>
      <c r="AE4" s="12">
        <v>0.83</v>
      </c>
      <c r="AF4" s="2">
        <v>0.87728931546699895</v>
      </c>
      <c r="AG4" s="10">
        <f>T4-AF4</f>
        <v>6.2883417772006012E-2</v>
      </c>
      <c r="AH4" s="2">
        <f>(T4-AF4)/(SQRT(T4*(1-T4)))</f>
        <v>0.26514456603984954</v>
      </c>
      <c r="AI4" s="10">
        <f t="shared" si="10"/>
        <v>2.6645795498294713E-3</v>
      </c>
      <c r="AJ4" s="12">
        <v>0.9</v>
      </c>
      <c r="AK4" s="2">
        <v>0.94635019711467605</v>
      </c>
      <c r="AL4" s="10">
        <f>U4-AK4</f>
        <v>-1.2378196575014044E-2</v>
      </c>
      <c r="AM4" s="2">
        <f>(U4-AK4)/(SQRT(U4*(1-U4)))</f>
        <v>-4.9845548280913768E-2</v>
      </c>
      <c r="AN4" s="10">
        <f t="shared" si="11"/>
        <v>1.0385856131822631E-130</v>
      </c>
      <c r="AO4" s="12">
        <v>0.30499999999999999</v>
      </c>
      <c r="AP4" s="2">
        <v>0.96215456833350399</v>
      </c>
      <c r="AQ4" s="10">
        <f>U4-AP4</f>
        <v>-2.8182567793841984E-2</v>
      </c>
      <c r="AR4" s="2">
        <f>(U4-AP4)/(SQRT(U4*(1-U4)))</f>
        <v>-0.11348790069174371</v>
      </c>
      <c r="AS4" s="10">
        <f t="shared" si="12"/>
        <v>1.9720913730742516E-199</v>
      </c>
      <c r="AT4" s="12">
        <v>0.12</v>
      </c>
      <c r="AU4" s="2">
        <v>0.91976011782071498</v>
      </c>
      <c r="AV4" s="10">
        <f>U4-AU4</f>
        <v>1.4211882718947022E-2</v>
      </c>
      <c r="AW4" s="2">
        <f>(U4-AU4)/(SQRT(U4*(1-U4)))</f>
        <v>5.7229587681608948E-2</v>
      </c>
      <c r="AX4" s="10">
        <f t="shared" si="13"/>
        <v>9.6631037056011852E-34</v>
      </c>
      <c r="AY4" s="12">
        <v>0.68</v>
      </c>
      <c r="AZ4" s="2">
        <v>0.90337354593845698</v>
      </c>
      <c r="BA4" s="10">
        <f>U4-AZ4</f>
        <v>3.0598454601205027E-2</v>
      </c>
      <c r="BB4" s="2">
        <f>(U4-AZ4)/(SQRT(U4*(1-U4)))</f>
        <v>0.12321639399590668</v>
      </c>
      <c r="BC4" s="10">
        <f t="shared" si="14"/>
        <v>2.7116711874700931E-11</v>
      </c>
      <c r="BD4" s="12">
        <v>0.82</v>
      </c>
      <c r="BE4" s="18">
        <v>-3.274186461E-3</v>
      </c>
      <c r="BF4" s="10">
        <v>0</v>
      </c>
      <c r="BG4">
        <v>0.42</v>
      </c>
    </row>
    <row r="5" spans="1:59" ht="13.15" thickBot="1" x14ac:dyDescent="0.4">
      <c r="A5" t="s">
        <v>122</v>
      </c>
      <c r="B5">
        <v>500</v>
      </c>
      <c r="C5">
        <v>500</v>
      </c>
      <c r="D5">
        <v>0.5</v>
      </c>
      <c r="E5">
        <v>2</v>
      </c>
      <c r="F5" s="8">
        <v>0.95412313802222704</v>
      </c>
      <c r="G5" s="2">
        <v>0.923530137538909</v>
      </c>
      <c r="H5" s="10">
        <f t="shared" si="2"/>
        <v>3.0593000483318034E-2</v>
      </c>
      <c r="I5" s="2">
        <f t="shared" si="3"/>
        <v>0.14622546381949655</v>
      </c>
      <c r="J5" s="2">
        <v>1.4579948726993201E-2</v>
      </c>
      <c r="K5" s="10">
        <f t="shared" si="4"/>
        <v>0.97355319999087997</v>
      </c>
      <c r="L5" s="12">
        <v>0.97499999999999998</v>
      </c>
      <c r="M5" s="2">
        <v>0.92232973357041603</v>
      </c>
      <c r="N5" s="10">
        <f t="shared" si="0"/>
        <v>3.1793404451811003E-2</v>
      </c>
      <c r="O5" s="2">
        <f t="shared" si="1"/>
        <v>0.15196303856831411</v>
      </c>
      <c r="P5" s="2">
        <v>5.8930106041914003E-2</v>
      </c>
      <c r="Q5" s="10">
        <f t="shared" si="5"/>
        <v>0.99095162360389843</v>
      </c>
      <c r="R5" s="12">
        <v>0.98</v>
      </c>
      <c r="S5" s="2">
        <v>0.95762879668196199</v>
      </c>
      <c r="T5" s="2">
        <v>0.95337723333495905</v>
      </c>
      <c r="U5" s="8">
        <v>0.94362971067759505</v>
      </c>
      <c r="V5" s="2">
        <v>0.92452801299192</v>
      </c>
      <c r="W5" s="10">
        <f t="shared" si="6"/>
        <v>2.884922034303905E-2</v>
      </c>
      <c r="X5" s="2">
        <f t="shared" si="7"/>
        <v>0.13683672504776828</v>
      </c>
      <c r="Y5" s="10">
        <f t="shared" si="8"/>
        <v>2.6067531298912502E-5</v>
      </c>
      <c r="Z5" s="12">
        <v>0.875</v>
      </c>
      <c r="AA5" s="2">
        <v>0.927329709987748</v>
      </c>
      <c r="AB5" s="10">
        <f>T5-AA5</f>
        <v>2.6047523347211055E-2</v>
      </c>
      <c r="AC5" s="2">
        <f>(T5-AA5)/(SQRT(T5*(1-T5)))</f>
        <v>0.12354780295813622</v>
      </c>
      <c r="AD5" s="10">
        <f t="shared" si="9"/>
        <v>2.6067531298912502E-5</v>
      </c>
      <c r="AE5" s="12">
        <v>0.875</v>
      </c>
      <c r="AF5" s="2">
        <v>0.91551711448739204</v>
      </c>
      <c r="AG5" s="10">
        <f>T5-AF5</f>
        <v>3.7860118847567015E-2</v>
      </c>
      <c r="AH5" s="2">
        <f>(T5-AF5)/(SQRT(T5*(1-T5)))</f>
        <v>0.17957693869776911</v>
      </c>
      <c r="AI5" s="10">
        <f t="shared" si="10"/>
        <v>0.20351565401154412</v>
      </c>
      <c r="AJ5" s="12">
        <v>0.93500000000000005</v>
      </c>
      <c r="AK5" s="2">
        <v>0.93354417330442696</v>
      </c>
      <c r="AL5" s="10">
        <f>U5-AK5</f>
        <v>1.0085537373168085E-2</v>
      </c>
      <c r="AM5" s="2">
        <f>(U5-AK5)/(SQRT(U5*(1-U5)))</f>
        <v>4.3729358653775544E-2</v>
      </c>
      <c r="AN5" s="10">
        <f t="shared" si="11"/>
        <v>1.1394002705998398E-35</v>
      </c>
      <c r="AO5" s="12">
        <v>0.67</v>
      </c>
      <c r="AP5" s="2">
        <v>0.95197283226975304</v>
      </c>
      <c r="AQ5" s="10">
        <f>U5-AP5</f>
        <v>-8.3431215921579982E-3</v>
      </c>
      <c r="AR5" s="2">
        <f>(U5-AP5)/(SQRT(U5*(1-U5)))</f>
        <v>-3.6174508397159605E-2</v>
      </c>
      <c r="AS5" s="10">
        <f t="shared" si="12"/>
        <v>7.5013731320550548E-126</v>
      </c>
      <c r="AT5" s="12">
        <v>0.32</v>
      </c>
      <c r="AU5" s="2">
        <v>0.90776981175347804</v>
      </c>
      <c r="AV5" s="10">
        <f>U5-AU5</f>
        <v>3.5859898924117006E-2</v>
      </c>
      <c r="AW5" s="2">
        <f>(U5-AU5)/(SQRT(U5*(1-U5)))</f>
        <v>0.15548307673845529</v>
      </c>
      <c r="AX5" s="10">
        <f t="shared" si="13"/>
        <v>0.87625697397990576</v>
      </c>
      <c r="AY5" s="12">
        <v>0.96499999999999997</v>
      </c>
      <c r="AZ5" s="2">
        <v>0.90278987143448497</v>
      </c>
      <c r="BA5" s="10">
        <f>U5-AZ5</f>
        <v>4.0839839243110077E-2</v>
      </c>
      <c r="BB5" s="2">
        <f>(U5-AZ5)/(SQRT(U5*(1-U5)))</f>
        <v>0.17707534180337955</v>
      </c>
      <c r="BC5" s="10">
        <f t="shared" si="14"/>
        <v>0.97355319999087997</v>
      </c>
      <c r="BD5" s="12">
        <v>0.97499999999999998</v>
      </c>
      <c r="BE5" s="18">
        <v>4.1671380219999998E-3</v>
      </c>
      <c r="BF5" s="10">
        <v>0</v>
      </c>
      <c r="BG5">
        <v>0.69</v>
      </c>
    </row>
    <row r="6" spans="1:59" x14ac:dyDescent="0.35">
      <c r="A6" t="s">
        <v>122</v>
      </c>
      <c r="B6">
        <v>50</v>
      </c>
      <c r="C6">
        <v>100</v>
      </c>
      <c r="D6">
        <v>0.1</v>
      </c>
      <c r="E6">
        <v>2</v>
      </c>
      <c r="F6" s="8">
        <v>0.87251626128750503</v>
      </c>
      <c r="G6" s="2">
        <v>0.56239055842161101</v>
      </c>
      <c r="H6" s="10">
        <f t="shared" si="2"/>
        <v>0.31012570286589403</v>
      </c>
      <c r="I6" s="2">
        <f t="shared" si="3"/>
        <v>0.92987292141298361</v>
      </c>
      <c r="J6" s="3">
        <v>1.1127478472372801E-11</v>
      </c>
      <c r="K6" s="10">
        <f t="shared" si="4"/>
        <v>0.99959597189955296</v>
      </c>
      <c r="L6" s="12">
        <v>0.99</v>
      </c>
      <c r="M6" s="2">
        <v>0.55490741865709403</v>
      </c>
      <c r="N6" s="10">
        <f t="shared" si="0"/>
        <v>0.317608842630411</v>
      </c>
      <c r="O6" s="2">
        <f t="shared" si="1"/>
        <v>0.95231017498426229</v>
      </c>
      <c r="P6" s="3">
        <v>3.8799852881708698E-7</v>
      </c>
      <c r="Q6" s="10">
        <f t="shared" si="5"/>
        <v>2.3799459747172892E-2</v>
      </c>
      <c r="R6" s="12">
        <v>0.91500000000000004</v>
      </c>
      <c r="W6" s="10"/>
      <c r="X6" s="2"/>
      <c r="Y6" s="10"/>
      <c r="AB6" s="10"/>
      <c r="AC6" s="2"/>
      <c r="AD6" s="10"/>
      <c r="AE6" s="11"/>
      <c r="AG6" s="10"/>
      <c r="AH6" s="2"/>
      <c r="AI6" s="10"/>
      <c r="AL6" s="10"/>
      <c r="AM6" s="2"/>
      <c r="AN6" s="10"/>
      <c r="AQ6" s="10"/>
      <c r="AR6" s="2"/>
      <c r="AS6" s="10"/>
      <c r="AV6" s="10"/>
      <c r="AW6" s="2"/>
      <c r="AX6" s="10"/>
      <c r="BA6" s="10"/>
      <c r="BB6" s="2"/>
      <c r="BC6" s="10"/>
    </row>
    <row r="7" spans="1:59" x14ac:dyDescent="0.35">
      <c r="A7" t="s">
        <v>122</v>
      </c>
      <c r="B7">
        <v>50</v>
      </c>
      <c r="C7">
        <v>100</v>
      </c>
      <c r="D7">
        <v>0.5</v>
      </c>
      <c r="E7">
        <v>2</v>
      </c>
      <c r="F7" s="8">
        <v>0.90179127724429697</v>
      </c>
      <c r="G7" s="2">
        <v>0.73689650654792704</v>
      </c>
      <c r="H7" s="10">
        <f t="shared" si="2"/>
        <v>0.16489477069636993</v>
      </c>
      <c r="I7" s="2">
        <f t="shared" si="3"/>
        <v>0.55408811723758267</v>
      </c>
      <c r="J7" s="2">
        <v>4.9510878173736404E-4</v>
      </c>
      <c r="K7" s="10">
        <f t="shared" si="4"/>
        <v>0.99996494733375119</v>
      </c>
      <c r="L7" s="12">
        <v>0.995</v>
      </c>
      <c r="M7" s="2">
        <v>0.69953373300638899</v>
      </c>
      <c r="N7" s="10">
        <f t="shared" si="0"/>
        <v>0.20225754423790798</v>
      </c>
      <c r="O7" s="2">
        <f t="shared" si="1"/>
        <v>0.67963648216739148</v>
      </c>
      <c r="P7" s="2">
        <v>3.8697359115800198E-3</v>
      </c>
      <c r="Q7" s="10">
        <f t="shared" si="5"/>
        <v>0.99996494733375119</v>
      </c>
      <c r="R7" s="12">
        <v>0.995</v>
      </c>
      <c r="S7" s="2">
        <v>0.94158315803718995</v>
      </c>
      <c r="T7" s="2">
        <v>0.87070162720398103</v>
      </c>
      <c r="U7" s="8">
        <v>0.88615037121467</v>
      </c>
      <c r="V7" s="2">
        <v>0.72970415936329003</v>
      </c>
      <c r="W7" s="10">
        <f t="shared" si="6"/>
        <v>0.140997467840691</v>
      </c>
      <c r="X7" s="2">
        <f t="shared" si="7"/>
        <v>0.42022327736389348</v>
      </c>
      <c r="Y7" s="10">
        <f t="shared" si="8"/>
        <v>1.0486717061314153E-24</v>
      </c>
      <c r="Z7" s="12">
        <v>0.73</v>
      </c>
      <c r="AA7" s="2">
        <v>0.772783408491307</v>
      </c>
      <c r="AB7" s="10">
        <f>T7-AA7</f>
        <v>9.7918218712674032E-2</v>
      </c>
      <c r="AC7" s="2">
        <f>(T7-AA7)/(SQRT(T7*(1-T7)))</f>
        <v>0.29183158684499072</v>
      </c>
      <c r="AD7" s="10">
        <f t="shared" si="9"/>
        <v>1.9812702568559269E-26</v>
      </c>
      <c r="AE7" s="12">
        <v>0.72</v>
      </c>
      <c r="AF7" s="2"/>
      <c r="AG7" s="10">
        <f>X7-AF7</f>
        <v>0.42022327736389348</v>
      </c>
      <c r="AH7" s="2">
        <f>(X7-AF7)/(SQRT(X7*(1-X7)))</f>
        <v>0.85135298933850356</v>
      </c>
      <c r="AI7" s="10">
        <f t="shared" si="10"/>
        <v>6.2230152778622211E-261</v>
      </c>
      <c r="AJ7" s="12"/>
      <c r="AK7" s="2">
        <v>0.97575400145174196</v>
      </c>
      <c r="AL7" s="10">
        <f>U7-AK7</f>
        <v>-8.9603630237071963E-2</v>
      </c>
      <c r="AM7" s="2">
        <f>(U7-AK7)/(SQRT(U7*(1-U7)))</f>
        <v>-0.28210194720093013</v>
      </c>
      <c r="AN7" s="10">
        <f t="shared" si="11"/>
        <v>3.7966253188095988E-208</v>
      </c>
      <c r="AO7" s="12">
        <v>0.1</v>
      </c>
      <c r="AP7" s="2">
        <v>0.98330220920136902</v>
      </c>
      <c r="AQ7" s="10">
        <f>U7-AP7</f>
        <v>-9.7151837986699019E-2</v>
      </c>
      <c r="AR7" s="2">
        <f>(U7-AP7)/(SQRT(U7*(1-U7)))</f>
        <v>-0.30586620874271253</v>
      </c>
      <c r="AS7" s="10">
        <f t="shared" si="12"/>
        <v>2.8197599257004317E-229</v>
      </c>
      <c r="AT7" s="12">
        <v>5.5E-2</v>
      </c>
      <c r="AU7" s="2"/>
      <c r="AV7" s="10"/>
      <c r="AW7" s="2"/>
      <c r="AX7" s="10"/>
      <c r="AY7" s="12"/>
      <c r="AZ7" s="2"/>
      <c r="BA7" s="10"/>
      <c r="BB7" s="2"/>
      <c r="BC7" s="10"/>
      <c r="BD7" s="12"/>
    </row>
    <row r="8" spans="1:59" x14ac:dyDescent="0.35">
      <c r="A8" t="s">
        <v>122</v>
      </c>
      <c r="B8">
        <v>50</v>
      </c>
      <c r="C8">
        <v>500</v>
      </c>
      <c r="D8">
        <v>0.1</v>
      </c>
      <c r="E8">
        <v>2</v>
      </c>
      <c r="F8" s="8">
        <v>0.87728702179184104</v>
      </c>
      <c r="G8" s="2">
        <v>0.55999329447746204</v>
      </c>
      <c r="H8" s="10">
        <f t="shared" si="2"/>
        <v>0.31729372731437899</v>
      </c>
      <c r="I8" s="2">
        <f t="shared" si="3"/>
        <v>0.96704211004181406</v>
      </c>
      <c r="J8" s="3">
        <v>4.08988646420107E-10</v>
      </c>
      <c r="K8" s="10">
        <f t="shared" si="4"/>
        <v>0.93765750495770495</v>
      </c>
      <c r="L8" s="12">
        <v>0.97</v>
      </c>
      <c r="M8" s="2">
        <v>0.52921297205611995</v>
      </c>
      <c r="N8" s="10">
        <f t="shared" si="0"/>
        <v>0.34807404973572109</v>
      </c>
      <c r="O8" s="2">
        <f t="shared" si="1"/>
        <v>1.0608538225961237</v>
      </c>
      <c r="P8" s="2">
        <v>1.02222049960346E-4</v>
      </c>
      <c r="Q8" s="10">
        <f t="shared" si="5"/>
        <v>7.8134415673256699E-2</v>
      </c>
      <c r="R8" s="12">
        <v>0.92500000000000004</v>
      </c>
      <c r="W8" s="10"/>
      <c r="X8" s="2"/>
      <c r="Y8" s="10"/>
      <c r="AB8" s="10"/>
      <c r="AC8" s="2"/>
      <c r="AD8" s="10"/>
      <c r="AE8" s="11"/>
      <c r="AG8" s="10"/>
      <c r="AH8" s="2"/>
      <c r="AI8" s="10"/>
      <c r="AL8" s="10"/>
      <c r="AM8" s="2"/>
      <c r="AN8" s="10"/>
      <c r="AQ8" s="10"/>
      <c r="AR8" s="2"/>
      <c r="AS8" s="10"/>
      <c r="AV8" s="10"/>
      <c r="AW8" s="2"/>
      <c r="AX8" s="10"/>
      <c r="BA8" s="10"/>
      <c r="BB8" s="2"/>
      <c r="BC8" s="10"/>
    </row>
    <row r="9" spans="1:59" ht="13.15" thickBot="1" x14ac:dyDescent="0.4">
      <c r="A9" t="s">
        <v>122</v>
      </c>
      <c r="B9">
        <v>50</v>
      </c>
      <c r="C9">
        <v>500</v>
      </c>
      <c r="D9">
        <v>0.5</v>
      </c>
      <c r="E9">
        <v>2</v>
      </c>
      <c r="F9" s="8">
        <v>0.91349175467048904</v>
      </c>
      <c r="G9" s="2">
        <v>0.747236603498458</v>
      </c>
      <c r="H9" s="10">
        <f t="shared" si="2"/>
        <v>0.16625515117203105</v>
      </c>
      <c r="I9" s="2">
        <f t="shared" si="3"/>
        <v>0.59141732514272627</v>
      </c>
      <c r="J9" s="2">
        <v>6.9671759163677698E-3</v>
      </c>
      <c r="K9" s="10">
        <f t="shared" si="4"/>
        <v>0.99996494733375119</v>
      </c>
      <c r="L9" s="12">
        <v>0.995</v>
      </c>
      <c r="M9" s="2">
        <v>0.70667659042332098</v>
      </c>
      <c r="N9" s="10">
        <f t="shared" si="0"/>
        <v>0.20681516424716806</v>
      </c>
      <c r="O9" s="2">
        <f t="shared" si="1"/>
        <v>0.73570094144902809</v>
      </c>
      <c r="P9" s="2">
        <v>2.66590218010445E-2</v>
      </c>
      <c r="Q9" s="10">
        <f t="shared" si="5"/>
        <v>0.87625697397990576</v>
      </c>
      <c r="R9" s="12">
        <v>0.96499999999999997</v>
      </c>
      <c r="S9" s="2">
        <v>0.95637593026609402</v>
      </c>
      <c r="T9" s="2">
        <v>0.87797473449378904</v>
      </c>
      <c r="U9" s="8">
        <v>0.89445959094308503</v>
      </c>
      <c r="V9" s="2">
        <v>0.70589877912648302</v>
      </c>
      <c r="W9" s="10">
        <f t="shared" si="6"/>
        <v>0.17207595536730602</v>
      </c>
      <c r="X9" s="2">
        <f t="shared" si="7"/>
        <v>0.52571975836112805</v>
      </c>
      <c r="Y9" s="10">
        <f t="shared" si="8"/>
        <v>2.5761754695980513E-15</v>
      </c>
      <c r="Z9" s="12">
        <v>0.79</v>
      </c>
      <c r="AA9" s="2">
        <v>0.751564890518164</v>
      </c>
      <c r="AB9" s="10">
        <f>T9-AA9</f>
        <v>0.12640984397562505</v>
      </c>
      <c r="AC9" s="2">
        <f>(T9-AA9)/(SQRT(T9*(1-T9)))</f>
        <v>0.38620243303301161</v>
      </c>
      <c r="AD9" s="10">
        <f t="shared" si="9"/>
        <v>2.9522530122027209E-18</v>
      </c>
      <c r="AE9" s="12">
        <v>0.77</v>
      </c>
      <c r="AF9" s="2"/>
      <c r="AG9" s="10">
        <f>X9-AF9</f>
        <v>0.52571975836112805</v>
      </c>
      <c r="AH9" s="2">
        <f>(X9-AF9)/(SQRT(X9*(1-X9)))</f>
        <v>1.0528333504561382</v>
      </c>
      <c r="AI9" s="10">
        <f t="shared" si="10"/>
        <v>6.2230152778622211E-261</v>
      </c>
      <c r="AJ9" s="12"/>
      <c r="AK9" s="2">
        <v>1</v>
      </c>
      <c r="AL9" s="10">
        <f>U9-AK9</f>
        <v>-0.10554040905691497</v>
      </c>
      <c r="AM9" s="2">
        <f>(U9-AK9)/(SQRT(U9*(1-U9)))</f>
        <v>-0.34350180536346431</v>
      </c>
      <c r="AN9" s="10">
        <f t="shared" si="11"/>
        <v>6.2230152778622211E-261</v>
      </c>
      <c r="AO9" s="12">
        <v>0</v>
      </c>
      <c r="AP9" s="2">
        <v>1</v>
      </c>
      <c r="AQ9" s="10">
        <f>U9-AP9</f>
        <v>-0.10554040905691497</v>
      </c>
      <c r="AR9" s="2">
        <f>(U9-AP9)/(SQRT(U9*(1-U9)))</f>
        <v>-0.34350180536346431</v>
      </c>
      <c r="AS9" s="10">
        <f t="shared" si="12"/>
        <v>6.2230152778622211E-261</v>
      </c>
      <c r="AT9" s="12">
        <v>0</v>
      </c>
      <c r="AU9" s="2"/>
      <c r="AV9" s="10">
        <f>Z9-AU9</f>
        <v>0.79</v>
      </c>
      <c r="AW9" s="2">
        <f>(Z9-AU9)/(SQRT(Z9*(1-Z9)))</f>
        <v>1.9395630337539336</v>
      </c>
      <c r="AX9" s="10">
        <f t="shared" si="13"/>
        <v>6.2230152778622211E-261</v>
      </c>
      <c r="AY9" s="12"/>
      <c r="AZ9" s="2"/>
      <c r="BA9" s="10">
        <f>AE9-AZ9</f>
        <v>0.77</v>
      </c>
      <c r="BB9" s="2">
        <f>(AE9-AZ9)/(SQRT(AE9*(1-AE9)))</f>
        <v>1.8297065576087665</v>
      </c>
      <c r="BC9" s="10">
        <f t="shared" si="14"/>
        <v>6.2230152778622211E-261</v>
      </c>
      <c r="BD9" s="12"/>
    </row>
    <row r="10" spans="1:59" ht="13.15" thickBot="1" x14ac:dyDescent="0.4">
      <c r="A10" t="s">
        <v>123</v>
      </c>
      <c r="B10">
        <v>500</v>
      </c>
      <c r="C10">
        <v>100</v>
      </c>
      <c r="D10">
        <v>0.1</v>
      </c>
      <c r="E10">
        <v>2</v>
      </c>
      <c r="F10" s="8">
        <v>0.85424155788244904</v>
      </c>
      <c r="G10" s="2">
        <v>0.76436090379953303</v>
      </c>
      <c r="H10" s="10">
        <f t="shared" si="2"/>
        <v>8.9880654082916012E-2</v>
      </c>
      <c r="I10" s="2">
        <f t="shared" si="3"/>
        <v>0.25471763721576351</v>
      </c>
      <c r="J10" s="2">
        <v>0.104868398462269</v>
      </c>
      <c r="K10" s="10">
        <f t="shared" si="4"/>
        <v>0.93765750495770495</v>
      </c>
      <c r="L10" s="12">
        <v>0.97</v>
      </c>
      <c r="M10" s="2">
        <v>0.76156407341112697</v>
      </c>
      <c r="N10" s="10">
        <f t="shared" si="0"/>
        <v>9.2677484471322069E-2</v>
      </c>
      <c r="O10" s="2">
        <f t="shared" si="1"/>
        <v>0.26264372582178142</v>
      </c>
      <c r="P10" s="2">
        <v>3.6970981472008002E-2</v>
      </c>
      <c r="Q10" s="10">
        <f t="shared" si="5"/>
        <v>0.99095162360389843</v>
      </c>
      <c r="R10" s="12">
        <v>0.98</v>
      </c>
      <c r="S10" s="2">
        <v>0.86614961171778604</v>
      </c>
      <c r="T10" s="2">
        <v>0.83407643288817901</v>
      </c>
      <c r="U10" s="8">
        <v>0.83697056948820003</v>
      </c>
      <c r="V10" s="2">
        <v>0.777079212167471</v>
      </c>
      <c r="W10" s="10">
        <f t="shared" si="6"/>
        <v>5.6997220720708008E-2</v>
      </c>
      <c r="X10" s="2">
        <f t="shared" si="7"/>
        <v>0.15321338800726375</v>
      </c>
      <c r="Y10" s="10">
        <f t="shared" si="8"/>
        <v>1.1355148336672698E-10</v>
      </c>
      <c r="Z10" s="12">
        <v>0.82499999999999996</v>
      </c>
      <c r="AA10" s="2">
        <v>0.80824328046331795</v>
      </c>
      <c r="AB10" s="10">
        <f>T10-AA10</f>
        <v>2.5833152424861061E-2</v>
      </c>
      <c r="AC10" s="2">
        <f>(T10-AA10)/(SQRT(T10*(1-T10)))</f>
        <v>6.9441715856910627E-2</v>
      </c>
      <c r="AD10" s="10">
        <f t="shared" si="9"/>
        <v>6.3607261890733049E-31</v>
      </c>
      <c r="AE10" s="12">
        <v>0.69499999999999995</v>
      </c>
      <c r="AF10" s="2">
        <v>0.75999384706282702</v>
      </c>
      <c r="AG10" s="10">
        <f>T10-AF10</f>
        <v>7.4082585825351988E-2</v>
      </c>
      <c r="AH10" s="2">
        <f>(T10-AF10)/(SQRT(T10*(1-T10)))</f>
        <v>0.19914030584507555</v>
      </c>
      <c r="AI10" s="10">
        <f t="shared" si="10"/>
        <v>2.9479359334536547E-7</v>
      </c>
      <c r="AJ10" s="12">
        <v>0.85499999999999998</v>
      </c>
      <c r="AK10" s="2">
        <v>0.80912350607802097</v>
      </c>
      <c r="AL10" s="10">
        <f>U10-AK10</f>
        <v>2.7847063410179063E-2</v>
      </c>
      <c r="AM10" s="2">
        <f>(U10-AK10)/(SQRT(U10*(1-U10)))</f>
        <v>7.53861048959545E-2</v>
      </c>
      <c r="AN10" s="10">
        <f t="shared" si="11"/>
        <v>3.3940783212483155E-28</v>
      </c>
      <c r="AO10" s="12">
        <v>0.71</v>
      </c>
      <c r="AP10" s="2">
        <v>0.86319400742681196</v>
      </c>
      <c r="AQ10" s="10">
        <f>U10-AP10</f>
        <v>-2.6223437938611927E-2</v>
      </c>
      <c r="AR10" s="2">
        <f>(U10-AP10)/(SQRT(U10*(1-U10)))</f>
        <v>-7.0990711446081337E-2</v>
      </c>
      <c r="AS10" s="10">
        <f t="shared" si="12"/>
        <v>1.0385856131822631E-130</v>
      </c>
      <c r="AT10" s="12">
        <v>0.30499999999999999</v>
      </c>
      <c r="AU10" s="2">
        <v>0.77775213573677104</v>
      </c>
      <c r="AV10" s="10">
        <f>U10-AU10</f>
        <v>5.9218433751428989E-2</v>
      </c>
      <c r="AW10" s="2">
        <f>(U10-AU10)/(SQRT(U10*(1-U10)))</f>
        <v>0.1603130280849478</v>
      </c>
      <c r="AX10" s="10">
        <f t="shared" si="13"/>
        <v>6.2662187516245371E-12</v>
      </c>
      <c r="AY10" s="12">
        <v>0.81499999999999995</v>
      </c>
      <c r="AZ10" s="2">
        <v>0.77332594978417701</v>
      </c>
      <c r="BA10" s="10">
        <f>U10-AZ10</f>
        <v>6.364461970402302E-2</v>
      </c>
      <c r="BB10" s="2">
        <f>(U10-AZ10)/(SQRT(U10*(1-U10)))</f>
        <v>0.17229536581285645</v>
      </c>
      <c r="BC10" s="10">
        <f t="shared" si="14"/>
        <v>1.1355148336672698E-10</v>
      </c>
      <c r="BD10" s="12">
        <v>0.82499999999999996</v>
      </c>
      <c r="BE10" s="18">
        <v>1.191933566E-2</v>
      </c>
      <c r="BF10" s="10">
        <v>0</v>
      </c>
      <c r="BG10">
        <v>0.67</v>
      </c>
    </row>
    <row r="11" spans="1:59" ht="13.15" thickBot="1" x14ac:dyDescent="0.4">
      <c r="A11" t="s">
        <v>123</v>
      </c>
      <c r="B11">
        <v>500</v>
      </c>
      <c r="C11">
        <v>100</v>
      </c>
      <c r="D11">
        <v>0.5</v>
      </c>
      <c r="E11">
        <v>2</v>
      </c>
      <c r="F11" s="8">
        <v>0.85980127516841298</v>
      </c>
      <c r="G11" s="2">
        <v>0.81030007898807499</v>
      </c>
      <c r="H11" s="10">
        <f t="shared" si="2"/>
        <v>4.9501196180337992E-2</v>
      </c>
      <c r="I11" s="2">
        <f t="shared" si="3"/>
        <v>0.14257540680957678</v>
      </c>
      <c r="J11" s="2">
        <v>0.13720959432562199</v>
      </c>
      <c r="K11" s="10">
        <f t="shared" si="4"/>
        <v>0.97355319999087997</v>
      </c>
      <c r="L11" s="12">
        <v>0.97499999999999998</v>
      </c>
      <c r="M11" s="2">
        <v>0.81025933400789896</v>
      </c>
      <c r="N11" s="10">
        <f t="shared" si="0"/>
        <v>4.9541941160514025E-2</v>
      </c>
      <c r="O11" s="2">
        <f t="shared" si="1"/>
        <v>0.14269276219838156</v>
      </c>
      <c r="P11" s="2">
        <v>0.23964725004349399</v>
      </c>
      <c r="Q11" s="10">
        <f t="shared" si="5"/>
        <v>0.78669529721529552</v>
      </c>
      <c r="R11" s="12">
        <v>0.96</v>
      </c>
      <c r="S11" s="2">
        <v>0.86355295825104195</v>
      </c>
      <c r="T11" s="2">
        <v>0.85488699572035898</v>
      </c>
      <c r="U11" s="8">
        <v>0.84560995105648995</v>
      </c>
      <c r="V11" s="2">
        <v>0.80758352123582799</v>
      </c>
      <c r="W11" s="10">
        <f t="shared" si="6"/>
        <v>4.7303474484530983E-2</v>
      </c>
      <c r="X11" s="2">
        <f t="shared" si="7"/>
        <v>0.134302939789683</v>
      </c>
      <c r="Y11" s="10">
        <f t="shared" si="8"/>
        <v>1.9042726479439638E-4</v>
      </c>
      <c r="Z11" s="12">
        <v>0.88500000000000001</v>
      </c>
      <c r="AA11" s="2">
        <v>0.81882573459217101</v>
      </c>
      <c r="AB11" s="10">
        <f>T11-AA11</f>
        <v>3.6061261128187971E-2</v>
      </c>
      <c r="AC11" s="2">
        <f>(T11-AA11)/(SQRT(T11*(1-T11)))</f>
        <v>0.10238430548315959</v>
      </c>
      <c r="AD11" s="10">
        <f t="shared" si="9"/>
        <v>6.7981572066990706E-9</v>
      </c>
      <c r="AE11" s="12">
        <v>0.84</v>
      </c>
      <c r="AF11" s="2">
        <v>0.79926663807306997</v>
      </c>
      <c r="AG11" s="10">
        <f>T11-AF11</f>
        <v>5.5620357647289009E-2</v>
      </c>
      <c r="AH11" s="2">
        <f>(T11-AF11)/(SQRT(T11*(1-T11)))</f>
        <v>0.15791604370683798</v>
      </c>
      <c r="AI11" s="10">
        <f t="shared" si="10"/>
        <v>7.8134415673256699E-2</v>
      </c>
      <c r="AJ11" s="12">
        <v>0.92500000000000004</v>
      </c>
      <c r="AK11" s="2">
        <v>0.80584875191388405</v>
      </c>
      <c r="AL11" s="10">
        <f>U11-AK11</f>
        <v>3.9761199142605896E-2</v>
      </c>
      <c r="AM11" s="2">
        <f>(U11-AK11)/(SQRT(U11*(1-U11)))</f>
        <v>0.11004359723163988</v>
      </c>
      <c r="AN11" s="10">
        <f t="shared" si="11"/>
        <v>5.8235579677907079E-3</v>
      </c>
      <c r="AO11" s="12">
        <v>0.90500000000000003</v>
      </c>
      <c r="AP11" s="2">
        <v>0.84325986777828998</v>
      </c>
      <c r="AQ11" s="10">
        <f>U11-AP11</f>
        <v>2.3500832781999659E-3</v>
      </c>
      <c r="AR11" s="2">
        <f>(U11-AP11)/(SQRT(U11*(1-U11)))</f>
        <v>6.5041201800660753E-3</v>
      </c>
      <c r="AS11" s="10">
        <f t="shared" si="12"/>
        <v>2.3836857486573904E-59</v>
      </c>
      <c r="AT11" s="12">
        <v>0.56499999999999995</v>
      </c>
      <c r="AU11" s="2">
        <v>0.78715482524876501</v>
      </c>
      <c r="AV11" s="10">
        <f>U11-AU11</f>
        <v>5.8455125807724939E-2</v>
      </c>
      <c r="AW11" s="2">
        <f>(U11-AU11)/(SQRT(U11*(1-U11)))</f>
        <v>0.16178114491565448</v>
      </c>
      <c r="AX11" s="10">
        <f t="shared" si="13"/>
        <v>0.54529019131918144</v>
      </c>
      <c r="AY11" s="12">
        <v>0.95</v>
      </c>
      <c r="AZ11" s="2">
        <v>0.78570312535669495</v>
      </c>
      <c r="BA11" s="10">
        <f>U11-AZ11</f>
        <v>5.9906825699794997E-2</v>
      </c>
      <c r="BB11" s="2">
        <f>(U11-AZ11)/(SQRT(U11*(1-U11)))</f>
        <v>0.16579888788289293</v>
      </c>
      <c r="BC11" s="10">
        <f t="shared" si="14"/>
        <v>0.54529019131918144</v>
      </c>
      <c r="BD11" s="12">
        <v>0.95</v>
      </c>
      <c r="BE11" s="18">
        <v>1.3850875170000001E-2</v>
      </c>
      <c r="BF11" s="10">
        <v>0</v>
      </c>
      <c r="BG11">
        <v>0.79</v>
      </c>
    </row>
    <row r="12" spans="1:59" ht="13.15" thickBot="1" x14ac:dyDescent="0.4">
      <c r="A12" t="s">
        <v>123</v>
      </c>
      <c r="B12">
        <v>500</v>
      </c>
      <c r="C12">
        <v>500</v>
      </c>
      <c r="D12">
        <v>0.1</v>
      </c>
      <c r="E12">
        <v>2</v>
      </c>
      <c r="F12" s="8">
        <v>0.88688875968150305</v>
      </c>
      <c r="G12" s="2">
        <v>0.79932373166084203</v>
      </c>
      <c r="H12" s="10">
        <f t="shared" si="2"/>
        <v>8.7565028020661018E-2</v>
      </c>
      <c r="I12" s="2">
        <f t="shared" si="3"/>
        <v>0.27646695757292356</v>
      </c>
      <c r="J12" s="2">
        <v>6.3511700311677299E-2</v>
      </c>
      <c r="K12" s="10">
        <f t="shared" si="4"/>
        <v>0.93765750495770495</v>
      </c>
      <c r="L12" s="12">
        <v>0.97</v>
      </c>
      <c r="M12" s="2">
        <v>0.79799036940435497</v>
      </c>
      <c r="N12" s="10">
        <f t="shared" si="0"/>
        <v>8.8898390277148076E-2</v>
      </c>
      <c r="O12" s="2">
        <f t="shared" si="1"/>
        <v>0.28067675016622423</v>
      </c>
      <c r="P12" s="2">
        <v>5.8930106041913802E-2</v>
      </c>
      <c r="Q12" s="10">
        <f t="shared" si="5"/>
        <v>0.93765750495770495</v>
      </c>
      <c r="R12" s="12">
        <v>0.97</v>
      </c>
      <c r="S12" s="2">
        <v>0.90104811401441898</v>
      </c>
      <c r="T12" s="2">
        <v>0.87990016428235795</v>
      </c>
      <c r="U12" s="8">
        <v>0.86784404457465802</v>
      </c>
      <c r="V12" s="2">
        <v>0.80100099555774096</v>
      </c>
      <c r="W12" s="10">
        <f t="shared" si="6"/>
        <v>7.8899168724616997E-2</v>
      </c>
      <c r="X12" s="2">
        <f t="shared" si="7"/>
        <v>0.24270824027936577</v>
      </c>
      <c r="Y12" s="10">
        <f t="shared" si="8"/>
        <v>4.8110916845550667E-4</v>
      </c>
      <c r="Z12" s="12">
        <v>0.89</v>
      </c>
      <c r="AA12" s="2">
        <v>0.82907255092173904</v>
      </c>
      <c r="AB12" s="10">
        <f>T12-AA12</f>
        <v>5.0827613360618917E-2</v>
      </c>
      <c r="AC12" s="2">
        <f>(T12-AA12)/(SQRT(T12*(1-T12)))</f>
        <v>0.15635501356691489</v>
      </c>
      <c r="AD12" s="10">
        <f t="shared" si="9"/>
        <v>6.7981572066990706E-9</v>
      </c>
      <c r="AE12" s="12">
        <v>0.84</v>
      </c>
      <c r="AF12" s="2">
        <v>0.78447048006755804</v>
      </c>
      <c r="AG12" s="10">
        <f>T12-AF12</f>
        <v>9.5429684214799915E-2</v>
      </c>
      <c r="AH12" s="2">
        <f>(T12-AF12)/(SQRT(T12*(1-T12)))</f>
        <v>0.29355912236579895</v>
      </c>
      <c r="AI12" s="10">
        <f t="shared" si="10"/>
        <v>1.2089443730889693E-2</v>
      </c>
      <c r="AJ12" s="12">
        <v>0.91</v>
      </c>
      <c r="AK12" s="2">
        <v>0.85072697502778105</v>
      </c>
      <c r="AL12" s="10">
        <f>U12-AK12</f>
        <v>1.7117069546876973E-2</v>
      </c>
      <c r="AM12" s="2">
        <f>(U12-AK12)/(SQRT(U12*(1-U12)))</f>
        <v>5.0543487164566296E-2</v>
      </c>
      <c r="AN12" s="10">
        <f t="shared" si="11"/>
        <v>4.8643630575597368E-48</v>
      </c>
      <c r="AO12" s="12">
        <v>0.61</v>
      </c>
      <c r="AP12" s="2">
        <v>0.90157900035122496</v>
      </c>
      <c r="AQ12" s="10">
        <f>U12-AP12</f>
        <v>-3.3734955776566933E-2</v>
      </c>
      <c r="AR12" s="2">
        <f>(U12-AP12)/(SQRT(U12*(1-U12)))</f>
        <v>-9.9612979874888485E-2</v>
      </c>
      <c r="AS12" s="10">
        <f t="shared" si="12"/>
        <v>1.214130282589731E-154</v>
      </c>
      <c r="AT12" s="12">
        <v>0.23499999999999999</v>
      </c>
      <c r="AU12" s="2">
        <v>0.81270859825646502</v>
      </c>
      <c r="AV12" s="10">
        <f>U12-AU12</f>
        <v>5.5135446318193004E-2</v>
      </c>
      <c r="AW12" s="2">
        <f>(U12-AU12)/(SQRT(U12*(1-U12)))</f>
        <v>0.16280460365393942</v>
      </c>
      <c r="AX12" s="10">
        <f t="shared" si="13"/>
        <v>2.7116711874700931E-11</v>
      </c>
      <c r="AY12" s="12">
        <v>0.82</v>
      </c>
      <c r="AZ12" s="2">
        <v>0.80285479048224395</v>
      </c>
      <c r="BA12" s="10">
        <f>U12-AZ12</f>
        <v>6.4989254092414073E-2</v>
      </c>
      <c r="BB12" s="2">
        <f>(U12-AZ12)/(SQRT(U12*(1-U12)))</f>
        <v>0.19190104480553336</v>
      </c>
      <c r="BC12" s="10">
        <f t="shared" si="14"/>
        <v>8.7092709439801173E-8</v>
      </c>
      <c r="BD12" s="12">
        <v>0.85</v>
      </c>
      <c r="BE12" s="18">
        <v>6.0776485700000001E-3</v>
      </c>
      <c r="BF12" s="10">
        <v>0</v>
      </c>
      <c r="BG12">
        <v>0.62</v>
      </c>
    </row>
    <row r="13" spans="1:59" ht="13.15" thickBot="1" x14ac:dyDescent="0.4">
      <c r="A13" t="s">
        <v>123</v>
      </c>
      <c r="B13">
        <v>500</v>
      </c>
      <c r="C13">
        <v>500</v>
      </c>
      <c r="D13">
        <v>0.5</v>
      </c>
      <c r="E13">
        <v>2</v>
      </c>
      <c r="F13" s="8">
        <v>0.90019362302107597</v>
      </c>
      <c r="G13" s="2">
        <v>0.85730564057826997</v>
      </c>
      <c r="H13" s="10">
        <f t="shared" si="2"/>
        <v>4.2887982442806005E-2</v>
      </c>
      <c r="I13" s="2">
        <f t="shared" si="3"/>
        <v>0.14308315407243058</v>
      </c>
      <c r="J13" s="2">
        <v>8.4998278124162802E-2</v>
      </c>
      <c r="K13" s="10">
        <f t="shared" si="4"/>
        <v>0.99959597189955296</v>
      </c>
      <c r="L13" s="12">
        <v>0.99</v>
      </c>
      <c r="M13" s="2">
        <v>0.85401306899885299</v>
      </c>
      <c r="N13" s="10">
        <f t="shared" si="0"/>
        <v>4.6180554022222986E-2</v>
      </c>
      <c r="O13" s="2">
        <f t="shared" si="1"/>
        <v>0.1540678518772407</v>
      </c>
      <c r="P13" s="2">
        <v>6.3511700311677396E-2</v>
      </c>
      <c r="Q13" s="10">
        <f t="shared" si="5"/>
        <v>0.99766370580993602</v>
      </c>
      <c r="R13" s="12">
        <v>0.98499999999999999</v>
      </c>
      <c r="S13" s="2">
        <v>0.90424609241336695</v>
      </c>
      <c r="T13" s="2">
        <v>0.89592530689981797</v>
      </c>
      <c r="U13" s="8">
        <v>0.88566875529325495</v>
      </c>
      <c r="V13" s="2">
        <v>0.85530089538388598</v>
      </c>
      <c r="W13" s="10">
        <f t="shared" si="6"/>
        <v>4.0624411515931991E-2</v>
      </c>
      <c r="X13" s="2">
        <f t="shared" si="7"/>
        <v>0.1330388895764989</v>
      </c>
      <c r="Y13" s="10">
        <f t="shared" si="8"/>
        <v>4.4355629167061476E-2</v>
      </c>
      <c r="Z13" s="12">
        <v>0.92</v>
      </c>
      <c r="AA13" s="2">
        <v>0.86343490620802199</v>
      </c>
      <c r="AB13" s="10">
        <f>T13-AA13</f>
        <v>3.2490400691795984E-2</v>
      </c>
      <c r="AC13" s="2">
        <f>(T13-AA13)/(SQRT(T13*(1-T13)))</f>
        <v>0.10640121711638496</v>
      </c>
      <c r="AD13" s="10">
        <f t="shared" si="9"/>
        <v>9.0387313725757057E-6</v>
      </c>
      <c r="AE13" s="12">
        <v>0.87</v>
      </c>
      <c r="AF13" s="2">
        <v>0.846224459627401</v>
      </c>
      <c r="AG13" s="10">
        <f>T13-AF13</f>
        <v>4.970084727241697E-2</v>
      </c>
      <c r="AH13" s="2">
        <f>(T13-AF13)/(SQRT(T13*(1-T13)))</f>
        <v>0.1627628631504085</v>
      </c>
      <c r="AI13" s="10">
        <f t="shared" si="10"/>
        <v>0.67297553658654752</v>
      </c>
      <c r="AJ13" s="12">
        <v>0.95499999999999996</v>
      </c>
      <c r="AK13" s="2">
        <v>0.85230688214137296</v>
      </c>
      <c r="AL13" s="10">
        <f>U13-AK13</f>
        <v>3.3361873151881993E-2</v>
      </c>
      <c r="AM13" s="2">
        <f>(U13-AK13)/(SQRT(U13*(1-U13)))</f>
        <v>0.10484127624361066</v>
      </c>
      <c r="AN13" s="10">
        <f t="shared" si="11"/>
        <v>2.6067531298912502E-5</v>
      </c>
      <c r="AO13" s="12">
        <v>0.875</v>
      </c>
      <c r="AP13" s="2">
        <v>0.89184897912776295</v>
      </c>
      <c r="AQ13" s="10">
        <f>U13-AP13</f>
        <v>-6.1802238345080029E-3</v>
      </c>
      <c r="AR13" s="2">
        <f>(U13-AP13)/(SQRT(U13*(1-U13)))</f>
        <v>-1.9421647919204105E-2</v>
      </c>
      <c r="AS13" s="10">
        <f t="shared" si="12"/>
        <v>2.5110330693670996E-104</v>
      </c>
      <c r="AT13" s="12">
        <v>0.39</v>
      </c>
      <c r="AU13" s="2">
        <v>0.82457832956812005</v>
      </c>
      <c r="AV13" s="10">
        <f>U13-AU13</f>
        <v>6.10904257251349E-2</v>
      </c>
      <c r="AW13" s="2">
        <f>(U13-AU13)/(SQRT(U13*(1-U13)))</f>
        <v>0.19197957411235292</v>
      </c>
      <c r="AX13" s="10">
        <f t="shared" si="13"/>
        <v>0.87625697397990576</v>
      </c>
      <c r="AY13" s="12">
        <v>0.96499999999999997</v>
      </c>
      <c r="AZ13" s="2">
        <v>0.82300954542100901</v>
      </c>
      <c r="BA13" s="10">
        <f>U13-AZ13</f>
        <v>6.2659209872245936E-2</v>
      </c>
      <c r="BB13" s="2">
        <f>(U13-AZ13)/(SQRT(U13*(1-U13)))</f>
        <v>0.19690955305523453</v>
      </c>
      <c r="BC13" s="10">
        <f t="shared" si="14"/>
        <v>0.78669529721529552</v>
      </c>
      <c r="BD13" s="12">
        <v>0.96</v>
      </c>
      <c r="BE13" s="18">
        <v>1.000322302E-2</v>
      </c>
      <c r="BF13" s="10">
        <v>0</v>
      </c>
      <c r="BG13">
        <v>0.74</v>
      </c>
    </row>
    <row r="14" spans="1:59" x14ac:dyDescent="0.35">
      <c r="A14" t="s">
        <v>123</v>
      </c>
      <c r="B14">
        <v>50</v>
      </c>
      <c r="C14">
        <v>100</v>
      </c>
      <c r="D14">
        <v>0.1</v>
      </c>
      <c r="E14">
        <v>2</v>
      </c>
      <c r="F14" s="8">
        <v>0.78865849216967698</v>
      </c>
      <c r="G14" s="2">
        <v>0.36098906148225002</v>
      </c>
      <c r="H14" s="10">
        <f t="shared" si="2"/>
        <v>0.42766943068742697</v>
      </c>
      <c r="I14" s="2">
        <f t="shared" si="3"/>
        <v>1.047541689136269</v>
      </c>
      <c r="J14" s="3">
        <v>3.6123974147561702E-5</v>
      </c>
      <c r="K14" s="10">
        <f t="shared" si="4"/>
        <v>0.99996494733375119</v>
      </c>
      <c r="L14" s="12">
        <v>0.995</v>
      </c>
      <c r="M14" s="2">
        <v>0.323888895269483</v>
      </c>
      <c r="N14" s="10">
        <f t="shared" si="0"/>
        <v>0.46476959690019398</v>
      </c>
      <c r="O14" s="2">
        <f t="shared" si="1"/>
        <v>1.1384155463565271</v>
      </c>
      <c r="P14" s="2">
        <v>6.9861505644436099E-4</v>
      </c>
      <c r="Q14" s="10">
        <f t="shared" si="5"/>
        <v>0.97355319999087997</v>
      </c>
      <c r="R14" s="12">
        <v>0.97499999999999998</v>
      </c>
      <c r="W14" s="10"/>
      <c r="X14" s="2"/>
      <c r="Y14" s="10"/>
      <c r="AB14" s="10"/>
      <c r="AC14" s="2"/>
      <c r="AD14" s="10"/>
      <c r="AE14" s="11"/>
      <c r="AG14" s="10"/>
      <c r="AH14" s="2"/>
      <c r="AI14" s="10"/>
      <c r="AL14" s="10"/>
      <c r="AM14" s="2"/>
      <c r="AN14" s="10"/>
      <c r="AQ14" s="10"/>
      <c r="AR14" s="2"/>
      <c r="AS14" s="10"/>
      <c r="AV14" s="10"/>
      <c r="AW14" s="2"/>
      <c r="AX14" s="10"/>
      <c r="BA14" s="10"/>
      <c r="BB14" s="2"/>
      <c r="BC14" s="10"/>
    </row>
    <row r="15" spans="1:59" x14ac:dyDescent="0.35">
      <c r="A15" t="s">
        <v>123</v>
      </c>
      <c r="B15">
        <v>50</v>
      </c>
      <c r="C15">
        <v>100</v>
      </c>
      <c r="D15">
        <v>0.5</v>
      </c>
      <c r="E15">
        <v>2</v>
      </c>
      <c r="F15" s="8">
        <v>0.81998434585978597</v>
      </c>
      <c r="G15" s="2">
        <v>0.60119916737079604</v>
      </c>
      <c r="H15" s="10">
        <f t="shared" si="2"/>
        <v>0.21878517848898993</v>
      </c>
      <c r="I15" s="2">
        <f t="shared" si="3"/>
        <v>0.56945574715294811</v>
      </c>
      <c r="J15" s="2">
        <v>7.6626827029444497E-3</v>
      </c>
      <c r="K15" s="10">
        <f t="shared" si="4"/>
        <v>0.99959597189955296</v>
      </c>
      <c r="L15" s="12">
        <v>0.99</v>
      </c>
      <c r="M15" s="2">
        <v>0.56729167136177405</v>
      </c>
      <c r="N15" s="10">
        <f t="shared" si="0"/>
        <v>0.25269267449801192</v>
      </c>
      <c r="O15" s="2">
        <f t="shared" si="1"/>
        <v>0.65771043884302038</v>
      </c>
      <c r="P15" s="2">
        <v>2.8965182824842998E-2</v>
      </c>
      <c r="Q15" s="10">
        <f t="shared" si="5"/>
        <v>0.97355319999087997</v>
      </c>
      <c r="R15" s="12">
        <v>0.97499999999999998</v>
      </c>
      <c r="S15" s="2">
        <v>0.86581199170332401</v>
      </c>
      <c r="T15" s="2">
        <v>0.73519246063746502</v>
      </c>
      <c r="U15" s="8">
        <v>0.76520885455594001</v>
      </c>
      <c r="V15" s="2">
        <v>0.54650737196997301</v>
      </c>
      <c r="W15" s="10">
        <f t="shared" si="6"/>
        <v>0.18868508866749201</v>
      </c>
      <c r="X15" s="2">
        <f t="shared" si="7"/>
        <v>0.42763366279087478</v>
      </c>
      <c r="Y15" s="10">
        <f t="shared" si="8"/>
        <v>2.7116711874700931E-11</v>
      </c>
      <c r="Z15" s="12">
        <v>0.82</v>
      </c>
      <c r="AA15" s="2">
        <v>0.614299595844776</v>
      </c>
      <c r="AB15" s="10">
        <f>T15-AA15</f>
        <v>0.12089286479268901</v>
      </c>
      <c r="AC15" s="2">
        <f>(T15-AA15)/(SQRT(T15*(1-T15)))</f>
        <v>0.27399016499752937</v>
      </c>
      <c r="AD15" s="10">
        <f t="shared" si="9"/>
        <v>2.1708634095735306E-21</v>
      </c>
      <c r="AE15" s="12">
        <v>0.75</v>
      </c>
      <c r="AF15" s="2"/>
      <c r="AG15" s="10">
        <f>X15-AF15</f>
        <v>0.42763366279087478</v>
      </c>
      <c r="AH15" s="2">
        <f>(X15-AF15)/(SQRT(X15*(1-X15)))</f>
        <v>0.86436843859231494</v>
      </c>
      <c r="AI15" s="10">
        <f t="shared" si="10"/>
        <v>6.2230152778622211E-261</v>
      </c>
      <c r="AJ15" s="12"/>
      <c r="AK15" s="2">
        <v>0.80518682793276097</v>
      </c>
      <c r="AL15" s="10">
        <f>U15-AK15</f>
        <v>-3.9977973376820963E-2</v>
      </c>
      <c r="AM15" s="2">
        <f>(U15-AK15)/(SQRT(U15*(1-U15)))</f>
        <v>-9.4316988126929763E-2</v>
      </c>
      <c r="AN15" s="10">
        <f t="shared" si="11"/>
        <v>7.7871806169865396E-93</v>
      </c>
      <c r="AO15" s="12">
        <v>0.43</v>
      </c>
      <c r="AP15" s="2">
        <v>0.873759564345581</v>
      </c>
      <c r="AQ15" s="10">
        <f>U15-AP15</f>
        <v>-0.10855070978964099</v>
      </c>
      <c r="AR15" s="2">
        <f>(U15-AP15)/(SQRT(U15*(1-U15)))</f>
        <v>-0.25609542309454369</v>
      </c>
      <c r="AS15" s="10">
        <f t="shared" si="12"/>
        <v>1.8266117121586412E-167</v>
      </c>
      <c r="AT15" s="12">
        <v>0.2</v>
      </c>
      <c r="AU15" s="2"/>
      <c r="AV15" s="10">
        <f>Z15-AU15</f>
        <v>0.82</v>
      </c>
      <c r="AW15" s="2">
        <f>(Z15-AU15)/(SQRT(Z15*(1-Z15)))</f>
        <v>2.1343747458109492</v>
      </c>
      <c r="AX15" s="10">
        <f t="shared" si="13"/>
        <v>6.2230152778622211E-261</v>
      </c>
      <c r="AY15" s="12"/>
      <c r="AZ15" s="2"/>
      <c r="BA15" s="10">
        <f>AE15-AZ15</f>
        <v>0.75</v>
      </c>
      <c r="BB15" s="2">
        <f>(AE15-AZ15)/(SQRT(AE15*(1-AE15)))</f>
        <v>1.7320508075688774</v>
      </c>
      <c r="BC15" s="10">
        <f t="shared" si="14"/>
        <v>6.2230152778622211E-261</v>
      </c>
      <c r="BD15" s="12"/>
    </row>
    <row r="16" spans="1:59" x14ac:dyDescent="0.35">
      <c r="A16" t="s">
        <v>123</v>
      </c>
      <c r="B16">
        <v>50</v>
      </c>
      <c r="C16">
        <v>500</v>
      </c>
      <c r="D16">
        <v>0.1</v>
      </c>
      <c r="E16">
        <v>2</v>
      </c>
      <c r="F16" s="8">
        <v>0.80909144503736796</v>
      </c>
      <c r="G16" s="2">
        <v>0.38648064326494902</v>
      </c>
      <c r="H16" s="10">
        <f t="shared" si="2"/>
        <v>0.42261080177241894</v>
      </c>
      <c r="I16" s="2">
        <f t="shared" si="3"/>
        <v>1.0752986325068521</v>
      </c>
      <c r="J16" s="3">
        <v>1.2106107417319901E-5</v>
      </c>
      <c r="K16" s="10">
        <f t="shared" si="4"/>
        <v>0.99959597189955296</v>
      </c>
      <c r="L16" s="12">
        <v>0.99</v>
      </c>
      <c r="M16" s="2">
        <v>0.36703704387570402</v>
      </c>
      <c r="N16" s="10">
        <f t="shared" si="0"/>
        <v>0.44205440116166395</v>
      </c>
      <c r="O16" s="2">
        <f t="shared" si="1"/>
        <v>1.1247712814466804</v>
      </c>
      <c r="P16" s="2">
        <v>3.8697359115800198E-3</v>
      </c>
      <c r="Q16" s="10">
        <f t="shared" si="5"/>
        <v>0.54529019131918144</v>
      </c>
      <c r="R16" s="12">
        <v>0.95</v>
      </c>
      <c r="W16" s="10"/>
      <c r="X16" s="2"/>
      <c r="Y16" s="10"/>
      <c r="AB16" s="10"/>
      <c r="AC16" s="2"/>
      <c r="AD16" s="10"/>
      <c r="AE16" s="11"/>
      <c r="AG16" s="10"/>
      <c r="AH16" s="2"/>
      <c r="AI16" s="10"/>
      <c r="AL16" s="10"/>
      <c r="AM16" s="2"/>
      <c r="AN16" s="10"/>
      <c r="AQ16" s="10"/>
      <c r="AR16" s="2"/>
      <c r="AS16" s="10"/>
      <c r="AV16" s="10"/>
      <c r="AW16" s="2"/>
      <c r="AX16" s="10"/>
      <c r="BA16" s="10"/>
      <c r="BB16" s="2"/>
      <c r="BC16" s="10"/>
    </row>
    <row r="17" spans="1:56" x14ac:dyDescent="0.35">
      <c r="A17" t="s">
        <v>123</v>
      </c>
      <c r="B17">
        <v>50</v>
      </c>
      <c r="C17">
        <v>500</v>
      </c>
      <c r="D17">
        <v>0.5</v>
      </c>
      <c r="E17">
        <v>2</v>
      </c>
      <c r="F17" s="8">
        <v>0.85151761836679496</v>
      </c>
      <c r="G17" s="2">
        <v>0.63490457534790001</v>
      </c>
      <c r="H17" s="10">
        <f t="shared" si="2"/>
        <v>0.21661304301889495</v>
      </c>
      <c r="I17" s="2">
        <f t="shared" si="3"/>
        <v>0.60918657207481819</v>
      </c>
      <c r="J17" s="3">
        <v>6.1170932375749496E-5</v>
      </c>
      <c r="K17" s="10">
        <f t="shared" si="4"/>
        <v>0.99996494733375119</v>
      </c>
      <c r="L17" s="12">
        <v>0.995</v>
      </c>
      <c r="M17" s="2">
        <v>0.59997024186186099</v>
      </c>
      <c r="N17" s="10">
        <f t="shared" si="0"/>
        <v>0.25154737650493397</v>
      </c>
      <c r="O17" s="2">
        <f t="shared" si="1"/>
        <v>0.70743331921193442</v>
      </c>
      <c r="P17" s="2">
        <v>2.3180582889553202E-3</v>
      </c>
      <c r="Q17" s="10">
        <f t="shared" si="5"/>
        <v>0.99959597189955296</v>
      </c>
      <c r="R17" s="12">
        <v>0.99</v>
      </c>
      <c r="S17" s="2">
        <v>0.90219382660621295</v>
      </c>
      <c r="T17" s="2">
        <v>0.74796186701204204</v>
      </c>
      <c r="U17" s="8">
        <v>0.79125809247887102</v>
      </c>
      <c r="V17" s="2">
        <v>0.58576653984556304</v>
      </c>
      <c r="W17" s="10">
        <f t="shared" si="6"/>
        <v>0.162195327166479</v>
      </c>
      <c r="X17" s="2">
        <f t="shared" si="7"/>
        <v>0.37356440049844464</v>
      </c>
      <c r="Y17" s="10">
        <f t="shared" si="8"/>
        <v>5.021985801800401E-23</v>
      </c>
      <c r="Z17" s="12">
        <v>0.74</v>
      </c>
      <c r="AA17" s="2">
        <v>0.647133408455977</v>
      </c>
      <c r="AB17" s="10">
        <f>T17-AA17</f>
        <v>0.10082845855606504</v>
      </c>
      <c r="AC17" s="2">
        <f>(T17-AA17)/(SQRT(T17*(1-T17)))</f>
        <v>0.23222569559613765</v>
      </c>
      <c r="AD17" s="10">
        <f t="shared" si="9"/>
        <v>6.3607261890733049E-31</v>
      </c>
      <c r="AE17" s="12">
        <v>0.69499999999999995</v>
      </c>
      <c r="AF17" s="2"/>
      <c r="AG17" s="10">
        <f>X17-AF17</f>
        <v>0.37356440049844464</v>
      </c>
      <c r="AH17" s="2">
        <f>(X17-AF17)/(SQRT(X17*(1-X17)))</f>
        <v>0.77222618938034537</v>
      </c>
      <c r="AI17" s="10">
        <f t="shared" si="10"/>
        <v>6.2230152778622211E-261</v>
      </c>
      <c r="AJ17" s="12"/>
      <c r="AK17" s="2">
        <v>0.97165805221857204</v>
      </c>
      <c r="AL17" s="10">
        <f>U17-AK17</f>
        <v>-0.18039995973970102</v>
      </c>
      <c r="AM17" s="2">
        <f>(U17-AK17)/(SQRT(U17*(1-U17)))</f>
        <v>-0.44388710616077609</v>
      </c>
      <c r="AN17" s="10">
        <f t="shared" si="11"/>
        <v>5.8360847947862779E-237</v>
      </c>
      <c r="AO17" s="12">
        <v>0.04</v>
      </c>
      <c r="AP17" s="2">
        <v>0.98208452922316503</v>
      </c>
      <c r="AQ17" s="10">
        <f>U17-AP17</f>
        <v>-0.190826436744294</v>
      </c>
      <c r="AR17" s="2">
        <f>(U17-AP17)/(SQRT(U17*(1-U17)))</f>
        <v>-0.46954220448617845</v>
      </c>
      <c r="AS17" s="10">
        <f t="shared" si="12"/>
        <v>4.4729173135704859E-254</v>
      </c>
      <c r="AT17" s="12">
        <v>0.01</v>
      </c>
      <c r="AU17" s="2"/>
      <c r="AV17" s="10">
        <f>Z17-AU17</f>
        <v>0.74</v>
      </c>
      <c r="AW17" s="2">
        <f>(Z17-AU17)/(SQRT(Z17*(1-Z17)))</f>
        <v>1.6870547845739468</v>
      </c>
      <c r="AX17" s="10">
        <f t="shared" si="13"/>
        <v>6.2230152778622211E-261</v>
      </c>
      <c r="AY17" s="12"/>
      <c r="AZ17" s="2"/>
      <c r="BA17" s="10">
        <f>AE17-AZ17</f>
        <v>0.69499999999999995</v>
      </c>
      <c r="BB17" s="2">
        <f>(AE17-AZ17)/(SQRT(AE17*(1-AE17)))</f>
        <v>1.509532551682859</v>
      </c>
      <c r="BC17" s="10">
        <f t="shared" si="14"/>
        <v>6.2230152778622211E-261</v>
      </c>
      <c r="BD17" s="12"/>
    </row>
    <row r="18" spans="1:56" x14ac:dyDescent="0.35">
      <c r="AE18" s="11"/>
    </row>
    <row r="19" spans="1:56" x14ac:dyDescent="0.35">
      <c r="AE19" s="11"/>
    </row>
    <row r="20" spans="1:56" x14ac:dyDescent="0.35">
      <c r="F20" s="2"/>
      <c r="G20" s="2"/>
      <c r="H20" s="10"/>
      <c r="I20" s="2"/>
      <c r="J20" s="2"/>
      <c r="K20" s="10"/>
      <c r="L20" s="10"/>
      <c r="M20" s="2"/>
      <c r="N20" s="10"/>
      <c r="O20" s="2"/>
      <c r="P20" s="2"/>
      <c r="Q20" s="10"/>
      <c r="R20" s="10"/>
      <c r="S20" s="2"/>
      <c r="T20" s="2"/>
      <c r="U20" s="8"/>
      <c r="V20" s="2"/>
      <c r="W20" s="10"/>
      <c r="X20" s="2"/>
      <c r="Y20" s="10"/>
      <c r="Z20" s="12"/>
      <c r="AA20" s="2"/>
      <c r="AB20" s="10"/>
      <c r="AC20" s="2"/>
      <c r="AD20" s="10"/>
      <c r="AE20" s="10"/>
      <c r="AF20" s="2"/>
      <c r="AG20" s="10"/>
      <c r="AH20" s="2"/>
      <c r="AI20" s="10"/>
      <c r="AJ20" s="12"/>
      <c r="AL20" s="10"/>
      <c r="AM20" s="2"/>
      <c r="AN20" s="10"/>
      <c r="AQ20" s="10"/>
      <c r="AR20" s="2"/>
      <c r="AS20" s="10"/>
      <c r="AV20" s="10"/>
      <c r="AW20" s="2"/>
      <c r="AX20" s="10"/>
      <c r="BA20" s="10"/>
      <c r="BB20" s="2"/>
      <c r="BC20" s="10"/>
    </row>
    <row r="21" spans="1:56" x14ac:dyDescent="0.35">
      <c r="AE21" s="11"/>
    </row>
    <row r="22" spans="1:56" x14ac:dyDescent="0.35">
      <c r="AE22" s="11"/>
    </row>
    <row r="23" spans="1:56" x14ac:dyDescent="0.35">
      <c r="AE23" s="11"/>
    </row>
    <row r="24" spans="1:56" ht="13.15" thickBot="1" x14ac:dyDescent="0.4">
      <c r="AE24" s="11"/>
      <c r="AJ24" s="16"/>
    </row>
    <row r="25" spans="1:56" ht="13.15" thickBot="1" x14ac:dyDescent="0.4">
      <c r="AE25" s="11"/>
      <c r="AL25" s="17"/>
    </row>
    <row r="26" spans="1:56" ht="13.15" thickBot="1" x14ac:dyDescent="0.4">
      <c r="AE26" s="11"/>
      <c r="AL26" s="17"/>
    </row>
    <row r="27" spans="1:56" ht="13.15" thickBot="1" x14ac:dyDescent="0.4">
      <c r="AE27" s="11"/>
      <c r="AL27" s="17"/>
    </row>
    <row r="28" spans="1:56" ht="13.15" thickBot="1" x14ac:dyDescent="0.4">
      <c r="AE28" s="11"/>
      <c r="AL28" s="17"/>
    </row>
    <row r="29" spans="1:56" ht="13.15" thickBot="1" x14ac:dyDescent="0.4">
      <c r="AE29" s="11"/>
      <c r="AL29" s="17"/>
    </row>
    <row r="30" spans="1:56" ht="13.15" thickBot="1" x14ac:dyDescent="0.4">
      <c r="AE30" s="11"/>
      <c r="AL30" s="17"/>
    </row>
    <row r="31" spans="1:56" ht="13.15" thickBot="1" x14ac:dyDescent="0.4">
      <c r="AE31" s="11"/>
      <c r="AL31" s="17"/>
    </row>
    <row r="32" spans="1:56" ht="13.15" thickBot="1" x14ac:dyDescent="0.4">
      <c r="AE32" s="11"/>
      <c r="AL32" s="17"/>
    </row>
    <row r="33" spans="31:31" x14ac:dyDescent="0.35">
      <c r="AE33" s="11"/>
    </row>
  </sheetData>
  <autoFilter ref="A1:BF33" xr:uid="{DCEAC92E-5827-4FA7-A94F-3CDC2A2CFE36}"/>
  <phoneticPr fontId="4" type="noConversion"/>
  <conditionalFormatting sqref="K2:K17">
    <cfRule type="iconSet" priority="536">
      <iconSet iconSet="3Symbols2">
        <cfvo type="percent" val="0"/>
        <cfvo type="num" val="0.01"/>
        <cfvo type="num" val="0.05"/>
      </iconSet>
    </cfRule>
    <cfRule type="colorScale" priority="537">
      <colorScale>
        <cfvo type="num" val="0"/>
        <cfvo type="num" val="0.05"/>
        <cfvo type="num" val="0.1"/>
        <color rgb="FFF8696B"/>
        <color rgb="FFFFEB84"/>
        <color rgb="FF63BE7B"/>
      </colorScale>
    </cfRule>
  </conditionalFormatting>
  <conditionalFormatting sqref="Q2:Q17">
    <cfRule type="iconSet" priority="540">
      <iconSet iconSet="3Symbols2">
        <cfvo type="percent" val="0"/>
        <cfvo type="num" val="0.01"/>
        <cfvo type="num" val="0.05"/>
      </iconSet>
    </cfRule>
    <cfRule type="colorScale" priority="541">
      <colorScale>
        <cfvo type="num" val="0"/>
        <cfvo type="num" val="0.05"/>
        <cfvo type="num" val="0.1"/>
        <color rgb="FFF8696B"/>
        <color rgb="FFFFEB84"/>
        <color rgb="FF63BE7B"/>
      </colorScale>
    </cfRule>
  </conditionalFormatting>
  <conditionalFormatting sqref="Y2:Y17">
    <cfRule type="iconSet" priority="544">
      <iconSet iconSet="3Symbols2">
        <cfvo type="percent" val="0"/>
        <cfvo type="num" val="0.01"/>
        <cfvo type="num" val="0.05"/>
      </iconSet>
    </cfRule>
    <cfRule type="colorScale" priority="545">
      <colorScale>
        <cfvo type="num" val="0"/>
        <cfvo type="num" val="0.05"/>
        <cfvo type="num" val="0.1"/>
        <color rgb="FFF8696B"/>
        <color rgb="FFFFEB84"/>
        <color rgb="FF63BE7B"/>
      </colorScale>
    </cfRule>
  </conditionalFormatting>
  <conditionalFormatting sqref="AD2:AD17">
    <cfRule type="iconSet" priority="548">
      <iconSet iconSet="3Symbols2">
        <cfvo type="percent" val="0"/>
        <cfvo type="num" val="0.01"/>
        <cfvo type="num" val="0.05"/>
      </iconSet>
    </cfRule>
    <cfRule type="colorScale" priority="549">
      <colorScale>
        <cfvo type="num" val="0"/>
        <cfvo type="num" val="0.05"/>
        <cfvo type="num" val="0.1"/>
        <color rgb="FFF8696B"/>
        <color rgb="FFFFEB84"/>
        <color rgb="FF63BE7B"/>
      </colorScale>
    </cfRule>
  </conditionalFormatting>
  <conditionalFormatting sqref="AI2:AI17">
    <cfRule type="iconSet" priority="552">
      <iconSet iconSet="3Symbols2">
        <cfvo type="percent" val="0"/>
        <cfvo type="num" val="0.01"/>
        <cfvo type="num" val="0.05"/>
      </iconSet>
    </cfRule>
    <cfRule type="colorScale" priority="553">
      <colorScale>
        <cfvo type="num" val="0"/>
        <cfvo type="num" val="0.05"/>
        <cfvo type="num" val="0.1"/>
        <color rgb="FFF8696B"/>
        <color rgb="FFFFEB84"/>
        <color rgb="FF63BE7B"/>
      </colorScale>
    </cfRule>
  </conditionalFormatting>
  <conditionalFormatting sqref="AN2:AN17">
    <cfRule type="iconSet" priority="556">
      <iconSet iconSet="3Symbols2">
        <cfvo type="percent" val="0"/>
        <cfvo type="num" val="0.01"/>
        <cfvo type="num" val="0.05"/>
      </iconSet>
    </cfRule>
    <cfRule type="colorScale" priority="557">
      <colorScale>
        <cfvo type="num" val="0"/>
        <cfvo type="num" val="0.05"/>
        <cfvo type="num" val="0.1"/>
        <color rgb="FFF8696B"/>
        <color rgb="FFFFEB84"/>
        <color rgb="FF63BE7B"/>
      </colorScale>
    </cfRule>
  </conditionalFormatting>
  <conditionalFormatting sqref="AS2:AS17">
    <cfRule type="iconSet" priority="560">
      <iconSet iconSet="3Symbols2">
        <cfvo type="percent" val="0"/>
        <cfvo type="num" val="0.01"/>
        <cfvo type="num" val="0.05"/>
      </iconSet>
    </cfRule>
    <cfRule type="colorScale" priority="561">
      <colorScale>
        <cfvo type="num" val="0"/>
        <cfvo type="num" val="0.05"/>
        <cfvo type="num" val="0.1"/>
        <color rgb="FFF8696B"/>
        <color rgb="FFFFEB84"/>
        <color rgb="FF63BE7B"/>
      </colorScale>
    </cfRule>
  </conditionalFormatting>
  <conditionalFormatting sqref="AX2:AX17">
    <cfRule type="iconSet" priority="564">
      <iconSet iconSet="3Symbols2">
        <cfvo type="percent" val="0"/>
        <cfvo type="num" val="0.01"/>
        <cfvo type="num" val="0.05"/>
      </iconSet>
    </cfRule>
    <cfRule type="colorScale" priority="565">
      <colorScale>
        <cfvo type="num" val="0"/>
        <cfvo type="num" val="0.05"/>
        <cfvo type="num" val="0.1"/>
        <color rgb="FFF8696B"/>
        <color rgb="FFFFEB84"/>
        <color rgb="FF63BE7B"/>
      </colorScale>
    </cfRule>
  </conditionalFormatting>
  <conditionalFormatting sqref="BC2:BC17">
    <cfRule type="iconSet" priority="568">
      <iconSet iconSet="3Symbols2">
        <cfvo type="percent" val="0"/>
        <cfvo type="num" val="0.01"/>
        <cfvo type="num" val="0.05"/>
      </iconSet>
    </cfRule>
    <cfRule type="colorScale" priority="569">
      <colorScale>
        <cfvo type="num" val="0"/>
        <cfvo type="num" val="0.05"/>
        <cfvo type="num" val="0.1"/>
        <color rgb="FFF8696B"/>
        <color rgb="FFFFEB84"/>
        <color rgb="FF63BE7B"/>
      </colorScale>
    </cfRule>
  </conditionalFormatting>
  <conditionalFormatting sqref="BF2:BF5">
    <cfRule type="iconSet" priority="3">
      <iconSet iconSet="3Symbols2">
        <cfvo type="percent" val="0"/>
        <cfvo type="num" val="0.01"/>
        <cfvo type="num" val="0.05"/>
      </iconSet>
    </cfRule>
    <cfRule type="colorScale" priority="4">
      <colorScale>
        <cfvo type="num" val="0"/>
        <cfvo type="num" val="0.05"/>
        <cfvo type="num" val="0.1"/>
        <color rgb="FFF8696B"/>
        <color rgb="FFFFEB84"/>
        <color rgb="FF63BE7B"/>
      </colorScale>
    </cfRule>
  </conditionalFormatting>
  <conditionalFormatting sqref="BF10:BF13">
    <cfRule type="iconSet" priority="1">
      <iconSet iconSet="3Symbols2">
        <cfvo type="percent" val="0"/>
        <cfvo type="num" val="0.01"/>
        <cfvo type="num" val="0.05"/>
      </iconSet>
    </cfRule>
    <cfRule type="colorScale" priority="2">
      <colorScale>
        <cfvo type="num" val="0"/>
        <cfvo type="num" val="0.05"/>
        <cfvo type="num" val="0.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E14"/>
  <sheetViews>
    <sheetView tabSelected="1" zoomScaleNormal="100" workbookViewId="0">
      <pane xSplit="1" topLeftCell="AQ1" activePane="topRight" state="frozen"/>
      <selection pane="topRight" activeCell="BA8" sqref="BA8"/>
    </sheetView>
  </sheetViews>
  <sheetFormatPr defaultColWidth="12.59765625" defaultRowHeight="15.75" customHeight="1" x14ac:dyDescent="0.35"/>
  <cols>
    <col min="1" max="1" width="26" customWidth="1"/>
    <col min="5" max="5" width="21.86328125" customWidth="1"/>
    <col min="7" max="7" width="15.59765625" bestFit="1" customWidth="1"/>
    <col min="8" max="8" width="21" customWidth="1"/>
    <col min="9" max="10" width="19.73046875" customWidth="1"/>
    <col min="11" max="11" width="12.86328125" customWidth="1"/>
    <col min="12" max="12" width="20.3984375" customWidth="1"/>
    <col min="14" max="14" width="18.73046875" bestFit="1" customWidth="1"/>
    <col min="16" max="16" width="19.73046875" customWidth="1"/>
    <col min="18" max="18" width="22.59765625" customWidth="1"/>
    <col min="19" max="19" width="22.73046875" customWidth="1"/>
    <col min="20" max="22" width="20.1328125" customWidth="1"/>
    <col min="23" max="23" width="14.1328125" bestFit="1" customWidth="1"/>
    <col min="24" max="24" width="17.73046875" customWidth="1"/>
    <col min="25" max="25" width="12" bestFit="1" customWidth="1"/>
    <col min="26" max="27" width="20.1328125" customWidth="1"/>
    <col min="28" max="28" width="14.1328125" bestFit="1" customWidth="1"/>
    <col min="30" max="30" width="17.59765625" bestFit="1" customWidth="1"/>
    <col min="31" max="32" width="20.1328125" customWidth="1"/>
    <col min="33" max="33" width="14.1328125" bestFit="1" customWidth="1"/>
    <col min="35" max="35" width="20.265625" customWidth="1"/>
    <col min="36" max="37" width="20.1328125" customWidth="1"/>
    <col min="38" max="38" width="14.1328125" bestFit="1" customWidth="1"/>
    <col min="40" max="40" width="13.3984375" bestFit="1" customWidth="1"/>
    <col min="41" max="42" width="20.1328125" customWidth="1"/>
    <col min="43" max="43" width="14.1328125" bestFit="1" customWidth="1"/>
    <col min="44" max="44" width="11.1328125" bestFit="1" customWidth="1"/>
    <col min="46" max="47" width="20.1328125" customWidth="1"/>
    <col min="48" max="48" width="14.1328125" bestFit="1" customWidth="1"/>
    <col min="50" max="50" width="13.73046875" bestFit="1" customWidth="1"/>
    <col min="51" max="52" width="20.1328125" customWidth="1"/>
    <col min="53" max="53" width="14.1328125" bestFit="1" customWidth="1"/>
    <col min="54" max="54" width="12" style="9" bestFit="1" customWidth="1"/>
  </cols>
  <sheetData>
    <row r="1" spans="1:57" ht="15.75" customHeight="1" x14ac:dyDescent="0.35">
      <c r="A1" s="2" t="s">
        <v>62</v>
      </c>
      <c r="B1" s="2" t="s">
        <v>63</v>
      </c>
      <c r="C1" s="2" t="s">
        <v>64</v>
      </c>
      <c r="D1" s="2" t="s">
        <v>65</v>
      </c>
      <c r="E1" s="2" t="s">
        <v>77</v>
      </c>
      <c r="F1" s="2" t="s">
        <v>78</v>
      </c>
      <c r="G1" s="2" t="s">
        <v>126</v>
      </c>
      <c r="H1" s="2" t="s">
        <v>79</v>
      </c>
      <c r="I1" s="2" t="s">
        <v>80</v>
      </c>
      <c r="J1" s="2" t="s">
        <v>127</v>
      </c>
      <c r="K1" s="7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128</v>
      </c>
      <c r="Q1" s="7" t="s">
        <v>86</v>
      </c>
      <c r="R1" s="2" t="s">
        <v>87</v>
      </c>
      <c r="S1" s="7" t="s">
        <v>88</v>
      </c>
      <c r="T1" s="2" t="s">
        <v>89</v>
      </c>
      <c r="U1" s="2" t="s">
        <v>90</v>
      </c>
      <c r="V1" s="2" t="s">
        <v>91</v>
      </c>
      <c r="W1" s="2" t="s">
        <v>129</v>
      </c>
      <c r="X1" s="7" t="s">
        <v>92</v>
      </c>
      <c r="Y1" s="2" t="s">
        <v>93</v>
      </c>
      <c r="Z1" s="2" t="s">
        <v>95</v>
      </c>
      <c r="AA1" s="2" t="s">
        <v>96</v>
      </c>
      <c r="AB1" s="2" t="s">
        <v>130</v>
      </c>
      <c r="AC1" s="7" t="s">
        <v>94</v>
      </c>
      <c r="AD1" s="2" t="s">
        <v>97</v>
      </c>
      <c r="AE1" s="2" t="s">
        <v>99</v>
      </c>
      <c r="AF1" s="2" t="s">
        <v>100</v>
      </c>
      <c r="AG1" s="2" t="s">
        <v>131</v>
      </c>
      <c r="AH1" s="7" t="s">
        <v>98</v>
      </c>
      <c r="AI1" s="2" t="s">
        <v>101</v>
      </c>
      <c r="AJ1" s="2" t="s">
        <v>103</v>
      </c>
      <c r="AK1" s="2" t="s">
        <v>104</v>
      </c>
      <c r="AL1" s="2" t="s">
        <v>132</v>
      </c>
      <c r="AM1" s="7" t="s">
        <v>102</v>
      </c>
      <c r="AN1" s="2" t="s">
        <v>105</v>
      </c>
      <c r="AO1" s="2" t="s">
        <v>107</v>
      </c>
      <c r="AP1" s="2" t="s">
        <v>108</v>
      </c>
      <c r="AQ1" s="2" t="s">
        <v>133</v>
      </c>
      <c r="AR1" s="7" t="s">
        <v>106</v>
      </c>
      <c r="AS1" s="2" t="s">
        <v>109</v>
      </c>
      <c r="AT1" s="2" t="s">
        <v>111</v>
      </c>
      <c r="AU1" s="2" t="s">
        <v>112</v>
      </c>
      <c r="AV1" s="2" t="s">
        <v>134</v>
      </c>
      <c r="AW1" s="7" t="s">
        <v>110</v>
      </c>
      <c r="AX1" s="2" t="s">
        <v>113</v>
      </c>
      <c r="AY1" s="2" t="s">
        <v>115</v>
      </c>
      <c r="AZ1" s="2" t="s">
        <v>116</v>
      </c>
      <c r="BA1" s="2" t="s">
        <v>135</v>
      </c>
      <c r="BB1" s="8" t="s">
        <v>114</v>
      </c>
      <c r="BC1" s="2" t="s">
        <v>136</v>
      </c>
      <c r="BD1" s="2" t="s">
        <v>137</v>
      </c>
      <c r="BE1" s="2" t="s">
        <v>138</v>
      </c>
    </row>
    <row r="2" spans="1:57" ht="15.75" customHeight="1" x14ac:dyDescent="0.35">
      <c r="A2" s="2" t="s">
        <v>66</v>
      </c>
      <c r="B2" s="2">
        <v>50</v>
      </c>
      <c r="C2" s="2">
        <v>2</v>
      </c>
      <c r="D2" s="2">
        <v>0.3</v>
      </c>
      <c r="E2" s="2">
        <v>0.64308339238166801</v>
      </c>
      <c r="F2">
        <f>E2-H2</f>
        <v>0.23812448263168401</v>
      </c>
      <c r="G2">
        <f>(E2-H2)/(SQRT(E2*(1-E2)))</f>
        <v>0.49703505993962188</v>
      </c>
      <c r="H2" s="2">
        <v>0.404958909749984</v>
      </c>
      <c r="I2" s="2">
        <v>0.63743269721123796</v>
      </c>
      <c r="J2" s="2">
        <f>_xlfn.BINOM.DIST(100*K2, 100, 0.95, TRUE)</f>
        <v>0.56401869931428861</v>
      </c>
      <c r="K2" s="7">
        <v>0.95</v>
      </c>
      <c r="L2" s="2">
        <v>0.42052778078118902</v>
      </c>
      <c r="M2">
        <f>E2-L2</f>
        <v>0.22255561160047899</v>
      </c>
      <c r="N2">
        <f>(E2-L2)/(SQRT(E2*(1-E2)))</f>
        <v>0.46453829748720193</v>
      </c>
      <c r="O2" s="2">
        <v>9.2453912414873392E-3</v>
      </c>
      <c r="P2" s="2">
        <f>_xlfn.BINOM.DIST(100*Q2, 100, 0.95, TRUE)</f>
        <v>0.56401869931428861</v>
      </c>
      <c r="Q2" s="7">
        <v>0.95</v>
      </c>
      <c r="R2" s="2">
        <v>0.62099981606006605</v>
      </c>
      <c r="S2" s="7">
        <v>0.62700116276741003</v>
      </c>
      <c r="T2" s="2">
        <v>0.39152026954577501</v>
      </c>
      <c r="U2" s="2">
        <f>R2-T2</f>
        <v>0.22947954651429103</v>
      </c>
      <c r="V2" s="2">
        <f>(R2-T2)/(SQRT(R2*(1-R2)))</f>
        <v>0.47301894686945872</v>
      </c>
      <c r="W2" s="2">
        <f>_xlfn.BINOM.DIST(100*X2, 100, 0.95, TRUE)</f>
        <v>4.6327338320382061E-4</v>
      </c>
      <c r="X2" s="7">
        <v>0.86206896551724099</v>
      </c>
      <c r="Y2" s="2">
        <v>0.55027643759232303</v>
      </c>
      <c r="Z2" s="2">
        <f>R2-Y2</f>
        <v>7.0723378467743014E-2</v>
      </c>
      <c r="AA2" s="2">
        <f>(R2-Y2)/(SQRT(R2*(1-R2)))</f>
        <v>0.14577986801006079</v>
      </c>
      <c r="AB2" s="2">
        <f>_xlfn.BINOM.DIST(100*AC2, 100, 0.95, TRUE)</f>
        <v>1.0108323132423236E-16</v>
      </c>
      <c r="AC2" s="7">
        <v>0.69</v>
      </c>
      <c r="AD2" s="2">
        <v>0.85098653822172299</v>
      </c>
      <c r="AE2" s="2">
        <f>R2-AD2</f>
        <v>-0.22998672216165694</v>
      </c>
      <c r="AF2" s="2">
        <f>(R2-AD2)/(SQRT(R2*(1-R2)))</f>
        <v>-0.47406437202494167</v>
      </c>
      <c r="AG2" s="2">
        <f>_xlfn.BINOM.DIST(100*AH2, 100, 0.95, TRUE)</f>
        <v>1.3099224868014313E-102</v>
      </c>
      <c r="AH2" s="7">
        <v>0.11111111111111099</v>
      </c>
      <c r="AI2" s="2">
        <v>0.60738479240725995</v>
      </c>
      <c r="AJ2" s="2">
        <f>S2-AI2</f>
        <v>1.9616370360150071E-2</v>
      </c>
      <c r="AK2" s="2">
        <f>(S2-AI2)/(SQRT(S2*(1-S2)))</f>
        <v>4.056306284487108E-2</v>
      </c>
      <c r="AL2" s="2">
        <f>_xlfn.BINOM.DIST(100*AM2, 100, 0.95, TRUE)</f>
        <v>1.1094588683594461E-31</v>
      </c>
      <c r="AM2" s="7">
        <v>0.55172413793103403</v>
      </c>
      <c r="AN2" s="2">
        <v>0.82026829889378505</v>
      </c>
      <c r="AO2" s="2">
        <f>S2-AN2</f>
        <v>-0.19326713612637503</v>
      </c>
      <c r="AP2" s="2">
        <f>(S2-AN2)/(SQRT(S2*(1-S2)))</f>
        <v>-0.39964105716866316</v>
      </c>
      <c r="AQ2" s="2">
        <f>_xlfn.BINOM.DIST(100*AR2, 100, 0.95, TRUE)</f>
        <v>4.8672844334381298E-107</v>
      </c>
      <c r="AR2" s="7">
        <v>0.09</v>
      </c>
      <c r="AS2" s="2">
        <v>0.72580629237581296</v>
      </c>
      <c r="AT2" s="2">
        <f>S2-AS2</f>
        <v>-9.8805129608402931E-2</v>
      </c>
      <c r="AU2" s="2">
        <f>(S2-AS2)/(SQRT(S2*(1-S2)))</f>
        <v>-0.20431092032413173</v>
      </c>
      <c r="AV2" s="2">
        <f>_xlfn.BINOM.DIST(100*AW2, 100, 0.95, TRUE)</f>
        <v>1.6102747621709632E-84</v>
      </c>
      <c r="AW2" s="7">
        <v>0.20547945205479401</v>
      </c>
      <c r="AX2" s="2">
        <v>0.74406510007482196</v>
      </c>
      <c r="AY2" s="2">
        <f>S2-AX2</f>
        <v>-0.11706393730741194</v>
      </c>
      <c r="AZ2" s="2">
        <f>(S2-AX2)/(SQRT(S2*(1-S2)))</f>
        <v>-0.24206679210721588</v>
      </c>
      <c r="BA2" s="2">
        <v>0</v>
      </c>
      <c r="BB2" s="12">
        <v>0.18518518518518501</v>
      </c>
      <c r="BC2">
        <v>-4.5458274280000002E-2</v>
      </c>
      <c r="BD2" s="2">
        <v>0</v>
      </c>
      <c r="BE2">
        <v>0.37</v>
      </c>
    </row>
    <row r="3" spans="1:57" ht="15.75" customHeight="1" x14ac:dyDescent="0.35">
      <c r="A3" s="2" t="s">
        <v>67</v>
      </c>
      <c r="B3" s="2">
        <v>50</v>
      </c>
      <c r="C3" s="2">
        <v>2</v>
      </c>
      <c r="D3" s="2">
        <v>0.39404477287546102</v>
      </c>
      <c r="E3" s="2">
        <v>0.895871248245239</v>
      </c>
      <c r="F3">
        <f>E3-H3</f>
        <v>0.19244902223348603</v>
      </c>
      <c r="G3">
        <f t="shared" ref="G3:G12" si="0">(E3-H3)/(SQRT(E3*(1-E3)))</f>
        <v>0.63009724163574421</v>
      </c>
      <c r="H3" s="2">
        <v>0.70342222601175297</v>
      </c>
      <c r="I3" s="2">
        <v>1.9839256826617E-2</v>
      </c>
      <c r="J3" s="2">
        <f t="shared" ref="J3:J12" si="1">_xlfn.BINOM.DIST(100*K3, 100, 0.95, TRUE)</f>
        <v>0.88173701881487931</v>
      </c>
      <c r="K3" s="7">
        <v>0.97</v>
      </c>
      <c r="L3" s="2">
        <v>0.73012500089158605</v>
      </c>
      <c r="M3">
        <f t="shared" ref="M3:M12" si="2">E3-L3</f>
        <v>0.16574624735365295</v>
      </c>
      <c r="N3">
        <f t="shared" ref="N3:N12" si="3">(E3-L3)/(SQRT(E3*(1-E3)))</f>
        <v>0.54266970056260766</v>
      </c>
      <c r="O3" s="2">
        <v>0.49391774651124698</v>
      </c>
      <c r="P3" s="2">
        <f t="shared" ref="P3:P12" si="4">_xlfn.BINOM.DIST(100*Q3, 100, 0.95, TRUE)</f>
        <v>0.23398601598516872</v>
      </c>
      <c r="Q3" s="7">
        <v>0.93</v>
      </c>
      <c r="R3" s="2">
        <v>0.88934397101402196</v>
      </c>
      <c r="S3" s="7">
        <v>0.87411471605300906</v>
      </c>
      <c r="T3" s="2">
        <v>0.68663126521894302</v>
      </c>
      <c r="U3" s="2">
        <f t="shared" ref="U3:U12" si="5">R3-T3</f>
        <v>0.20271270579507894</v>
      </c>
      <c r="V3" s="2">
        <f t="shared" ref="V3:V12" si="6">(R3-T3)/(SQRT(R3*(1-R3)))</f>
        <v>0.64618749226521632</v>
      </c>
      <c r="W3" s="2">
        <f t="shared" ref="W3:W12" si="7">_xlfn.BINOM.DIST(100*X3, 100, 0.95, TRUE)</f>
        <v>1.052295342014744E-7</v>
      </c>
      <c r="X3" s="7">
        <v>0.8</v>
      </c>
      <c r="Y3" s="2">
        <v>0.70385311930898398</v>
      </c>
      <c r="Z3" s="2">
        <f t="shared" ref="Z3:Z11" si="8">R3-Y3</f>
        <v>0.18549085170503798</v>
      </c>
      <c r="AA3" s="2">
        <f t="shared" ref="AA3:AA12" si="9">(R3-Y3)/(SQRT(R3*(1-R3)))</f>
        <v>0.59128937099081136</v>
      </c>
      <c r="AB3" s="2">
        <f t="shared" ref="AB3:AB12" si="10">_xlfn.BINOM.DIST(100*AC3, 100, 0.95, TRUE)</f>
        <v>1.052295342014744E-7</v>
      </c>
      <c r="AC3" s="7">
        <v>0.8</v>
      </c>
      <c r="AD3" s="2">
        <v>0.74365839737793804</v>
      </c>
      <c r="AE3" s="2">
        <f t="shared" ref="AE3:AE12" si="11">R3-AD3</f>
        <v>0.14568557363608392</v>
      </c>
      <c r="AF3" s="2">
        <f t="shared" ref="AF3:AF12" si="12">(R3-AD3)/(SQRT(R3*(1-R3)))</f>
        <v>0.46440204681736302</v>
      </c>
      <c r="AG3" s="2">
        <f t="shared" ref="AG3:AG12" si="13">_xlfn.BINOM.DIST(100*AH3, 100, 0.95, TRUE)</f>
        <v>9.4290306537366095E-6</v>
      </c>
      <c r="AH3" s="7">
        <v>0.835443037974683</v>
      </c>
      <c r="AI3" s="2">
        <v>0.85721450366472296</v>
      </c>
      <c r="AJ3" s="2">
        <f t="shared" ref="AJ3:AJ12" si="14">S3-AI3</f>
        <v>1.6900212388286096E-2</v>
      </c>
      <c r="AK3" s="2">
        <f t="shared" ref="AK3:AK12" si="15">(S3-AI3)/(SQRT(S3*(1-S3)))</f>
        <v>5.0947216895274705E-2</v>
      </c>
      <c r="AL3" s="2">
        <f t="shared" ref="AL3:AL12" si="16">_xlfn.BINOM.DIST(100*AM3, 100, 0.95, TRUE)</f>
        <v>5.7321216618452423E-56</v>
      </c>
      <c r="AM3" s="7">
        <v>0.37</v>
      </c>
      <c r="AN3" s="2">
        <v>0.907168180107084</v>
      </c>
      <c r="AO3" s="2">
        <f t="shared" ref="AO3:AO12" si="17">S3-AN3</f>
        <v>-3.3053464054074944E-2</v>
      </c>
      <c r="AP3" s="2">
        <f t="shared" ref="AP3:AP12" si="18">(S3-AN3)/(SQRT(S3*(1-S3)))</f>
        <v>-9.9642653217206112E-2</v>
      </c>
      <c r="AQ3" s="2">
        <f t="shared" ref="AQ3:AQ12" si="19">_xlfn.BINOM.DIST(100*AR3, 100, 0.95, TRUE)</f>
        <v>3.7710460022512718E-62</v>
      </c>
      <c r="AR3" s="7">
        <v>0.33</v>
      </c>
      <c r="AS3" s="2">
        <v>0.68087147300531403</v>
      </c>
      <c r="AT3" s="2">
        <f t="shared" ref="AT3:AT12" si="20">S3-AS3</f>
        <v>0.19324324304769502</v>
      </c>
      <c r="AU3" s="2">
        <f t="shared" ref="AU3:AU12" si="21">(S3-AS3)/(SQRT(S3*(1-S3)))</f>
        <v>0.5825492124537518</v>
      </c>
      <c r="AV3" s="2">
        <f t="shared" ref="AV3:AV12" si="22">_xlfn.BINOM.DIST(100*AW3, 100, 0.95, TRUE)</f>
        <v>0.56401869931428861</v>
      </c>
      <c r="AW3" s="7">
        <v>0.95121951219512102</v>
      </c>
      <c r="AX3" s="2">
        <v>0.69964623357963796</v>
      </c>
      <c r="AY3" s="2">
        <f t="shared" ref="AY3:AY12" si="23">S3-AX3</f>
        <v>0.1744684824733711</v>
      </c>
      <c r="AZ3" s="2">
        <f t="shared" ref="AZ3:AZ12" si="24">(S3-AX3)/(SQRT(S3*(1-S3)))</f>
        <v>0.52595100071767209</v>
      </c>
      <c r="BA3" s="2">
        <v>0.42920000000000003</v>
      </c>
      <c r="BB3" s="12">
        <v>0.93103448275862</v>
      </c>
      <c r="BC3">
        <v>-1.987875175E-2</v>
      </c>
      <c r="BD3" s="2">
        <v>0</v>
      </c>
      <c r="BE3">
        <v>0.38</v>
      </c>
    </row>
    <row r="4" spans="1:57" ht="15.75" customHeight="1" x14ac:dyDescent="0.35">
      <c r="A4" s="2" t="s">
        <v>70</v>
      </c>
      <c r="B4" s="2">
        <v>50</v>
      </c>
      <c r="C4" s="2">
        <v>2</v>
      </c>
      <c r="D4" s="2">
        <v>0.15413761745983601</v>
      </c>
      <c r="E4" s="2">
        <v>0.99999928951263395</v>
      </c>
      <c r="F4">
        <f t="shared" ref="F4:F12" si="25">E4-H4</f>
        <v>1.416062772273996E-2</v>
      </c>
      <c r="G4">
        <f t="shared" si="0"/>
        <v>16.799814251942859</v>
      </c>
      <c r="H4" s="2">
        <v>0.98583866178989399</v>
      </c>
      <c r="I4" s="3">
        <v>6.4709783345825004E-116</v>
      </c>
      <c r="J4" s="2">
        <f t="shared" si="1"/>
        <v>0.88173701881487931</v>
      </c>
      <c r="K4" s="7">
        <v>0.97</v>
      </c>
      <c r="L4" s="2">
        <v>1</v>
      </c>
      <c r="M4">
        <f t="shared" si="2"/>
        <v>-7.1048736605128227E-7</v>
      </c>
      <c r="N4">
        <f t="shared" si="3"/>
        <v>-8.4290442568771588E-4</v>
      </c>
      <c r="O4" s="3">
        <v>6.4709783345825004E-116</v>
      </c>
      <c r="P4" s="2">
        <f t="shared" si="4"/>
        <v>0.23398601598516872</v>
      </c>
      <c r="Q4" s="7">
        <v>0.93</v>
      </c>
      <c r="S4" s="7"/>
      <c r="U4" s="2"/>
      <c r="V4" s="2"/>
      <c r="W4" s="2"/>
      <c r="X4" s="7"/>
      <c r="Z4" s="2"/>
      <c r="AA4" s="2"/>
      <c r="AB4" s="2"/>
      <c r="AC4" s="7"/>
      <c r="AE4" s="2"/>
      <c r="AF4" s="2"/>
      <c r="AG4" s="2"/>
      <c r="AH4" s="7"/>
      <c r="AJ4" s="2"/>
      <c r="AK4" s="2"/>
      <c r="AL4" s="2"/>
      <c r="AM4" s="7"/>
      <c r="AO4" s="2"/>
      <c r="AP4" s="2"/>
      <c r="AQ4" s="2"/>
      <c r="AR4" s="7"/>
      <c r="AT4" s="2"/>
      <c r="AU4" s="2"/>
      <c r="AV4" s="2"/>
      <c r="AW4" s="7"/>
      <c r="AY4" s="2"/>
      <c r="AZ4" s="2"/>
      <c r="BA4" s="2"/>
      <c r="BB4" s="13"/>
      <c r="BD4" s="2"/>
    </row>
    <row r="5" spans="1:57" ht="15.75" customHeight="1" x14ac:dyDescent="0.35">
      <c r="A5" s="2" t="s">
        <v>71</v>
      </c>
      <c r="B5" s="2">
        <v>50</v>
      </c>
      <c r="C5" s="2">
        <v>2</v>
      </c>
      <c r="D5" s="2">
        <v>0.29348630643967399</v>
      </c>
      <c r="E5" s="2">
        <v>0.75523206949234001</v>
      </c>
      <c r="F5">
        <f t="shared" si="25"/>
        <v>0.22152444958686901</v>
      </c>
      <c r="G5">
        <f t="shared" si="0"/>
        <v>0.51523362327511435</v>
      </c>
      <c r="H5" s="2">
        <v>0.533707619905471</v>
      </c>
      <c r="I5" s="2">
        <v>0.43059345461063098</v>
      </c>
      <c r="J5" s="2">
        <f t="shared" si="1"/>
        <v>0.23398601598516872</v>
      </c>
      <c r="K5" s="7">
        <v>0.93</v>
      </c>
      <c r="L5" s="2">
        <v>0.55276736543079197</v>
      </c>
      <c r="M5">
        <f t="shared" si="2"/>
        <v>0.20246470406154804</v>
      </c>
      <c r="N5">
        <f t="shared" si="3"/>
        <v>0.47090342963722498</v>
      </c>
      <c r="O5" s="2">
        <v>7.68039669875343E-4</v>
      </c>
      <c r="P5" s="2">
        <f t="shared" si="4"/>
        <v>6.3089590627449052E-2</v>
      </c>
      <c r="Q5" s="7">
        <v>0.91</v>
      </c>
      <c r="R5" s="2">
        <v>0.72969899952411599</v>
      </c>
      <c r="S5" s="7">
        <v>0.73046388357877701</v>
      </c>
      <c r="T5" s="2">
        <v>0.46394381649931898</v>
      </c>
      <c r="U5" s="2">
        <f t="shared" si="5"/>
        <v>0.265755183024797</v>
      </c>
      <c r="V5" s="2">
        <f t="shared" si="6"/>
        <v>0.59839236181915945</v>
      </c>
      <c r="W5" s="2">
        <f t="shared" si="7"/>
        <v>4.6327338320382061E-4</v>
      </c>
      <c r="X5" s="7">
        <v>0.86666666666666603</v>
      </c>
      <c r="Y5" s="2">
        <v>0.45555391543162199</v>
      </c>
      <c r="Z5" s="2">
        <f t="shared" si="8"/>
        <v>0.274145084092494</v>
      </c>
      <c r="AA5" s="2">
        <f t="shared" si="9"/>
        <v>0.61728363106247586</v>
      </c>
      <c r="AB5" s="2">
        <f t="shared" si="10"/>
        <v>1.4643480080344666E-3</v>
      </c>
      <c r="AC5" s="7">
        <v>0.87</v>
      </c>
      <c r="AD5" s="2">
        <v>0.804920205026455</v>
      </c>
      <c r="AE5" s="2">
        <f t="shared" si="11"/>
        <v>-7.5221205502339017E-2</v>
      </c>
      <c r="AF5" s="2">
        <f t="shared" si="12"/>
        <v>-0.16937315881146539</v>
      </c>
      <c r="AG5" s="2">
        <f t="shared" si="13"/>
        <v>1.7418584748165111E-57</v>
      </c>
      <c r="AH5" s="7">
        <v>0.36904761904761901</v>
      </c>
      <c r="AI5" s="2">
        <v>0.64224366399322497</v>
      </c>
      <c r="AJ5" s="2">
        <f t="shared" si="14"/>
        <v>8.822021958555204E-2</v>
      </c>
      <c r="AK5" s="2">
        <f t="shared" si="15"/>
        <v>0.19882009508885032</v>
      </c>
      <c r="AL5" s="2">
        <f t="shared" si="16"/>
        <v>3.5297506607462994E-28</v>
      </c>
      <c r="AM5" s="7">
        <v>0.586666666666666</v>
      </c>
      <c r="AN5" s="2">
        <v>0.79131000348358405</v>
      </c>
      <c r="AO5" s="2">
        <f t="shared" si="17"/>
        <v>-6.0846119904807039E-2</v>
      </c>
      <c r="AP5" s="2">
        <f t="shared" si="18"/>
        <v>-0.13712764944469191</v>
      </c>
      <c r="AQ5" s="2">
        <f t="shared" si="19"/>
        <v>4.4190819656206121E-50</v>
      </c>
      <c r="AR5" s="7">
        <v>0.41</v>
      </c>
      <c r="AS5" s="2">
        <v>0.73482231210409099</v>
      </c>
      <c r="AT5" s="2">
        <f t="shared" si="20"/>
        <v>-4.3584285253139843E-3</v>
      </c>
      <c r="AU5" s="2">
        <f t="shared" si="21"/>
        <v>-9.8225007590300659E-3</v>
      </c>
      <c r="AV5" s="2">
        <f t="shared" si="22"/>
        <v>6.9635511473424799E-33</v>
      </c>
      <c r="AW5" s="7">
        <v>0.54237288135593198</v>
      </c>
      <c r="AX5" s="2">
        <v>0.74968525733525704</v>
      </c>
      <c r="AY5" s="2">
        <f t="shared" si="23"/>
        <v>-1.9221373756480031E-2</v>
      </c>
      <c r="AZ5" s="2">
        <f t="shared" si="24"/>
        <v>-4.3318814847152796E-2</v>
      </c>
      <c r="BA5" s="2">
        <v>0</v>
      </c>
      <c r="BB5" s="12">
        <v>0.52380952380952295</v>
      </c>
      <c r="BC5">
        <v>-3.8872097170000001E-2</v>
      </c>
      <c r="BD5" s="2">
        <v>0</v>
      </c>
      <c r="BE5">
        <v>0.28000000000000003</v>
      </c>
    </row>
    <row r="6" spans="1:57" ht="15.75" customHeight="1" x14ac:dyDescent="0.35">
      <c r="A6" s="2" t="s">
        <v>74</v>
      </c>
      <c r="B6" s="2">
        <v>50</v>
      </c>
      <c r="C6" s="2">
        <v>2</v>
      </c>
      <c r="D6" s="2">
        <v>0.44305744007236503</v>
      </c>
      <c r="E6" s="2">
        <v>0.93930615127086603</v>
      </c>
      <c r="F6">
        <f t="shared" si="25"/>
        <v>0.13190627038478908</v>
      </c>
      <c r="G6">
        <f t="shared" si="0"/>
        <v>0.55244559977926999</v>
      </c>
      <c r="H6" s="2">
        <v>0.80739988088607695</v>
      </c>
      <c r="I6" s="2">
        <v>0.18037827282938901</v>
      </c>
      <c r="J6" s="2">
        <f t="shared" si="1"/>
        <v>0.742161340883984</v>
      </c>
      <c r="K6" s="7">
        <v>0.96</v>
      </c>
      <c r="L6" s="2">
        <v>0.83108333220332797</v>
      </c>
      <c r="M6">
        <f t="shared" si="2"/>
        <v>0.10822281906753806</v>
      </c>
      <c r="N6">
        <f t="shared" si="3"/>
        <v>0.45325533058558759</v>
      </c>
      <c r="O6" s="2">
        <v>1.5483123625803201E-2</v>
      </c>
      <c r="P6" s="2">
        <f t="shared" si="4"/>
        <v>2.8188294163416266E-2</v>
      </c>
      <c r="Q6" s="7">
        <v>0.9</v>
      </c>
      <c r="R6" s="2">
        <v>0.92633478999137797</v>
      </c>
      <c r="S6" s="7">
        <v>0.934378459453582</v>
      </c>
      <c r="T6" s="2">
        <v>0.77734980961953704</v>
      </c>
      <c r="U6" s="2">
        <f t="shared" si="5"/>
        <v>0.14898498037184094</v>
      </c>
      <c r="V6" s="2">
        <f t="shared" si="6"/>
        <v>0.57033140301792451</v>
      </c>
      <c r="W6" s="2">
        <f t="shared" si="7"/>
        <v>1.1872947940279865E-21</v>
      </c>
      <c r="X6" s="7">
        <v>0.64</v>
      </c>
      <c r="Y6" s="2">
        <v>0.81043892509390203</v>
      </c>
      <c r="Z6" s="2">
        <f t="shared" si="8"/>
        <v>0.11589586489747594</v>
      </c>
      <c r="AA6" s="2">
        <f t="shared" si="9"/>
        <v>0.44366251595282558</v>
      </c>
      <c r="AB6" s="2">
        <f t="shared" si="10"/>
        <v>1.1872947940279865E-21</v>
      </c>
      <c r="AC6" s="7">
        <v>0.64</v>
      </c>
      <c r="AD6" s="2">
        <v>0.72623357233044705</v>
      </c>
      <c r="AE6" s="2">
        <f t="shared" si="11"/>
        <v>0.20010121766093092</v>
      </c>
      <c r="AF6" s="2">
        <f t="shared" si="12"/>
        <v>0.76601015705959008</v>
      </c>
      <c r="AG6" s="2">
        <f t="shared" si="13"/>
        <v>1.1472410067484775E-2</v>
      </c>
      <c r="AH6" s="7">
        <v>0.89393939393939303</v>
      </c>
      <c r="AI6" s="2">
        <v>0.938718930797797</v>
      </c>
      <c r="AJ6" s="2">
        <f t="shared" si="14"/>
        <v>-4.3404713442150022E-3</v>
      </c>
      <c r="AK6" s="2">
        <f t="shared" si="15"/>
        <v>-1.7528803537761165E-2</v>
      </c>
      <c r="AL6" s="2">
        <f t="shared" si="16"/>
        <v>3.1342710664856436E-77</v>
      </c>
      <c r="AM6" s="7">
        <v>0.24</v>
      </c>
      <c r="AN6" s="2">
        <v>0.96433119572618398</v>
      </c>
      <c r="AO6" s="2">
        <f t="shared" si="17"/>
        <v>-2.9952736272601976E-2</v>
      </c>
      <c r="AP6" s="2">
        <f t="shared" si="18"/>
        <v>-0.12096281438203303</v>
      </c>
      <c r="AQ6" s="2">
        <f t="shared" si="19"/>
        <v>7.9655008423141623E-81</v>
      </c>
      <c r="AR6" s="7">
        <v>0.22</v>
      </c>
      <c r="AS6" s="2">
        <v>0.65295246527777695</v>
      </c>
      <c r="AT6" s="2">
        <f t="shared" si="20"/>
        <v>0.28142599417580505</v>
      </c>
      <c r="AU6" s="2">
        <f t="shared" si="21"/>
        <v>1.1365265592414537</v>
      </c>
      <c r="AV6" s="2">
        <f t="shared" si="22"/>
        <v>1</v>
      </c>
      <c r="AW6" s="7">
        <v>1</v>
      </c>
      <c r="AX6" s="2">
        <v>0.67046687127976101</v>
      </c>
      <c r="AY6" s="2">
        <f t="shared" si="23"/>
        <v>0.26391158817382099</v>
      </c>
      <c r="AZ6" s="2">
        <f t="shared" si="24"/>
        <v>1.0657953972217937</v>
      </c>
      <c r="BA6" s="2">
        <v>0.55989999999999995</v>
      </c>
      <c r="BB6" s="12">
        <v>0.9375</v>
      </c>
      <c r="BC6">
        <v>-5.4021820619999999E-3</v>
      </c>
      <c r="BD6" s="2">
        <v>0</v>
      </c>
      <c r="BE6">
        <v>0.44</v>
      </c>
    </row>
    <row r="7" spans="1:57" ht="15.75" customHeight="1" x14ac:dyDescent="0.35">
      <c r="A7" s="2" t="s">
        <v>68</v>
      </c>
      <c r="B7" s="2">
        <v>500</v>
      </c>
      <c r="C7" s="2">
        <v>2</v>
      </c>
      <c r="D7" s="2">
        <v>0.42454537429378503</v>
      </c>
      <c r="E7" s="2">
        <v>0.85872509717941203</v>
      </c>
      <c r="F7">
        <f t="shared" si="25"/>
        <v>4.7490323185920058E-2</v>
      </c>
      <c r="G7">
        <f t="shared" si="0"/>
        <v>0.1363469848787808</v>
      </c>
      <c r="H7" s="2">
        <v>0.81123477399349198</v>
      </c>
      <c r="I7" s="2">
        <v>3.9863290775468902E-4</v>
      </c>
      <c r="J7" s="2">
        <f t="shared" si="1"/>
        <v>0.99407947077966596</v>
      </c>
      <c r="K7" s="7">
        <v>0.99</v>
      </c>
      <c r="L7" s="2">
        <v>0.81092108472188296</v>
      </c>
      <c r="M7">
        <f t="shared" si="2"/>
        <v>4.7804012457529077E-2</v>
      </c>
      <c r="N7">
        <f t="shared" si="3"/>
        <v>0.1372476017519334</v>
      </c>
      <c r="O7" s="2">
        <v>7.6803966987533997E-4</v>
      </c>
      <c r="P7" s="2">
        <f t="shared" si="4"/>
        <v>0.88173701881487931</v>
      </c>
      <c r="Q7" s="7">
        <v>0.97</v>
      </c>
      <c r="R7" s="2">
        <v>0.85753180980682298</v>
      </c>
      <c r="S7" s="7">
        <v>0.85570518612861601</v>
      </c>
      <c r="T7" s="2">
        <v>0.79150721465891805</v>
      </c>
      <c r="U7" s="2">
        <f t="shared" si="5"/>
        <v>6.602459514790493E-2</v>
      </c>
      <c r="V7" s="2">
        <f t="shared" si="6"/>
        <v>0.18889552683164471</v>
      </c>
      <c r="W7" s="2">
        <f t="shared" si="7"/>
        <v>0.88173701881487931</v>
      </c>
      <c r="X7" s="7">
        <v>0.97</v>
      </c>
      <c r="Y7" s="2">
        <v>0.79300540219721105</v>
      </c>
      <c r="Z7" s="2">
        <f t="shared" si="8"/>
        <v>6.4526407609611924E-2</v>
      </c>
      <c r="AA7" s="2">
        <f t="shared" si="9"/>
        <v>0.18460923134275156</v>
      </c>
      <c r="AB7" s="2">
        <f t="shared" si="10"/>
        <v>0.88173701881487931</v>
      </c>
      <c r="AC7" s="7">
        <v>0.97</v>
      </c>
      <c r="AD7" s="2">
        <v>0.78310534362094997</v>
      </c>
      <c r="AE7" s="2">
        <f t="shared" si="11"/>
        <v>7.4426466185873008E-2</v>
      </c>
      <c r="AF7" s="2">
        <f t="shared" si="12"/>
        <v>0.21293317299264322</v>
      </c>
      <c r="AG7" s="2">
        <f t="shared" si="13"/>
        <v>0.99407947077966596</v>
      </c>
      <c r="AH7" s="7">
        <v>0.99</v>
      </c>
      <c r="AI7" s="2">
        <v>0.75403208540844702</v>
      </c>
      <c r="AJ7" s="2">
        <f t="shared" si="14"/>
        <v>0.101673100720169</v>
      </c>
      <c r="AK7" s="2">
        <f t="shared" si="15"/>
        <v>0.289346761037797</v>
      </c>
      <c r="AL7" s="2">
        <f t="shared" si="16"/>
        <v>0.99407947077966596</v>
      </c>
      <c r="AM7" s="7">
        <v>0.99</v>
      </c>
      <c r="AN7" s="2">
        <v>0.80680909936352796</v>
      </c>
      <c r="AO7" s="2">
        <f t="shared" si="17"/>
        <v>4.8896086765088054E-2</v>
      </c>
      <c r="AP7" s="2">
        <f t="shared" si="18"/>
        <v>0.13915110518602275</v>
      </c>
      <c r="AQ7" s="2">
        <f t="shared" si="19"/>
        <v>0.38400087204385991</v>
      </c>
      <c r="AR7" s="7">
        <v>0.94</v>
      </c>
      <c r="AS7" s="2">
        <v>0.72625043395449496</v>
      </c>
      <c r="AT7" s="2">
        <f t="shared" si="20"/>
        <v>0.12945475217412106</v>
      </c>
      <c r="AU7" s="2">
        <f t="shared" si="21"/>
        <v>0.36840927420542602</v>
      </c>
      <c r="AV7" s="2">
        <f t="shared" si="22"/>
        <v>1</v>
      </c>
      <c r="AW7" s="7">
        <v>1</v>
      </c>
      <c r="AX7" s="2">
        <v>0.77151038039731701</v>
      </c>
      <c r="AY7" s="2">
        <f t="shared" si="23"/>
        <v>8.4194805731299005E-2</v>
      </c>
      <c r="AZ7" s="2">
        <f t="shared" si="24"/>
        <v>0.23960609209319902</v>
      </c>
      <c r="BA7" s="2">
        <v>0.99409999999999998</v>
      </c>
      <c r="BB7" s="12">
        <v>0.99</v>
      </c>
      <c r="BC7">
        <v>2.3505178960000001E-2</v>
      </c>
      <c r="BD7" s="2">
        <v>2.8199999999999999E-2</v>
      </c>
      <c r="BE7">
        <v>0.9</v>
      </c>
    </row>
    <row r="8" spans="1:57" ht="15.75" customHeight="1" x14ac:dyDescent="0.35">
      <c r="A8" s="2" t="s">
        <v>69</v>
      </c>
      <c r="B8" s="2">
        <v>500</v>
      </c>
      <c r="C8" s="2">
        <v>2</v>
      </c>
      <c r="D8" s="2">
        <v>0.32859440334512702</v>
      </c>
      <c r="E8" s="2">
        <v>0.95034306347370101</v>
      </c>
      <c r="F8">
        <f t="shared" si="25"/>
        <v>3.0526219606400007E-2</v>
      </c>
      <c r="G8">
        <f t="shared" si="0"/>
        <v>0.14052152620911842</v>
      </c>
      <c r="H8" s="2">
        <v>0.919816843867301</v>
      </c>
      <c r="I8" s="2">
        <v>0.77636338008746297</v>
      </c>
      <c r="J8" s="2">
        <f t="shared" si="1"/>
        <v>0.88173701881487931</v>
      </c>
      <c r="K8" s="7">
        <v>0.97</v>
      </c>
      <c r="L8" s="2">
        <v>0.91909202851851701</v>
      </c>
      <c r="M8">
        <f t="shared" si="2"/>
        <v>3.1251034955183998E-2</v>
      </c>
      <c r="N8">
        <f t="shared" si="3"/>
        <v>0.14385807296610917</v>
      </c>
      <c r="O8" s="2">
        <v>8.4692755743315098E-2</v>
      </c>
      <c r="P8" s="2">
        <f t="shared" si="4"/>
        <v>0.38400087204385991</v>
      </c>
      <c r="Q8" s="7">
        <v>0.94</v>
      </c>
      <c r="R8" s="2">
        <v>0.94949925601482299</v>
      </c>
      <c r="S8" s="7">
        <v>0.95002995908260301</v>
      </c>
      <c r="T8" s="2">
        <v>0.90831963767760704</v>
      </c>
      <c r="U8" s="2">
        <f t="shared" si="5"/>
        <v>4.1179618337215951E-2</v>
      </c>
      <c r="V8" s="2">
        <f t="shared" si="6"/>
        <v>0.1880555324820366</v>
      </c>
      <c r="W8" s="2">
        <f t="shared" si="7"/>
        <v>1.3585423899229219E-4</v>
      </c>
      <c r="X8" s="7">
        <v>0.85</v>
      </c>
      <c r="Y8" s="2">
        <v>0.92016954886536495</v>
      </c>
      <c r="Z8" s="2">
        <f t="shared" si="8"/>
        <v>2.932970714945804E-2</v>
      </c>
      <c r="AA8" s="2">
        <f t="shared" si="9"/>
        <v>0.13394037920329166</v>
      </c>
      <c r="AB8" s="2">
        <f t="shared" si="10"/>
        <v>2.2448082884012756E-6</v>
      </c>
      <c r="AC8" s="7">
        <v>0.82</v>
      </c>
      <c r="AD8" s="2">
        <v>0.89415320653307995</v>
      </c>
      <c r="AE8" s="2">
        <f t="shared" si="11"/>
        <v>5.5346049481743043E-2</v>
      </c>
      <c r="AF8" s="2">
        <f t="shared" si="12"/>
        <v>0.25274956947961846</v>
      </c>
      <c r="AG8" s="2">
        <f t="shared" si="13"/>
        <v>6.3089590627449052E-2</v>
      </c>
      <c r="AH8" s="7">
        <v>0.91</v>
      </c>
      <c r="AI8" s="2">
        <v>0.894865677650729</v>
      </c>
      <c r="AJ8" s="2">
        <f t="shared" si="14"/>
        <v>5.5164281431874018E-2</v>
      </c>
      <c r="AK8" s="2">
        <f t="shared" si="15"/>
        <v>0.25318295387306877</v>
      </c>
      <c r="AL8" s="2">
        <f t="shared" si="16"/>
        <v>3.7054076177585508E-5</v>
      </c>
      <c r="AM8" s="7">
        <v>0.84</v>
      </c>
      <c r="AN8" s="2">
        <v>0.932672549373323</v>
      </c>
      <c r="AO8" s="2">
        <f t="shared" si="17"/>
        <v>1.7357409709280014E-2</v>
      </c>
      <c r="AP8" s="2">
        <f t="shared" si="18"/>
        <v>7.9663872123627258E-2</v>
      </c>
      <c r="AQ8" s="2">
        <f t="shared" si="19"/>
        <v>6.913335547011946E-15</v>
      </c>
      <c r="AR8" s="7">
        <v>0.71</v>
      </c>
      <c r="AS8" s="2">
        <v>0.85326659036001595</v>
      </c>
      <c r="AT8" s="2">
        <f t="shared" si="20"/>
        <v>9.6763368722587062E-2</v>
      </c>
      <c r="AU8" s="2">
        <f t="shared" si="21"/>
        <v>0.44410685472534833</v>
      </c>
      <c r="AV8" s="2">
        <f t="shared" si="22"/>
        <v>0.88173701881487931</v>
      </c>
      <c r="AW8" s="7">
        <v>0.979797979797979</v>
      </c>
      <c r="AX8" s="2">
        <v>0.89492604746203097</v>
      </c>
      <c r="AY8" s="2">
        <f t="shared" si="23"/>
        <v>5.5103911620572044E-2</v>
      </c>
      <c r="AZ8" s="2">
        <f t="shared" si="24"/>
        <v>0.252905879527977</v>
      </c>
      <c r="BA8" s="2">
        <v>5.9900000000000002E-2</v>
      </c>
      <c r="BB8" s="12">
        <v>0.90909090909090895</v>
      </c>
      <c r="BC8">
        <v>9.3945766590000004E-3</v>
      </c>
      <c r="BD8" s="2">
        <v>0</v>
      </c>
      <c r="BE8">
        <v>0.76</v>
      </c>
    </row>
    <row r="9" spans="1:57" ht="15.75" customHeight="1" x14ac:dyDescent="0.35">
      <c r="A9" s="2" t="s">
        <v>72</v>
      </c>
      <c r="B9" s="2">
        <v>500</v>
      </c>
      <c r="C9" s="2">
        <v>2</v>
      </c>
      <c r="D9" s="2">
        <v>0.285623095894385</v>
      </c>
      <c r="E9" s="2">
        <v>0.97911096811294496</v>
      </c>
      <c r="F9">
        <f t="shared" si="25"/>
        <v>1.6935587525367946E-2</v>
      </c>
      <c r="G9">
        <f t="shared" si="0"/>
        <v>0.11842002636973029</v>
      </c>
      <c r="H9" s="2">
        <v>0.96217538058757701</v>
      </c>
      <c r="I9" s="2">
        <v>3.5825287269187198E-2</v>
      </c>
      <c r="J9" s="2">
        <f t="shared" si="1"/>
        <v>0.88173701881487931</v>
      </c>
      <c r="K9" s="7">
        <v>0.97</v>
      </c>
      <c r="L9" s="2">
        <v>0.96177028033137302</v>
      </c>
      <c r="M9">
        <f t="shared" si="2"/>
        <v>1.734068778157194E-2</v>
      </c>
      <c r="N9">
        <f t="shared" si="3"/>
        <v>0.12125264041103259</v>
      </c>
      <c r="O9" s="2">
        <v>0.103316538314388</v>
      </c>
      <c r="P9" s="2">
        <f t="shared" si="4"/>
        <v>0.88173701881487931</v>
      </c>
      <c r="Q9" s="7">
        <v>0.97</v>
      </c>
      <c r="R9" s="2">
        <v>0.97896608412265695</v>
      </c>
      <c r="S9" s="7">
        <v>0.97887749254703504</v>
      </c>
      <c r="T9" s="2">
        <v>0.95908288350147297</v>
      </c>
      <c r="U9" s="2">
        <f t="shared" si="5"/>
        <v>1.9883200621183983E-2</v>
      </c>
      <c r="V9" s="2">
        <f t="shared" si="6"/>
        <v>0.13856144544414892</v>
      </c>
      <c r="W9" s="2">
        <f t="shared" si="7"/>
        <v>1.3585423899229219E-4</v>
      </c>
      <c r="X9" s="7">
        <v>0.85</v>
      </c>
      <c r="Y9" s="2">
        <v>0.959452639959675</v>
      </c>
      <c r="Z9" s="2">
        <f t="shared" si="8"/>
        <v>1.9513444162981952E-2</v>
      </c>
      <c r="AA9" s="2">
        <f t="shared" si="9"/>
        <v>0.1359846978527075</v>
      </c>
      <c r="AB9" s="2">
        <f t="shared" si="10"/>
        <v>1.1472410067484775E-2</v>
      </c>
      <c r="AC9" s="7">
        <v>0.89</v>
      </c>
      <c r="AD9" s="2">
        <v>0.95056666356516095</v>
      </c>
      <c r="AE9" s="2">
        <f t="shared" si="11"/>
        <v>2.8399420557496002E-2</v>
      </c>
      <c r="AF9" s="2">
        <f t="shared" si="12"/>
        <v>0.19790902064481622</v>
      </c>
      <c r="AG9" s="2">
        <f t="shared" si="13"/>
        <v>0.56401869931428861</v>
      </c>
      <c r="AH9" s="7">
        <v>0.95</v>
      </c>
      <c r="AI9" s="2">
        <v>0.95664714045349897</v>
      </c>
      <c r="AJ9" s="2">
        <f t="shared" si="14"/>
        <v>2.2230352093536077E-2</v>
      </c>
      <c r="AK9" s="2">
        <f t="shared" si="15"/>
        <v>0.15459998016437565</v>
      </c>
      <c r="AL9" s="2">
        <f t="shared" si="16"/>
        <v>4.2741824663659516E-3</v>
      </c>
      <c r="AM9" s="7">
        <v>0.88</v>
      </c>
      <c r="AN9" s="2">
        <v>0.96829020671956201</v>
      </c>
      <c r="AO9" s="2">
        <f t="shared" si="17"/>
        <v>1.0587285827473036E-2</v>
      </c>
      <c r="AP9" s="2">
        <f t="shared" si="18"/>
        <v>7.3628801380875908E-2</v>
      </c>
      <c r="AQ9" s="2">
        <f t="shared" si="19"/>
        <v>3.8845071616123616E-9</v>
      </c>
      <c r="AR9" s="7">
        <v>0.78</v>
      </c>
      <c r="AS9" s="2">
        <v>0.93049380292414297</v>
      </c>
      <c r="AT9" s="2">
        <f t="shared" si="20"/>
        <v>4.8383689622892079E-2</v>
      </c>
      <c r="AU9" s="2">
        <f t="shared" si="21"/>
        <v>0.3364821854600053</v>
      </c>
      <c r="AV9" s="2">
        <f t="shared" si="22"/>
        <v>1</v>
      </c>
      <c r="AW9" s="7">
        <v>1</v>
      </c>
      <c r="AX9" s="2">
        <v>0.94234748110861399</v>
      </c>
      <c r="AY9" s="2">
        <f t="shared" si="23"/>
        <v>3.6530011438421051E-2</v>
      </c>
      <c r="AZ9" s="2">
        <f t="shared" si="24"/>
        <v>0.25404631559688368</v>
      </c>
      <c r="BA9" s="2">
        <v>1</v>
      </c>
      <c r="BB9" s="12">
        <v>1</v>
      </c>
      <c r="BC9">
        <v>3.6988970619999998E-3</v>
      </c>
      <c r="BD9" s="2">
        <v>0</v>
      </c>
      <c r="BE9">
        <v>0.7</v>
      </c>
    </row>
    <row r="10" spans="1:57" ht="15.75" customHeight="1" x14ac:dyDescent="0.35">
      <c r="A10" s="2" t="s">
        <v>73</v>
      </c>
      <c r="B10" s="2">
        <v>500</v>
      </c>
      <c r="C10" s="2">
        <v>2</v>
      </c>
      <c r="D10" s="2">
        <v>0.23928176569345999</v>
      </c>
      <c r="E10" s="2">
        <v>0.89053381025791101</v>
      </c>
      <c r="F10">
        <f t="shared" si="25"/>
        <v>3.9636024832724992E-2</v>
      </c>
      <c r="G10">
        <f t="shared" si="0"/>
        <v>0.12694771398517052</v>
      </c>
      <c r="H10" s="2">
        <v>0.85089778542518602</v>
      </c>
      <c r="I10" s="2">
        <v>0.103316538314388</v>
      </c>
      <c r="J10" s="2">
        <f t="shared" si="1"/>
        <v>1</v>
      </c>
      <c r="K10" s="7">
        <v>1</v>
      </c>
      <c r="L10" s="2">
        <v>0.85112037658407502</v>
      </c>
      <c r="M10">
        <f t="shared" si="2"/>
        <v>3.9413433673835985E-2</v>
      </c>
      <c r="N10">
        <f t="shared" si="3"/>
        <v>0.1262347908579517</v>
      </c>
      <c r="O10" s="2">
        <v>0.23317130342512499</v>
      </c>
      <c r="P10" s="2">
        <f t="shared" si="4"/>
        <v>0.99407947077966596</v>
      </c>
      <c r="Q10" s="7">
        <v>0.99</v>
      </c>
      <c r="R10" s="2">
        <v>0.88728328466415396</v>
      </c>
      <c r="S10" s="7">
        <v>0.89008906602859394</v>
      </c>
      <c r="T10" s="2">
        <v>0.84047235601839398</v>
      </c>
      <c r="U10" s="2">
        <f t="shared" si="5"/>
        <v>4.6810928645759975E-2</v>
      </c>
      <c r="V10" s="2">
        <f t="shared" si="6"/>
        <v>0.14802052647261058</v>
      </c>
      <c r="W10" s="2">
        <f t="shared" si="7"/>
        <v>6.3089590627449052E-2</v>
      </c>
      <c r="X10" s="7">
        <v>0.91</v>
      </c>
      <c r="Y10" s="2">
        <v>0.82731835462107695</v>
      </c>
      <c r="Z10" s="2">
        <f t="shared" si="8"/>
        <v>5.9964930043077014E-2</v>
      </c>
      <c r="AA10" s="2">
        <f t="shared" si="9"/>
        <v>0.18961470689972079</v>
      </c>
      <c r="AB10" s="2">
        <f t="shared" si="10"/>
        <v>0.38400087204385991</v>
      </c>
      <c r="AC10" s="7">
        <v>0.94</v>
      </c>
      <c r="AD10" s="2">
        <v>0.83065163357688898</v>
      </c>
      <c r="AE10" s="2">
        <f t="shared" si="11"/>
        <v>5.6631651087264978E-2</v>
      </c>
      <c r="AF10" s="2">
        <f t="shared" si="12"/>
        <v>0.17907456765888005</v>
      </c>
      <c r="AG10" s="2">
        <f t="shared" si="13"/>
        <v>6.3089590627449052E-2</v>
      </c>
      <c r="AH10" s="7">
        <v>0.91</v>
      </c>
      <c r="AI10" s="2">
        <v>0.821610695024097</v>
      </c>
      <c r="AJ10" s="2">
        <f t="shared" si="14"/>
        <v>6.8478371004496941E-2</v>
      </c>
      <c r="AK10" s="2">
        <f t="shared" si="15"/>
        <v>0.21893552571719924</v>
      </c>
      <c r="AL10" s="2">
        <f t="shared" si="16"/>
        <v>0.56401869931428861</v>
      </c>
      <c r="AM10" s="7">
        <v>0.95</v>
      </c>
      <c r="AN10" s="2">
        <v>0.850543088500615</v>
      </c>
      <c r="AO10" s="2">
        <f t="shared" si="17"/>
        <v>3.9545977527978948E-2</v>
      </c>
      <c r="AP10" s="2">
        <f t="shared" si="18"/>
        <v>0.12643436537823088</v>
      </c>
      <c r="AQ10" s="2">
        <f t="shared" si="19"/>
        <v>0.12796047862037943</v>
      </c>
      <c r="AR10" s="7">
        <v>0.92</v>
      </c>
      <c r="AS10" s="2">
        <v>0.79038424730921897</v>
      </c>
      <c r="AT10" s="2">
        <f t="shared" si="20"/>
        <v>9.9704818719374977E-2</v>
      </c>
      <c r="AU10" s="2">
        <f t="shared" si="21"/>
        <v>0.31877111827661486</v>
      </c>
      <c r="AV10" s="2">
        <f t="shared" si="22"/>
        <v>0.96291879067264485</v>
      </c>
      <c r="AW10" s="7">
        <v>0.98</v>
      </c>
      <c r="AX10" s="2">
        <v>0.82859988860336797</v>
      </c>
      <c r="AY10" s="2">
        <f t="shared" si="23"/>
        <v>6.1489177425225972E-2</v>
      </c>
      <c r="AZ10" s="2">
        <f t="shared" si="24"/>
        <v>0.19659003548180101</v>
      </c>
      <c r="BA10" s="2">
        <v>0.56399999999999995</v>
      </c>
      <c r="BB10" s="12">
        <v>0.95</v>
      </c>
      <c r="BC10">
        <v>1.034631026E-2</v>
      </c>
      <c r="BD10" s="2">
        <v>0</v>
      </c>
      <c r="BE10">
        <v>0.66</v>
      </c>
    </row>
    <row r="11" spans="1:57" ht="15.75" customHeight="1" x14ac:dyDescent="0.35">
      <c r="A11" s="2" t="s">
        <v>75</v>
      </c>
      <c r="B11" s="2">
        <v>500</v>
      </c>
      <c r="C11" s="2">
        <v>2</v>
      </c>
      <c r="D11" s="2">
        <v>0.116984804582955</v>
      </c>
      <c r="E11" s="2">
        <v>0.86620653390884395</v>
      </c>
      <c r="F11">
        <f t="shared" si="25"/>
        <v>6.0752335786819933E-2</v>
      </c>
      <c r="G11">
        <f t="shared" si="0"/>
        <v>0.17845749812193701</v>
      </c>
      <c r="H11" s="2">
        <v>0.80545419812202401</v>
      </c>
      <c r="I11" s="2">
        <v>0.18037827282939001</v>
      </c>
      <c r="J11" s="2">
        <f t="shared" si="1"/>
        <v>0.23398601598516872</v>
      </c>
      <c r="K11" s="7">
        <v>0.93</v>
      </c>
      <c r="L11" s="2">
        <v>0.80422970897456003</v>
      </c>
      <c r="M11">
        <f t="shared" si="2"/>
        <v>6.1976824934283914E-2</v>
      </c>
      <c r="N11">
        <f t="shared" si="3"/>
        <v>0.18205438484083897</v>
      </c>
      <c r="O11" s="2">
        <v>0.372974048371017</v>
      </c>
      <c r="P11" s="2">
        <f t="shared" si="4"/>
        <v>0.23398601598516872</v>
      </c>
      <c r="Q11" s="7">
        <v>0.93</v>
      </c>
      <c r="R11" s="2">
        <v>0.86669316768646198</v>
      </c>
      <c r="S11" s="7">
        <v>0.87085343003272997</v>
      </c>
      <c r="T11" s="2">
        <v>0.80085415250149405</v>
      </c>
      <c r="U11" s="2">
        <f t="shared" si="5"/>
        <v>6.5839015184967931E-2</v>
      </c>
      <c r="V11" s="2">
        <f t="shared" si="6"/>
        <v>0.1936976872590612</v>
      </c>
      <c r="W11" s="2">
        <f t="shared" si="7"/>
        <v>2.2448082884012756E-6</v>
      </c>
      <c r="X11" s="7">
        <v>0.82</v>
      </c>
      <c r="Y11" s="2">
        <v>0.77805061035822198</v>
      </c>
      <c r="Z11" s="2">
        <f t="shared" si="8"/>
        <v>8.8642557328240001E-2</v>
      </c>
      <c r="AA11" s="2">
        <f t="shared" si="9"/>
        <v>0.26078546738543834</v>
      </c>
      <c r="AB11" s="2">
        <f t="shared" si="10"/>
        <v>0.12796047862037943</v>
      </c>
      <c r="AC11" s="7">
        <v>0.92</v>
      </c>
      <c r="AD11" s="2">
        <v>0.78606555423311597</v>
      </c>
      <c r="AE11" s="2">
        <f t="shared" si="11"/>
        <v>8.0627613453346014E-2</v>
      </c>
      <c r="AF11" s="2">
        <f t="shared" si="12"/>
        <v>0.23720558716219045</v>
      </c>
      <c r="AG11" s="2">
        <f t="shared" si="13"/>
        <v>1.4643480080344666E-3</v>
      </c>
      <c r="AH11" s="7">
        <v>0.87</v>
      </c>
      <c r="AI11" s="2">
        <v>0.78922309135759205</v>
      </c>
      <c r="AJ11" s="2">
        <f t="shared" si="14"/>
        <v>8.1630338675137915E-2</v>
      </c>
      <c r="AK11" s="2">
        <f t="shared" si="15"/>
        <v>0.24340955753434404</v>
      </c>
      <c r="AL11" s="2">
        <f t="shared" si="16"/>
        <v>1.1472410067484775E-2</v>
      </c>
      <c r="AM11" s="7">
        <v>0.89</v>
      </c>
      <c r="AN11" s="2">
        <v>0.81562380483699104</v>
      </c>
      <c r="AO11" s="2">
        <f t="shared" si="17"/>
        <v>5.5229625195738929E-2</v>
      </c>
      <c r="AP11" s="2">
        <f t="shared" si="18"/>
        <v>0.16468654730421844</v>
      </c>
      <c r="AQ11" s="2">
        <f t="shared" si="19"/>
        <v>9.4290306537366095E-6</v>
      </c>
      <c r="AR11" s="7">
        <v>0.83</v>
      </c>
      <c r="AS11" s="2">
        <v>0.76362892816046801</v>
      </c>
      <c r="AT11" s="2">
        <f t="shared" si="20"/>
        <v>0.10722450187226196</v>
      </c>
      <c r="AU11" s="2">
        <f t="shared" si="21"/>
        <v>0.31972755449949908</v>
      </c>
      <c r="AV11" s="2">
        <f t="shared" si="22"/>
        <v>0.38400087204385991</v>
      </c>
      <c r="AW11" s="7">
        <v>0.94</v>
      </c>
      <c r="AX11" s="2">
        <v>0.76137750379480595</v>
      </c>
      <c r="AY11" s="2">
        <f t="shared" si="23"/>
        <v>0.10947592623792402</v>
      </c>
      <c r="AZ11" s="2">
        <f t="shared" si="24"/>
        <v>0.32644096788920429</v>
      </c>
      <c r="BA11" s="2">
        <v>5.9900000000000002E-2</v>
      </c>
      <c r="BB11" s="12">
        <v>0.90909090909090895</v>
      </c>
      <c r="BC11">
        <v>3.8303133699999999E-3</v>
      </c>
      <c r="BD11" s="2">
        <v>0</v>
      </c>
      <c r="BE11">
        <v>0.59</v>
      </c>
    </row>
    <row r="12" spans="1:57" ht="15.75" customHeight="1" x14ac:dyDescent="0.35">
      <c r="A12" s="2" t="s">
        <v>76</v>
      </c>
      <c r="B12" s="2">
        <v>500</v>
      </c>
      <c r="C12" s="2">
        <v>2</v>
      </c>
      <c r="D12" s="2">
        <v>0.44879839786381798</v>
      </c>
      <c r="E12" s="2">
        <v>0.79112088263034797</v>
      </c>
      <c r="F12">
        <f t="shared" si="25"/>
        <v>5.1986919641494933E-2</v>
      </c>
      <c r="G12">
        <f t="shared" si="0"/>
        <v>0.12788663172627304</v>
      </c>
      <c r="H12" s="2">
        <v>0.73913396298885303</v>
      </c>
      <c r="I12" s="2">
        <v>0.113833668081432</v>
      </c>
      <c r="J12" s="2">
        <f t="shared" si="1"/>
        <v>0.12796047862037943</v>
      </c>
      <c r="K12" s="7">
        <v>0.92</v>
      </c>
      <c r="L12" s="2">
        <v>0.72733485972881295</v>
      </c>
      <c r="M12">
        <f t="shared" si="2"/>
        <v>6.3786022901535011E-2</v>
      </c>
      <c r="N12">
        <f t="shared" si="3"/>
        <v>0.15691215552577514</v>
      </c>
      <c r="O12" s="2">
        <v>6.2093938919803998E-2</v>
      </c>
      <c r="P12" s="2">
        <f t="shared" si="4"/>
        <v>0.23398601598516872</v>
      </c>
      <c r="Q12" s="7">
        <v>0.93</v>
      </c>
      <c r="R12" s="2">
        <v>0.78951255261898001</v>
      </c>
      <c r="S12" s="7">
        <v>0.78707620203494999</v>
      </c>
      <c r="T12" s="2">
        <v>0.71873888304239097</v>
      </c>
      <c r="U12" s="2">
        <f t="shared" si="5"/>
        <v>7.0773669576589038E-2</v>
      </c>
      <c r="V12" s="2">
        <f t="shared" si="6"/>
        <v>0.17361174160071469</v>
      </c>
      <c r="W12" s="2">
        <f t="shared" si="7"/>
        <v>1.4643480080344666E-3</v>
      </c>
      <c r="X12" s="7">
        <v>0.87</v>
      </c>
      <c r="Y12" s="2">
        <v>0.72481670208166604</v>
      </c>
      <c r="Z12" s="2">
        <f>R12-Y12</f>
        <v>6.469585053731397E-2</v>
      </c>
      <c r="AA12" s="2">
        <f t="shared" si="9"/>
        <v>0.15870251399028756</v>
      </c>
      <c r="AB12" s="2">
        <f t="shared" si="10"/>
        <v>4.2741824663659516E-3</v>
      </c>
      <c r="AC12" s="7">
        <v>0.88</v>
      </c>
      <c r="AD12" s="2">
        <v>0.71135487236127104</v>
      </c>
      <c r="AE12" s="2">
        <f t="shared" si="11"/>
        <v>7.8157680257708972E-2</v>
      </c>
      <c r="AF12" s="2">
        <f t="shared" si="12"/>
        <v>0.19172512984265436</v>
      </c>
      <c r="AG12" s="2">
        <f t="shared" si="13"/>
        <v>6.3089590627449052E-2</v>
      </c>
      <c r="AH12" s="7">
        <v>0.91</v>
      </c>
      <c r="AI12" s="2">
        <v>0.68192144517418896</v>
      </c>
      <c r="AJ12" s="2">
        <f t="shared" si="14"/>
        <v>0.10515475686076103</v>
      </c>
      <c r="AK12" s="2">
        <f t="shared" si="15"/>
        <v>0.25686706935976683</v>
      </c>
      <c r="AL12" s="2">
        <f t="shared" si="16"/>
        <v>0.99407947077966596</v>
      </c>
      <c r="AM12" s="7">
        <v>0.99</v>
      </c>
      <c r="AN12" s="2">
        <v>0.74800896761000801</v>
      </c>
      <c r="AO12" s="2">
        <f t="shared" si="17"/>
        <v>3.9067234424941977E-2</v>
      </c>
      <c r="AP12" s="2">
        <f t="shared" si="18"/>
        <v>9.5431593532317685E-2</v>
      </c>
      <c r="AQ12" s="2">
        <f t="shared" si="19"/>
        <v>2.0810607711067424E-8</v>
      </c>
      <c r="AR12" s="7">
        <v>0.79</v>
      </c>
      <c r="AS12" s="2">
        <v>0.65896043128577897</v>
      </c>
      <c r="AT12" s="2">
        <f t="shared" si="20"/>
        <v>0.12811577074917102</v>
      </c>
      <c r="AU12" s="2">
        <f t="shared" si="21"/>
        <v>0.31295514871174923</v>
      </c>
      <c r="AV12" s="2">
        <f t="shared" si="22"/>
        <v>0.96291879067264485</v>
      </c>
      <c r="AW12" s="7">
        <v>0.98</v>
      </c>
      <c r="AX12" s="2">
        <v>0.684137937180055</v>
      </c>
      <c r="AY12" s="2">
        <f t="shared" si="23"/>
        <v>0.10293826485489499</v>
      </c>
      <c r="AZ12" s="2">
        <f t="shared" si="24"/>
        <v>0.25145272746213831</v>
      </c>
      <c r="BA12" s="2">
        <v>0.88170000000000004</v>
      </c>
      <c r="BB12" s="12">
        <v>0.97</v>
      </c>
      <c r="BC12">
        <v>2.5439375529999999E-2</v>
      </c>
      <c r="BD12" s="2">
        <v>0</v>
      </c>
      <c r="BE12">
        <v>0.83</v>
      </c>
    </row>
    <row r="13" spans="1:57" ht="15.75" customHeight="1" x14ac:dyDescent="0.35">
      <c r="K13" s="7"/>
      <c r="Q13" s="7"/>
      <c r="S13" s="7"/>
      <c r="X13" s="7"/>
      <c r="AC13" s="7"/>
      <c r="AH13" s="7"/>
      <c r="AM13" s="7"/>
      <c r="AR13" s="7"/>
      <c r="AW13" s="7"/>
      <c r="BD13" s="2"/>
    </row>
    <row r="14" spans="1:57" ht="15.75" customHeight="1" x14ac:dyDescent="0.35">
      <c r="K14" s="7"/>
      <c r="Q14" s="7"/>
      <c r="S14" s="7"/>
      <c r="X14" s="7"/>
      <c r="AC14" s="7"/>
      <c r="AH14" s="7"/>
      <c r="AM14" s="7"/>
      <c r="AR14" s="7"/>
      <c r="AW14" s="7"/>
    </row>
  </sheetData>
  <autoFilter ref="A1:BB1" xr:uid="{00000000-0001-0000-0400-000000000000}">
    <sortState xmlns:xlrd2="http://schemas.microsoft.com/office/spreadsheetml/2017/richdata2" ref="A2:BB16">
      <sortCondition ref="C1"/>
    </sortState>
  </autoFilter>
  <conditionalFormatting sqref="J2:J12">
    <cfRule type="iconSet" priority="572">
      <iconSet iconSet="3Symbols2">
        <cfvo type="percent" val="0"/>
        <cfvo type="num" val="0.01"/>
        <cfvo type="num" val="0.05"/>
      </iconSet>
    </cfRule>
    <cfRule type="colorScale" priority="573">
      <colorScale>
        <cfvo type="num" val="0.01"/>
        <cfvo type="num" val="0.05"/>
        <cfvo type="num" val="0.1"/>
        <color rgb="FFF8696B"/>
        <color rgb="FFFFEB84"/>
        <color rgb="FF63BE7B"/>
      </colorScale>
    </cfRule>
  </conditionalFormatting>
  <conditionalFormatting sqref="P2:P12">
    <cfRule type="iconSet" priority="574">
      <iconSet iconSet="3Symbols2">
        <cfvo type="percent" val="0"/>
        <cfvo type="num" val="0.01"/>
        <cfvo type="num" val="0.05"/>
      </iconSet>
    </cfRule>
    <cfRule type="colorScale" priority="575">
      <colorScale>
        <cfvo type="num" val="0.01"/>
        <cfvo type="num" val="0.05"/>
        <cfvo type="num" val="0.1"/>
        <color rgb="FFF8696B"/>
        <color rgb="FFFFEB84"/>
        <color rgb="FF63BE7B"/>
      </colorScale>
    </cfRule>
  </conditionalFormatting>
  <conditionalFormatting sqref="W2:W12">
    <cfRule type="iconSet" priority="576">
      <iconSet iconSet="3Symbols2">
        <cfvo type="percent" val="0"/>
        <cfvo type="num" val="0.01"/>
        <cfvo type="num" val="0.05"/>
      </iconSet>
    </cfRule>
    <cfRule type="colorScale" priority="577">
      <colorScale>
        <cfvo type="num" val="0.01"/>
        <cfvo type="num" val="0.05"/>
        <cfvo type="num" val="0.1"/>
        <color rgb="FFF8696B"/>
        <color rgb="FFFFEB84"/>
        <color rgb="FF63BE7B"/>
      </colorScale>
    </cfRule>
  </conditionalFormatting>
  <conditionalFormatting sqref="AB2:AB12">
    <cfRule type="iconSet" priority="578">
      <iconSet iconSet="3Symbols2">
        <cfvo type="percent" val="0"/>
        <cfvo type="num" val="0.01"/>
        <cfvo type="num" val="0.05"/>
      </iconSet>
    </cfRule>
    <cfRule type="colorScale" priority="579">
      <colorScale>
        <cfvo type="num" val="0.01"/>
        <cfvo type="num" val="0.05"/>
        <cfvo type="num" val="0.1"/>
        <color rgb="FFF8696B"/>
        <color rgb="FFFFEB84"/>
        <color rgb="FF63BE7B"/>
      </colorScale>
    </cfRule>
  </conditionalFormatting>
  <conditionalFormatting sqref="AG2:AG12">
    <cfRule type="iconSet" priority="580">
      <iconSet iconSet="3Symbols2">
        <cfvo type="percent" val="0"/>
        <cfvo type="num" val="0.01"/>
        <cfvo type="num" val="0.05"/>
      </iconSet>
    </cfRule>
    <cfRule type="colorScale" priority="581">
      <colorScale>
        <cfvo type="num" val="0.01"/>
        <cfvo type="num" val="0.05"/>
        <cfvo type="num" val="0.1"/>
        <color rgb="FFF8696B"/>
        <color rgb="FFFFEB84"/>
        <color rgb="FF63BE7B"/>
      </colorScale>
    </cfRule>
  </conditionalFormatting>
  <conditionalFormatting sqref="AL2:AL12">
    <cfRule type="iconSet" priority="582">
      <iconSet iconSet="3Symbols2">
        <cfvo type="percent" val="0"/>
        <cfvo type="num" val="0.01"/>
        <cfvo type="num" val="0.05"/>
      </iconSet>
    </cfRule>
    <cfRule type="colorScale" priority="583">
      <colorScale>
        <cfvo type="num" val="0.01"/>
        <cfvo type="num" val="0.05"/>
        <cfvo type="num" val="0.1"/>
        <color rgb="FFF8696B"/>
        <color rgb="FFFFEB84"/>
        <color rgb="FF63BE7B"/>
      </colorScale>
    </cfRule>
  </conditionalFormatting>
  <conditionalFormatting sqref="AQ2:AQ12">
    <cfRule type="iconSet" priority="584">
      <iconSet iconSet="3Symbols2">
        <cfvo type="percent" val="0"/>
        <cfvo type="num" val="0.01"/>
        <cfvo type="num" val="0.05"/>
      </iconSet>
    </cfRule>
    <cfRule type="colorScale" priority="585">
      <colorScale>
        <cfvo type="num" val="0.01"/>
        <cfvo type="num" val="0.05"/>
        <cfvo type="num" val="0.1"/>
        <color rgb="FFF8696B"/>
        <color rgb="FFFFEB84"/>
        <color rgb="FF63BE7B"/>
      </colorScale>
    </cfRule>
  </conditionalFormatting>
  <conditionalFormatting sqref="AV2:AV12">
    <cfRule type="iconSet" priority="586">
      <iconSet iconSet="3Symbols2">
        <cfvo type="percent" val="0"/>
        <cfvo type="num" val="0.01"/>
        <cfvo type="num" val="0.05"/>
      </iconSet>
    </cfRule>
    <cfRule type="colorScale" priority="587">
      <colorScale>
        <cfvo type="num" val="0.01"/>
        <cfvo type="num" val="0.05"/>
        <cfvo type="num" val="0.1"/>
        <color rgb="FFF8696B"/>
        <color rgb="FFFFEB84"/>
        <color rgb="FF63BE7B"/>
      </colorScale>
    </cfRule>
  </conditionalFormatting>
  <conditionalFormatting sqref="BA2:BA12">
    <cfRule type="iconSet" priority="3">
      <iconSet iconSet="3Symbols2">
        <cfvo type="percent" val="0"/>
        <cfvo type="num" val="0.01"/>
        <cfvo type="num" val="0.05"/>
      </iconSet>
    </cfRule>
    <cfRule type="colorScale" priority="4">
      <colorScale>
        <cfvo type="num" val="0.01"/>
        <cfvo type="num" val="0.05"/>
        <cfvo type="num" val="0.1"/>
        <color rgb="FFF8696B"/>
        <color rgb="FFFFEB84"/>
        <color rgb="FF63BE7B"/>
      </colorScale>
    </cfRule>
  </conditionalFormatting>
  <conditionalFormatting sqref="BD2:BD13">
    <cfRule type="iconSet" priority="1">
      <iconSet iconSet="3Symbols2">
        <cfvo type="percent" val="0"/>
        <cfvo type="num" val="0.01"/>
        <cfvo type="num" val="0.05"/>
      </iconSet>
    </cfRule>
    <cfRule type="colorScale" priority="2">
      <colorScale>
        <cfvo type="num" val="0.01"/>
        <cfvo type="num" val="0.05"/>
        <cfvo type="num" val="0.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5"/>
  <sheetViews>
    <sheetView workbookViewId="0">
      <pane xSplit="1" topLeftCell="N1" activePane="topRight" state="frozen"/>
      <selection pane="topRight" activeCell="F19" sqref="F19"/>
    </sheetView>
  </sheetViews>
  <sheetFormatPr defaultColWidth="12.59765625" defaultRowHeight="15.75" customHeight="1" x14ac:dyDescent="0.35"/>
  <cols>
    <col min="1" max="1" width="59" customWidth="1"/>
    <col min="2" max="2" width="19.265625" bestFit="1" customWidth="1"/>
    <col min="3" max="3" width="21.59765625" bestFit="1" customWidth="1"/>
    <col min="4" max="4" width="17.86328125" bestFit="1" customWidth="1"/>
    <col min="5" max="5" width="24.73046875" bestFit="1" customWidth="1"/>
    <col min="6" max="6" width="18.86328125" bestFit="1" customWidth="1"/>
    <col min="7" max="7" width="15.1328125" bestFit="1" customWidth="1"/>
    <col min="8" max="8" width="22" bestFit="1" customWidth="1"/>
    <col min="9" max="9" width="14.1328125" bestFit="1" customWidth="1"/>
    <col min="10" max="10" width="28.265625" bestFit="1" customWidth="1"/>
    <col min="11" max="11" width="17" bestFit="1" customWidth="1"/>
    <col min="12" max="12" width="26.73046875" bestFit="1" customWidth="1"/>
    <col min="13" max="13" width="22.265625" bestFit="1" customWidth="1"/>
    <col min="14" max="14" width="32.1328125" bestFit="1" customWidth="1"/>
    <col min="15" max="15" width="12.86328125" bestFit="1" customWidth="1"/>
    <col min="16" max="16" width="22.59765625" bestFit="1" customWidth="1"/>
    <col min="17" max="17" width="23.86328125" bestFit="1" customWidth="1"/>
    <col min="18" max="18" width="21.1328125" bestFit="1" customWidth="1"/>
    <col min="19" max="19" width="30.86328125" bestFit="1" customWidth="1"/>
    <col min="20" max="20" width="26.3984375" bestFit="1" customWidth="1"/>
    <col min="21" max="21" width="36.265625" bestFit="1" customWidth="1"/>
    <col min="22" max="22" width="17" bestFit="1" customWidth="1"/>
    <col min="23" max="23" width="26.73046875" bestFit="1" customWidth="1"/>
    <col min="24" max="24" width="20" bestFit="1" customWidth="1"/>
    <col min="25" max="25" width="29.73046875" bestFit="1" customWidth="1"/>
  </cols>
  <sheetData>
    <row r="1" spans="1:26" ht="15.75" customHeight="1" x14ac:dyDescent="0.35">
      <c r="A1" s="2" t="s">
        <v>5</v>
      </c>
      <c r="B1" s="8" t="s">
        <v>6</v>
      </c>
      <c r="C1" s="2" t="s">
        <v>7</v>
      </c>
      <c r="D1" s="2" t="s">
        <v>8</v>
      </c>
      <c r="E1" s="8" t="s">
        <v>9</v>
      </c>
      <c r="F1" s="2" t="s">
        <v>10</v>
      </c>
      <c r="G1" s="2" t="s">
        <v>11</v>
      </c>
      <c r="H1" s="8" t="s">
        <v>12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</row>
    <row r="2" spans="1:26" ht="15.75" customHeight="1" x14ac:dyDescent="0.35">
      <c r="A2" s="2" t="s">
        <v>13</v>
      </c>
      <c r="B2" s="8">
        <v>0.92860882466732297</v>
      </c>
      <c r="C2" s="2">
        <v>0.85897057324647896</v>
      </c>
      <c r="D2" s="2">
        <v>0.104868398462269</v>
      </c>
      <c r="E2" s="8">
        <v>0.99</v>
      </c>
      <c r="F2" s="2">
        <v>0.85649481337269096</v>
      </c>
      <c r="G2" s="2">
        <v>4.3327021540725097E-2</v>
      </c>
      <c r="H2" s="8">
        <v>0.98</v>
      </c>
      <c r="I2" s="2">
        <v>0.93849673509846698</v>
      </c>
      <c r="J2" s="2">
        <v>0.92449836958474096</v>
      </c>
      <c r="K2" s="2">
        <v>0.86518509793875098</v>
      </c>
      <c r="L2" s="2">
        <v>0.89500000000000002</v>
      </c>
      <c r="M2" s="2">
        <v>0.88463804421723302</v>
      </c>
      <c r="N2" s="2">
        <v>0.85499999999999998</v>
      </c>
      <c r="O2" s="2">
        <v>0.84787895674355096</v>
      </c>
      <c r="P2" s="2">
        <v>0.93</v>
      </c>
      <c r="Q2" s="2">
        <v>0.91826171540867796</v>
      </c>
      <c r="R2" s="2">
        <v>0.91492459638251</v>
      </c>
      <c r="S2" s="2">
        <v>0.53500000000000003</v>
      </c>
      <c r="T2" s="2">
        <v>0.93711234974853497</v>
      </c>
      <c r="U2" s="2">
        <v>0.26</v>
      </c>
      <c r="V2" s="2">
        <v>0.89105978652214202</v>
      </c>
      <c r="W2" s="2">
        <v>0.75</v>
      </c>
      <c r="X2" s="2">
        <v>0.88219041150185196</v>
      </c>
      <c r="Y2" s="2">
        <v>0.80500000000000005</v>
      </c>
    </row>
    <row r="3" spans="1:26" ht="15.75" customHeight="1" x14ac:dyDescent="0.35">
      <c r="A3" s="2" t="s">
        <v>14</v>
      </c>
      <c r="B3" s="8">
        <v>0.93569309076462603</v>
      </c>
      <c r="C3" s="2">
        <v>0.90016809016466104</v>
      </c>
      <c r="D3" s="2">
        <v>8.4998278124162593E-2</v>
      </c>
      <c r="E3" s="8">
        <v>0.995</v>
      </c>
      <c r="F3" s="2">
        <v>0.89780466602742603</v>
      </c>
      <c r="G3" s="2">
        <v>0.112293623809615</v>
      </c>
      <c r="H3" s="8">
        <v>0.97499999999999998</v>
      </c>
      <c r="I3" s="2">
        <v>0.93937889597236501</v>
      </c>
      <c r="J3" s="2">
        <v>0.93462523187205104</v>
      </c>
      <c r="K3" s="2">
        <v>0.89802106043769203</v>
      </c>
      <c r="L3" s="2">
        <v>0.91</v>
      </c>
      <c r="M3" s="2">
        <v>0.903001998971519</v>
      </c>
      <c r="N3" s="2">
        <v>0.9</v>
      </c>
      <c r="O3" s="2">
        <v>0.88892492299460302</v>
      </c>
      <c r="P3" s="2">
        <v>0.95</v>
      </c>
      <c r="Q3" s="2">
        <v>0.92648172393773598</v>
      </c>
      <c r="R3" s="2">
        <v>0.90900124069191601</v>
      </c>
      <c r="S3" s="2">
        <v>0.79</v>
      </c>
      <c r="T3" s="2">
        <v>0.92773459714065998</v>
      </c>
      <c r="U3" s="2">
        <v>0.48499999999999999</v>
      </c>
      <c r="V3" s="2">
        <v>0.88950330305254</v>
      </c>
      <c r="W3" s="2">
        <v>0.92500000000000004</v>
      </c>
      <c r="X3" s="2">
        <v>0.88685417642411701</v>
      </c>
      <c r="Y3" s="2">
        <v>0.93</v>
      </c>
    </row>
    <row r="4" spans="1:26" ht="15.75" customHeight="1" x14ac:dyDescent="0.35">
      <c r="A4" s="2" t="s">
        <v>15</v>
      </c>
      <c r="B4" s="8">
        <v>0.94517632887236902</v>
      </c>
      <c r="C4" s="2">
        <v>0.88175743937492301</v>
      </c>
      <c r="D4" s="2">
        <v>7.9122009896883699E-2</v>
      </c>
      <c r="E4" s="8">
        <v>0.995</v>
      </c>
      <c r="F4" s="2">
        <v>0.87976296252508901</v>
      </c>
      <c r="G4" s="2">
        <v>0.112293623809615</v>
      </c>
      <c r="H4" s="8">
        <v>0.98</v>
      </c>
      <c r="I4" s="2">
        <v>0.95590537261224295</v>
      </c>
      <c r="J4" s="2">
        <v>0.94017273323900497</v>
      </c>
      <c r="K4" s="2">
        <v>0.89242915258906197</v>
      </c>
      <c r="L4" s="2">
        <v>0.86</v>
      </c>
      <c r="M4" s="2">
        <v>0.90632579800572</v>
      </c>
      <c r="N4" s="2">
        <v>0.83</v>
      </c>
      <c r="O4" s="2">
        <v>0.87728931546699895</v>
      </c>
      <c r="P4" s="2">
        <v>0.9</v>
      </c>
      <c r="Q4" s="2">
        <v>0.93397200053966201</v>
      </c>
      <c r="R4" s="2">
        <v>0.94635019711467605</v>
      </c>
      <c r="S4" s="2">
        <v>0.30499999999999999</v>
      </c>
      <c r="T4" s="2">
        <v>0.96215456833350399</v>
      </c>
      <c r="U4" s="2">
        <v>0.12</v>
      </c>
      <c r="V4" s="2">
        <v>0.91976011782071498</v>
      </c>
      <c r="W4" s="2">
        <v>0.68</v>
      </c>
      <c r="X4" s="2">
        <v>0.90337354593845698</v>
      </c>
      <c r="Y4" s="2">
        <v>0.82</v>
      </c>
    </row>
    <row r="5" spans="1:26" ht="15.75" customHeight="1" x14ac:dyDescent="0.35">
      <c r="A5" s="2" t="s">
        <v>16</v>
      </c>
      <c r="B5" s="8">
        <v>0.95412313802222704</v>
      </c>
      <c r="C5" s="2">
        <v>0.92353013753891</v>
      </c>
      <c r="D5" s="2">
        <v>1.4579948726993201E-2</v>
      </c>
      <c r="E5" s="8">
        <v>0.97499999999999998</v>
      </c>
      <c r="F5" s="2">
        <v>0.92232973357041603</v>
      </c>
      <c r="G5" s="2">
        <v>5.8930106041914003E-2</v>
      </c>
      <c r="H5" s="8">
        <v>0.98</v>
      </c>
      <c r="I5" s="2">
        <v>0.95762879668196199</v>
      </c>
      <c r="J5" s="2">
        <v>0.95337723333495905</v>
      </c>
      <c r="K5" s="2">
        <v>0.92452801299192</v>
      </c>
      <c r="L5" s="2">
        <v>0.875</v>
      </c>
      <c r="M5" s="2">
        <v>0.927329709987748</v>
      </c>
      <c r="N5" s="2">
        <v>0.875</v>
      </c>
      <c r="O5" s="2">
        <v>0.91551711448739204</v>
      </c>
      <c r="P5" s="2">
        <v>0.93500000000000005</v>
      </c>
      <c r="Q5" s="2">
        <v>0.94362971067759505</v>
      </c>
      <c r="R5" s="2">
        <v>0.93354417330442696</v>
      </c>
      <c r="S5" s="2">
        <v>0.67</v>
      </c>
      <c r="T5" s="2">
        <v>0.95197283226975304</v>
      </c>
      <c r="U5" s="2">
        <v>0.32</v>
      </c>
      <c r="V5" s="2">
        <v>0.90776981175347804</v>
      </c>
      <c r="W5" s="2">
        <v>0.96499999999999997</v>
      </c>
      <c r="X5" s="2">
        <v>0.90278987143448497</v>
      </c>
      <c r="Y5" s="2">
        <v>0.97499999999999998</v>
      </c>
    </row>
    <row r="6" spans="1:26" ht="15.75" customHeight="1" x14ac:dyDescent="0.35">
      <c r="A6" s="2" t="s">
        <v>21</v>
      </c>
      <c r="B6" s="8">
        <v>0.85424155788244904</v>
      </c>
      <c r="C6" s="2">
        <v>0.76436090379953303</v>
      </c>
      <c r="D6" s="2">
        <v>0.104868398462269</v>
      </c>
      <c r="E6" s="8">
        <v>0.97</v>
      </c>
      <c r="F6" s="2">
        <v>0.76156407341112697</v>
      </c>
      <c r="G6" s="2">
        <v>3.6970981472008002E-2</v>
      </c>
      <c r="H6" s="8">
        <v>0.98</v>
      </c>
      <c r="I6" s="2">
        <v>0.86614961171778604</v>
      </c>
      <c r="J6" s="2">
        <v>0.83407643288817901</v>
      </c>
      <c r="K6" s="2">
        <v>0.777079212167471</v>
      </c>
      <c r="L6" s="2">
        <v>0.82499999999999996</v>
      </c>
      <c r="M6" s="2">
        <v>0.80824328046331795</v>
      </c>
      <c r="N6" s="2">
        <v>0.69499999999999995</v>
      </c>
      <c r="O6" s="2">
        <v>0.75999384706282702</v>
      </c>
      <c r="P6" s="2">
        <v>0.85499999999999998</v>
      </c>
      <c r="Q6" s="2">
        <v>0.83697056948820003</v>
      </c>
      <c r="R6" s="2">
        <v>0.80912350607802097</v>
      </c>
      <c r="S6" s="2">
        <v>0.71</v>
      </c>
      <c r="T6" s="2">
        <v>0.86319400742681196</v>
      </c>
      <c r="U6" s="2">
        <v>0.30499999999999999</v>
      </c>
      <c r="V6" s="2">
        <v>0.77775213573677104</v>
      </c>
      <c r="W6" s="2">
        <v>0.81499999999999995</v>
      </c>
      <c r="X6" s="2">
        <v>0.77332594978417701</v>
      </c>
      <c r="Y6" s="2">
        <v>0.82499999999999996</v>
      </c>
    </row>
    <row r="7" spans="1:26" ht="15.75" customHeight="1" x14ac:dyDescent="0.35">
      <c r="A7" s="2" t="s">
        <v>22</v>
      </c>
      <c r="B7" s="8">
        <v>0.85980127516841298</v>
      </c>
      <c r="C7" s="2">
        <v>0.81030007898807499</v>
      </c>
      <c r="D7" s="2">
        <v>0.13720959432562199</v>
      </c>
      <c r="E7" s="8">
        <v>0.97499999999999998</v>
      </c>
      <c r="F7" s="2">
        <v>0.81025933400789896</v>
      </c>
      <c r="G7" s="2">
        <v>0.23964725004349399</v>
      </c>
      <c r="H7" s="8">
        <v>0.96</v>
      </c>
      <c r="I7" s="2">
        <v>0.86355295825104195</v>
      </c>
      <c r="J7" s="2">
        <v>0.85488699572035898</v>
      </c>
      <c r="K7" s="2">
        <v>0.80758352123582799</v>
      </c>
      <c r="L7" s="2">
        <v>0.88500000000000001</v>
      </c>
      <c r="M7" s="2">
        <v>0.81882573459217101</v>
      </c>
      <c r="N7" s="2">
        <v>0.84</v>
      </c>
      <c r="O7" s="2">
        <v>0.79926663807306997</v>
      </c>
      <c r="P7" s="2">
        <v>0.92500000000000004</v>
      </c>
      <c r="Q7" s="2">
        <v>0.84560995105648995</v>
      </c>
      <c r="R7" s="2">
        <v>0.80584875191388405</v>
      </c>
      <c r="S7" s="2">
        <v>0.90500000000000003</v>
      </c>
      <c r="T7" s="2">
        <v>0.84325986777828998</v>
      </c>
      <c r="U7" s="2">
        <v>0.56499999999999995</v>
      </c>
      <c r="V7" s="2">
        <v>0.78715482524876501</v>
      </c>
      <c r="W7" s="2">
        <v>0.95</v>
      </c>
      <c r="X7" s="2">
        <v>0.78570312535669495</v>
      </c>
      <c r="Y7" s="2">
        <v>0.95</v>
      </c>
    </row>
    <row r="8" spans="1:26" ht="15.75" customHeight="1" x14ac:dyDescent="0.35">
      <c r="A8" s="2" t="s">
        <v>23</v>
      </c>
      <c r="B8" s="8">
        <v>0.88688875968150305</v>
      </c>
      <c r="C8" s="2">
        <v>0.79932373166084203</v>
      </c>
      <c r="D8" s="2">
        <v>6.3511700311677299E-2</v>
      </c>
      <c r="E8" s="8">
        <v>0.97</v>
      </c>
      <c r="F8" s="2">
        <v>0.79799036940435497</v>
      </c>
      <c r="G8" s="2">
        <v>5.8930106041913802E-2</v>
      </c>
      <c r="H8" s="8">
        <v>0.97</v>
      </c>
      <c r="I8" s="2">
        <v>0.90104811401441898</v>
      </c>
      <c r="J8" s="2">
        <v>0.87990016428235795</v>
      </c>
      <c r="K8" s="2">
        <v>0.80100099555774096</v>
      </c>
      <c r="L8" s="2">
        <v>0.89</v>
      </c>
      <c r="M8" s="2">
        <v>0.82907255092173904</v>
      </c>
      <c r="N8" s="2">
        <v>0.84</v>
      </c>
      <c r="O8" s="2">
        <v>0.78447048006755804</v>
      </c>
      <c r="P8" s="2">
        <v>0.91</v>
      </c>
      <c r="Q8" s="2">
        <v>0.86784404457465802</v>
      </c>
      <c r="R8" s="2">
        <v>0.85072697502778105</v>
      </c>
      <c r="S8" s="2">
        <v>0.61</v>
      </c>
      <c r="T8" s="2">
        <v>0.90157900035122496</v>
      </c>
      <c r="U8" s="2">
        <v>0.23499999999999999</v>
      </c>
      <c r="V8" s="2">
        <v>0.81270859825646502</v>
      </c>
      <c r="W8" s="2">
        <v>0.82</v>
      </c>
      <c r="X8" s="2">
        <v>0.80285479048224395</v>
      </c>
      <c r="Y8" s="2">
        <v>0.85</v>
      </c>
    </row>
    <row r="9" spans="1:26" ht="15.75" customHeight="1" x14ac:dyDescent="0.35">
      <c r="A9" s="2" t="s">
        <v>24</v>
      </c>
      <c r="B9" s="8">
        <v>0.90019362302107597</v>
      </c>
      <c r="C9" s="2">
        <v>0.85730564057826997</v>
      </c>
      <c r="D9" s="2">
        <v>8.4998278124162802E-2</v>
      </c>
      <c r="E9" s="8">
        <v>0.99</v>
      </c>
      <c r="F9" s="2">
        <v>0.85401306899885299</v>
      </c>
      <c r="G9" s="2">
        <v>6.3511700311677396E-2</v>
      </c>
      <c r="H9" s="8">
        <v>0.98499999999999999</v>
      </c>
      <c r="I9" s="2">
        <v>0.90424609241336695</v>
      </c>
      <c r="J9" s="2">
        <v>0.89592530689981797</v>
      </c>
      <c r="K9" s="2">
        <v>0.85530089538388598</v>
      </c>
      <c r="L9" s="2">
        <v>0.92</v>
      </c>
      <c r="M9" s="2">
        <v>0.86343490620802199</v>
      </c>
      <c r="N9" s="2">
        <v>0.87</v>
      </c>
      <c r="O9" s="2">
        <v>0.846224459627401</v>
      </c>
      <c r="P9" s="2">
        <v>0.95499999999999996</v>
      </c>
      <c r="Q9" s="2">
        <v>0.88566875529325495</v>
      </c>
      <c r="R9" s="2">
        <v>0.85230688214137296</v>
      </c>
      <c r="S9" s="2">
        <v>0.875</v>
      </c>
      <c r="T9" s="2">
        <v>0.89184897912776295</v>
      </c>
      <c r="U9" s="2">
        <v>0.39</v>
      </c>
      <c r="V9" s="2">
        <v>0.82457832956812005</v>
      </c>
      <c r="W9" s="2">
        <v>0.96499999999999997</v>
      </c>
      <c r="X9" s="2">
        <v>0.82300954542100901</v>
      </c>
      <c r="Y9" s="2">
        <v>0.96</v>
      </c>
    </row>
    <row r="10" spans="1:26" ht="15.75" customHeight="1" x14ac:dyDescent="0.35">
      <c r="E10" s="2">
        <f>AVERAGE(E2:E9)</f>
        <v>0.98249999999999993</v>
      </c>
      <c r="H10" s="2">
        <f>AVERAGE(H2:H9)</f>
        <v>0.97624999999999995</v>
      </c>
      <c r="L10" s="2">
        <f>AVERAGE(L2:L9)</f>
        <v>0.88249999999999995</v>
      </c>
      <c r="N10" s="2">
        <f>AVERAGE(N2:N9)</f>
        <v>0.83812500000000001</v>
      </c>
      <c r="P10" s="2">
        <f>AVERAGE(P2:P9)</f>
        <v>0.92</v>
      </c>
      <c r="S10" s="2">
        <f>AVERAGE(S2:S9)</f>
        <v>0.67500000000000004</v>
      </c>
      <c r="U10" s="2">
        <f>AVERAGE(U2:U9)</f>
        <v>0.33499999999999996</v>
      </c>
      <c r="W10" s="2">
        <f>AVERAGE(W2:W9)</f>
        <v>0.85875000000000001</v>
      </c>
      <c r="Y10" s="2">
        <f>AVERAGE(Y2:Y9)</f>
        <v>0.88937500000000003</v>
      </c>
    </row>
    <row r="11" spans="1:26" ht="15.75" customHeight="1" x14ac:dyDescent="0.3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</row>
    <row r="12" spans="1:26" ht="15.75" customHeight="1" x14ac:dyDescent="0.4">
      <c r="A12" s="4" t="s">
        <v>53</v>
      </c>
      <c r="B12" s="5">
        <v>0.90809082475999825</v>
      </c>
      <c r="C12" s="6">
        <v>0.84946457441896162</v>
      </c>
      <c r="D12" s="6">
        <f t="shared" ref="D12:D20" si="0">B12-C12</f>
        <v>5.8626250341036634E-2</v>
      </c>
      <c r="E12" s="5">
        <v>8.4269575804254954E-2</v>
      </c>
      <c r="F12" s="5">
        <v>0.98249999999999993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4">
      <c r="A13" s="4" t="s">
        <v>54</v>
      </c>
      <c r="B13" s="5">
        <v>0.90809082475999825</v>
      </c>
      <c r="C13" s="6">
        <v>0.84752737766473196</v>
      </c>
      <c r="D13" s="6">
        <f t="shared" si="0"/>
        <v>6.0563447095266287E-2</v>
      </c>
      <c r="E13" s="5">
        <v>9.073805163387029E-2</v>
      </c>
      <c r="F13" s="5">
        <v>0.97624999999999995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4">
      <c r="A14" s="4" t="s">
        <v>55</v>
      </c>
      <c r="B14" s="5">
        <v>0.90218280847768362</v>
      </c>
      <c r="C14" s="6">
        <v>0.85264099353779388</v>
      </c>
      <c r="D14" s="6">
        <f t="shared" si="0"/>
        <v>4.9541814939889739E-2</v>
      </c>
      <c r="E14" s="4"/>
      <c r="F14" s="5">
        <v>0.88249999999999995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4">
      <c r="A15" s="4" t="s">
        <v>56</v>
      </c>
      <c r="B15" s="5">
        <v>0.90218280847768362</v>
      </c>
      <c r="C15" s="6">
        <v>0.86760900292093368</v>
      </c>
      <c r="D15" s="6">
        <f t="shared" si="0"/>
        <v>3.4573805556749937E-2</v>
      </c>
      <c r="E15" s="4"/>
      <c r="F15" s="5">
        <v>0.83812500000000001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4">
      <c r="A16" s="4" t="s">
        <v>57</v>
      </c>
      <c r="B16" s="5">
        <v>0.90218280847768362</v>
      </c>
      <c r="C16" s="6">
        <v>0.83994571681542518</v>
      </c>
      <c r="D16" s="6">
        <f t="shared" si="0"/>
        <v>6.2237091662258437E-2</v>
      </c>
      <c r="E16" s="4"/>
      <c r="F16" s="5">
        <v>0.92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4">
      <c r="A17" s="4" t="s">
        <v>58</v>
      </c>
      <c r="B17" s="5">
        <v>0.89480480887203417</v>
      </c>
      <c r="C17" s="6">
        <v>0.87772829033182354</v>
      </c>
      <c r="D17" s="6">
        <f t="shared" si="0"/>
        <v>1.7076518540210639E-2</v>
      </c>
      <c r="E17" s="4"/>
      <c r="F17" s="5">
        <v>0.67500000000000004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4">
      <c r="A18" s="4" t="s">
        <v>59</v>
      </c>
      <c r="B18" s="5">
        <v>0.89480480887203417</v>
      </c>
      <c r="C18" s="6">
        <v>0.9098570252720678</v>
      </c>
      <c r="D18" s="6">
        <f t="shared" si="0"/>
        <v>-1.5052216400033624E-2</v>
      </c>
      <c r="E18" s="4"/>
      <c r="F18" s="5">
        <v>0.33499999999999996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4">
      <c r="A19" s="4" t="s">
        <v>60</v>
      </c>
      <c r="B19" s="5">
        <v>0.89480480887203417</v>
      </c>
      <c r="C19" s="6">
        <v>0.85128586349487445</v>
      </c>
      <c r="D19" s="6">
        <f t="shared" si="0"/>
        <v>4.3518945377159723E-2</v>
      </c>
      <c r="E19" s="4"/>
      <c r="F19" s="5">
        <v>0.85875000000000001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4">
      <c r="A20" s="4" t="s">
        <v>61</v>
      </c>
      <c r="B20" s="5">
        <v>0.89480480887203417</v>
      </c>
      <c r="C20" s="6">
        <v>0.84501267704287941</v>
      </c>
      <c r="D20" s="6">
        <f t="shared" si="0"/>
        <v>4.9792131829154762E-2</v>
      </c>
      <c r="E20" s="4"/>
      <c r="F20" s="5">
        <v>0.88937500000000003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985" spans="4:4" ht="13.15" x14ac:dyDescent="0.4">
      <c r="D985" s="4"/>
    </row>
  </sheetData>
  <autoFilter ref="A1:Z9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preliminary</vt:lpstr>
      <vt:lpstr>simulation_summaries_BBC</vt:lpstr>
      <vt:lpstr>simulation_summaries_MABT</vt:lpstr>
      <vt:lpstr>sim_results</vt:lpstr>
      <vt:lpstr>real_datasets_summaries</vt:lpstr>
      <vt:lpstr>simulation_summaries_all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Castellani</cp:lastModifiedBy>
  <dcterms:modified xsi:type="dcterms:W3CDTF">2024-04-10T12:33:45Z</dcterms:modified>
</cp:coreProperties>
</file>