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K:\Kaustubh\Stolt_AutoAllocate\POC March 25\AutoAllocatePOC_March25\"/>
    </mc:Choice>
  </mc:AlternateContent>
  <xr:revisionPtr revIDLastSave="0" documentId="13_ncr:1_{5655DD2F-A2F9-444C-98CF-E5AEECE029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K22" i="1" s="1"/>
  <c r="L22" i="1" s="1"/>
  <c r="K21" i="1"/>
  <c r="L21" i="1" s="1"/>
  <c r="J21" i="1"/>
  <c r="J20" i="1"/>
  <c r="K20" i="1" s="1"/>
  <c r="L20" i="1" s="1"/>
  <c r="J19" i="1"/>
  <c r="K19" i="1" s="1"/>
  <c r="L19" i="1" s="1"/>
  <c r="J18" i="1"/>
  <c r="K18" i="1" s="1"/>
  <c r="L18" i="1" s="1"/>
  <c r="J17" i="1"/>
  <c r="K17" i="1" s="1"/>
  <c r="L17" i="1" s="1"/>
  <c r="J16" i="1"/>
  <c r="K16" i="1" s="1"/>
  <c r="L16" i="1" s="1"/>
  <c r="J15" i="1"/>
  <c r="K15" i="1" s="1"/>
  <c r="L15" i="1" s="1"/>
  <c r="J14" i="1"/>
  <c r="K14" i="1" s="1"/>
  <c r="L14" i="1" s="1"/>
  <c r="K13" i="1"/>
  <c r="L13" i="1" s="1"/>
  <c r="J13" i="1"/>
  <c r="J12" i="1"/>
  <c r="K12" i="1" s="1"/>
  <c r="L12" i="1" s="1"/>
  <c r="J11" i="1"/>
  <c r="K11" i="1" s="1"/>
  <c r="L11" i="1" s="1"/>
  <c r="L10" i="1"/>
  <c r="K10" i="1"/>
  <c r="J10" i="1"/>
  <c r="J9" i="1"/>
  <c r="K9" i="1" s="1"/>
  <c r="L9" i="1" s="1"/>
  <c r="J8" i="1"/>
  <c r="K8" i="1" s="1"/>
  <c r="L8" i="1" s="1"/>
  <c r="J7" i="1"/>
  <c r="K7" i="1" s="1"/>
  <c r="L7" i="1" s="1"/>
  <c r="J6" i="1"/>
  <c r="K6" i="1" s="1"/>
  <c r="L6" i="1" s="1"/>
  <c r="K5" i="1"/>
  <c r="L5" i="1" s="1"/>
  <c r="J5" i="1"/>
  <c r="J4" i="1"/>
  <c r="K4" i="1" s="1"/>
  <c r="L4" i="1" s="1"/>
  <c r="J3" i="1"/>
  <c r="K3" i="1" s="1"/>
  <c r="L3" i="1" s="1"/>
  <c r="L2" i="1"/>
  <c r="K2" i="1"/>
  <c r="J2" i="1"/>
</calcChain>
</file>

<file path=xl/sharedStrings.xml><?xml version="1.0" encoding="utf-8"?>
<sst xmlns="http://schemas.openxmlformats.org/spreadsheetml/2006/main" count="97" uniqueCount="60">
  <si>
    <t>LOB</t>
  </si>
  <si>
    <t>Prefered Sailing pm</t>
  </si>
  <si>
    <t>Starting Region</t>
  </si>
  <si>
    <t>Ending Region</t>
  </si>
  <si>
    <t>Avg Voyage days</t>
  </si>
  <si>
    <t>Med Voyage days</t>
  </si>
  <si>
    <t>Min Voyage days</t>
  </si>
  <si>
    <t>Max Voyage days</t>
  </si>
  <si>
    <t>Distinct_Voyage_Count</t>
  </si>
  <si>
    <t>Voyage Frequency per month</t>
  </si>
  <si>
    <t>Total Ships Needed per Route</t>
  </si>
  <si>
    <t>Total Ships Needed per Route (Round)</t>
  </si>
  <si>
    <t>Acceptable classes</t>
  </si>
  <si>
    <t>Acceptable ships</t>
  </si>
  <si>
    <t>BAJ</t>
  </si>
  <si>
    <t>South America</t>
  </si>
  <si>
    <t>Asia</t>
  </si>
  <si>
    <t>['J30', 'J32', 'J33']</t>
  </si>
  <si>
    <t>ESA-S</t>
  </si>
  <si>
    <t>Continental Europe</t>
  </si>
  <si>
    <t>Middle East</t>
  </si>
  <si>
    <t>['C33', 'J32', 'C30']</t>
  </si>
  <si>
    <t>EXP-A</t>
  </si>
  <si>
    <t>['C33', 'N37B', 'N43', 'J30']</t>
  </si>
  <si>
    <t>GIP</t>
  </si>
  <si>
    <t>North America</t>
  </si>
  <si>
    <t>['J33', 'N37A', 'N43', 'C33']</t>
  </si>
  <si>
    <t>GIR-C</t>
  </si>
  <si>
    <t>['C33', 'N37B', 'N43']</t>
  </si>
  <si>
    <t>GIR-M</t>
  </si>
  <si>
    <t>Mediterranean</t>
  </si>
  <si>
    <t>GIR-U</t>
  </si>
  <si>
    <t>['C33', 'J33', 'N37A', 'N43']</t>
  </si>
  <si>
    <t>HBR-C</t>
  </si>
  <si>
    <t>['C25', 'C26', 'C30', 'C33', 'J30', 'J32', 'J33']</t>
  </si>
  <si>
    <t>HBR-U Panama</t>
  </si>
  <si>
    <t>['C33', 'C38', 'J25']</t>
  </si>
  <si>
    <t>HBR-U Suez</t>
  </si>
  <si>
    <t>['C33', 'C38', 'D37', 'F37', 'J32', 'C30']</t>
  </si>
  <si>
    <t>JAB</t>
  </si>
  <si>
    <t>['C25', 'J30']</t>
  </si>
  <si>
    <t>LAS-EN</t>
  </si>
  <si>
    <t>['C25', 'J25', 'J26']</t>
  </si>
  <si>
    <t>LAS-ES</t>
  </si>
  <si>
    <t>['C25', 'J25', 'J26', 'J33']</t>
  </si>
  <si>
    <t>PACS</t>
  </si>
  <si>
    <t>['C25', 'C26']</t>
  </si>
  <si>
    <t>TAE</t>
  </si>
  <si>
    <t>['C33', 'D37', 'N43', 'C25']</t>
  </si>
  <si>
    <t>TAW</t>
  </si>
  <si>
    <t>['C33', 'D37', 'J33', 'N43', 'C30']</t>
  </si>
  <si>
    <t>TPW</t>
  </si>
  <si>
    <t>['C30', 'C33', 'C38', 'D37', 'F37', 'J25']</t>
  </si>
  <si>
    <t>UMR-E</t>
  </si>
  <si>
    <t>['C26', 'I27', 'J23', 'J25']</t>
  </si>
  <si>
    <t>UMR-W</t>
  </si>
  <si>
    <t>AAG</t>
  </si>
  <si>
    <t>['C25', 'J25']</t>
  </si>
  <si>
    <t>AGE</t>
  </si>
  <si>
    <t>['C25', 'J25', 'J30']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</si>
</sst>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49" fontId="2" fillId="4" borderId="1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 applyAlignment="1">
      <alignment horizontal="left" wrapText="1" indent="3"/>
    </xf>
    <xf numFmtId="2" fontId="0" fillId="0" borderId="1" xfId="0" applyNumberFormat="1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G6" sqref="G6"/>
    </sheetView>
  </sheetViews>
  <sheetFormatPr defaultRowHeight="14.5" x14ac:dyDescent="0.35"/>
  <cols>
    <col min="13" max="13" width="34.7265625" bestFit="1" customWidth="1"/>
  </cols>
  <sheetData>
    <row r="1" spans="1:14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</row>
    <row r="2" spans="1:14" x14ac:dyDescent="0.35">
      <c r="A2" s="5" t="s">
        <v>14</v>
      </c>
      <c r="B2" s="6">
        <v>1</v>
      </c>
      <c r="C2" s="7" t="s">
        <v>15</v>
      </c>
      <c r="D2" s="7" t="s">
        <v>16</v>
      </c>
      <c r="E2" s="8">
        <v>57.081081081081102</v>
      </c>
      <c r="F2" s="8">
        <v>58</v>
      </c>
      <c r="G2" s="8">
        <v>31</v>
      </c>
      <c r="H2" s="8">
        <v>81</v>
      </c>
      <c r="I2" s="8">
        <v>37</v>
      </c>
      <c r="J2" s="9">
        <f t="shared" ref="J2:J22" si="0">30/E2</f>
        <v>0.52556818181818166</v>
      </c>
      <c r="K2" s="10">
        <f t="shared" ref="K2:K22" si="1">B2/J2</f>
        <v>1.9027027027027033</v>
      </c>
      <c r="L2" s="11">
        <f>ROUND(K2*2,0)/2</f>
        <v>2</v>
      </c>
      <c r="M2" s="12" t="s">
        <v>17</v>
      </c>
      <c r="N2" s="7"/>
    </row>
    <row r="3" spans="1:14" x14ac:dyDescent="0.35">
      <c r="A3" s="5" t="s">
        <v>18</v>
      </c>
      <c r="B3" s="6">
        <v>1</v>
      </c>
      <c r="C3" s="7" t="s">
        <v>19</v>
      </c>
      <c r="D3" s="7" t="s">
        <v>20</v>
      </c>
      <c r="E3" s="8">
        <v>56.6666666666667</v>
      </c>
      <c r="F3" s="8">
        <v>59</v>
      </c>
      <c r="G3" s="8">
        <v>27</v>
      </c>
      <c r="H3" s="8">
        <v>86</v>
      </c>
      <c r="I3" s="8">
        <v>15</v>
      </c>
      <c r="J3" s="9">
        <f t="shared" si="0"/>
        <v>0.52941176470588203</v>
      </c>
      <c r="K3" s="10">
        <f t="shared" si="1"/>
        <v>1.8888888888888899</v>
      </c>
      <c r="L3" s="11">
        <f t="shared" ref="L3:L22" si="2">ROUND(K3*2,0)/2</f>
        <v>2</v>
      </c>
      <c r="M3" s="12" t="s">
        <v>21</v>
      </c>
      <c r="N3" s="7"/>
    </row>
    <row r="4" spans="1:14" x14ac:dyDescent="0.35">
      <c r="A4" s="5" t="s">
        <v>22</v>
      </c>
      <c r="B4" s="6">
        <v>3</v>
      </c>
      <c r="C4" s="7" t="s">
        <v>19</v>
      </c>
      <c r="D4" s="7" t="s">
        <v>20</v>
      </c>
      <c r="E4" s="8">
        <v>42.329896907216501</v>
      </c>
      <c r="F4" s="8">
        <v>42</v>
      </c>
      <c r="G4" s="8">
        <v>14</v>
      </c>
      <c r="H4" s="8">
        <v>73</v>
      </c>
      <c r="I4" s="8">
        <v>97</v>
      </c>
      <c r="J4" s="9">
        <f t="shared" si="0"/>
        <v>0.70871894788114942</v>
      </c>
      <c r="K4" s="10">
        <f t="shared" si="1"/>
        <v>4.2329896907216504</v>
      </c>
      <c r="L4" s="11">
        <f t="shared" si="2"/>
        <v>4</v>
      </c>
      <c r="M4" s="12" t="s">
        <v>23</v>
      </c>
      <c r="N4" s="7"/>
    </row>
    <row r="5" spans="1:14" x14ac:dyDescent="0.35">
      <c r="A5" s="5" t="s">
        <v>24</v>
      </c>
      <c r="B5" s="6">
        <v>1</v>
      </c>
      <c r="C5" s="7" t="s">
        <v>25</v>
      </c>
      <c r="D5" s="7" t="s">
        <v>20</v>
      </c>
      <c r="E5" s="8">
        <v>75.641025641025607</v>
      </c>
      <c r="F5" s="8">
        <v>77</v>
      </c>
      <c r="G5" s="8">
        <v>31</v>
      </c>
      <c r="H5" s="8">
        <v>115</v>
      </c>
      <c r="I5" s="8">
        <v>39</v>
      </c>
      <c r="J5" s="9">
        <f t="shared" si="0"/>
        <v>0.39661016949152561</v>
      </c>
      <c r="K5" s="10">
        <f t="shared" si="1"/>
        <v>2.52136752136752</v>
      </c>
      <c r="L5" s="11">
        <f t="shared" si="2"/>
        <v>2.5</v>
      </c>
      <c r="M5" s="12" t="s">
        <v>26</v>
      </c>
      <c r="N5" s="7"/>
    </row>
    <row r="6" spans="1:14" x14ac:dyDescent="0.35">
      <c r="A6" s="5" t="s">
        <v>27</v>
      </c>
      <c r="B6" s="6">
        <v>3</v>
      </c>
      <c r="C6" s="7" t="s">
        <v>20</v>
      </c>
      <c r="D6" s="7" t="s">
        <v>19</v>
      </c>
      <c r="E6" s="8">
        <v>69.835820895522403</v>
      </c>
      <c r="F6" s="8">
        <v>67</v>
      </c>
      <c r="G6" s="8">
        <v>37</v>
      </c>
      <c r="H6" s="8">
        <v>114</v>
      </c>
      <c r="I6" s="8">
        <v>67</v>
      </c>
      <c r="J6" s="9">
        <f t="shared" si="0"/>
        <v>0.42957896986535576</v>
      </c>
      <c r="K6" s="10">
        <f t="shared" si="1"/>
        <v>6.9835820895522405</v>
      </c>
      <c r="L6" s="11">
        <f t="shared" si="2"/>
        <v>7</v>
      </c>
      <c r="M6" s="12" t="s">
        <v>28</v>
      </c>
      <c r="N6" s="7"/>
    </row>
    <row r="7" spans="1:14" x14ac:dyDescent="0.35">
      <c r="A7" s="5" t="s">
        <v>29</v>
      </c>
      <c r="B7" s="6">
        <v>1</v>
      </c>
      <c r="C7" s="7" t="s">
        <v>20</v>
      </c>
      <c r="D7" s="7" t="s">
        <v>30</v>
      </c>
      <c r="E7" s="8">
        <v>57</v>
      </c>
      <c r="F7" s="8">
        <v>50.5</v>
      </c>
      <c r="G7" s="8">
        <v>15</v>
      </c>
      <c r="H7" s="8">
        <v>123</v>
      </c>
      <c r="I7" s="8">
        <v>6</v>
      </c>
      <c r="J7" s="9">
        <f t="shared" si="0"/>
        <v>0.52631578947368418</v>
      </c>
      <c r="K7" s="10">
        <f t="shared" si="1"/>
        <v>1.9000000000000001</v>
      </c>
      <c r="L7" s="11">
        <f t="shared" si="2"/>
        <v>2</v>
      </c>
      <c r="M7" s="12" t="e">
        <v>#N/A</v>
      </c>
      <c r="N7" s="7"/>
    </row>
    <row r="8" spans="1:14" x14ac:dyDescent="0.35">
      <c r="A8" s="5" t="s">
        <v>31</v>
      </c>
      <c r="B8" s="6">
        <v>1</v>
      </c>
      <c r="C8" s="7" t="s">
        <v>20</v>
      </c>
      <c r="D8" s="7" t="s">
        <v>25</v>
      </c>
      <c r="E8" s="8">
        <v>74.731707317073202</v>
      </c>
      <c r="F8" s="8">
        <v>74</v>
      </c>
      <c r="G8" s="8">
        <v>31</v>
      </c>
      <c r="H8" s="8">
        <v>122</v>
      </c>
      <c r="I8" s="8">
        <v>41</v>
      </c>
      <c r="J8" s="9">
        <f t="shared" si="0"/>
        <v>0.4014360313315925</v>
      </c>
      <c r="K8" s="10">
        <f t="shared" si="1"/>
        <v>2.4910569105691067</v>
      </c>
      <c r="L8" s="11">
        <f t="shared" si="2"/>
        <v>2.5</v>
      </c>
      <c r="M8" s="12" t="s">
        <v>32</v>
      </c>
      <c r="N8" s="7"/>
    </row>
    <row r="9" spans="1:14" x14ac:dyDescent="0.35">
      <c r="A9" s="5" t="s">
        <v>33</v>
      </c>
      <c r="B9" s="6">
        <v>2</v>
      </c>
      <c r="C9" s="7" t="s">
        <v>16</v>
      </c>
      <c r="D9" s="7" t="s">
        <v>19</v>
      </c>
      <c r="E9" s="8">
        <v>65.676923076923103</v>
      </c>
      <c r="F9" s="8">
        <v>66</v>
      </c>
      <c r="G9" s="8">
        <v>27</v>
      </c>
      <c r="H9" s="8">
        <v>97</v>
      </c>
      <c r="I9" s="8">
        <v>65</v>
      </c>
      <c r="J9" s="9">
        <f t="shared" si="0"/>
        <v>0.45678144764581852</v>
      </c>
      <c r="K9" s="10">
        <f t="shared" si="1"/>
        <v>4.37846153846154</v>
      </c>
      <c r="L9" s="11">
        <f t="shared" si="2"/>
        <v>4.5</v>
      </c>
      <c r="M9" s="12" t="s">
        <v>34</v>
      </c>
      <c r="N9" s="7"/>
    </row>
    <row r="10" spans="1:14" x14ac:dyDescent="0.35">
      <c r="A10" s="5" t="s">
        <v>35</v>
      </c>
      <c r="B10" s="6">
        <v>1</v>
      </c>
      <c r="C10" s="7" t="s">
        <v>16</v>
      </c>
      <c r="D10" s="7" t="s">
        <v>25</v>
      </c>
      <c r="E10" s="8">
        <v>87.047619047619094</v>
      </c>
      <c r="F10" s="8">
        <v>84</v>
      </c>
      <c r="G10" s="8">
        <v>52</v>
      </c>
      <c r="H10" s="8">
        <v>110</v>
      </c>
      <c r="I10" s="8">
        <v>21</v>
      </c>
      <c r="J10" s="9">
        <f t="shared" si="0"/>
        <v>0.34463894967177222</v>
      </c>
      <c r="K10" s="10">
        <f t="shared" si="1"/>
        <v>2.9015873015873033</v>
      </c>
      <c r="L10" s="11">
        <f t="shared" si="2"/>
        <v>3</v>
      </c>
      <c r="M10" s="12" t="s">
        <v>36</v>
      </c>
      <c r="N10" s="7"/>
    </row>
    <row r="11" spans="1:14" x14ac:dyDescent="0.35">
      <c r="A11" s="5" t="s">
        <v>37</v>
      </c>
      <c r="B11" s="6">
        <v>2</v>
      </c>
      <c r="C11" s="7" t="s">
        <v>16</v>
      </c>
      <c r="D11" s="7" t="s">
        <v>25</v>
      </c>
      <c r="E11" s="8">
        <v>79.571428571428598</v>
      </c>
      <c r="F11" s="8">
        <v>84</v>
      </c>
      <c r="G11" s="8">
        <v>54</v>
      </c>
      <c r="H11" s="8">
        <v>95</v>
      </c>
      <c r="I11" s="8">
        <v>21</v>
      </c>
      <c r="J11" s="9">
        <f t="shared" si="0"/>
        <v>0.3770197486535008</v>
      </c>
      <c r="K11" s="10">
        <f t="shared" si="1"/>
        <v>5.3047619047619063</v>
      </c>
      <c r="L11" s="11">
        <f t="shared" si="2"/>
        <v>5.5</v>
      </c>
      <c r="M11" s="12" t="s">
        <v>38</v>
      </c>
      <c r="N11" s="7"/>
    </row>
    <row r="12" spans="1:14" x14ac:dyDescent="0.35">
      <c r="A12" s="5" t="s">
        <v>39</v>
      </c>
      <c r="B12" s="6">
        <v>0.5</v>
      </c>
      <c r="C12" s="7" t="s">
        <v>16</v>
      </c>
      <c r="D12" s="7" t="s">
        <v>15</v>
      </c>
      <c r="E12" s="8">
        <v>62.857142857142897</v>
      </c>
      <c r="F12" s="8">
        <v>73</v>
      </c>
      <c r="G12" s="8">
        <v>31</v>
      </c>
      <c r="H12" s="8">
        <v>87</v>
      </c>
      <c r="I12" s="8">
        <v>7</v>
      </c>
      <c r="J12" s="9">
        <f t="shared" si="0"/>
        <v>0.47727272727272696</v>
      </c>
      <c r="K12" s="10">
        <f t="shared" si="1"/>
        <v>1.0476190476190483</v>
      </c>
      <c r="L12" s="11">
        <f t="shared" si="2"/>
        <v>1</v>
      </c>
      <c r="M12" s="12" t="s">
        <v>40</v>
      </c>
      <c r="N12" s="7"/>
    </row>
    <row r="13" spans="1:14" x14ac:dyDescent="0.35">
      <c r="A13" s="5" t="s">
        <v>41</v>
      </c>
      <c r="B13" s="6">
        <v>2</v>
      </c>
      <c r="C13" s="7" t="s">
        <v>15</v>
      </c>
      <c r="D13" s="7" t="s">
        <v>25</v>
      </c>
      <c r="E13" s="8">
        <v>40.507692307692302</v>
      </c>
      <c r="F13" s="8">
        <v>40</v>
      </c>
      <c r="G13" s="8">
        <v>16</v>
      </c>
      <c r="H13" s="8">
        <v>82</v>
      </c>
      <c r="I13" s="8">
        <v>65</v>
      </c>
      <c r="J13" s="9">
        <f t="shared" si="0"/>
        <v>0.74060007595898225</v>
      </c>
      <c r="K13" s="10">
        <f t="shared" si="1"/>
        <v>2.7005128205128202</v>
      </c>
      <c r="L13" s="11">
        <f t="shared" si="2"/>
        <v>2.5</v>
      </c>
      <c r="M13" s="12" t="s">
        <v>42</v>
      </c>
      <c r="N13" s="7"/>
    </row>
    <row r="14" spans="1:14" x14ac:dyDescent="0.35">
      <c r="A14" s="5" t="s">
        <v>43</v>
      </c>
      <c r="B14" s="6">
        <v>2</v>
      </c>
      <c r="C14" s="7" t="s">
        <v>25</v>
      </c>
      <c r="D14" s="7" t="s">
        <v>15</v>
      </c>
      <c r="E14" s="8">
        <v>53.132352941176499</v>
      </c>
      <c r="F14" s="8">
        <v>52</v>
      </c>
      <c r="G14" s="8">
        <v>24</v>
      </c>
      <c r="H14" s="8">
        <v>84</v>
      </c>
      <c r="I14" s="8">
        <v>68</v>
      </c>
      <c r="J14" s="9">
        <f t="shared" si="0"/>
        <v>0.56462773318571791</v>
      </c>
      <c r="K14" s="10">
        <f t="shared" si="1"/>
        <v>3.5421568627451001</v>
      </c>
      <c r="L14" s="11">
        <f t="shared" si="2"/>
        <v>3.5</v>
      </c>
      <c r="M14" s="12" t="s">
        <v>44</v>
      </c>
      <c r="N14" s="7"/>
    </row>
    <row r="15" spans="1:14" x14ac:dyDescent="0.35">
      <c r="A15" s="5" t="s">
        <v>45</v>
      </c>
      <c r="B15" s="6">
        <v>1</v>
      </c>
      <c r="C15" s="7" t="s">
        <v>19</v>
      </c>
      <c r="D15" s="7" t="s">
        <v>16</v>
      </c>
      <c r="E15" s="8">
        <v>73.476190476190496</v>
      </c>
      <c r="F15" s="8">
        <v>75</v>
      </c>
      <c r="G15" s="8">
        <v>31</v>
      </c>
      <c r="H15" s="8">
        <v>108</v>
      </c>
      <c r="I15" s="8">
        <v>42</v>
      </c>
      <c r="J15" s="9">
        <f t="shared" si="0"/>
        <v>0.40829552819183396</v>
      </c>
      <c r="K15" s="10">
        <f t="shared" si="1"/>
        <v>2.4492063492063498</v>
      </c>
      <c r="L15" s="11">
        <f t="shared" si="2"/>
        <v>2.5</v>
      </c>
      <c r="M15" s="12" t="s">
        <v>46</v>
      </c>
      <c r="N15" s="7"/>
    </row>
    <row r="16" spans="1:14" x14ac:dyDescent="0.35">
      <c r="A16" s="5" t="s">
        <v>47</v>
      </c>
      <c r="B16" s="6">
        <v>2</v>
      </c>
      <c r="C16" s="7" t="s">
        <v>25</v>
      </c>
      <c r="D16" s="7" t="s">
        <v>19</v>
      </c>
      <c r="E16" s="8">
        <v>54.895522388059703</v>
      </c>
      <c r="F16" s="8">
        <v>53</v>
      </c>
      <c r="G16" s="8">
        <v>31</v>
      </c>
      <c r="H16" s="8">
        <v>83</v>
      </c>
      <c r="I16" s="8">
        <v>67</v>
      </c>
      <c r="J16" s="9">
        <f t="shared" si="0"/>
        <v>0.5464926590538336</v>
      </c>
      <c r="K16" s="10">
        <f t="shared" si="1"/>
        <v>3.6597014925373137</v>
      </c>
      <c r="L16" s="11">
        <f t="shared" si="2"/>
        <v>3.5</v>
      </c>
      <c r="M16" s="12" t="s">
        <v>48</v>
      </c>
      <c r="N16" s="7"/>
    </row>
    <row r="17" spans="1:14" x14ac:dyDescent="0.35">
      <c r="A17" s="5" t="s">
        <v>49</v>
      </c>
      <c r="B17" s="6">
        <v>2</v>
      </c>
      <c r="C17" s="7" t="s">
        <v>19</v>
      </c>
      <c r="D17" s="7" t="s">
        <v>25</v>
      </c>
      <c r="E17" s="8">
        <v>34.137931034482797</v>
      </c>
      <c r="F17" s="8">
        <v>33</v>
      </c>
      <c r="G17" s="8">
        <v>18</v>
      </c>
      <c r="H17" s="8">
        <v>60</v>
      </c>
      <c r="I17" s="8">
        <v>87</v>
      </c>
      <c r="J17" s="9">
        <f t="shared" si="0"/>
        <v>0.87878787878787779</v>
      </c>
      <c r="K17" s="10">
        <f t="shared" si="1"/>
        <v>2.27586206896552</v>
      </c>
      <c r="L17" s="11">
        <f t="shared" si="2"/>
        <v>2.5</v>
      </c>
      <c r="M17" s="12" t="s">
        <v>50</v>
      </c>
      <c r="N17" s="7"/>
    </row>
    <row r="18" spans="1:14" x14ac:dyDescent="0.35">
      <c r="A18" s="5" t="s">
        <v>51</v>
      </c>
      <c r="B18" s="6">
        <v>3</v>
      </c>
      <c r="C18" s="7" t="s">
        <v>25</v>
      </c>
      <c r="D18" s="7" t="s">
        <v>16</v>
      </c>
      <c r="E18" s="8">
        <v>94.1898734177215</v>
      </c>
      <c r="F18" s="8">
        <v>93</v>
      </c>
      <c r="G18" s="8">
        <v>31</v>
      </c>
      <c r="H18" s="8">
        <v>132</v>
      </c>
      <c r="I18" s="8">
        <v>79</v>
      </c>
      <c r="J18" s="9">
        <f t="shared" si="0"/>
        <v>0.31850557720736467</v>
      </c>
      <c r="K18" s="10">
        <f t="shared" si="1"/>
        <v>9.4189873417721497</v>
      </c>
      <c r="L18" s="11">
        <f t="shared" si="2"/>
        <v>9.5</v>
      </c>
      <c r="M18" s="12" t="s">
        <v>52</v>
      </c>
      <c r="N18" s="7"/>
    </row>
    <row r="19" spans="1:14" x14ac:dyDescent="0.35">
      <c r="A19" s="5" t="s">
        <v>53</v>
      </c>
      <c r="B19" s="6">
        <v>1</v>
      </c>
      <c r="C19" s="7" t="s">
        <v>25</v>
      </c>
      <c r="D19" s="7" t="s">
        <v>30</v>
      </c>
      <c r="E19" s="8">
        <v>46.962962962962997</v>
      </c>
      <c r="F19" s="8">
        <v>47</v>
      </c>
      <c r="G19" s="8">
        <v>14</v>
      </c>
      <c r="H19" s="8">
        <v>66</v>
      </c>
      <c r="I19" s="8">
        <v>54</v>
      </c>
      <c r="J19" s="9">
        <f t="shared" si="0"/>
        <v>0.63880126182965258</v>
      </c>
      <c r="K19" s="10">
        <f t="shared" si="1"/>
        <v>1.5654320987654331</v>
      </c>
      <c r="L19" s="11">
        <f t="shared" si="2"/>
        <v>1.5</v>
      </c>
      <c r="M19" s="12" t="s">
        <v>54</v>
      </c>
      <c r="N19" s="7"/>
    </row>
    <row r="20" spans="1:14" x14ac:dyDescent="0.35">
      <c r="A20" s="5" t="s">
        <v>55</v>
      </c>
      <c r="B20" s="6">
        <v>1</v>
      </c>
      <c r="C20" s="7" t="s">
        <v>30</v>
      </c>
      <c r="D20" s="7" t="s">
        <v>25</v>
      </c>
      <c r="E20" s="8">
        <v>43.837209302325597</v>
      </c>
      <c r="F20" s="8">
        <v>45</v>
      </c>
      <c r="G20" s="8">
        <v>29</v>
      </c>
      <c r="H20" s="8">
        <v>70</v>
      </c>
      <c r="I20" s="8">
        <v>43</v>
      </c>
      <c r="J20" s="9">
        <f t="shared" si="0"/>
        <v>0.68435013262599442</v>
      </c>
      <c r="K20" s="10">
        <f t="shared" si="1"/>
        <v>1.46124031007752</v>
      </c>
      <c r="L20" s="11">
        <f t="shared" si="2"/>
        <v>1.5</v>
      </c>
      <c r="M20" s="12" t="s">
        <v>54</v>
      </c>
      <c r="N20" s="7"/>
    </row>
    <row r="21" spans="1:14" x14ac:dyDescent="0.35">
      <c r="A21" s="5" t="s">
        <v>56</v>
      </c>
      <c r="B21" s="6">
        <v>1</v>
      </c>
      <c r="C21" s="7" t="s">
        <v>16</v>
      </c>
      <c r="D21" s="7" t="s">
        <v>20</v>
      </c>
      <c r="E21" s="8">
        <v>40.428571428571402</v>
      </c>
      <c r="F21" s="8">
        <v>40</v>
      </c>
      <c r="G21" s="8">
        <v>28</v>
      </c>
      <c r="H21" s="8">
        <v>53</v>
      </c>
      <c r="I21" s="8">
        <v>7</v>
      </c>
      <c r="J21" s="9">
        <f t="shared" si="0"/>
        <v>0.74204946996466481</v>
      </c>
      <c r="K21" s="10">
        <f t="shared" si="1"/>
        <v>1.3476190476190466</v>
      </c>
      <c r="L21" s="11">
        <f t="shared" si="2"/>
        <v>1.5</v>
      </c>
      <c r="M21" s="12" t="s">
        <v>57</v>
      </c>
      <c r="N21" s="7"/>
    </row>
    <row r="22" spans="1:14" x14ac:dyDescent="0.35">
      <c r="A22" s="5" t="s">
        <v>58</v>
      </c>
      <c r="B22" s="6">
        <v>1</v>
      </c>
      <c r="C22" s="7" t="s">
        <v>20</v>
      </c>
      <c r="D22" s="7" t="s">
        <v>16</v>
      </c>
      <c r="E22" s="8">
        <v>43.117647058823501</v>
      </c>
      <c r="F22" s="8">
        <v>45</v>
      </c>
      <c r="G22" s="8">
        <v>28</v>
      </c>
      <c r="H22" s="8">
        <v>55</v>
      </c>
      <c r="I22" s="8">
        <v>17</v>
      </c>
      <c r="J22" s="9">
        <f t="shared" si="0"/>
        <v>0.69577080491132381</v>
      </c>
      <c r="K22" s="10">
        <f t="shared" si="1"/>
        <v>1.4372549019607832</v>
      </c>
      <c r="L22" s="11">
        <f t="shared" si="2"/>
        <v>1.5</v>
      </c>
      <c r="M22" s="12" t="s">
        <v>59</v>
      </c>
      <c r="N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 Ashturkar</dc:creator>
  <cp:lastModifiedBy>Kaustubh Ashturkar (KUA)</cp:lastModifiedBy>
  <dcterms:created xsi:type="dcterms:W3CDTF">2015-06-05T18:17:20Z</dcterms:created>
  <dcterms:modified xsi:type="dcterms:W3CDTF">2025-04-03T12:29:33Z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da17ae-59c3-4e67-b60d-713d6ec2f9fc_Enabled">
    <vt:lpwstr>true</vt:lpwstr>
  </property>
  <property fmtid="{D5CDD505-2E9C-101B-9397-08002B2CF9AE}" pid="3" name="MSIP_Label_39da17ae-59c3-4e67-b60d-713d6ec2f9fc_SetDate">
    <vt:lpwstr>2025-04-03T12:29:32Z</vt:lpwstr>
  </property>
  <property fmtid="{D5CDD505-2E9C-101B-9397-08002B2CF9AE}" pid="4" name="MSIP_Label_39da17ae-59c3-4e67-b60d-713d6ec2f9fc_Method">
    <vt:lpwstr>Standard</vt:lpwstr>
  </property>
  <property fmtid="{D5CDD505-2E9C-101B-9397-08002B2CF9AE}" pid="5" name="MSIP_Label_39da17ae-59c3-4e67-b60d-713d6ec2f9fc_Name">
    <vt:lpwstr>39da17ae-59c3-4e67-b60d-713d6ec2f9fc</vt:lpwstr>
  </property>
  <property fmtid="{D5CDD505-2E9C-101B-9397-08002B2CF9AE}" pid="6" name="MSIP_Label_39da17ae-59c3-4e67-b60d-713d6ec2f9fc_SiteId">
    <vt:lpwstr>35d14ae1-4ee5-441b-a84a-6791dee05c7b</vt:lpwstr>
  </property>
  <property fmtid="{D5CDD505-2E9C-101B-9397-08002B2CF9AE}" pid="7" name="MSIP_Label_39da17ae-59c3-4e67-b60d-713d6ec2f9fc_ActionId">
    <vt:lpwstr>98925123-13fd-4388-9f5e-4bd3668ec7e6</vt:lpwstr>
  </property>
  <property fmtid="{D5CDD505-2E9C-101B-9397-08002B2CF9AE}" pid="8" name="MSIP_Label_39da17ae-59c3-4e67-b60d-713d6ec2f9fc_ContentBits">
    <vt:lpwstr>0</vt:lpwstr>
  </property>
  <property fmtid="{D5CDD505-2E9C-101B-9397-08002B2CF9AE}" pid="9" name="MSIP_Label_39da17ae-59c3-4e67-b60d-713d6ec2f9fc_Tag">
    <vt:lpwstr>10, 3, 0, 1</vt:lpwstr>
  </property>
</Properties>
</file>