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448\excel\"/>
    </mc:Choice>
  </mc:AlternateContent>
  <xr:revisionPtr revIDLastSave="0" documentId="13_ncr:1_{5945EC4A-07C2-45CE-BBF8-E045D292640A}" xr6:coauthVersionLast="47" xr6:coauthVersionMax="47" xr10:uidLastSave="{00000000-0000-0000-0000-000000000000}"/>
  <bookViews>
    <workbookView xWindow="-18110" yWindow="-110" windowWidth="18220" windowHeight="28420" xr2:uid="{85997A6B-105C-45C3-9CB4-DBADA1C8AA17}"/>
  </bookViews>
  <sheets>
    <sheet name="Shorting" sheetId="1" r:id="rId1"/>
    <sheet name="Palm-3Com" sheetId="2" r:id="rId2"/>
  </sheets>
  <definedNames>
    <definedName name="_3com">'Palm-3Com'!$C$4</definedName>
    <definedName name="horizon">Shorting!$C$21</definedName>
    <definedName name="interest_rate">Shorting!$C$22</definedName>
    <definedName name="lending_fee">Shorting!$C$23</definedName>
    <definedName name="palm">'Palm-3Com'!$C$3</definedName>
    <definedName name="rate">Shorting!$C$22</definedName>
    <definedName name="ratio">'Palm-3Com'!$C$2</definedName>
    <definedName name="rebate_rate">Shorting!$C$24</definedName>
    <definedName name="return">Shorting!$C$10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10" i="2" s="1"/>
  <c r="E9" i="2"/>
  <c r="C9" i="2"/>
  <c r="E8" i="2"/>
  <c r="C10" i="1"/>
  <c r="E26" i="1"/>
  <c r="C27" i="1"/>
  <c r="C26" i="1"/>
  <c r="C22" i="1"/>
  <c r="C24" i="1" s="1"/>
  <c r="D24" i="1"/>
  <c r="D30" i="1"/>
  <c r="E10" i="2" l="1"/>
  <c r="E12" i="1"/>
  <c r="C13" i="1"/>
  <c r="C12" i="1"/>
  <c r="C5" i="1"/>
  <c r="E4" i="1" s="1"/>
  <c r="D16" i="1"/>
  <c r="D7" i="1"/>
  <c r="E5" i="1" l="1"/>
  <c r="C7" i="1"/>
  <c r="C14" i="1"/>
  <c r="E13" i="1" s="1"/>
  <c r="C28" i="1"/>
  <c r="E27" i="1" l="1"/>
  <c r="C30" i="1" s="1"/>
  <c r="C16" i="1"/>
  <c r="E14" i="1"/>
  <c r="E28" i="1"/>
</calcChain>
</file>

<file path=xl/sharedStrings.xml><?xml version="1.0" encoding="utf-8"?>
<sst xmlns="http://schemas.openxmlformats.org/spreadsheetml/2006/main" count="40" uniqueCount="24">
  <si>
    <t>Assets</t>
  </si>
  <si>
    <t>Liabilities &amp; Equity</t>
  </si>
  <si>
    <t>Initial Balance Sheet:</t>
  </si>
  <si>
    <t>Equity</t>
  </si>
  <si>
    <t>Stock return</t>
  </si>
  <si>
    <t>% Margin</t>
  </si>
  <si>
    <t>Short Proceeds</t>
  </si>
  <si>
    <t>Margin Assets</t>
  </si>
  <si>
    <t>Short position</t>
  </si>
  <si>
    <t>Balance Sheet after Realized Return (with interest income and lending fees)</t>
  </si>
  <si>
    <t>Interest rate</t>
  </si>
  <si>
    <t>Security lending fee</t>
  </si>
  <si>
    <t>Implied rebate rate</t>
  </si>
  <si>
    <t>Time period (days)</t>
  </si>
  <si>
    <t>Assume interest rate applies to both short proceeds and margin assets.</t>
  </si>
  <si>
    <t>Assume lending fee applies only to short proceeds.</t>
  </si>
  <si>
    <t>Balance Sheet after Realized Return (ignoring interest income and lending fees)</t>
  </si>
  <si>
    <t>Palm shares per 3Com share</t>
  </si>
  <si>
    <t>Palm price</t>
  </si>
  <si>
    <t>3Com price</t>
  </si>
  <si>
    <t>Non-Palm Assets (Net)</t>
  </si>
  <si>
    <t>Palm stake</t>
  </si>
  <si>
    <t>3Com Balance Sheet (per share)</t>
  </si>
  <si>
    <t>3Com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</si>
</sst>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2" fillId="0" borderId="4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6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13" xfId="0" applyNumberFormat="1" applyBorder="1"/>
    <xf numFmtId="165" fontId="0" fillId="0" borderId="9" xfId="1" applyNumberFormat="1" applyFont="1" applyBorder="1"/>
    <xf numFmtId="165" fontId="0" fillId="0" borderId="11" xfId="1" applyNumberFormat="1" applyFont="1" applyBorder="1"/>
    <xf numFmtId="165" fontId="0" fillId="0" borderId="15" xfId="1" applyNumberFormat="1" applyFont="1" applyBorder="1"/>
    <xf numFmtId="16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4" fontId="0" fillId="0" borderId="1" xfId="0" applyNumberFormat="1" applyBorder="1"/>
    <xf numFmtId="4" fontId="0" fillId="0" borderId="13" xfId="0" applyNumberFormat="1" applyBorder="1"/>
    <xf numFmtId="4" fontId="0" fillId="0" borderId="14" xfId="0" applyNumberFormat="1" applyBorder="1"/>
    <xf numFmtId="4" fontId="0" fillId="0" borderId="15" xfId="1" applyNumberFormat="1" applyFont="1" applyBorder="1"/>
    <xf numFmtId="4" fontId="0" fillId="0" borderId="11" xfId="1" applyNumberFormat="1" applyFont="1" applyBorder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A83-6B46-4E2D-883C-BCBE65BA1E2C}">
  <dimension ref="A1:E30"/>
  <sheetViews>
    <sheetView tabSelected="1" zoomScale="205" zoomScaleNormal="205" workbookViewId="0"/>
  </sheetViews>
  <sheetFormatPr defaultRowHeight="14.5" x14ac:dyDescent="0.35"/>
  <cols>
    <col min="1" max="1" width="4.36328125" customWidth="1"/>
    <col min="2" max="5" width="16.36328125" customWidth="1"/>
  </cols>
  <sheetData>
    <row r="1" spans="1:5" ht="15" thickBot="1" x14ac:dyDescent="0.4">
      <c r="A1" s="1" t="s">
        <v>2</v>
      </c>
    </row>
    <row r="2" spans="1:5" x14ac:dyDescent="0.35">
      <c r="B2" s="8" t="s">
        <v>0</v>
      </c>
      <c r="C2" s="9"/>
      <c r="D2" s="10" t="s">
        <v>1</v>
      </c>
      <c r="E2" s="11"/>
    </row>
    <row r="3" spans="1:5" x14ac:dyDescent="0.35">
      <c r="B3" s="4" t="s">
        <v>6</v>
      </c>
      <c r="C3" s="13">
        <v>6000</v>
      </c>
      <c r="D3" s="2" t="s">
        <v>8</v>
      </c>
      <c r="E3" s="16">
        <v>6000</v>
      </c>
    </row>
    <row r="4" spans="1:5" x14ac:dyDescent="0.35">
      <c r="B4" s="5" t="s">
        <v>7</v>
      </c>
      <c r="C4" s="14">
        <v>3000</v>
      </c>
      <c r="D4" s="3" t="s">
        <v>3</v>
      </c>
      <c r="E4" s="17">
        <f>C5-E3</f>
        <v>3000</v>
      </c>
    </row>
    <row r="5" spans="1:5" ht="15" thickBot="1" x14ac:dyDescent="0.4">
      <c r="B5" s="6"/>
      <c r="C5" s="15">
        <f>SUM(C3:C4)</f>
        <v>9000</v>
      </c>
      <c r="D5" s="7"/>
      <c r="E5" s="18">
        <f>SUM(E3:E4)</f>
        <v>9000</v>
      </c>
    </row>
    <row r="7" spans="1:5" x14ac:dyDescent="0.35">
      <c r="B7" t="s">
        <v>5</v>
      </c>
      <c r="C7" s="12">
        <f>E4/E3</f>
        <v>0.5</v>
      </c>
      <c r="D7" t="str">
        <f ca="1">_xlfn.FORMULATEXT(C7)</f>
        <v>=E4/E3</v>
      </c>
    </row>
    <row r="9" spans="1:5" x14ac:dyDescent="0.35">
      <c r="A9" s="1" t="s">
        <v>16</v>
      </c>
    </row>
    <row r="10" spans="1:5" ht="15" thickBot="1" x14ac:dyDescent="0.4">
      <c r="B10" t="s">
        <v>4</v>
      </c>
      <c r="C10" s="19">
        <f>70/60-1</f>
        <v>0.16666666666666674</v>
      </c>
    </row>
    <row r="11" spans="1:5" x14ac:dyDescent="0.35">
      <c r="B11" s="8" t="s">
        <v>0</v>
      </c>
      <c r="C11" s="9"/>
      <c r="D11" s="10" t="s">
        <v>1</v>
      </c>
      <c r="E11" s="11"/>
    </row>
    <row r="12" spans="1:5" x14ac:dyDescent="0.35">
      <c r="B12" s="4" t="s">
        <v>6</v>
      </c>
      <c r="C12" s="13">
        <f>C3</f>
        <v>6000</v>
      </c>
      <c r="D12" s="2" t="s">
        <v>8</v>
      </c>
      <c r="E12" s="16">
        <f>E3*(1+C10)</f>
        <v>7000</v>
      </c>
    </row>
    <row r="13" spans="1:5" x14ac:dyDescent="0.35">
      <c r="B13" s="5" t="s">
        <v>7</v>
      </c>
      <c r="C13" s="14">
        <f>C4</f>
        <v>3000</v>
      </c>
      <c r="D13" s="3" t="s">
        <v>3</v>
      </c>
      <c r="E13" s="17">
        <f>C14-E12</f>
        <v>2000</v>
      </c>
    </row>
    <row r="14" spans="1:5" ht="15" thickBot="1" x14ac:dyDescent="0.4">
      <c r="B14" s="6"/>
      <c r="C14" s="15">
        <f>SUM(C12:C13)</f>
        <v>9000</v>
      </c>
      <c r="D14" s="7"/>
      <c r="E14" s="18">
        <f>SUM(E12:E13)</f>
        <v>9000</v>
      </c>
    </row>
    <row r="16" spans="1:5" x14ac:dyDescent="0.35">
      <c r="B16" t="s">
        <v>5</v>
      </c>
      <c r="C16" s="12">
        <f>E13/E12</f>
        <v>0.2857142857142857</v>
      </c>
      <c r="D16" t="str">
        <f ca="1">_xlfn.FORMULATEXT(C16)</f>
        <v>=E13/E12</v>
      </c>
    </row>
    <row r="18" spans="1:5" x14ac:dyDescent="0.35">
      <c r="A18" s="1" t="s">
        <v>9</v>
      </c>
    </row>
    <row r="19" spans="1:5" x14ac:dyDescent="0.35">
      <c r="A19" s="1"/>
      <c r="B19" s="21" t="s">
        <v>14</v>
      </c>
    </row>
    <row r="20" spans="1:5" x14ac:dyDescent="0.35">
      <c r="A20" s="1"/>
      <c r="B20" s="21" t="s">
        <v>15</v>
      </c>
    </row>
    <row r="21" spans="1:5" x14ac:dyDescent="0.35">
      <c r="B21" t="s">
        <v>13</v>
      </c>
      <c r="C21" s="20">
        <v>30</v>
      </c>
    </row>
    <row r="22" spans="1:5" x14ac:dyDescent="0.35">
      <c r="B22" t="s">
        <v>10</v>
      </c>
      <c r="C22" s="19">
        <f>2%</f>
        <v>0.02</v>
      </c>
    </row>
    <row r="23" spans="1:5" x14ac:dyDescent="0.35">
      <c r="B23" t="s">
        <v>11</v>
      </c>
      <c r="C23" s="19">
        <v>5.0000000000000001E-3</v>
      </c>
    </row>
    <row r="24" spans="1:5" ht="15" thickBot="1" x14ac:dyDescent="0.4">
      <c r="B24" t="s">
        <v>12</v>
      </c>
      <c r="C24" s="12">
        <f>C22-C23</f>
        <v>1.4999999999999999E-2</v>
      </c>
      <c r="D24" t="str">
        <f ca="1">_xlfn.FORMULATEXT(C24)</f>
        <v>=C22-C23</v>
      </c>
    </row>
    <row r="25" spans="1:5" x14ac:dyDescent="0.35">
      <c r="B25" s="8" t="s">
        <v>0</v>
      </c>
      <c r="C25" s="9"/>
      <c r="D25" s="10" t="s">
        <v>1</v>
      </c>
      <c r="E25" s="11"/>
    </row>
    <row r="26" spans="1:5" x14ac:dyDescent="0.35">
      <c r="B26" s="4" t="s">
        <v>6</v>
      </c>
      <c r="C26" s="13">
        <f>C3*(1+rebate_rate*horizon/365)</f>
        <v>6007.3972602739732</v>
      </c>
      <c r="D26" s="2" t="s">
        <v>8</v>
      </c>
      <c r="E26" s="16">
        <f>E3*(1+return)</f>
        <v>7000</v>
      </c>
    </row>
    <row r="27" spans="1:5" x14ac:dyDescent="0.35">
      <c r="B27" s="5" t="s">
        <v>7</v>
      </c>
      <c r="C27" s="14">
        <f>C4*(1+interest_rate*horizon/365)</f>
        <v>3004.9315068493152</v>
      </c>
      <c r="D27" s="3" t="s">
        <v>3</v>
      </c>
      <c r="E27" s="17">
        <f>C28-E26</f>
        <v>2012.3287671232883</v>
      </c>
    </row>
    <row r="28" spans="1:5" ht="15" thickBot="1" x14ac:dyDescent="0.4">
      <c r="B28" s="6"/>
      <c r="C28" s="15">
        <f>SUM(C26:C27)</f>
        <v>9012.3287671232883</v>
      </c>
      <c r="D28" s="7"/>
      <c r="E28" s="18">
        <f>SUM(E26:E27)</f>
        <v>9012.3287671232883</v>
      </c>
    </row>
    <row r="30" spans="1:5" x14ac:dyDescent="0.35">
      <c r="B30" t="s">
        <v>5</v>
      </c>
      <c r="C30" s="12">
        <f>E27/E26</f>
        <v>0.28747553816046978</v>
      </c>
      <c r="D30" t="str">
        <f ca="1">_xlfn.FORMULATEXT(C30)</f>
        <v>=E27/E26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3498-B6CF-468D-876F-88EE24FD1612}">
  <dimension ref="A2:E10"/>
  <sheetViews>
    <sheetView zoomScale="175" zoomScaleNormal="175" workbookViewId="0"/>
  </sheetViews>
  <sheetFormatPr defaultRowHeight="14.5" x14ac:dyDescent="0.35"/>
  <cols>
    <col min="1" max="1" width="8" customWidth="1"/>
    <col min="2" max="2" width="23.453125" customWidth="1"/>
    <col min="3" max="3" width="16.36328125" customWidth="1"/>
    <col min="4" max="4" width="23.453125" customWidth="1"/>
    <col min="5" max="5" width="16.36328125" customWidth="1"/>
  </cols>
  <sheetData>
    <row r="2" spans="1:5" x14ac:dyDescent="0.35">
      <c r="B2" s="23" t="s">
        <v>17</v>
      </c>
      <c r="C2" s="22">
        <v>1.5</v>
      </c>
    </row>
    <row r="3" spans="1:5" x14ac:dyDescent="0.35">
      <c r="B3" s="23" t="s">
        <v>18</v>
      </c>
      <c r="C3" s="22">
        <v>95.06</v>
      </c>
    </row>
    <row r="4" spans="1:5" x14ac:dyDescent="0.35">
      <c r="B4" s="23" t="s">
        <v>19</v>
      </c>
      <c r="C4" s="22">
        <v>81.81</v>
      </c>
    </row>
    <row r="5" spans="1:5" x14ac:dyDescent="0.35">
      <c r="A5" s="23"/>
    </row>
    <row r="6" spans="1:5" ht="15" thickBot="1" x14ac:dyDescent="0.4">
      <c r="B6" s="24" t="s">
        <v>22</v>
      </c>
      <c r="C6" s="24"/>
      <c r="D6" s="24"/>
      <c r="E6" s="24"/>
    </row>
    <row r="7" spans="1:5" x14ac:dyDescent="0.35">
      <c r="B7" s="8" t="s">
        <v>0</v>
      </c>
      <c r="C7" s="9"/>
      <c r="D7" s="10" t="s">
        <v>1</v>
      </c>
      <c r="E7" s="11"/>
    </row>
    <row r="8" spans="1:5" x14ac:dyDescent="0.35">
      <c r="B8" s="4" t="s">
        <v>20</v>
      </c>
      <c r="C8" s="30">
        <f>E10-C9</f>
        <v>-60.78</v>
      </c>
      <c r="D8" s="2"/>
      <c r="E8" s="16">
        <f>E3*(1+C6)</f>
        <v>0</v>
      </c>
    </row>
    <row r="9" spans="1:5" x14ac:dyDescent="0.35">
      <c r="B9" s="5" t="s">
        <v>21</v>
      </c>
      <c r="C9" s="25">
        <f>ratio*palm</f>
        <v>142.59</v>
      </c>
      <c r="D9" s="3" t="s">
        <v>23</v>
      </c>
      <c r="E9" s="29">
        <f>_3com</f>
        <v>81.81</v>
      </c>
    </row>
    <row r="10" spans="1:5" ht="15" thickBot="1" x14ac:dyDescent="0.4">
      <c r="B10" s="6"/>
      <c r="C10" s="26">
        <f>SUM(C8:C9)</f>
        <v>81.81</v>
      </c>
      <c r="D10" s="27"/>
      <c r="E10" s="28">
        <f>SUM(E8:E9)</f>
        <v>81.81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Shorting</vt:lpstr>
      <vt:lpstr>Palm-3Com</vt:lpstr>
      <vt:lpstr>_3com</vt:lpstr>
      <vt:lpstr>horizon</vt:lpstr>
      <vt:lpstr>interest_rate</vt:lpstr>
      <vt:lpstr>lending_fee</vt:lpstr>
      <vt:lpstr>palm</vt:lpstr>
      <vt:lpstr>rate</vt:lpstr>
      <vt:lpstr>ratio</vt:lpstr>
      <vt:lpstr>rebate_rate</vt:lpstr>
      <vt:lpstr>return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Crotty</dc:creator>
  <cp:lastModifiedBy>Kevin P Crotty</cp:lastModifiedBy>
  <dcterms:created xsi:type="dcterms:W3CDTF">2023-02-13T20:50:41Z</dcterms:created>
  <dcterms:modified xsi:type="dcterms:W3CDTF">2023-02-15T21:31:28Z</dcterms:modified>
</cp:coreProperties>
</file>