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Kevin\busi448\excel\"/>
    </mc:Choice>
  </mc:AlternateContent>
  <xr:revisionPtr revIDLastSave="0" documentId="13_ncr:1_{A0966C76-98D3-49FC-804C-BF3463A9DADE}" xr6:coauthVersionLast="47" xr6:coauthVersionMax="47" xr10:uidLastSave="{00000000-0000-0000-0000-000000000000}"/>
  <bookViews>
    <workbookView xWindow="-110" yWindow="-110" windowWidth="25820" windowHeight="14620" tabRatio="787" xr2:uid="{00000000-000D-0000-FFFF-FFFF00000000}"/>
  </bookViews>
  <sheets>
    <sheet name="Frontier" sheetId="21" r:id="rId1"/>
    <sheet name="5.5.2 MCSI MktCaps" sheetId="32" state="hidden" r:id="rId2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Frontier!$C$17:$E$17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Frontier!$F$17</definedName>
    <definedName name="solver_lhs2" localSheetId="0" hidden="1">Frontier!$G$17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Frontier!$I$17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Frontier!$B$17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SMkt">#REF!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21" l="1" a="1"/>
  <c r="H27" i="21" s="1"/>
  <c r="I27" i="21" s="1"/>
  <c r="G27" i="21"/>
  <c r="F27" i="21"/>
  <c r="H26" i="21" a="1"/>
  <c r="H26" i="21" s="1"/>
  <c r="I26" i="21" s="1"/>
  <c r="G26" i="21"/>
  <c r="F26" i="21"/>
  <c r="H25" i="21" a="1"/>
  <c r="H25" i="21" s="1"/>
  <c r="I25" i="21" s="1"/>
  <c r="G25" i="21"/>
  <c r="F25" i="21"/>
  <c r="H24" i="21" a="1"/>
  <c r="H24" i="21" s="1"/>
  <c r="I24" i="21" s="1"/>
  <c r="G24" i="21"/>
  <c r="F24" i="21"/>
  <c r="H23" i="21" a="1"/>
  <c r="H23" i="21" s="1"/>
  <c r="I23" i="21" s="1"/>
  <c r="G23" i="21"/>
  <c r="F23" i="21"/>
  <c r="J24" i="21" l="1"/>
  <c r="J23" i="21"/>
  <c r="J25" i="21"/>
  <c r="J27" i="21"/>
  <c r="J26" i="21"/>
  <c r="D7" i="32"/>
  <c r="H35" i="21" a="1"/>
  <c r="H35" i="21" s="1"/>
  <c r="I35" i="21" s="1"/>
  <c r="G35" i="21"/>
  <c r="F35" i="21"/>
  <c r="H34" i="21" a="1"/>
  <c r="H34" i="21" s="1"/>
  <c r="I34" i="21" s="1"/>
  <c r="G34" i="21"/>
  <c r="F34" i="21"/>
  <c r="H33" i="21" a="1"/>
  <c r="H33" i="21" s="1"/>
  <c r="I33" i="21" s="1"/>
  <c r="G33" i="21"/>
  <c r="F33" i="21"/>
  <c r="H32" i="21" a="1"/>
  <c r="H32" i="21" s="1"/>
  <c r="I32" i="21" s="1"/>
  <c r="G32" i="21"/>
  <c r="F32" i="21"/>
  <c r="H31" i="21" a="1"/>
  <c r="H31" i="21" s="1"/>
  <c r="I31" i="21" s="1"/>
  <c r="G31" i="21"/>
  <c r="F31" i="21"/>
  <c r="H19" i="21"/>
  <c r="G18" i="21"/>
  <c r="J33" i="21" l="1"/>
  <c r="J32" i="21"/>
  <c r="J31" i="21"/>
  <c r="J35" i="21"/>
  <c r="G17" i="21"/>
  <c r="J34" i="21"/>
  <c r="H17" i="21" a="1"/>
  <c r="H17" i="21" s="1"/>
  <c r="I17" i="21" s="1"/>
  <c r="E6" i="32" l="1"/>
  <c r="E5" i="32"/>
  <c r="E4" i="32"/>
  <c r="E7" i="32" s="1"/>
  <c r="J17" i="21"/>
  <c r="F17" i="21"/>
</calcChain>
</file>

<file path=xl/sharedStrings.xml><?xml version="1.0" encoding="utf-8"?>
<sst xmlns="http://schemas.openxmlformats.org/spreadsheetml/2006/main" count="54" uniqueCount="25">
  <si>
    <t>Domestic Equity</t>
  </si>
  <si>
    <t>Developed Int'l</t>
  </si>
  <si>
    <t>Emerging Market</t>
  </si>
  <si>
    <t>Covariance Matrix</t>
  </si>
  <si>
    <t>Portfolio Weights</t>
  </si>
  <si>
    <t>Risk-free Rate</t>
  </si>
  <si>
    <t>Portfolio SD</t>
  </si>
  <si>
    <t>Expected Return</t>
  </si>
  <si>
    <t>Return Standard Deviation</t>
  </si>
  <si>
    <t>Portfolio E[r]</t>
  </si>
  <si>
    <t>Portfolio Var</t>
  </si>
  <si>
    <t>Portfolio SR</t>
  </si>
  <si>
    <t>Target E[r]</t>
  </si>
  <si>
    <t>Finding Efficient Frontier Using Solver</t>
  </si>
  <si>
    <t>Sum of Weights</t>
  </si>
  <si>
    <t>MV Weights</t>
  </si>
  <si>
    <t>Developed Market ex-US</t>
  </si>
  <si>
    <t>Emerging Markets</t>
  </si>
  <si>
    <t>MSCI World Index Market Caps, April 30, 2020</t>
  </si>
  <si>
    <t>Asset:</t>
  </si>
  <si>
    <t>(Trillions of dollars)</t>
  </si>
  <si>
    <t>US Market</t>
  </si>
  <si>
    <t>Market Capitalization</t>
  </si>
  <si>
    <t>Unconstrained Frontier</t>
  </si>
  <si>
    <t>Constrained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</si>
</sst>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%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/>
    <xf numFmtId="9" fontId="0" fillId="0" borderId="0" xfId="0" applyNumberFormat="1"/>
    <xf numFmtId="165" fontId="3" fillId="0" borderId="0" xfId="0" applyNumberFormat="1" applyFont="1"/>
    <xf numFmtId="166" fontId="0" fillId="0" borderId="0" xfId="0" applyNumberFormat="1"/>
    <xf numFmtId="0" fontId="0" fillId="0" borderId="0" xfId="0" applyAlignment="1">
      <alignment wrapText="1"/>
    </xf>
    <xf numFmtId="9" fontId="4" fillId="0" borderId="0" xfId="0" applyNumberFormat="1" applyFont="1"/>
    <xf numFmtId="0" fontId="0" fillId="0" borderId="6" xfId="0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66" fontId="0" fillId="0" borderId="2" xfId="0" applyNumberFormat="1" applyBorder="1"/>
    <xf numFmtId="165" fontId="0" fillId="0" borderId="2" xfId="0" applyNumberFormat="1" applyBorder="1"/>
    <xf numFmtId="166" fontId="0" fillId="0" borderId="7" xfId="0" applyNumberFormat="1" applyBorder="1"/>
    <xf numFmtId="165" fontId="0" fillId="0" borderId="7" xfId="0" applyNumberFormat="1" applyBorder="1"/>
    <xf numFmtId="0" fontId="0" fillId="0" borderId="12" xfId="0" applyBorder="1" applyAlignment="1">
      <alignment wrapText="1"/>
    </xf>
    <xf numFmtId="167" fontId="0" fillId="0" borderId="0" xfId="0" applyNumberFormat="1"/>
    <xf numFmtId="0" fontId="0" fillId="0" borderId="12" xfId="0" applyBorder="1"/>
    <xf numFmtId="165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9" fontId="0" fillId="0" borderId="12" xfId="0" applyNumberFormat="1" applyBorder="1"/>
    <xf numFmtId="166" fontId="5" fillId="0" borderId="9" xfId="0" applyNumberFormat="1" applyFont="1" applyBorder="1"/>
    <xf numFmtId="166" fontId="5" fillId="0" borderId="10" xfId="0" applyNumberFormat="1" applyFont="1" applyBorder="1"/>
    <xf numFmtId="166" fontId="5" fillId="0" borderId="13" xfId="0" applyNumberFormat="1" applyFont="1" applyBorder="1"/>
    <xf numFmtId="166" fontId="5" fillId="0" borderId="14" xfId="0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165" fontId="5" fillId="0" borderId="9" xfId="0" applyNumberFormat="1" applyFont="1" applyBorder="1"/>
    <xf numFmtId="165" fontId="5" fillId="0" borderId="10" xfId="0" applyNumberFormat="1" applyFont="1" applyBorder="1"/>
    <xf numFmtId="165" fontId="5" fillId="0" borderId="13" xfId="0" applyNumberFormat="1" applyFont="1" applyBorder="1"/>
    <xf numFmtId="165" fontId="5" fillId="0" borderId="11" xfId="0" applyNumberFormat="1" applyFont="1" applyBorder="1"/>
    <xf numFmtId="165" fontId="5" fillId="0" borderId="0" xfId="0" applyNumberFormat="1" applyFont="1"/>
    <xf numFmtId="165" fontId="5" fillId="0" borderId="5" xfId="0" applyNumberFormat="1" applyFont="1" applyBorder="1"/>
    <xf numFmtId="165" fontId="5" fillId="0" borderId="14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9" fontId="5" fillId="0" borderId="1" xfId="0" applyNumberFormat="1" applyFont="1" applyBorder="1"/>
    <xf numFmtId="9" fontId="5" fillId="0" borderId="4" xfId="0" applyNumberFormat="1" applyFont="1" applyBorder="1"/>
    <xf numFmtId="9" fontId="5" fillId="0" borderId="6" xfId="0" applyNumberFormat="1" applyFont="1" applyBorder="1"/>
    <xf numFmtId="166" fontId="5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66" fontId="5" fillId="0" borderId="1" xfId="0" applyNumberFormat="1" applyFont="1" applyBorder="1"/>
    <xf numFmtId="166" fontId="5" fillId="0" borderId="4" xfId="0" applyNumberFormat="1" applyFont="1" applyBorder="1"/>
    <xf numFmtId="166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Frontier!$I$31:$I$35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Frontier!$G$31:$G$35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7-4878-B291-779F3E3322F1}"/>
            </c:ext>
          </c:extLst>
        </c:ser>
        <c:ser>
          <c:idx val="0"/>
          <c:order val="1"/>
          <c:tx>
            <c:v>Constrained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Frontier!$I$23:$I$27</c:f>
              <c:numCache>
                <c:formatCode>0.0%</c:formatCode>
                <c:ptCount val="5"/>
                <c:pt idx="0">
                  <c:v>0.14999999686346976</c:v>
                </c:pt>
                <c:pt idx="1">
                  <c:v>0.15125824574973443</c:v>
                </c:pt>
                <c:pt idx="2">
                  <c:v>0.16529207946809793</c:v>
                </c:pt>
                <c:pt idx="3">
                  <c:v>0.18481792367063865</c:v>
                </c:pt>
                <c:pt idx="4">
                  <c:v>0.21000000031822841</c:v>
                </c:pt>
              </c:numCache>
            </c:numRef>
          </c:xVal>
          <c:yVal>
            <c:numRef>
              <c:f>Frontier!$G$23:$G$27</c:f>
              <c:numCache>
                <c:formatCode>0.0%</c:formatCode>
                <c:ptCount val="5"/>
                <c:pt idx="0">
                  <c:v>5.9999991635884722E-2</c:v>
                </c:pt>
                <c:pt idx="1">
                  <c:v>6.5000000214817416E-2</c:v>
                </c:pt>
                <c:pt idx="2">
                  <c:v>7.0000000641734117E-2</c:v>
                </c:pt>
                <c:pt idx="3">
                  <c:v>7.5000069771653771E-2</c:v>
                </c:pt>
                <c:pt idx="4">
                  <c:v>8.0000000121229875E-2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EB4-9DB2-69515157F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0"/>
  <sheetViews>
    <sheetView tabSelected="1" zoomScale="120" zoomScaleNormal="120" workbookViewId="0"/>
  </sheetViews>
  <sheetFormatPr defaultRowHeight="14.5" x14ac:dyDescent="0.35"/>
  <cols>
    <col min="1" max="1" width="5" customWidth="1"/>
    <col min="2" max="2" width="22.1796875" customWidth="1"/>
    <col min="3" max="12" width="11.81640625" customWidth="1"/>
  </cols>
  <sheetData>
    <row r="1" spans="1:11" x14ac:dyDescent="0.35">
      <c r="A1" s="5" t="s">
        <v>13</v>
      </c>
    </row>
    <row r="2" spans="1:11" ht="15" thickBot="1" x14ac:dyDescent="0.4"/>
    <row r="3" spans="1:11" ht="29" x14ac:dyDescent="0.35">
      <c r="B3" s="6" t="s">
        <v>19</v>
      </c>
      <c r="C3" s="25" t="s">
        <v>0</v>
      </c>
      <c r="D3" s="25" t="s">
        <v>1</v>
      </c>
      <c r="E3" s="26" t="s">
        <v>2</v>
      </c>
    </row>
    <row r="4" spans="1:11" x14ac:dyDescent="0.35">
      <c r="B4" s="7" t="s">
        <v>7</v>
      </c>
      <c r="C4" s="34">
        <v>0.06</v>
      </c>
      <c r="D4" s="35">
        <v>6.5000000000000002E-2</v>
      </c>
      <c r="E4" s="36">
        <v>0.08</v>
      </c>
    </row>
    <row r="5" spans="1:11" ht="15" thickBot="1" x14ac:dyDescent="0.4">
      <c r="B5" s="13" t="s">
        <v>8</v>
      </c>
      <c r="C5" s="37">
        <v>0.15</v>
      </c>
      <c r="D5" s="38">
        <v>0.16500000000000001</v>
      </c>
      <c r="E5" s="39">
        <v>0.21</v>
      </c>
    </row>
    <row r="6" spans="1:11" ht="15" thickBot="1" x14ac:dyDescent="0.4">
      <c r="C6" s="1"/>
      <c r="D6" s="1"/>
      <c r="E6" s="1"/>
    </row>
    <row r="7" spans="1:11" ht="29" x14ac:dyDescent="0.35">
      <c r="B7" s="14" t="s">
        <v>3</v>
      </c>
      <c r="C7" s="25" t="s">
        <v>0</v>
      </c>
      <c r="D7" s="25" t="s">
        <v>1</v>
      </c>
      <c r="E7" s="26" t="s">
        <v>2</v>
      </c>
      <c r="H7" s="11"/>
    </row>
    <row r="8" spans="1:11" x14ac:dyDescent="0.35">
      <c r="B8" s="15" t="s">
        <v>0</v>
      </c>
      <c r="C8" s="40">
        <v>2.2499999999999999E-2</v>
      </c>
      <c r="D8" s="41">
        <v>1.8562499999999999E-2</v>
      </c>
      <c r="E8" s="42">
        <v>2.3624999999999997E-2</v>
      </c>
      <c r="I8" s="3"/>
      <c r="J8" s="3"/>
      <c r="K8" s="3"/>
    </row>
    <row r="9" spans="1:11" x14ac:dyDescent="0.35">
      <c r="B9" s="15" t="s">
        <v>1</v>
      </c>
      <c r="C9" s="43">
        <v>1.8562499999999999E-2</v>
      </c>
      <c r="D9" s="44">
        <v>2.7225000000000003E-2</v>
      </c>
      <c r="E9" s="45">
        <v>2.59875E-2</v>
      </c>
      <c r="I9" s="3"/>
      <c r="J9" s="3"/>
      <c r="K9" s="3"/>
    </row>
    <row r="10" spans="1:11" ht="15" thickBot="1" x14ac:dyDescent="0.4">
      <c r="B10" s="16" t="s">
        <v>2</v>
      </c>
      <c r="C10" s="46">
        <v>2.3624999999999997E-2</v>
      </c>
      <c r="D10" s="47">
        <v>2.59875E-2</v>
      </c>
      <c r="E10" s="48">
        <v>4.4099999999999993E-2</v>
      </c>
      <c r="I10" s="3"/>
      <c r="J10" s="3"/>
      <c r="K10" s="3"/>
    </row>
    <row r="12" spans="1:11" x14ac:dyDescent="0.35">
      <c r="B12" t="s">
        <v>5</v>
      </c>
      <c r="C12" s="52">
        <v>0.01</v>
      </c>
      <c r="J12" s="3"/>
    </row>
    <row r="13" spans="1:11" x14ac:dyDescent="0.35">
      <c r="C13" s="9"/>
      <c r="J13" s="3"/>
    </row>
    <row r="14" spans="1:11" x14ac:dyDescent="0.35">
      <c r="C14" s="9"/>
      <c r="J14" s="3"/>
    </row>
    <row r="15" spans="1:11" x14ac:dyDescent="0.35">
      <c r="C15" s="53" t="s">
        <v>4</v>
      </c>
      <c r="D15" s="53"/>
      <c r="E15" s="53"/>
      <c r="J15" s="3"/>
    </row>
    <row r="16" spans="1:11" ht="29" x14ac:dyDescent="0.35">
      <c r="B16" s="29" t="s">
        <v>12</v>
      </c>
      <c r="C16" s="28" t="s">
        <v>0</v>
      </c>
      <c r="D16" s="28" t="s">
        <v>1</v>
      </c>
      <c r="E16" s="28" t="s">
        <v>2</v>
      </c>
      <c r="F16" s="28" t="s">
        <v>14</v>
      </c>
      <c r="G16" s="28" t="s">
        <v>9</v>
      </c>
      <c r="H16" s="28" t="s">
        <v>10</v>
      </c>
      <c r="I16" s="28" t="s">
        <v>6</v>
      </c>
      <c r="J16" s="28" t="s">
        <v>11</v>
      </c>
      <c r="K16" s="3"/>
    </row>
    <row r="17" spans="2:13" x14ac:dyDescent="0.35">
      <c r="B17" s="52">
        <v>7.4999999999999997E-2</v>
      </c>
      <c r="C17" s="12">
        <v>3.0339746311497807E-2</v>
      </c>
      <c r="D17" s="12">
        <v>0.29287568217924009</v>
      </c>
      <c r="E17" s="12">
        <v>0.67678457064141628</v>
      </c>
      <c r="F17" s="10">
        <f>SUM(C17:E17)</f>
        <v>0.9999999991321542</v>
      </c>
      <c r="G17" s="10">
        <f>SUMPRODUCT(C17:E17,$C$4:$E$4)</f>
        <v>7.5000069771653771E-2</v>
      </c>
      <c r="H17" s="3">
        <f t="array" ref="H17">MMULT(C17:E17,MMULT($C$8:$E$10,TRANSPOSE(C17:E17)))</f>
        <v>3.4157664909926014E-2</v>
      </c>
      <c r="I17" s="10">
        <f t="shared" ref="I17" si="0">SQRT(H17)</f>
        <v>0.18481792367063865</v>
      </c>
      <c r="J17" s="2">
        <f>(G17-$C$12)/I17</f>
        <v>0.35169786826243898</v>
      </c>
      <c r="K17" s="3"/>
    </row>
    <row r="18" spans="2:13" x14ac:dyDescent="0.35">
      <c r="C18" s="9"/>
      <c r="G18" t="str">
        <f ca="1">_xlfn.FORMULATEXT(G17)</f>
        <v>=SUMPRODUCT(C17:E17,$C$4:$E$4)</v>
      </c>
      <c r="K18" s="3"/>
    </row>
    <row r="19" spans="2:13" x14ac:dyDescent="0.35">
      <c r="C19" s="9"/>
      <c r="H19" t="str">
        <f ca="1">_xlfn.FORMULATEXT(H17)</f>
        <v>{=MMULT(C17:E17,MMULT($C$8:$E$10,TRANSPOSE(C17:E17)))}</v>
      </c>
      <c r="K19" s="3"/>
    </row>
    <row r="20" spans="2:13" x14ac:dyDescent="0.35">
      <c r="C20" s="9"/>
      <c r="K20" s="3"/>
    </row>
    <row r="21" spans="2:13" x14ac:dyDescent="0.35">
      <c r="B21" s="5" t="s">
        <v>24</v>
      </c>
      <c r="C21" s="54" t="s">
        <v>4</v>
      </c>
      <c r="D21" s="54"/>
      <c r="E21" s="54"/>
      <c r="K21" s="3"/>
    </row>
    <row r="22" spans="2:13" ht="29.5" thickBot="1" x14ac:dyDescent="0.4">
      <c r="B22" s="5" t="s">
        <v>12</v>
      </c>
      <c r="C22" s="27" t="s">
        <v>0</v>
      </c>
      <c r="D22" s="27" t="s">
        <v>1</v>
      </c>
      <c r="E22" s="27" t="s">
        <v>2</v>
      </c>
      <c r="F22" s="27" t="s">
        <v>14</v>
      </c>
      <c r="G22" s="27" t="s">
        <v>9</v>
      </c>
      <c r="H22" s="27" t="s">
        <v>10</v>
      </c>
      <c r="I22" s="27" t="s">
        <v>6</v>
      </c>
      <c r="J22" s="27" t="s">
        <v>11</v>
      </c>
      <c r="K22" s="3"/>
    </row>
    <row r="23" spans="2:13" x14ac:dyDescent="0.35">
      <c r="B23" s="55">
        <v>0.06</v>
      </c>
      <c r="C23" s="17">
        <v>1.000000418205818</v>
      </c>
      <c r="D23" s="17">
        <v>0</v>
      </c>
      <c r="E23" s="17">
        <v>-4.1820580441464223E-7</v>
      </c>
      <c r="F23" s="17">
        <f>SUM(C23:E23)</f>
        <v>1.0000000000000135</v>
      </c>
      <c r="G23" s="17">
        <f>SUMPRODUCT(C23:E23,$C$4:$E$4)</f>
        <v>5.9999991635884722E-2</v>
      </c>
      <c r="H23" s="18">
        <f t="array" ref="H23">MMULT(C23:E23,MMULT($C$8:$E$10,TRANSPOSE(C23:E23)))</f>
        <v>2.2499999059040935E-2</v>
      </c>
      <c r="I23" s="17">
        <f t="shared" ref="I23:I27" si="1">SQRT(H23)</f>
        <v>0.14999999686346976</v>
      </c>
      <c r="J23" s="30">
        <f>(G23-$C$12)/I23</f>
        <v>0.33333328454263095</v>
      </c>
      <c r="K23" s="3"/>
    </row>
    <row r="24" spans="2:13" x14ac:dyDescent="0.35">
      <c r="B24" s="56">
        <v>6.5000000000000002E-2</v>
      </c>
      <c r="C24" s="10">
        <v>0.47889187358957924</v>
      </c>
      <c r="D24" s="10">
        <v>0.36147754681264843</v>
      </c>
      <c r="E24" s="10">
        <v>0.1596305907077564</v>
      </c>
      <c r="F24" s="10">
        <f t="shared" ref="F24:F27" si="2">SUM(C24:E24)</f>
        <v>1.000000011109984</v>
      </c>
      <c r="G24" s="10">
        <f>SUMPRODUCT(C24:E24,$C$4:$E$4)</f>
        <v>6.5000000214817416E-2</v>
      </c>
      <c r="H24" s="3">
        <f t="array" ref="H24">MMULT(C24:E24,MMULT($C$8:$E$10,TRANSPOSE(C24:E24)))</f>
        <v>2.2879056907287049E-2</v>
      </c>
      <c r="I24" s="10">
        <f t="shared" si="1"/>
        <v>0.15125824574973443</v>
      </c>
      <c r="J24" s="31">
        <f>(G24-$C$12)/I24</f>
        <v>0.36361654164506257</v>
      </c>
      <c r="K24" s="3"/>
    </row>
    <row r="25" spans="2:13" x14ac:dyDescent="0.35">
      <c r="B25" s="56">
        <v>7.0000000000000007E-2</v>
      </c>
      <c r="C25" s="10">
        <v>0.25461733757943034</v>
      </c>
      <c r="D25" s="10">
        <v>0.32717687668122369</v>
      </c>
      <c r="E25" s="10">
        <v>0.41820579253360951</v>
      </c>
      <c r="F25" s="10">
        <f t="shared" si="2"/>
        <v>1.0000000067942636</v>
      </c>
      <c r="G25" s="10">
        <f>SUMPRODUCT(C25:E25,$C$4:$E$4)</f>
        <v>7.0000000641734117E-2</v>
      </c>
      <c r="H25" s="3">
        <f t="array" ref="H25">MMULT(C25:E25,MMULT($C$8:$E$10,TRANSPOSE(C25:E25)))</f>
        <v>2.7321471534887998E-2</v>
      </c>
      <c r="I25" s="10">
        <f t="shared" si="1"/>
        <v>0.16529207946809793</v>
      </c>
      <c r="J25" s="31">
        <f t="shared" ref="J25:J27" si="3">(G25-$C$12)/I25</f>
        <v>0.36299380366446637</v>
      </c>
      <c r="K25" s="3"/>
    </row>
    <row r="26" spans="2:13" x14ac:dyDescent="0.35">
      <c r="B26" s="56">
        <v>7.4999999999999997E-2</v>
      </c>
      <c r="C26" s="10">
        <v>3.0339746311497807E-2</v>
      </c>
      <c r="D26" s="10">
        <v>0.29287568217924009</v>
      </c>
      <c r="E26" s="10">
        <v>0.67678457064141628</v>
      </c>
      <c r="F26" s="10">
        <f t="shared" si="2"/>
        <v>0.9999999991321542</v>
      </c>
      <c r="G26" s="10">
        <f>SUMPRODUCT(C26:E26,$C$4:$E$4)</f>
        <v>7.5000069771653771E-2</v>
      </c>
      <c r="H26" s="3">
        <f t="array" ref="H26">MMULT(C26:E26,MMULT($C$8:$E$10,TRANSPOSE(C26:E26)))</f>
        <v>3.4157664909926014E-2</v>
      </c>
      <c r="I26" s="10">
        <f t="shared" si="1"/>
        <v>0.18481792367063865</v>
      </c>
      <c r="J26" s="31">
        <f t="shared" si="3"/>
        <v>0.35169786826243898</v>
      </c>
      <c r="K26" s="3"/>
    </row>
    <row r="27" spans="2:13" ht="15" thickBot="1" x14ac:dyDescent="0.4">
      <c r="B27" s="57">
        <v>0.08</v>
      </c>
      <c r="C27" s="19">
        <v>0</v>
      </c>
      <c r="D27" s="19">
        <v>0</v>
      </c>
      <c r="E27" s="19">
        <v>1.0000000015153734</v>
      </c>
      <c r="F27" s="19">
        <f t="shared" si="2"/>
        <v>1.0000000015153734</v>
      </c>
      <c r="G27" s="19">
        <f>SUMPRODUCT(C27:E27,$C$4:$E$4)</f>
        <v>8.0000000121229875E-2</v>
      </c>
      <c r="H27" s="20">
        <f t="array" ref="H27">MMULT(C27:E27,MMULT($C$8:$E$10,TRANSPOSE(C27:E27)))</f>
        <v>4.4100000133655927E-2</v>
      </c>
      <c r="I27" s="19">
        <f t="shared" si="1"/>
        <v>0.21000000031822841</v>
      </c>
      <c r="J27" s="32">
        <f t="shared" si="3"/>
        <v>0.33333333340549404</v>
      </c>
      <c r="K27" s="3"/>
    </row>
    <row r="28" spans="2:13" x14ac:dyDescent="0.35">
      <c r="C28" s="9"/>
      <c r="K28" s="3"/>
    </row>
    <row r="29" spans="2:13" ht="29.15" customHeight="1" x14ac:dyDescent="0.35">
      <c r="B29" s="5" t="s">
        <v>23</v>
      </c>
      <c r="C29" s="54" t="s">
        <v>4</v>
      </c>
      <c r="D29" s="54"/>
      <c r="E29" s="54"/>
      <c r="K29" s="3"/>
    </row>
    <row r="30" spans="2:13" ht="29.5" thickBot="1" x14ac:dyDescent="0.4">
      <c r="B30" s="5" t="s">
        <v>12</v>
      </c>
      <c r="C30" s="27" t="s">
        <v>0</v>
      </c>
      <c r="D30" s="27" t="s">
        <v>1</v>
      </c>
      <c r="E30" s="27" t="s">
        <v>2</v>
      </c>
      <c r="F30" s="27" t="s">
        <v>14</v>
      </c>
      <c r="G30" s="27" t="s">
        <v>9</v>
      </c>
      <c r="H30" s="27" t="s">
        <v>10</v>
      </c>
      <c r="I30" s="27" t="s">
        <v>6</v>
      </c>
      <c r="J30" s="27" t="s">
        <v>11</v>
      </c>
      <c r="K30" s="24"/>
      <c r="L30" s="24"/>
      <c r="M30" s="24"/>
    </row>
    <row r="31" spans="2:13" x14ac:dyDescent="0.35">
      <c r="B31" s="49">
        <v>0.04</v>
      </c>
      <c r="C31" s="17">
        <v>1.600263852237225</v>
      </c>
      <c r="D31" s="17">
        <v>0.53298153035036611</v>
      </c>
      <c r="E31" s="17">
        <v>-1.1332453825875908</v>
      </c>
      <c r="F31" s="17">
        <f>SUM(C31:E31)</f>
        <v>1.0000000000000002</v>
      </c>
      <c r="G31" s="17">
        <f>SUMPRODUCT(C31:E31,$C$4:$E$4)</f>
        <v>4.0000000000000036E-2</v>
      </c>
      <c r="H31" s="18">
        <f t="array" ref="H31">MMULT(C31:E31,MMULT($C$8:$E$10,TRANSPOSE(C31:E31)))</f>
        <v>3.6571998680738779E-2</v>
      </c>
      <c r="I31" s="17">
        <f t="shared" ref="I31:I35" si="4">SQRT(H31)</f>
        <v>0.19123806807416452</v>
      </c>
      <c r="J31" s="30">
        <f>(G31-$C$12)/I31</f>
        <v>0.15687253224272094</v>
      </c>
    </row>
    <row r="32" spans="2:13" x14ac:dyDescent="0.35">
      <c r="B32" s="50">
        <v>0.05</v>
      </c>
      <c r="C32" s="10">
        <v>1.1517150832099716</v>
      </c>
      <c r="D32" s="10">
        <v>0.4643798802130194</v>
      </c>
      <c r="E32" s="10">
        <v>-0.61609496466541125</v>
      </c>
      <c r="F32" s="10">
        <f t="shared" ref="F32:F35" si="5">SUM(C32:E32)</f>
        <v>0.99999999875757983</v>
      </c>
      <c r="G32" s="10">
        <f>SUMPRODUCT(C32:E32,$C$4:$E$4)</f>
        <v>5.0000000033211645E-2</v>
      </c>
      <c r="H32" s="3">
        <f t="array" ref="H32">MMULT(C32:E32,MMULT($C$8:$E$10,TRANSPOSE(C32:E32)))</f>
        <v>2.3913819126756879E-2</v>
      </c>
      <c r="I32" s="10">
        <f t="shared" si="4"/>
        <v>0.15464093612868773</v>
      </c>
      <c r="J32" s="31">
        <f>(G32-$C$12)/I32</f>
        <v>0.25866372148655897</v>
      </c>
    </row>
    <row r="33" spans="2:10" x14ac:dyDescent="0.35">
      <c r="B33" s="50">
        <v>0.06</v>
      </c>
      <c r="C33" s="10">
        <v>0.70316395628866857</v>
      </c>
      <c r="D33" s="10">
        <v>0.39577805071614675</v>
      </c>
      <c r="E33" s="10">
        <v>-9.8942010546993947E-2</v>
      </c>
      <c r="F33" s="10">
        <f t="shared" si="5"/>
        <v>0.99999999645782134</v>
      </c>
      <c r="G33" s="10">
        <f>SUMPRODUCT(C33:E33,$C$4:$E$4)</f>
        <v>6.0000049830110133E-2</v>
      </c>
      <c r="H33" s="3">
        <f t="array" ref="H33">MMULT(C33:E33,MMULT($C$8:$E$10,TRANSPOSE(C33:E33)))</f>
        <v>2.0830318405330284E-2</v>
      </c>
      <c r="I33" s="10">
        <f t="shared" si="4"/>
        <v>0.1443271229025587</v>
      </c>
      <c r="J33" s="31">
        <f t="shared" ref="J33:J35" si="6">(G33-$C$12)/I33</f>
        <v>0.34643557513349216</v>
      </c>
    </row>
    <row r="34" spans="2:10" x14ac:dyDescent="0.35">
      <c r="B34" s="50">
        <v>7.0000000000000007E-2</v>
      </c>
      <c r="C34" s="10">
        <v>0.25461499443454877</v>
      </c>
      <c r="D34" s="10">
        <v>0.32717625434163738</v>
      </c>
      <c r="E34" s="10">
        <v>0.41820875984985223</v>
      </c>
      <c r="F34" s="10">
        <f t="shared" si="5"/>
        <v>1.0000000086260383</v>
      </c>
      <c r="G34" s="10">
        <f>SUMPRODUCT(C34:E34,$C$4:$E$4)</f>
        <v>7.0000056986267545E-2</v>
      </c>
      <c r="H34" s="3">
        <f t="array" ref="H34">MMULT(C34:E34,MMULT($C$8:$E$10,TRANSPOSE(C34:E34)))</f>
        <v>2.7321535038676473E-2</v>
      </c>
      <c r="I34" s="10">
        <f t="shared" si="4"/>
        <v>0.1652922715636653</v>
      </c>
      <c r="J34" s="31">
        <f t="shared" si="6"/>
        <v>0.36299372268689184</v>
      </c>
    </row>
    <row r="35" spans="2:10" ht="15" thickBot="1" x14ac:dyDescent="0.4">
      <c r="B35" s="51">
        <v>0.08</v>
      </c>
      <c r="C35" s="19">
        <v>-0.19393138834403548</v>
      </c>
      <c r="D35" s="19">
        <v>0.2585751671083491</v>
      </c>
      <c r="E35" s="19">
        <v>0.9353562167069287</v>
      </c>
      <c r="F35" s="19">
        <f t="shared" si="5"/>
        <v>0.9999999954712423</v>
      </c>
      <c r="G35" s="19">
        <f>SUMPRODUCT(C35:E35,$C$4:$E$4)</f>
        <v>7.9999999897954852E-2</v>
      </c>
      <c r="H35" s="20">
        <f t="array" ref="H35">MMULT(C35:E35,MMULT($C$8:$E$10,TRANSPOSE(C35:E35)))</f>
        <v>4.3387302260551854E-2</v>
      </c>
      <c r="I35" s="19">
        <f t="shared" si="4"/>
        <v>0.20829618878066841</v>
      </c>
      <c r="J35" s="32">
        <f t="shared" si="6"/>
        <v>0.33605991692754117</v>
      </c>
    </row>
    <row r="36" spans="2:10" x14ac:dyDescent="0.35">
      <c r="C36" s="10"/>
      <c r="D36" s="10"/>
      <c r="E36" s="10"/>
      <c r="G36" s="10"/>
      <c r="H36" s="3"/>
      <c r="I36" s="10"/>
      <c r="J36" s="3"/>
    </row>
    <row r="37" spans="2:10" x14ac:dyDescent="0.35">
      <c r="C37" s="10"/>
      <c r="D37" s="10"/>
      <c r="E37" s="10"/>
      <c r="G37" s="10"/>
      <c r="H37" s="3"/>
      <c r="I37" s="10"/>
      <c r="J37" s="3"/>
    </row>
    <row r="38" spans="2:10" x14ac:dyDescent="0.35">
      <c r="C38" s="10"/>
      <c r="D38" s="10"/>
      <c r="E38" s="10"/>
      <c r="G38" s="10"/>
      <c r="H38" s="3"/>
      <c r="I38" s="10"/>
      <c r="J38" s="3"/>
    </row>
    <row r="39" spans="2:10" x14ac:dyDescent="0.35">
      <c r="C39" s="10"/>
      <c r="D39" s="10"/>
      <c r="E39" s="10"/>
      <c r="G39" s="10"/>
      <c r="H39" s="3"/>
      <c r="I39" s="10"/>
      <c r="J39" s="3"/>
    </row>
    <row r="40" spans="2:10" x14ac:dyDescent="0.35">
      <c r="C40" s="10"/>
      <c r="D40" s="10"/>
      <c r="E40" s="10"/>
      <c r="G40" s="10"/>
      <c r="H40" s="3"/>
      <c r="I40" s="10"/>
      <c r="J40" s="3"/>
    </row>
    <row r="41" spans="2:10" x14ac:dyDescent="0.35">
      <c r="C41" s="10"/>
      <c r="D41" s="10"/>
      <c r="E41" s="10"/>
      <c r="G41" s="10"/>
      <c r="H41" s="3"/>
      <c r="I41" s="10"/>
      <c r="J41" s="3"/>
    </row>
    <row r="42" spans="2:10" x14ac:dyDescent="0.35">
      <c r="C42" s="10"/>
      <c r="D42" s="10"/>
      <c r="E42" s="10"/>
      <c r="G42" s="10"/>
      <c r="H42" s="3"/>
      <c r="I42" s="10"/>
      <c r="J42" s="3"/>
    </row>
    <row r="43" spans="2:10" x14ac:dyDescent="0.35">
      <c r="C43" s="10"/>
      <c r="D43" s="10"/>
      <c r="E43" s="10"/>
      <c r="G43" s="10"/>
      <c r="H43" s="3"/>
      <c r="I43" s="10"/>
      <c r="J43" s="3"/>
    </row>
    <row r="44" spans="2:10" x14ac:dyDescent="0.35">
      <c r="C44" s="10"/>
      <c r="D44" s="10"/>
      <c r="E44" s="10"/>
      <c r="G44" s="10"/>
      <c r="H44" s="3"/>
      <c r="I44" s="10"/>
      <c r="J44" s="3"/>
    </row>
    <row r="45" spans="2:10" x14ac:dyDescent="0.35">
      <c r="C45" s="10"/>
      <c r="D45" s="10"/>
      <c r="E45" s="10"/>
      <c r="G45" s="10"/>
      <c r="H45" s="3"/>
      <c r="I45" s="10"/>
      <c r="J45" s="3"/>
    </row>
    <row r="46" spans="2:10" x14ac:dyDescent="0.35">
      <c r="C46" s="10"/>
      <c r="D46" s="10"/>
      <c r="E46" s="10"/>
      <c r="G46" s="10"/>
      <c r="H46" s="3"/>
      <c r="I46" s="10"/>
      <c r="J46" s="3"/>
    </row>
    <row r="47" spans="2:10" x14ac:dyDescent="0.35">
      <c r="C47" s="10"/>
      <c r="D47" s="10"/>
      <c r="E47" s="10"/>
      <c r="G47" s="10"/>
      <c r="H47" s="3"/>
      <c r="I47" s="10"/>
      <c r="J47" s="3"/>
    </row>
    <row r="48" spans="2:10" x14ac:dyDescent="0.35">
      <c r="C48" s="10"/>
      <c r="D48" s="10"/>
      <c r="E48" s="10"/>
      <c r="G48" s="10"/>
      <c r="H48" s="3"/>
      <c r="I48" s="10"/>
      <c r="J48" s="3"/>
    </row>
    <row r="49" spans="3:10" x14ac:dyDescent="0.35">
      <c r="C49" s="10"/>
      <c r="D49" s="10"/>
      <c r="E49" s="10"/>
      <c r="G49" s="10"/>
      <c r="H49" s="3"/>
      <c r="I49" s="10"/>
      <c r="J49" s="3"/>
    </row>
    <row r="50" spans="3:10" x14ac:dyDescent="0.35">
      <c r="C50" s="10"/>
      <c r="D50" s="10"/>
      <c r="E50" s="10"/>
      <c r="G50" s="10"/>
      <c r="H50" s="3"/>
      <c r="I50" s="10"/>
      <c r="J50" s="3"/>
    </row>
    <row r="51" spans="3:10" x14ac:dyDescent="0.35">
      <c r="C51" s="10"/>
      <c r="D51" s="10"/>
      <c r="E51" s="10"/>
      <c r="G51" s="10"/>
      <c r="H51" s="3"/>
      <c r="I51" s="10"/>
      <c r="J51" s="3"/>
    </row>
    <row r="52" spans="3:10" x14ac:dyDescent="0.35">
      <c r="C52" s="10"/>
      <c r="D52" s="10"/>
      <c r="E52" s="10"/>
      <c r="G52" s="10"/>
      <c r="H52" s="3"/>
      <c r="I52" s="10"/>
      <c r="J52" s="3"/>
    </row>
    <row r="53" spans="3:10" x14ac:dyDescent="0.35">
      <c r="C53" s="10"/>
      <c r="D53" s="10"/>
      <c r="E53" s="10"/>
      <c r="G53" s="10"/>
      <c r="H53" s="3"/>
      <c r="I53" s="10"/>
      <c r="J53" s="3"/>
    </row>
    <row r="54" spans="3:10" x14ac:dyDescent="0.35">
      <c r="C54" s="10"/>
      <c r="D54" s="10"/>
      <c r="E54" s="10"/>
      <c r="G54" s="10"/>
      <c r="H54" s="3"/>
      <c r="I54" s="10"/>
      <c r="J54" s="3"/>
    </row>
    <row r="55" spans="3:10" x14ac:dyDescent="0.35">
      <c r="C55" s="10"/>
      <c r="D55" s="10"/>
      <c r="E55" s="10"/>
      <c r="G55" s="10"/>
      <c r="H55" s="3"/>
      <c r="I55" s="10"/>
      <c r="J55" s="3"/>
    </row>
    <row r="56" spans="3:10" x14ac:dyDescent="0.35">
      <c r="C56" s="10"/>
      <c r="D56" s="10"/>
      <c r="E56" s="10"/>
      <c r="G56" s="10"/>
      <c r="H56" s="3"/>
      <c r="I56" s="10"/>
      <c r="J56" s="3"/>
    </row>
    <row r="57" spans="3:10" x14ac:dyDescent="0.35">
      <c r="C57" s="10"/>
      <c r="D57" s="10"/>
      <c r="E57" s="10"/>
      <c r="G57" s="10"/>
      <c r="H57" s="3"/>
      <c r="I57" s="10"/>
      <c r="J57" s="3"/>
    </row>
    <row r="58" spans="3:10" x14ac:dyDescent="0.35">
      <c r="C58" s="10"/>
      <c r="D58" s="10"/>
      <c r="E58" s="10"/>
      <c r="G58" s="10"/>
      <c r="H58" s="3"/>
      <c r="I58" s="10"/>
      <c r="J58" s="3"/>
    </row>
    <row r="59" spans="3:10" x14ac:dyDescent="0.35">
      <c r="C59" s="10"/>
      <c r="D59" s="10"/>
      <c r="E59" s="10"/>
      <c r="G59" s="10"/>
      <c r="H59" s="3"/>
      <c r="I59" s="10"/>
      <c r="J59" s="3"/>
    </row>
    <row r="60" spans="3:10" x14ac:dyDescent="0.35">
      <c r="C60" s="10"/>
      <c r="D60" s="10"/>
      <c r="E60" s="10"/>
      <c r="G60" s="10"/>
      <c r="H60" s="3"/>
      <c r="I60" s="10"/>
      <c r="J60" s="3"/>
    </row>
    <row r="61" spans="3:10" x14ac:dyDescent="0.35">
      <c r="C61" s="10"/>
      <c r="D61" s="10"/>
      <c r="E61" s="10"/>
      <c r="G61" s="10"/>
      <c r="H61" s="3"/>
      <c r="I61" s="10"/>
      <c r="J61" s="3"/>
    </row>
    <row r="62" spans="3:10" x14ac:dyDescent="0.35">
      <c r="C62" s="10"/>
      <c r="D62" s="10"/>
      <c r="E62" s="10"/>
      <c r="G62" s="10"/>
      <c r="H62" s="3"/>
      <c r="I62" s="10"/>
      <c r="J62" s="3"/>
    </row>
    <row r="63" spans="3:10" x14ac:dyDescent="0.35">
      <c r="C63" s="10"/>
      <c r="D63" s="10"/>
      <c r="E63" s="10"/>
      <c r="G63" s="10"/>
      <c r="H63" s="3"/>
      <c r="I63" s="10"/>
      <c r="J63" s="3"/>
    </row>
    <row r="64" spans="3:10" x14ac:dyDescent="0.35">
      <c r="C64" s="10"/>
      <c r="D64" s="10"/>
      <c r="E64" s="10"/>
      <c r="G64" s="10"/>
      <c r="H64" s="3"/>
      <c r="I64" s="10"/>
      <c r="J64" s="3"/>
    </row>
    <row r="65" spans="3:10" x14ac:dyDescent="0.35">
      <c r="C65" s="10"/>
      <c r="D65" s="10"/>
      <c r="E65" s="10"/>
      <c r="G65" s="10"/>
      <c r="H65" s="3"/>
      <c r="I65" s="10"/>
      <c r="J65" s="3"/>
    </row>
    <row r="66" spans="3:10" x14ac:dyDescent="0.35">
      <c r="C66" s="10"/>
      <c r="D66" s="10"/>
      <c r="E66" s="10"/>
      <c r="G66" s="10"/>
      <c r="H66" s="3"/>
      <c r="I66" s="10"/>
      <c r="J66" s="3"/>
    </row>
    <row r="67" spans="3:10" x14ac:dyDescent="0.35">
      <c r="C67" s="10"/>
      <c r="D67" s="10"/>
      <c r="E67" s="10"/>
      <c r="G67" s="10"/>
      <c r="H67" s="3"/>
      <c r="I67" s="10"/>
      <c r="J67" s="3"/>
    </row>
    <row r="68" spans="3:10" x14ac:dyDescent="0.35">
      <c r="C68" s="10"/>
      <c r="D68" s="10"/>
      <c r="E68" s="10"/>
      <c r="G68" s="10"/>
      <c r="H68" s="3"/>
      <c r="I68" s="10"/>
      <c r="J68" s="3"/>
    </row>
    <row r="69" spans="3:10" x14ac:dyDescent="0.35">
      <c r="C69" s="10"/>
      <c r="D69" s="10"/>
      <c r="E69" s="10"/>
      <c r="G69" s="10"/>
      <c r="H69" s="3"/>
      <c r="I69" s="10"/>
      <c r="J69" s="3"/>
    </row>
    <row r="70" spans="3:10" x14ac:dyDescent="0.35">
      <c r="C70" s="10"/>
      <c r="D70" s="10"/>
      <c r="E70" s="10"/>
      <c r="G70" s="10"/>
      <c r="H70" s="3"/>
      <c r="I70" s="10"/>
      <c r="J70" s="3"/>
    </row>
    <row r="71" spans="3:10" x14ac:dyDescent="0.35">
      <c r="C71" s="10"/>
      <c r="D71" s="10"/>
      <c r="E71" s="10"/>
      <c r="G71" s="10"/>
      <c r="H71" s="3"/>
      <c r="I71" s="10"/>
      <c r="J71" s="3"/>
    </row>
    <row r="72" spans="3:10" x14ac:dyDescent="0.35">
      <c r="C72" s="10"/>
      <c r="D72" s="10"/>
      <c r="E72" s="10"/>
      <c r="G72" s="10"/>
      <c r="H72" s="3"/>
      <c r="I72" s="10"/>
      <c r="J72" s="3"/>
    </row>
    <row r="73" spans="3:10" x14ac:dyDescent="0.35">
      <c r="C73" s="10"/>
      <c r="D73" s="10"/>
      <c r="E73" s="10"/>
      <c r="G73" s="10"/>
      <c r="H73" s="3"/>
      <c r="I73" s="10"/>
      <c r="J73" s="3"/>
    </row>
    <row r="74" spans="3:10" x14ac:dyDescent="0.35">
      <c r="C74" s="10"/>
      <c r="D74" s="10"/>
      <c r="E74" s="10"/>
      <c r="G74" s="10"/>
      <c r="H74" s="3"/>
      <c r="I74" s="10"/>
      <c r="J74" s="3"/>
    </row>
    <row r="75" spans="3:10" x14ac:dyDescent="0.35">
      <c r="C75" s="10"/>
      <c r="D75" s="10"/>
      <c r="E75" s="10"/>
      <c r="G75" s="10"/>
      <c r="H75" s="3"/>
      <c r="I75" s="10"/>
      <c r="J75" s="3"/>
    </row>
    <row r="76" spans="3:10" x14ac:dyDescent="0.35">
      <c r="C76" s="10"/>
      <c r="D76" s="10"/>
      <c r="E76" s="10"/>
      <c r="G76" s="10"/>
      <c r="H76" s="3"/>
      <c r="I76" s="10"/>
      <c r="J76" s="3"/>
    </row>
    <row r="77" spans="3:10" x14ac:dyDescent="0.35">
      <c r="C77" s="10"/>
      <c r="D77" s="10"/>
      <c r="E77" s="10"/>
      <c r="G77" s="10"/>
      <c r="H77" s="3"/>
      <c r="I77" s="10"/>
      <c r="J77" s="3"/>
    </row>
    <row r="78" spans="3:10" x14ac:dyDescent="0.35">
      <c r="C78" s="10"/>
      <c r="D78" s="10"/>
      <c r="E78" s="10"/>
      <c r="G78" s="10"/>
      <c r="H78" s="3"/>
      <c r="I78" s="10"/>
      <c r="J78" s="3"/>
    </row>
    <row r="79" spans="3:10" x14ac:dyDescent="0.35">
      <c r="C79" s="10"/>
      <c r="D79" s="10"/>
      <c r="E79" s="10"/>
      <c r="G79" s="10"/>
      <c r="H79" s="3"/>
      <c r="I79" s="10"/>
      <c r="J79" s="3"/>
    </row>
    <row r="80" spans="3:10" x14ac:dyDescent="0.35">
      <c r="C80" s="10"/>
      <c r="D80" s="10"/>
      <c r="E80" s="10"/>
      <c r="G80" s="10"/>
      <c r="H80" s="3"/>
      <c r="I80" s="10"/>
      <c r="J80" s="3"/>
    </row>
    <row r="81" spans="3:10" x14ac:dyDescent="0.35">
      <c r="C81" s="10"/>
      <c r="D81" s="10"/>
      <c r="E81" s="10"/>
      <c r="G81" s="10"/>
      <c r="H81" s="3"/>
      <c r="I81" s="10"/>
      <c r="J81" s="3"/>
    </row>
    <row r="82" spans="3:10" x14ac:dyDescent="0.35">
      <c r="C82" s="10"/>
      <c r="D82" s="10"/>
      <c r="E82" s="10"/>
      <c r="G82" s="10"/>
      <c r="H82" s="3"/>
      <c r="I82" s="10"/>
      <c r="J82" s="3"/>
    </row>
    <row r="83" spans="3:10" x14ac:dyDescent="0.35">
      <c r="C83" s="10"/>
      <c r="D83" s="10"/>
      <c r="E83" s="10"/>
      <c r="G83" s="10"/>
      <c r="H83" s="3"/>
      <c r="I83" s="10"/>
      <c r="J83" s="3"/>
    </row>
    <row r="84" spans="3:10" x14ac:dyDescent="0.35">
      <c r="C84" s="10"/>
      <c r="D84" s="10"/>
      <c r="E84" s="10"/>
      <c r="G84" s="10"/>
      <c r="H84" s="3"/>
      <c r="I84" s="10"/>
      <c r="J84" s="3"/>
    </row>
    <row r="85" spans="3:10" x14ac:dyDescent="0.35">
      <c r="C85" s="10"/>
      <c r="D85" s="10"/>
      <c r="E85" s="10"/>
      <c r="G85" s="10"/>
      <c r="H85" s="3"/>
      <c r="I85" s="10"/>
      <c r="J85" s="3"/>
    </row>
    <row r="86" spans="3:10" x14ac:dyDescent="0.35">
      <c r="C86" s="10"/>
      <c r="D86" s="10"/>
      <c r="E86" s="10"/>
      <c r="G86" s="10"/>
      <c r="H86" s="3"/>
      <c r="I86" s="10"/>
      <c r="J86" s="3"/>
    </row>
    <row r="87" spans="3:10" x14ac:dyDescent="0.35">
      <c r="C87" s="10"/>
      <c r="D87" s="10"/>
      <c r="E87" s="10"/>
      <c r="G87" s="10"/>
      <c r="H87" s="3"/>
      <c r="I87" s="10"/>
      <c r="J87" s="3"/>
    </row>
    <row r="88" spans="3:10" x14ac:dyDescent="0.35">
      <c r="C88" s="10"/>
      <c r="D88" s="10"/>
      <c r="E88" s="10"/>
      <c r="G88" s="10"/>
      <c r="H88" s="3"/>
      <c r="I88" s="10"/>
      <c r="J88" s="3"/>
    </row>
    <row r="89" spans="3:10" x14ac:dyDescent="0.35">
      <c r="C89" s="10"/>
      <c r="D89" s="10"/>
      <c r="E89" s="10"/>
      <c r="G89" s="10"/>
      <c r="H89" s="3"/>
      <c r="I89" s="10"/>
      <c r="J89" s="3"/>
    </row>
    <row r="90" spans="3:10" x14ac:dyDescent="0.35">
      <c r="C90" s="10"/>
      <c r="D90" s="10"/>
      <c r="E90" s="10"/>
      <c r="G90" s="10"/>
      <c r="H90" s="3"/>
      <c r="I90" s="10"/>
      <c r="J90" s="3"/>
    </row>
    <row r="91" spans="3:10" x14ac:dyDescent="0.35">
      <c r="C91" s="10"/>
      <c r="D91" s="10"/>
      <c r="E91" s="10"/>
      <c r="G91" s="10"/>
      <c r="H91" s="3"/>
      <c r="I91" s="10"/>
      <c r="J91" s="3"/>
    </row>
    <row r="92" spans="3:10" x14ac:dyDescent="0.35">
      <c r="C92" s="10"/>
      <c r="D92" s="10"/>
      <c r="E92" s="10"/>
      <c r="G92" s="10"/>
      <c r="H92" s="3"/>
      <c r="I92" s="10"/>
      <c r="J92" s="3"/>
    </row>
    <row r="93" spans="3:10" x14ac:dyDescent="0.35">
      <c r="C93" s="10"/>
      <c r="D93" s="10"/>
      <c r="E93" s="10"/>
      <c r="G93" s="10"/>
      <c r="H93" s="3"/>
      <c r="I93" s="10"/>
      <c r="J93" s="3"/>
    </row>
    <row r="94" spans="3:10" x14ac:dyDescent="0.35">
      <c r="C94" s="10"/>
      <c r="D94" s="10"/>
      <c r="E94" s="10"/>
      <c r="G94" s="10"/>
      <c r="H94" s="3"/>
      <c r="I94" s="10"/>
      <c r="J94" s="3"/>
    </row>
    <row r="95" spans="3:10" x14ac:dyDescent="0.35">
      <c r="C95" s="10"/>
      <c r="D95" s="10"/>
      <c r="E95" s="10"/>
      <c r="G95" s="10"/>
      <c r="H95" s="3"/>
      <c r="I95" s="10"/>
      <c r="J95" s="3"/>
    </row>
    <row r="96" spans="3:10" x14ac:dyDescent="0.35">
      <c r="C96" s="10"/>
      <c r="D96" s="10"/>
      <c r="E96" s="10"/>
      <c r="G96" s="10"/>
      <c r="H96" s="3"/>
      <c r="I96" s="10"/>
      <c r="J96" s="3"/>
    </row>
    <row r="97" spans="3:10" x14ac:dyDescent="0.35">
      <c r="C97" s="10"/>
      <c r="D97" s="10"/>
      <c r="E97" s="10"/>
      <c r="G97" s="10"/>
      <c r="H97" s="3"/>
      <c r="I97" s="10"/>
      <c r="J97" s="3"/>
    </row>
    <row r="98" spans="3:10" x14ac:dyDescent="0.35">
      <c r="C98" s="10"/>
      <c r="D98" s="10"/>
      <c r="E98" s="10"/>
      <c r="G98" s="10"/>
      <c r="H98" s="3"/>
      <c r="I98" s="10"/>
      <c r="J98" s="3"/>
    </row>
    <row r="99" spans="3:10" x14ac:dyDescent="0.35">
      <c r="C99" s="10"/>
      <c r="D99" s="10"/>
      <c r="E99" s="10"/>
      <c r="G99" s="10"/>
      <c r="H99" s="3"/>
      <c r="I99" s="10"/>
      <c r="J99" s="3"/>
    </row>
    <row r="100" spans="3:10" x14ac:dyDescent="0.35">
      <c r="C100" s="10"/>
      <c r="D100" s="10"/>
      <c r="E100" s="10"/>
      <c r="G100" s="10"/>
      <c r="H100" s="3"/>
      <c r="I100" s="10"/>
      <c r="J100" s="3"/>
    </row>
    <row r="101" spans="3:10" x14ac:dyDescent="0.35">
      <c r="C101" s="10"/>
      <c r="D101" s="10"/>
      <c r="E101" s="10"/>
      <c r="G101" s="10"/>
      <c r="H101" s="3"/>
      <c r="I101" s="10"/>
      <c r="J101" s="3"/>
    </row>
    <row r="102" spans="3:10" x14ac:dyDescent="0.35">
      <c r="C102" s="10"/>
      <c r="D102" s="10"/>
      <c r="E102" s="10"/>
      <c r="G102" s="10"/>
      <c r="H102" s="3"/>
      <c r="I102" s="10"/>
      <c r="J102" s="3"/>
    </row>
    <row r="103" spans="3:10" x14ac:dyDescent="0.35">
      <c r="C103" s="10"/>
      <c r="D103" s="10"/>
      <c r="E103" s="10"/>
      <c r="G103" s="10"/>
      <c r="H103" s="3"/>
      <c r="I103" s="10"/>
      <c r="J103" s="3"/>
    </row>
    <row r="104" spans="3:10" x14ac:dyDescent="0.35">
      <c r="C104" s="10"/>
      <c r="D104" s="10"/>
      <c r="E104" s="10"/>
      <c r="G104" s="10"/>
      <c r="H104" s="3"/>
      <c r="I104" s="10"/>
      <c r="J104" s="3"/>
    </row>
    <row r="105" spans="3:10" x14ac:dyDescent="0.35">
      <c r="C105" s="10"/>
      <c r="D105" s="10"/>
      <c r="E105" s="10"/>
      <c r="G105" s="10"/>
      <c r="H105" s="3"/>
      <c r="I105" s="10"/>
      <c r="J105" s="3"/>
    </row>
    <row r="106" spans="3:10" x14ac:dyDescent="0.35">
      <c r="C106" s="10"/>
      <c r="D106" s="10"/>
      <c r="E106" s="10"/>
      <c r="G106" s="10"/>
      <c r="H106" s="3"/>
      <c r="I106" s="10"/>
      <c r="J106" s="3"/>
    </row>
    <row r="107" spans="3:10" x14ac:dyDescent="0.35">
      <c r="C107" s="10"/>
      <c r="D107" s="10"/>
      <c r="E107" s="10"/>
      <c r="G107" s="10"/>
      <c r="H107" s="3"/>
      <c r="I107" s="10"/>
      <c r="J107" s="3"/>
    </row>
    <row r="108" spans="3:10" x14ac:dyDescent="0.35">
      <c r="C108" s="10"/>
      <c r="D108" s="10"/>
      <c r="E108" s="10"/>
      <c r="G108" s="10"/>
      <c r="H108" s="3"/>
      <c r="I108" s="10"/>
      <c r="J108" s="3"/>
    </row>
    <row r="109" spans="3:10" x14ac:dyDescent="0.35">
      <c r="C109" s="10"/>
      <c r="D109" s="10"/>
      <c r="E109" s="10"/>
      <c r="G109" s="10"/>
      <c r="H109" s="3"/>
      <c r="I109" s="10"/>
      <c r="J109" s="3"/>
    </row>
    <row r="110" spans="3:10" x14ac:dyDescent="0.35">
      <c r="C110" s="10"/>
      <c r="D110" s="10"/>
      <c r="E110" s="10"/>
      <c r="G110" s="10"/>
      <c r="H110" s="3"/>
      <c r="I110" s="10"/>
      <c r="J110" s="3"/>
    </row>
    <row r="111" spans="3:10" x14ac:dyDescent="0.35">
      <c r="C111" s="10"/>
      <c r="D111" s="10"/>
      <c r="E111" s="10"/>
      <c r="G111" s="10"/>
      <c r="H111" s="3"/>
      <c r="I111" s="10"/>
      <c r="J111" s="3"/>
    </row>
    <row r="112" spans="3:10" x14ac:dyDescent="0.35">
      <c r="C112" s="10"/>
      <c r="D112" s="10"/>
      <c r="E112" s="10"/>
      <c r="G112" s="10"/>
      <c r="H112" s="3"/>
      <c r="I112" s="10"/>
      <c r="J112" s="3"/>
    </row>
    <row r="113" spans="3:10" x14ac:dyDescent="0.35">
      <c r="C113" s="10"/>
      <c r="D113" s="10"/>
      <c r="E113" s="10"/>
      <c r="G113" s="10"/>
      <c r="H113" s="3"/>
      <c r="I113" s="10"/>
      <c r="J113" s="3"/>
    </row>
    <row r="114" spans="3:10" x14ac:dyDescent="0.35">
      <c r="C114" s="10"/>
      <c r="D114" s="10"/>
      <c r="E114" s="10"/>
      <c r="G114" s="10"/>
      <c r="H114" s="3"/>
      <c r="I114" s="10"/>
      <c r="J114" s="3"/>
    </row>
    <row r="115" spans="3:10" x14ac:dyDescent="0.35">
      <c r="C115" s="10"/>
      <c r="D115" s="10"/>
      <c r="E115" s="10"/>
      <c r="G115" s="10"/>
      <c r="H115" s="3"/>
      <c r="I115" s="10"/>
      <c r="J115" s="3"/>
    </row>
    <row r="116" spans="3:10" x14ac:dyDescent="0.35">
      <c r="C116" s="10"/>
      <c r="D116" s="10"/>
      <c r="E116" s="10"/>
      <c r="G116" s="10"/>
      <c r="H116" s="3"/>
      <c r="I116" s="10"/>
      <c r="J116" s="3"/>
    </row>
    <row r="117" spans="3:10" x14ac:dyDescent="0.35">
      <c r="C117" s="10"/>
      <c r="D117" s="10"/>
      <c r="E117" s="10"/>
      <c r="G117" s="10"/>
      <c r="H117" s="3"/>
      <c r="I117" s="10"/>
      <c r="J117" s="3"/>
    </row>
    <row r="118" spans="3:10" x14ac:dyDescent="0.35">
      <c r="C118" s="10"/>
      <c r="D118" s="10"/>
      <c r="E118" s="10"/>
      <c r="G118" s="10"/>
      <c r="H118" s="3"/>
      <c r="I118" s="10"/>
      <c r="J118" s="3"/>
    </row>
    <row r="119" spans="3:10" x14ac:dyDescent="0.35">
      <c r="C119" s="10"/>
      <c r="D119" s="10"/>
      <c r="E119" s="10"/>
      <c r="G119" s="10"/>
      <c r="H119" s="3"/>
      <c r="I119" s="10"/>
      <c r="J119" s="3"/>
    </row>
    <row r="120" spans="3:10" x14ac:dyDescent="0.35">
      <c r="C120" s="10"/>
      <c r="D120" s="10"/>
      <c r="E120" s="10"/>
      <c r="G120" s="10"/>
      <c r="H120" s="3"/>
      <c r="I120" s="10"/>
      <c r="J120" s="3"/>
    </row>
    <row r="121" spans="3:10" x14ac:dyDescent="0.35">
      <c r="C121" s="10"/>
      <c r="D121" s="10"/>
      <c r="E121" s="10"/>
      <c r="G121" s="10"/>
      <c r="H121" s="3"/>
      <c r="I121" s="10"/>
      <c r="J121" s="3"/>
    </row>
    <row r="122" spans="3:10" x14ac:dyDescent="0.35">
      <c r="C122" s="10"/>
      <c r="D122" s="10"/>
      <c r="E122" s="10"/>
      <c r="G122" s="10"/>
      <c r="H122" s="3"/>
      <c r="I122" s="10"/>
      <c r="J122" s="3"/>
    </row>
    <row r="123" spans="3:10" x14ac:dyDescent="0.35">
      <c r="C123" s="10"/>
      <c r="D123" s="10"/>
      <c r="E123" s="10"/>
      <c r="G123" s="10"/>
      <c r="H123" s="3"/>
      <c r="I123" s="10"/>
      <c r="J123" s="3"/>
    </row>
    <row r="124" spans="3:10" x14ac:dyDescent="0.35">
      <c r="C124" s="10"/>
      <c r="D124" s="10"/>
      <c r="E124" s="10"/>
      <c r="G124" s="10"/>
      <c r="H124" s="3"/>
      <c r="I124" s="10"/>
      <c r="J124" s="3"/>
    </row>
    <row r="125" spans="3:10" x14ac:dyDescent="0.35">
      <c r="C125" s="10"/>
      <c r="D125" s="10"/>
      <c r="E125" s="10"/>
      <c r="G125" s="10"/>
      <c r="H125" s="3"/>
      <c r="I125" s="10"/>
      <c r="J125" s="3"/>
    </row>
    <row r="126" spans="3:10" x14ac:dyDescent="0.35">
      <c r="C126" s="10"/>
      <c r="D126" s="10"/>
      <c r="E126" s="10"/>
      <c r="G126" s="10"/>
      <c r="H126" s="3"/>
      <c r="I126" s="10"/>
      <c r="J126" s="3"/>
    </row>
    <row r="127" spans="3:10" x14ac:dyDescent="0.35">
      <c r="C127" s="10"/>
      <c r="D127" s="10"/>
      <c r="E127" s="10"/>
      <c r="G127" s="10"/>
      <c r="H127" s="3"/>
      <c r="I127" s="10"/>
      <c r="J127" s="3"/>
    </row>
    <row r="128" spans="3:10" x14ac:dyDescent="0.35">
      <c r="C128" s="10"/>
      <c r="D128" s="10"/>
      <c r="E128" s="10"/>
      <c r="G128" s="10"/>
      <c r="H128" s="3"/>
      <c r="I128" s="10"/>
      <c r="J128" s="3"/>
    </row>
    <row r="129" spans="3:10" x14ac:dyDescent="0.35">
      <c r="C129" s="10"/>
      <c r="D129" s="10"/>
      <c r="E129" s="10"/>
      <c r="G129" s="10"/>
      <c r="H129" s="3"/>
      <c r="I129" s="10"/>
      <c r="J129" s="3"/>
    </row>
    <row r="130" spans="3:10" x14ac:dyDescent="0.35">
      <c r="C130" s="10"/>
      <c r="D130" s="10"/>
      <c r="E130" s="10"/>
      <c r="G130" s="10"/>
      <c r="H130" s="3"/>
      <c r="I130" s="10"/>
      <c r="J130" s="3"/>
    </row>
    <row r="131" spans="3:10" x14ac:dyDescent="0.35">
      <c r="C131" s="10"/>
      <c r="D131" s="10"/>
      <c r="E131" s="10"/>
      <c r="G131" s="10"/>
      <c r="H131" s="3"/>
      <c r="I131" s="10"/>
      <c r="J131" s="3"/>
    </row>
    <row r="132" spans="3:10" x14ac:dyDescent="0.35">
      <c r="C132" s="10"/>
      <c r="D132" s="10"/>
      <c r="E132" s="10"/>
      <c r="G132" s="10"/>
      <c r="H132" s="3"/>
      <c r="I132" s="10"/>
      <c r="J132" s="3"/>
    </row>
    <row r="133" spans="3:10" x14ac:dyDescent="0.35">
      <c r="C133" s="10"/>
      <c r="D133" s="10"/>
      <c r="E133" s="10"/>
      <c r="G133" s="10"/>
      <c r="H133" s="3"/>
      <c r="I133" s="10"/>
      <c r="J133" s="3"/>
    </row>
    <row r="134" spans="3:10" x14ac:dyDescent="0.35">
      <c r="C134" s="10"/>
      <c r="D134" s="10"/>
      <c r="E134" s="10"/>
      <c r="G134" s="10"/>
      <c r="H134" s="3"/>
      <c r="I134" s="10"/>
      <c r="J134" s="3"/>
    </row>
    <row r="135" spans="3:10" x14ac:dyDescent="0.35">
      <c r="C135" s="10"/>
      <c r="D135" s="10"/>
      <c r="E135" s="10"/>
      <c r="G135" s="10"/>
      <c r="H135" s="3"/>
      <c r="I135" s="10"/>
      <c r="J135" s="3"/>
    </row>
    <row r="136" spans="3:10" x14ac:dyDescent="0.35">
      <c r="C136" s="10"/>
      <c r="D136" s="10"/>
      <c r="E136" s="10"/>
      <c r="G136" s="10"/>
      <c r="H136" s="3"/>
      <c r="I136" s="10"/>
      <c r="J136" s="3"/>
    </row>
    <row r="137" spans="3:10" x14ac:dyDescent="0.35">
      <c r="C137" s="10"/>
      <c r="D137" s="10"/>
      <c r="E137" s="10"/>
      <c r="G137" s="10"/>
      <c r="H137" s="3"/>
      <c r="I137" s="10"/>
      <c r="J137" s="3"/>
    </row>
    <row r="138" spans="3:10" x14ac:dyDescent="0.35">
      <c r="C138" s="10"/>
      <c r="D138" s="10"/>
      <c r="E138" s="10"/>
      <c r="G138" s="10"/>
      <c r="H138" s="3"/>
      <c r="I138" s="10"/>
      <c r="J138" s="3"/>
    </row>
    <row r="139" spans="3:10" x14ac:dyDescent="0.35">
      <c r="C139" s="10"/>
      <c r="D139" s="10"/>
      <c r="E139" s="10"/>
      <c r="G139" s="10"/>
      <c r="H139" s="3"/>
      <c r="I139" s="10"/>
      <c r="J139" s="3"/>
    </row>
    <row r="140" spans="3:10" x14ac:dyDescent="0.35">
      <c r="C140" s="10"/>
      <c r="D140" s="10"/>
      <c r="E140" s="10"/>
      <c r="G140" s="10"/>
      <c r="H140" s="3"/>
      <c r="I140" s="10"/>
      <c r="J140" s="3"/>
    </row>
  </sheetData>
  <mergeCells count="3">
    <mergeCell ref="C15:E15"/>
    <mergeCell ref="C29:E29"/>
    <mergeCell ref="C21:E2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4.5" x14ac:dyDescent="0.35"/>
  <cols>
    <col min="2" max="2" width="14.81640625" customWidth="1"/>
    <col min="4" max="5" width="13.453125" customWidth="1"/>
  </cols>
  <sheetData>
    <row r="1" spans="1:5" x14ac:dyDescent="0.35">
      <c r="A1" s="5" t="s">
        <v>18</v>
      </c>
    </row>
    <row r="2" spans="1:5" x14ac:dyDescent="0.35">
      <c r="A2" s="4" t="s">
        <v>20</v>
      </c>
    </row>
    <row r="3" spans="1:5" ht="29" x14ac:dyDescent="0.35">
      <c r="D3" s="21" t="s">
        <v>22</v>
      </c>
      <c r="E3" s="23" t="s">
        <v>15</v>
      </c>
    </row>
    <row r="4" spans="1:5" x14ac:dyDescent="0.35">
      <c r="B4" t="s">
        <v>21</v>
      </c>
      <c r="D4" s="22">
        <v>25.445346000000001</v>
      </c>
      <c r="E4" s="8">
        <f>D4/$D$7</f>
        <v>0.57860577119858103</v>
      </c>
    </row>
    <row r="5" spans="1:5" x14ac:dyDescent="0.35">
      <c r="B5" t="s">
        <v>16</v>
      </c>
      <c r="C5" s="22"/>
      <c r="D5" s="22">
        <v>13.319654000000002</v>
      </c>
      <c r="E5" s="8">
        <f>D5/$D$7</f>
        <v>0.30287773154148762</v>
      </c>
    </row>
    <row r="6" spans="1:5" x14ac:dyDescent="0.35">
      <c r="B6" t="s">
        <v>17</v>
      </c>
      <c r="D6" s="23">
        <v>5.2119999999999997</v>
      </c>
      <c r="E6" s="33">
        <f>D6/$D$7</f>
        <v>0.11851649725993131</v>
      </c>
    </row>
    <row r="7" spans="1:5" x14ac:dyDescent="0.35">
      <c r="D7" s="22">
        <f>SUM(D4:D6)</f>
        <v>43.977000000000004</v>
      </c>
      <c r="E7" s="8">
        <f>SUM(E4:E6)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13D8A9D81BC42B89A34BEF682B128" ma:contentTypeVersion="4" ma:contentTypeDescription="Create a new document." ma:contentTypeScope="" ma:versionID="ab363915c6d326592960e88f0835cc53">
  <xsd:schema xmlns:xsd="http://www.w3.org/2001/XMLSchema" xmlns:xs="http://www.w3.org/2001/XMLSchema" xmlns:p="http://schemas.microsoft.com/office/2006/metadata/properties" xmlns:ns3="6e8c3f7f-26d7-4998-b53e-8e33be4b4482" targetNamespace="http://schemas.microsoft.com/office/2006/metadata/properties" ma:root="true" ma:fieldsID="f3d6420889d6b91b98cdde0947df98d3" ns3:_="">
    <xsd:import namespace="6e8c3f7f-26d7-4998-b53e-8e33be4b4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c3f7f-26d7-4998-b53e-8e33be4b4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D4423-9C8D-450A-B48D-33C3A2D924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2EFE6-C7E7-4C20-ABC7-AE0E288DAF70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6e8c3f7f-26d7-4998-b53e-8e33be4b4482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2CF6E3-D4AE-42FA-8457-058329CBA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c3f7f-26d7-4998-b53e-8e33be4b4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Frontier</vt:lpstr>
      <vt:lpstr>5.5.2 MCSI MktCaps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Crotty</cp:lastModifiedBy>
  <dcterms:created xsi:type="dcterms:W3CDTF">2020-04-28T21:55:33Z</dcterms:created>
  <dcterms:modified xsi:type="dcterms:W3CDTF">2024-02-27T03:16:29Z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0x010100B9413D8A9D81BC42B89A34BEF682B128</vt:lpwstr>
  </property>
</Properties>
</file>