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busi448\excel\"/>
    </mc:Choice>
  </mc:AlternateContent>
  <xr:revisionPtr revIDLastSave="0" documentId="13_ncr:1_{7BC09EC5-A023-4EA5-94CD-8BA72A1E6C4C}" xr6:coauthVersionLast="47" xr6:coauthVersionMax="47" xr10:uidLastSave="{00000000-0000-0000-0000-000000000000}"/>
  <bookViews>
    <workbookView xWindow="0" yWindow="0" windowWidth="14840" windowHeight="14400" xr2:uid="{369D1883-B5B4-44BF-9F92-3555163AADC1}"/>
  </bookViews>
  <sheets>
    <sheet name="Sheet1" sheetId="1" r:id="rId1"/>
  </sheets>
  <definedNames>
    <definedName name="beg_bal">Sheet1!$C$6</definedName>
    <definedName name="deposit">Sheet1!$C$10</definedName>
    <definedName name="n_saving">Sheet1!$C$4</definedName>
    <definedName name="n_withdraw">Sheet1!$C$3</definedName>
    <definedName name="rate">Sheet1!$C$5</definedName>
    <definedName name="withdrawal">Sheet1!$C$2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H16" i="1" s="1"/>
  <c r="D17" i="1" s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E15" i="1"/>
  <c r="F15" i="1"/>
  <c r="H15" i="1" s="1"/>
  <c r="G15" i="1"/>
  <c r="D15" i="1"/>
  <c r="H14" i="1"/>
  <c r="G14" i="1"/>
  <c r="F14" i="1"/>
  <c r="E14" i="1"/>
  <c r="D14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15" i="1"/>
  <c r="C10" i="1"/>
  <c r="C9" i="1"/>
  <c r="D10" i="1"/>
  <c r="D9" i="1"/>
  <c r="E17" i="1" l="1"/>
  <c r="H17" i="1" s="1"/>
  <c r="D18" i="1" s="1"/>
  <c r="E18" i="1" l="1"/>
  <c r="H18" i="1" s="1"/>
  <c r="D19" i="1" s="1"/>
  <c r="E19" i="1" l="1"/>
  <c r="H19" i="1" s="1"/>
  <c r="D20" i="1" s="1"/>
  <c r="H20" i="1" l="1"/>
  <c r="D21" i="1" s="1"/>
  <c r="E20" i="1"/>
  <c r="E21" i="1" l="1"/>
  <c r="H21" i="1" s="1"/>
  <c r="D22" i="1" s="1"/>
  <c r="E22" i="1" l="1"/>
  <c r="H22" i="1" s="1"/>
  <c r="D23" i="1" s="1"/>
  <c r="E23" i="1" l="1"/>
  <c r="H23" i="1" s="1"/>
  <c r="D24" i="1" s="1"/>
  <c r="H24" i="1" l="1"/>
  <c r="D25" i="1" s="1"/>
  <c r="E24" i="1"/>
  <c r="E25" i="1" l="1"/>
  <c r="H25" i="1" s="1"/>
  <c r="D26" i="1" s="1"/>
  <c r="E26" i="1" l="1"/>
  <c r="H26" i="1" s="1"/>
  <c r="D27" i="1" s="1"/>
  <c r="E27" i="1" l="1"/>
  <c r="H27" i="1" s="1"/>
  <c r="D28" i="1" s="1"/>
  <c r="E28" i="1" l="1"/>
  <c r="H28" i="1" s="1"/>
  <c r="D29" i="1" s="1"/>
  <c r="E29" i="1" l="1"/>
  <c r="H29" i="1" s="1"/>
  <c r="D30" i="1" s="1"/>
  <c r="E30" i="1" l="1"/>
  <c r="H30" i="1" s="1"/>
  <c r="D31" i="1" s="1"/>
  <c r="E31" i="1" l="1"/>
  <c r="H31" i="1" s="1"/>
  <c r="D32" i="1" s="1"/>
  <c r="E32" i="1" l="1"/>
  <c r="H32" i="1" s="1"/>
  <c r="D33" i="1" s="1"/>
  <c r="E33" i="1" l="1"/>
  <c r="H33" i="1"/>
  <c r="D34" i="1" s="1"/>
  <c r="E34" i="1" l="1"/>
  <c r="H34" i="1"/>
  <c r="D35" i="1" s="1"/>
  <c r="E35" i="1" l="1"/>
  <c r="H35" i="1" s="1"/>
  <c r="D36" i="1" s="1"/>
  <c r="E36" i="1" l="1"/>
  <c r="H36" i="1" s="1"/>
  <c r="D37" i="1" s="1"/>
  <c r="E37" i="1" l="1"/>
  <c r="H37" i="1" s="1"/>
  <c r="D38" i="1" s="1"/>
  <c r="E38" i="1" l="1"/>
  <c r="H38" i="1" s="1"/>
  <c r="D39" i="1" s="1"/>
  <c r="E39" i="1" l="1"/>
  <c r="H39" i="1" s="1"/>
  <c r="D40" i="1" s="1"/>
  <c r="E40" i="1" l="1"/>
  <c r="H40" i="1" s="1"/>
  <c r="D41" i="1" s="1"/>
  <c r="E41" i="1" l="1"/>
  <c r="H41" i="1" s="1"/>
  <c r="D42" i="1" s="1"/>
  <c r="E42" i="1" l="1"/>
  <c r="H42" i="1" s="1"/>
  <c r="D43" i="1" s="1"/>
  <c r="E43" i="1" l="1"/>
  <c r="H43" i="1" s="1"/>
  <c r="D44" i="1" s="1"/>
  <c r="E44" i="1" l="1"/>
  <c r="H44" i="1" s="1"/>
  <c r="D45" i="1" s="1"/>
  <c r="E45" i="1" l="1"/>
  <c r="H45" i="1" s="1"/>
  <c r="D46" i="1" s="1"/>
  <c r="E46" i="1" l="1"/>
  <c r="H46" i="1"/>
  <c r="D47" i="1" s="1"/>
  <c r="E47" i="1" l="1"/>
  <c r="H47" i="1" s="1"/>
  <c r="D48" i="1" s="1"/>
  <c r="E48" i="1" l="1"/>
  <c r="H48" i="1" s="1"/>
  <c r="D49" i="1" s="1"/>
  <c r="E49" i="1" l="1"/>
  <c r="H49" i="1"/>
  <c r="D50" i="1" s="1"/>
  <c r="E50" i="1" l="1"/>
  <c r="H50" i="1"/>
  <c r="D51" i="1" s="1"/>
  <c r="E51" i="1" l="1"/>
  <c r="H51" i="1" s="1"/>
  <c r="D52" i="1" s="1"/>
  <c r="E52" i="1" l="1"/>
  <c r="H52" i="1" s="1"/>
  <c r="D53" i="1" s="1"/>
  <c r="E53" i="1" l="1"/>
  <c r="H53" i="1" s="1"/>
  <c r="D54" i="1" s="1"/>
  <c r="E54" i="1" l="1"/>
  <c r="H54" i="1" s="1"/>
  <c r="D55" i="1" s="1"/>
  <c r="E55" i="1" l="1"/>
  <c r="H55" i="1" s="1"/>
  <c r="D56" i="1" s="1"/>
  <c r="E56" i="1" l="1"/>
  <c r="H56" i="1" s="1"/>
  <c r="D57" i="1" s="1"/>
  <c r="E57" i="1" l="1"/>
  <c r="H57" i="1" s="1"/>
  <c r="D58" i="1" s="1"/>
  <c r="E58" i="1" l="1"/>
  <c r="H58" i="1"/>
  <c r="D59" i="1" s="1"/>
  <c r="E59" i="1" l="1"/>
  <c r="H59" i="1"/>
  <c r="D60" i="1" s="1"/>
  <c r="E60" i="1" l="1"/>
  <c r="H60" i="1" s="1"/>
  <c r="D61" i="1" s="1"/>
  <c r="E61" i="1" l="1"/>
  <c r="H61" i="1"/>
  <c r="D62" i="1" s="1"/>
  <c r="E62" i="1" l="1"/>
  <c r="H62" i="1" s="1"/>
  <c r="D63" i="1" s="1"/>
  <c r="E63" i="1" l="1"/>
  <c r="H63" i="1" s="1"/>
</calcChain>
</file>

<file path=xl/sharedStrings.xml><?xml version="1.0" encoding="utf-8"?>
<sst xmlns="http://schemas.openxmlformats.org/spreadsheetml/2006/main" count="16" uniqueCount="16">
  <si>
    <t>Inputs</t>
  </si>
  <si>
    <t>Withdrawal</t>
  </si>
  <si>
    <t>Years of Retirement</t>
  </si>
  <si>
    <t>Years of Saving</t>
  </si>
  <si>
    <t>Rate of Return</t>
  </si>
  <si>
    <t>Withdrawal Amount</t>
  </si>
  <si>
    <t>Calculations</t>
  </si>
  <si>
    <t>Cash Flow Table</t>
  </si>
  <si>
    <t>Annual Saving Needed</t>
  </si>
  <si>
    <t>Balance needed at retirement</t>
  </si>
  <si>
    <t>Year</t>
  </si>
  <si>
    <t>Beginning Balance</t>
  </si>
  <si>
    <t>Capital Gain</t>
  </si>
  <si>
    <t xml:space="preserve">Deposit </t>
  </si>
  <si>
    <t>Ending Balance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</si>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</sst>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149B-3518-4C55-B157-4DD59D88BE83}">
  <dimension ref="A1:H63"/>
  <sheetViews>
    <sheetView tabSelected="1" workbookViewId="0">
      <pane ySplit="13" topLeftCell="A14" activePane="bottomLeft" state="frozen"/>
      <selection pane="bottomLeft"/>
    </sheetView>
  </sheetViews>
  <sheetFormatPr defaultRowHeight="14.5" x14ac:dyDescent="0.35"/>
  <cols>
    <col min="1" max="1" width="3.08984375" customWidth="1"/>
    <col min="2" max="2" width="24.90625" bestFit="1" customWidth="1"/>
    <col min="3" max="8" width="13.26953125" customWidth="1"/>
  </cols>
  <sheetData>
    <row r="1" spans="1:8" x14ac:dyDescent="0.35">
      <c r="A1" s="2" t="s">
        <v>0</v>
      </c>
    </row>
    <row r="2" spans="1:8" x14ac:dyDescent="0.35">
      <c r="B2" t="s">
        <v>5</v>
      </c>
      <c r="C2" s="1">
        <v>100000</v>
      </c>
    </row>
    <row r="3" spans="1:8" x14ac:dyDescent="0.35">
      <c r="B3" t="s">
        <v>2</v>
      </c>
      <c r="C3">
        <v>20</v>
      </c>
    </row>
    <row r="4" spans="1:8" x14ac:dyDescent="0.35">
      <c r="B4" t="s">
        <v>3</v>
      </c>
      <c r="C4">
        <v>30</v>
      </c>
    </row>
    <row r="5" spans="1:8" x14ac:dyDescent="0.35">
      <c r="B5" t="s">
        <v>4</v>
      </c>
      <c r="C5" s="3">
        <v>0.05</v>
      </c>
    </row>
    <row r="6" spans="1:8" x14ac:dyDescent="0.35">
      <c r="B6" t="s">
        <v>15</v>
      </c>
      <c r="C6" s="4">
        <v>0</v>
      </c>
    </row>
    <row r="8" spans="1:8" x14ac:dyDescent="0.35">
      <c r="A8" s="2" t="s">
        <v>6</v>
      </c>
    </row>
    <row r="9" spans="1:8" x14ac:dyDescent="0.35">
      <c r="B9" t="s">
        <v>9</v>
      </c>
      <c r="C9" s="4">
        <f>PV(rate,n_withdraw,-withdrawal,0)</f>
        <v>1246221.0342539984</v>
      </c>
      <c r="D9" t="str">
        <f ca="1">_xlfn.FORMULATEXT(C9)</f>
        <v>=PV(rate,n_withdraw,-withdrawal,0)</v>
      </c>
    </row>
    <row r="10" spans="1:8" x14ac:dyDescent="0.35">
      <c r="B10" t="s">
        <v>8</v>
      </c>
      <c r="C10" s="4">
        <f>PMT(rate,n_saving,beg_bal,-C9)</f>
        <v>18757.414992749193</v>
      </c>
      <c r="D10" t="str">
        <f ca="1">_xlfn.FORMULATEXT(C10)</f>
        <v>=PMT(rate,n_saving,beg_bal,-C9)</v>
      </c>
    </row>
    <row r="12" spans="1:8" x14ac:dyDescent="0.35">
      <c r="A12" s="2" t="s">
        <v>7</v>
      </c>
    </row>
    <row r="13" spans="1:8" ht="29" x14ac:dyDescent="0.35">
      <c r="C13" t="s">
        <v>10</v>
      </c>
      <c r="D13" s="5" t="s">
        <v>11</v>
      </c>
      <c r="E13" s="5" t="s">
        <v>12</v>
      </c>
      <c r="F13" t="s">
        <v>13</v>
      </c>
      <c r="G13" t="s">
        <v>1</v>
      </c>
      <c r="H13" s="5" t="s">
        <v>14</v>
      </c>
    </row>
    <row r="14" spans="1:8" x14ac:dyDescent="0.35">
      <c r="C14">
        <v>1</v>
      </c>
      <c r="D14" s="4">
        <f>beg_bal</f>
        <v>0</v>
      </c>
      <c r="E14" s="4">
        <f>D14*rate</f>
        <v>0</v>
      </c>
      <c r="F14" s="4">
        <f>IF(C14&lt;=n_saving,deposit,0)</f>
        <v>18757.414992749193</v>
      </c>
      <c r="G14" s="4">
        <f>IF(C14&gt;n_saving,-withdrawal,0)</f>
        <v>0</v>
      </c>
      <c r="H14" s="4">
        <f>D14+E14+F14+G14</f>
        <v>18757.414992749193</v>
      </c>
    </row>
    <row r="15" spans="1:8" x14ac:dyDescent="0.35">
      <c r="C15">
        <f>C14+1</f>
        <v>2</v>
      </c>
      <c r="D15" s="4">
        <f>H14</f>
        <v>18757.414992749193</v>
      </c>
      <c r="E15" s="4">
        <f>D15*rate</f>
        <v>937.87074963745965</v>
      </c>
      <c r="F15" s="4">
        <f>IF(C15&lt;=n_saving,deposit,0)</f>
        <v>18757.414992749193</v>
      </c>
      <c r="G15" s="4">
        <f>IF(C15&gt;n_saving,-withdrawal,0)</f>
        <v>0</v>
      </c>
      <c r="H15" s="4">
        <f>D15+E15+F15+G15</f>
        <v>38452.700735135848</v>
      </c>
    </row>
    <row r="16" spans="1:8" x14ac:dyDescent="0.35">
      <c r="C16">
        <f t="shared" ref="C16:C79" si="0">C15+1</f>
        <v>3</v>
      </c>
      <c r="D16" s="4">
        <f t="shared" ref="D16:D63" si="1">H15</f>
        <v>38452.700735135848</v>
      </c>
      <c r="E16" s="4">
        <f>D16*rate</f>
        <v>1922.6350367567925</v>
      </c>
      <c r="F16" s="4">
        <f>IF(C16&lt;=n_saving,deposit,0)</f>
        <v>18757.414992749193</v>
      </c>
      <c r="G16" s="4">
        <f>IF(C16&gt;n_saving,-withdrawal,0)</f>
        <v>0</v>
      </c>
      <c r="H16" s="4">
        <f t="shared" ref="H16:H63" si="2">D16+E16+F16+G16</f>
        <v>59132.750764641838</v>
      </c>
    </row>
    <row r="17" spans="3:8" x14ac:dyDescent="0.35">
      <c r="C17">
        <f t="shared" si="0"/>
        <v>4</v>
      </c>
      <c r="D17" s="4">
        <f t="shared" si="1"/>
        <v>59132.750764641838</v>
      </c>
      <c r="E17" s="4">
        <f>D17*rate</f>
        <v>2956.6375382320921</v>
      </c>
      <c r="F17" s="4">
        <f>IF(C17&lt;=n_saving,deposit,0)</f>
        <v>18757.414992749193</v>
      </c>
      <c r="G17" s="4">
        <f>IF(C17&gt;n_saving,-withdrawal,0)</f>
        <v>0</v>
      </c>
      <c r="H17" s="4">
        <f t="shared" si="2"/>
        <v>80846.803295623118</v>
      </c>
    </row>
    <row r="18" spans="3:8" x14ac:dyDescent="0.35">
      <c r="C18">
        <f t="shared" si="0"/>
        <v>5</v>
      </c>
      <c r="D18" s="4">
        <f t="shared" si="1"/>
        <v>80846.803295623118</v>
      </c>
      <c r="E18" s="4">
        <f>D18*rate</f>
        <v>4042.3401647811561</v>
      </c>
      <c r="F18" s="4">
        <f>IF(C18&lt;=n_saving,deposit,0)</f>
        <v>18757.414992749193</v>
      </c>
      <c r="G18" s="4">
        <f>IF(C18&gt;n_saving,-withdrawal,0)</f>
        <v>0</v>
      </c>
      <c r="H18" s="4">
        <f t="shared" si="2"/>
        <v>103646.55845315347</v>
      </c>
    </row>
    <row r="19" spans="3:8" x14ac:dyDescent="0.35">
      <c r="C19">
        <f t="shared" si="0"/>
        <v>6</v>
      </c>
      <c r="D19" s="4">
        <f t="shared" si="1"/>
        <v>103646.55845315347</v>
      </c>
      <c r="E19" s="4">
        <f>D19*rate</f>
        <v>5182.3279226576742</v>
      </c>
      <c r="F19" s="4">
        <f>IF(C19&lt;=n_saving,deposit,0)</f>
        <v>18757.414992749193</v>
      </c>
      <c r="G19" s="4">
        <f>IF(C19&gt;n_saving,-withdrawal,0)</f>
        <v>0</v>
      </c>
      <c r="H19" s="4">
        <f t="shared" si="2"/>
        <v>127586.30136856034</v>
      </c>
    </row>
    <row r="20" spans="3:8" x14ac:dyDescent="0.35">
      <c r="C20">
        <f t="shared" si="0"/>
        <v>7</v>
      </c>
      <c r="D20" s="4">
        <f t="shared" si="1"/>
        <v>127586.30136856034</v>
      </c>
      <c r="E20" s="4">
        <f>D20*rate</f>
        <v>6379.3150684280172</v>
      </c>
      <c r="F20" s="4">
        <f>IF(C20&lt;=n_saving,deposit,0)</f>
        <v>18757.414992749193</v>
      </c>
      <c r="G20" s="4">
        <f>IF(C20&gt;n_saving,-withdrawal,0)</f>
        <v>0</v>
      </c>
      <c r="H20" s="4">
        <f t="shared" si="2"/>
        <v>152723.03142973754</v>
      </c>
    </row>
    <row r="21" spans="3:8" x14ac:dyDescent="0.35">
      <c r="C21">
        <f t="shared" si="0"/>
        <v>8</v>
      </c>
      <c r="D21" s="4">
        <f t="shared" si="1"/>
        <v>152723.03142973754</v>
      </c>
      <c r="E21" s="4">
        <f>D21*rate</f>
        <v>7636.1515714868774</v>
      </c>
      <c r="F21" s="4">
        <f>IF(C21&lt;=n_saving,deposit,0)</f>
        <v>18757.414992749193</v>
      </c>
      <c r="G21" s="4">
        <f>IF(C21&gt;n_saving,-withdrawal,0)</f>
        <v>0</v>
      </c>
      <c r="H21" s="4">
        <f t="shared" si="2"/>
        <v>179116.59799397361</v>
      </c>
    </row>
    <row r="22" spans="3:8" x14ac:dyDescent="0.35">
      <c r="C22">
        <f t="shared" si="0"/>
        <v>9</v>
      </c>
      <c r="D22" s="4">
        <f t="shared" si="1"/>
        <v>179116.59799397361</v>
      </c>
      <c r="E22" s="4">
        <f>D22*rate</f>
        <v>8955.8298996986814</v>
      </c>
      <c r="F22" s="4">
        <f>IF(C22&lt;=n_saving,deposit,0)</f>
        <v>18757.414992749193</v>
      </c>
      <c r="G22" s="4">
        <f>IF(C22&gt;n_saving,-withdrawal,0)</f>
        <v>0</v>
      </c>
      <c r="H22" s="4">
        <f t="shared" si="2"/>
        <v>206829.84288642148</v>
      </c>
    </row>
    <row r="23" spans="3:8" x14ac:dyDescent="0.35">
      <c r="C23">
        <f t="shared" si="0"/>
        <v>10</v>
      </c>
      <c r="D23" s="4">
        <f t="shared" si="1"/>
        <v>206829.84288642148</v>
      </c>
      <c r="E23" s="4">
        <f>D23*rate</f>
        <v>10341.492144321075</v>
      </c>
      <c r="F23" s="4">
        <f>IF(C23&lt;=n_saving,deposit,0)</f>
        <v>18757.414992749193</v>
      </c>
      <c r="G23" s="4">
        <f>IF(C23&gt;n_saving,-withdrawal,0)</f>
        <v>0</v>
      </c>
      <c r="H23" s="4">
        <f t="shared" si="2"/>
        <v>235928.75002349174</v>
      </c>
    </row>
    <row r="24" spans="3:8" x14ac:dyDescent="0.35">
      <c r="C24">
        <f t="shared" si="0"/>
        <v>11</v>
      </c>
      <c r="D24" s="4">
        <f t="shared" si="1"/>
        <v>235928.75002349174</v>
      </c>
      <c r="E24" s="4">
        <f>D24*rate</f>
        <v>11796.437501174587</v>
      </c>
      <c r="F24" s="4">
        <f>IF(C24&lt;=n_saving,deposit,0)</f>
        <v>18757.414992749193</v>
      </c>
      <c r="G24" s="4">
        <f>IF(C24&gt;n_saving,-withdrawal,0)</f>
        <v>0</v>
      </c>
      <c r="H24" s="4">
        <f t="shared" si="2"/>
        <v>266482.60251741548</v>
      </c>
    </row>
    <row r="25" spans="3:8" x14ac:dyDescent="0.35">
      <c r="C25">
        <f t="shared" si="0"/>
        <v>12</v>
      </c>
      <c r="D25" s="4">
        <f t="shared" si="1"/>
        <v>266482.60251741548</v>
      </c>
      <c r="E25" s="4">
        <f>D25*rate</f>
        <v>13324.130125870775</v>
      </c>
      <c r="F25" s="4">
        <f>IF(C25&lt;=n_saving,deposit,0)</f>
        <v>18757.414992749193</v>
      </c>
      <c r="G25" s="4">
        <f>IF(C25&gt;n_saving,-withdrawal,0)</f>
        <v>0</v>
      </c>
      <c r="H25" s="4">
        <f t="shared" si="2"/>
        <v>298564.1476360354</v>
      </c>
    </row>
    <row r="26" spans="3:8" x14ac:dyDescent="0.35">
      <c r="C26">
        <f t="shared" si="0"/>
        <v>13</v>
      </c>
      <c r="D26" s="4">
        <f t="shared" si="1"/>
        <v>298564.1476360354</v>
      </c>
      <c r="E26" s="4">
        <f>D26*rate</f>
        <v>14928.207381801771</v>
      </c>
      <c r="F26" s="4">
        <f>IF(C26&lt;=n_saving,deposit,0)</f>
        <v>18757.414992749193</v>
      </c>
      <c r="G26" s="4">
        <f>IF(C26&gt;n_saving,-withdrawal,0)</f>
        <v>0</v>
      </c>
      <c r="H26" s="4">
        <f t="shared" si="2"/>
        <v>332249.77001058636</v>
      </c>
    </row>
    <row r="27" spans="3:8" x14ac:dyDescent="0.35">
      <c r="C27">
        <f t="shared" si="0"/>
        <v>14</v>
      </c>
      <c r="D27" s="4">
        <f t="shared" si="1"/>
        <v>332249.77001058636</v>
      </c>
      <c r="E27" s="4">
        <f>D27*rate</f>
        <v>16612.488500529318</v>
      </c>
      <c r="F27" s="4">
        <f>IF(C27&lt;=n_saving,deposit,0)</f>
        <v>18757.414992749193</v>
      </c>
      <c r="G27" s="4">
        <f>IF(C27&gt;n_saving,-withdrawal,0)</f>
        <v>0</v>
      </c>
      <c r="H27" s="4">
        <f t="shared" si="2"/>
        <v>367619.67350386485</v>
      </c>
    </row>
    <row r="28" spans="3:8" x14ac:dyDescent="0.35">
      <c r="C28">
        <f t="shared" si="0"/>
        <v>15</v>
      </c>
      <c r="D28" s="4">
        <f t="shared" si="1"/>
        <v>367619.67350386485</v>
      </c>
      <c r="E28" s="4">
        <f>D28*rate</f>
        <v>18380.983675193242</v>
      </c>
      <c r="F28" s="4">
        <f>IF(C28&lt;=n_saving,deposit,0)</f>
        <v>18757.414992749193</v>
      </c>
      <c r="G28" s="4">
        <f>IF(C28&gt;n_saving,-withdrawal,0)</f>
        <v>0</v>
      </c>
      <c r="H28" s="4">
        <f t="shared" si="2"/>
        <v>404758.07217180723</v>
      </c>
    </row>
    <row r="29" spans="3:8" x14ac:dyDescent="0.35">
      <c r="C29">
        <f t="shared" si="0"/>
        <v>16</v>
      </c>
      <c r="D29" s="4">
        <f t="shared" si="1"/>
        <v>404758.07217180723</v>
      </c>
      <c r="E29" s="4">
        <f>D29*rate</f>
        <v>20237.903608590364</v>
      </c>
      <c r="F29" s="4">
        <f>IF(C29&lt;=n_saving,deposit,0)</f>
        <v>18757.414992749193</v>
      </c>
      <c r="G29" s="4">
        <f>IF(C29&gt;n_saving,-withdrawal,0)</f>
        <v>0</v>
      </c>
      <c r="H29" s="4">
        <f t="shared" si="2"/>
        <v>443753.39077314676</v>
      </c>
    </row>
    <row r="30" spans="3:8" x14ac:dyDescent="0.35">
      <c r="C30">
        <f t="shared" si="0"/>
        <v>17</v>
      </c>
      <c r="D30" s="4">
        <f t="shared" si="1"/>
        <v>443753.39077314676</v>
      </c>
      <c r="E30" s="4">
        <f>D30*rate</f>
        <v>22187.669538657341</v>
      </c>
      <c r="F30" s="4">
        <f>IF(C30&lt;=n_saving,deposit,0)</f>
        <v>18757.414992749193</v>
      </c>
      <c r="G30" s="4">
        <f>IF(C30&gt;n_saving,-withdrawal,0)</f>
        <v>0</v>
      </c>
      <c r="H30" s="4">
        <f t="shared" si="2"/>
        <v>484698.47530455329</v>
      </c>
    </row>
    <row r="31" spans="3:8" x14ac:dyDescent="0.35">
      <c r="C31">
        <f t="shared" si="0"/>
        <v>18</v>
      </c>
      <c r="D31" s="4">
        <f t="shared" si="1"/>
        <v>484698.47530455329</v>
      </c>
      <c r="E31" s="4">
        <f>D31*rate</f>
        <v>24234.923765227664</v>
      </c>
      <c r="F31" s="4">
        <f>IF(C31&lt;=n_saving,deposit,0)</f>
        <v>18757.414992749193</v>
      </c>
      <c r="G31" s="4">
        <f>IF(C31&gt;n_saving,-withdrawal,0)</f>
        <v>0</v>
      </c>
      <c r="H31" s="4">
        <f t="shared" si="2"/>
        <v>527690.81406253017</v>
      </c>
    </row>
    <row r="32" spans="3:8" x14ac:dyDescent="0.35">
      <c r="C32">
        <f t="shared" si="0"/>
        <v>19</v>
      </c>
      <c r="D32" s="4">
        <f t="shared" si="1"/>
        <v>527690.81406253017</v>
      </c>
      <c r="E32" s="4">
        <f>D32*rate</f>
        <v>26384.540703126509</v>
      </c>
      <c r="F32" s="4">
        <f>IF(C32&lt;=n_saving,deposit,0)</f>
        <v>18757.414992749193</v>
      </c>
      <c r="G32" s="4">
        <f>IF(C32&gt;n_saving,-withdrawal,0)</f>
        <v>0</v>
      </c>
      <c r="H32" s="4">
        <f t="shared" si="2"/>
        <v>572832.76975840586</v>
      </c>
    </row>
    <row r="33" spans="3:8" x14ac:dyDescent="0.35">
      <c r="C33">
        <f t="shared" si="0"/>
        <v>20</v>
      </c>
      <c r="D33" s="4">
        <f t="shared" si="1"/>
        <v>572832.76975840586</v>
      </c>
      <c r="E33" s="4">
        <f>D33*rate</f>
        <v>28641.638487920296</v>
      </c>
      <c r="F33" s="4">
        <f>IF(C33&lt;=n_saving,deposit,0)</f>
        <v>18757.414992749193</v>
      </c>
      <c r="G33" s="4">
        <f>IF(C33&gt;n_saving,-withdrawal,0)</f>
        <v>0</v>
      </c>
      <c r="H33" s="4">
        <f t="shared" si="2"/>
        <v>620231.82323907537</v>
      </c>
    </row>
    <row r="34" spans="3:8" x14ac:dyDescent="0.35">
      <c r="C34">
        <f t="shared" si="0"/>
        <v>21</v>
      </c>
      <c r="D34" s="4">
        <f t="shared" si="1"/>
        <v>620231.82323907537</v>
      </c>
      <c r="E34" s="4">
        <f>D34*rate</f>
        <v>31011.591161953769</v>
      </c>
      <c r="F34" s="4">
        <f>IF(C34&lt;=n_saving,deposit,0)</f>
        <v>18757.414992749193</v>
      </c>
      <c r="G34" s="4">
        <f>IF(C34&gt;n_saving,-withdrawal,0)</f>
        <v>0</v>
      </c>
      <c r="H34" s="4">
        <f t="shared" si="2"/>
        <v>670000.82939377835</v>
      </c>
    </row>
    <row r="35" spans="3:8" x14ac:dyDescent="0.35">
      <c r="C35">
        <f t="shared" si="0"/>
        <v>22</v>
      </c>
      <c r="D35" s="4">
        <f t="shared" si="1"/>
        <v>670000.82939377835</v>
      </c>
      <c r="E35" s="4">
        <f>D35*rate</f>
        <v>33500.04146968892</v>
      </c>
      <c r="F35" s="4">
        <f>IF(C35&lt;=n_saving,deposit,0)</f>
        <v>18757.414992749193</v>
      </c>
      <c r="G35" s="4">
        <f>IF(C35&gt;n_saving,-withdrawal,0)</f>
        <v>0</v>
      </c>
      <c r="H35" s="4">
        <f t="shared" si="2"/>
        <v>722258.28585621645</v>
      </c>
    </row>
    <row r="36" spans="3:8" x14ac:dyDescent="0.35">
      <c r="C36">
        <f t="shared" si="0"/>
        <v>23</v>
      </c>
      <c r="D36" s="4">
        <f t="shared" si="1"/>
        <v>722258.28585621645</v>
      </c>
      <c r="E36" s="4">
        <f>D36*rate</f>
        <v>36112.914292810827</v>
      </c>
      <c r="F36" s="4">
        <f>IF(C36&lt;=n_saving,deposit,0)</f>
        <v>18757.414992749193</v>
      </c>
      <c r="G36" s="4">
        <f>IF(C36&gt;n_saving,-withdrawal,0)</f>
        <v>0</v>
      </c>
      <c r="H36" s="4">
        <f t="shared" si="2"/>
        <v>777128.61514177651</v>
      </c>
    </row>
    <row r="37" spans="3:8" x14ac:dyDescent="0.35">
      <c r="C37">
        <f t="shared" si="0"/>
        <v>24</v>
      </c>
      <c r="D37" s="4">
        <f t="shared" si="1"/>
        <v>777128.61514177651</v>
      </c>
      <c r="E37" s="4">
        <f>D37*rate</f>
        <v>38856.430757088827</v>
      </c>
      <c r="F37" s="4">
        <f>IF(C37&lt;=n_saving,deposit,0)</f>
        <v>18757.414992749193</v>
      </c>
      <c r="G37" s="4">
        <f>IF(C37&gt;n_saving,-withdrawal,0)</f>
        <v>0</v>
      </c>
      <c r="H37" s="4">
        <f t="shared" si="2"/>
        <v>834742.46089161455</v>
      </c>
    </row>
    <row r="38" spans="3:8" x14ac:dyDescent="0.35">
      <c r="C38">
        <f t="shared" si="0"/>
        <v>25</v>
      </c>
      <c r="D38" s="4">
        <f t="shared" si="1"/>
        <v>834742.46089161455</v>
      </c>
      <c r="E38" s="4">
        <f>D38*rate</f>
        <v>41737.12304458073</v>
      </c>
      <c r="F38" s="4">
        <f>IF(C38&lt;=n_saving,deposit,0)</f>
        <v>18757.414992749193</v>
      </c>
      <c r="G38" s="4">
        <f>IF(C38&gt;n_saving,-withdrawal,0)</f>
        <v>0</v>
      </c>
      <c r="H38" s="4">
        <f t="shared" si="2"/>
        <v>895236.99892894446</v>
      </c>
    </row>
    <row r="39" spans="3:8" x14ac:dyDescent="0.35">
      <c r="C39">
        <f t="shared" si="0"/>
        <v>26</v>
      </c>
      <c r="D39" s="4">
        <f t="shared" si="1"/>
        <v>895236.99892894446</v>
      </c>
      <c r="E39" s="4">
        <f>D39*rate</f>
        <v>44761.849946447226</v>
      </c>
      <c r="F39" s="4">
        <f>IF(C39&lt;=n_saving,deposit,0)</f>
        <v>18757.414992749193</v>
      </c>
      <c r="G39" s="4">
        <f>IF(C39&gt;n_saving,-withdrawal,0)</f>
        <v>0</v>
      </c>
      <c r="H39" s="4">
        <f t="shared" si="2"/>
        <v>958756.26386814087</v>
      </c>
    </row>
    <row r="40" spans="3:8" x14ac:dyDescent="0.35">
      <c r="C40">
        <f t="shared" si="0"/>
        <v>27</v>
      </c>
      <c r="D40" s="4">
        <f t="shared" si="1"/>
        <v>958756.26386814087</v>
      </c>
      <c r="E40" s="4">
        <f>D40*rate</f>
        <v>47937.813193407048</v>
      </c>
      <c r="F40" s="4">
        <f>IF(C40&lt;=n_saving,deposit,0)</f>
        <v>18757.414992749193</v>
      </c>
      <c r="G40" s="4">
        <f>IF(C40&gt;n_saving,-withdrawal,0)</f>
        <v>0</v>
      </c>
      <c r="H40" s="4">
        <f t="shared" si="2"/>
        <v>1025451.4920542971</v>
      </c>
    </row>
    <row r="41" spans="3:8" x14ac:dyDescent="0.35">
      <c r="C41">
        <f t="shared" si="0"/>
        <v>28</v>
      </c>
      <c r="D41" s="4">
        <f t="shared" si="1"/>
        <v>1025451.4920542971</v>
      </c>
      <c r="E41" s="4">
        <f>D41*rate</f>
        <v>51272.574602714856</v>
      </c>
      <c r="F41" s="4">
        <f>IF(C41&lt;=n_saving,deposit,0)</f>
        <v>18757.414992749193</v>
      </c>
      <c r="G41" s="4">
        <f>IF(C41&gt;n_saving,-withdrawal,0)</f>
        <v>0</v>
      </c>
      <c r="H41" s="4">
        <f t="shared" si="2"/>
        <v>1095481.4816497611</v>
      </c>
    </row>
    <row r="42" spans="3:8" x14ac:dyDescent="0.35">
      <c r="C42">
        <f t="shared" si="0"/>
        <v>29</v>
      </c>
      <c r="D42" s="4">
        <f t="shared" si="1"/>
        <v>1095481.4816497611</v>
      </c>
      <c r="E42" s="4">
        <f>D42*rate</f>
        <v>54774.074082488056</v>
      </c>
      <c r="F42" s="4">
        <f>IF(C42&lt;=n_saving,deposit,0)</f>
        <v>18757.414992749193</v>
      </c>
      <c r="G42" s="4">
        <f>IF(C42&gt;n_saving,-withdrawal,0)</f>
        <v>0</v>
      </c>
      <c r="H42" s="4">
        <f t="shared" si="2"/>
        <v>1169012.9707249983</v>
      </c>
    </row>
    <row r="43" spans="3:8" x14ac:dyDescent="0.35">
      <c r="C43">
        <f t="shared" si="0"/>
        <v>30</v>
      </c>
      <c r="D43" s="4">
        <f t="shared" si="1"/>
        <v>1169012.9707249983</v>
      </c>
      <c r="E43" s="4">
        <f>D43*rate</f>
        <v>58450.648536249915</v>
      </c>
      <c r="F43" s="4">
        <f>IF(C43&lt;=n_saving,deposit,0)</f>
        <v>18757.414992749193</v>
      </c>
      <c r="G43" s="4">
        <f>IF(C43&gt;n_saving,-withdrawal,0)</f>
        <v>0</v>
      </c>
      <c r="H43" s="4">
        <f t="shared" si="2"/>
        <v>1246221.0342539975</v>
      </c>
    </row>
    <row r="44" spans="3:8" x14ac:dyDescent="0.35">
      <c r="C44">
        <f t="shared" si="0"/>
        <v>31</v>
      </c>
      <c r="D44" s="4">
        <f t="shared" si="1"/>
        <v>1246221.0342539975</v>
      </c>
      <c r="E44" s="4">
        <f>D44*rate</f>
        <v>62311.051712699875</v>
      </c>
      <c r="F44" s="4">
        <f>IF(C44&lt;=n_saving,deposit,0)</f>
        <v>0</v>
      </c>
      <c r="G44" s="4">
        <f>IF(C44&gt;n_saving,-withdrawal,0)</f>
        <v>-100000</v>
      </c>
      <c r="H44" s="4">
        <f t="shared" si="2"/>
        <v>1208532.0859666974</v>
      </c>
    </row>
    <row r="45" spans="3:8" x14ac:dyDescent="0.35">
      <c r="C45">
        <f t="shared" si="0"/>
        <v>32</v>
      </c>
      <c r="D45" s="4">
        <f t="shared" si="1"/>
        <v>1208532.0859666974</v>
      </c>
      <c r="E45" s="4">
        <f>D45*rate</f>
        <v>60426.604298334874</v>
      </c>
      <c r="F45" s="4">
        <f>IF(C45&lt;=n_saving,deposit,0)</f>
        <v>0</v>
      </c>
      <c r="G45" s="4">
        <f>IF(C45&gt;n_saving,-withdrawal,0)</f>
        <v>-100000</v>
      </c>
      <c r="H45" s="4">
        <f t="shared" si="2"/>
        <v>1168958.6902650322</v>
      </c>
    </row>
    <row r="46" spans="3:8" x14ac:dyDescent="0.35">
      <c r="C46">
        <f t="shared" si="0"/>
        <v>33</v>
      </c>
      <c r="D46" s="4">
        <f t="shared" si="1"/>
        <v>1168958.6902650322</v>
      </c>
      <c r="E46" s="4">
        <f>D46*rate</f>
        <v>58447.934513251617</v>
      </c>
      <c r="F46" s="4">
        <f>IF(C46&lt;=n_saving,deposit,0)</f>
        <v>0</v>
      </c>
      <c r="G46" s="4">
        <f>IF(C46&gt;n_saving,-withdrawal,0)</f>
        <v>-100000</v>
      </c>
      <c r="H46" s="4">
        <f t="shared" si="2"/>
        <v>1127406.6247782838</v>
      </c>
    </row>
    <row r="47" spans="3:8" x14ac:dyDescent="0.35">
      <c r="C47">
        <f t="shared" si="0"/>
        <v>34</v>
      </c>
      <c r="D47" s="4">
        <f t="shared" si="1"/>
        <v>1127406.6247782838</v>
      </c>
      <c r="E47" s="4">
        <f>D47*rate</f>
        <v>56370.331238914194</v>
      </c>
      <c r="F47" s="4">
        <f>IF(C47&lt;=n_saving,deposit,0)</f>
        <v>0</v>
      </c>
      <c r="G47" s="4">
        <f>IF(C47&gt;n_saving,-withdrawal,0)</f>
        <v>-100000</v>
      </c>
      <c r="H47" s="4">
        <f t="shared" si="2"/>
        <v>1083776.956017198</v>
      </c>
    </row>
    <row r="48" spans="3:8" x14ac:dyDescent="0.35">
      <c r="C48">
        <f t="shared" si="0"/>
        <v>35</v>
      </c>
      <c r="D48" s="4">
        <f t="shared" si="1"/>
        <v>1083776.956017198</v>
      </c>
      <c r="E48" s="4">
        <f>D48*rate</f>
        <v>54188.847800859905</v>
      </c>
      <c r="F48" s="4">
        <f>IF(C48&lt;=n_saving,deposit,0)</f>
        <v>0</v>
      </c>
      <c r="G48" s="4">
        <f>IF(C48&gt;n_saving,-withdrawal,0)</f>
        <v>-100000</v>
      </c>
      <c r="H48" s="4">
        <f t="shared" si="2"/>
        <v>1037965.803818058</v>
      </c>
    </row>
    <row r="49" spans="3:8" x14ac:dyDescent="0.35">
      <c r="C49">
        <f t="shared" si="0"/>
        <v>36</v>
      </c>
      <c r="D49" s="4">
        <f t="shared" si="1"/>
        <v>1037965.803818058</v>
      </c>
      <c r="E49" s="4">
        <f>D49*rate</f>
        <v>51898.290190902902</v>
      </c>
      <c r="F49" s="4">
        <f>IF(C49&lt;=n_saving,deposit,0)</f>
        <v>0</v>
      </c>
      <c r="G49" s="4">
        <f>IF(C49&gt;n_saving,-withdrawal,0)</f>
        <v>-100000</v>
      </c>
      <c r="H49" s="4">
        <f t="shared" si="2"/>
        <v>989864.09400896099</v>
      </c>
    </row>
    <row r="50" spans="3:8" x14ac:dyDescent="0.35">
      <c r="C50">
        <f t="shared" si="0"/>
        <v>37</v>
      </c>
      <c r="D50" s="4">
        <f t="shared" si="1"/>
        <v>989864.09400896099</v>
      </c>
      <c r="E50" s="4">
        <f>D50*rate</f>
        <v>49493.204700448056</v>
      </c>
      <c r="F50" s="4">
        <f>IF(C50&lt;=n_saving,deposit,0)</f>
        <v>0</v>
      </c>
      <c r="G50" s="4">
        <f>IF(C50&gt;n_saving,-withdrawal,0)</f>
        <v>-100000</v>
      </c>
      <c r="H50" s="4">
        <f t="shared" si="2"/>
        <v>939357.29870940908</v>
      </c>
    </row>
    <row r="51" spans="3:8" x14ac:dyDescent="0.35">
      <c r="C51">
        <f t="shared" si="0"/>
        <v>38</v>
      </c>
      <c r="D51" s="4">
        <f t="shared" si="1"/>
        <v>939357.29870940908</v>
      </c>
      <c r="E51" s="4">
        <f>D51*rate</f>
        <v>46967.864935470454</v>
      </c>
      <c r="F51" s="4">
        <f>IF(C51&lt;=n_saving,deposit,0)</f>
        <v>0</v>
      </c>
      <c r="G51" s="4">
        <f>IF(C51&gt;n_saving,-withdrawal,0)</f>
        <v>-100000</v>
      </c>
      <c r="H51" s="4">
        <f t="shared" si="2"/>
        <v>886325.16364487959</v>
      </c>
    </row>
    <row r="52" spans="3:8" x14ac:dyDescent="0.35">
      <c r="C52">
        <f t="shared" si="0"/>
        <v>39</v>
      </c>
      <c r="D52" s="4">
        <f t="shared" si="1"/>
        <v>886325.16364487959</v>
      </c>
      <c r="E52" s="4">
        <f>D52*rate</f>
        <v>44316.258182243982</v>
      </c>
      <c r="F52" s="4">
        <f>IF(C52&lt;=n_saving,deposit,0)</f>
        <v>0</v>
      </c>
      <c r="G52" s="4">
        <f>IF(C52&gt;n_saving,-withdrawal,0)</f>
        <v>-100000</v>
      </c>
      <c r="H52" s="4">
        <f t="shared" si="2"/>
        <v>830641.42182712362</v>
      </c>
    </row>
    <row r="53" spans="3:8" x14ac:dyDescent="0.35">
      <c r="C53">
        <f t="shared" si="0"/>
        <v>40</v>
      </c>
      <c r="D53" s="4">
        <f t="shared" si="1"/>
        <v>830641.42182712362</v>
      </c>
      <c r="E53" s="4">
        <f>D53*rate</f>
        <v>41532.071091356185</v>
      </c>
      <c r="F53" s="4">
        <f>IF(C53&lt;=n_saving,deposit,0)</f>
        <v>0</v>
      </c>
      <c r="G53" s="4">
        <f>IF(C53&gt;n_saving,-withdrawal,0)</f>
        <v>-100000</v>
      </c>
      <c r="H53" s="4">
        <f t="shared" si="2"/>
        <v>772173.49291847984</v>
      </c>
    </row>
    <row r="54" spans="3:8" x14ac:dyDescent="0.35">
      <c r="C54">
        <f t="shared" si="0"/>
        <v>41</v>
      </c>
      <c r="D54" s="4">
        <f t="shared" si="1"/>
        <v>772173.49291847984</v>
      </c>
      <c r="E54" s="4">
        <f>D54*rate</f>
        <v>38608.674645923995</v>
      </c>
      <c r="F54" s="4">
        <f>IF(C54&lt;=n_saving,deposit,0)</f>
        <v>0</v>
      </c>
      <c r="G54" s="4">
        <f>IF(C54&gt;n_saving,-withdrawal,0)</f>
        <v>-100000</v>
      </c>
      <c r="H54" s="4">
        <f t="shared" si="2"/>
        <v>710782.16756440385</v>
      </c>
    </row>
    <row r="55" spans="3:8" x14ac:dyDescent="0.35">
      <c r="C55">
        <f t="shared" si="0"/>
        <v>42</v>
      </c>
      <c r="D55" s="4">
        <f t="shared" si="1"/>
        <v>710782.16756440385</v>
      </c>
      <c r="E55" s="4">
        <f>D55*rate</f>
        <v>35539.108378220197</v>
      </c>
      <c r="F55" s="4">
        <f>IF(C55&lt;=n_saving,deposit,0)</f>
        <v>0</v>
      </c>
      <c r="G55" s="4">
        <f>IF(C55&gt;n_saving,-withdrawal,0)</f>
        <v>-100000</v>
      </c>
      <c r="H55" s="4">
        <f t="shared" si="2"/>
        <v>646321.27594262408</v>
      </c>
    </row>
    <row r="56" spans="3:8" x14ac:dyDescent="0.35">
      <c r="C56">
        <f t="shared" si="0"/>
        <v>43</v>
      </c>
      <c r="D56" s="4">
        <f t="shared" si="1"/>
        <v>646321.27594262408</v>
      </c>
      <c r="E56" s="4">
        <f>D56*rate</f>
        <v>32316.063797131206</v>
      </c>
      <c r="F56" s="4">
        <f>IF(C56&lt;=n_saving,deposit,0)</f>
        <v>0</v>
      </c>
      <c r="G56" s="4">
        <f>IF(C56&gt;n_saving,-withdrawal,0)</f>
        <v>-100000</v>
      </c>
      <c r="H56" s="4">
        <f t="shared" si="2"/>
        <v>578637.33973975526</v>
      </c>
    </row>
    <row r="57" spans="3:8" x14ac:dyDescent="0.35">
      <c r="C57">
        <f t="shared" si="0"/>
        <v>44</v>
      </c>
      <c r="D57" s="4">
        <f t="shared" si="1"/>
        <v>578637.33973975526</v>
      </c>
      <c r="E57" s="4">
        <f>D57*rate</f>
        <v>28931.866986987763</v>
      </c>
      <c r="F57" s="4">
        <f>IF(C57&lt;=n_saving,deposit,0)</f>
        <v>0</v>
      </c>
      <c r="G57" s="4">
        <f>IF(C57&gt;n_saving,-withdrawal,0)</f>
        <v>-100000</v>
      </c>
      <c r="H57" s="4">
        <f t="shared" si="2"/>
        <v>507569.20672674302</v>
      </c>
    </row>
    <row r="58" spans="3:8" x14ac:dyDescent="0.35">
      <c r="C58">
        <f t="shared" si="0"/>
        <v>45</v>
      </c>
      <c r="D58" s="4">
        <f t="shared" si="1"/>
        <v>507569.20672674302</v>
      </c>
      <c r="E58" s="4">
        <f>D58*rate</f>
        <v>25378.460336337153</v>
      </c>
      <c r="F58" s="4">
        <f>IF(C58&lt;=n_saving,deposit,0)</f>
        <v>0</v>
      </c>
      <c r="G58" s="4">
        <f>IF(C58&gt;n_saving,-withdrawal,0)</f>
        <v>-100000</v>
      </c>
      <c r="H58" s="4">
        <f t="shared" si="2"/>
        <v>432947.66706308012</v>
      </c>
    </row>
    <row r="59" spans="3:8" x14ac:dyDescent="0.35">
      <c r="C59">
        <f t="shared" si="0"/>
        <v>46</v>
      </c>
      <c r="D59" s="4">
        <f t="shared" si="1"/>
        <v>432947.66706308012</v>
      </c>
      <c r="E59" s="4">
        <f>D59*rate</f>
        <v>21647.383353154008</v>
      </c>
      <c r="F59" s="4">
        <f>IF(C59&lt;=n_saving,deposit,0)</f>
        <v>0</v>
      </c>
      <c r="G59" s="4">
        <f>IF(C59&gt;n_saving,-withdrawal,0)</f>
        <v>-100000</v>
      </c>
      <c r="H59" s="4">
        <f t="shared" si="2"/>
        <v>354595.05041623412</v>
      </c>
    </row>
    <row r="60" spans="3:8" x14ac:dyDescent="0.35">
      <c r="C60">
        <f t="shared" si="0"/>
        <v>47</v>
      </c>
      <c r="D60" s="4">
        <f t="shared" si="1"/>
        <v>354595.05041623412</v>
      </c>
      <c r="E60" s="4">
        <f>D60*rate</f>
        <v>17729.752520811708</v>
      </c>
      <c r="F60" s="4">
        <f>IF(C60&lt;=n_saving,deposit,0)</f>
        <v>0</v>
      </c>
      <c r="G60" s="4">
        <f>IF(C60&gt;n_saving,-withdrawal,0)</f>
        <v>-100000</v>
      </c>
      <c r="H60" s="4">
        <f t="shared" si="2"/>
        <v>272324.80293704581</v>
      </c>
    </row>
    <row r="61" spans="3:8" x14ac:dyDescent="0.35">
      <c r="C61">
        <f t="shared" si="0"/>
        <v>48</v>
      </c>
      <c r="D61" s="4">
        <f t="shared" si="1"/>
        <v>272324.80293704581</v>
      </c>
      <c r="E61" s="4">
        <f>D61*rate</f>
        <v>13616.240146852291</v>
      </c>
      <c r="F61" s="4">
        <f>IF(C61&lt;=n_saving,deposit,0)</f>
        <v>0</v>
      </c>
      <c r="G61" s="4">
        <f>IF(C61&gt;n_saving,-withdrawal,0)</f>
        <v>-100000</v>
      </c>
      <c r="H61" s="4">
        <f t="shared" si="2"/>
        <v>185941.04308389808</v>
      </c>
    </row>
    <row r="62" spans="3:8" x14ac:dyDescent="0.35">
      <c r="C62">
        <f t="shared" si="0"/>
        <v>49</v>
      </c>
      <c r="D62" s="4">
        <f t="shared" si="1"/>
        <v>185941.04308389808</v>
      </c>
      <c r="E62" s="4">
        <f>D62*rate</f>
        <v>9297.0521541949038</v>
      </c>
      <c r="F62" s="4">
        <f>IF(C62&lt;=n_saving,deposit,0)</f>
        <v>0</v>
      </c>
      <c r="G62" s="4">
        <f>IF(C62&gt;n_saving,-withdrawal,0)</f>
        <v>-100000</v>
      </c>
      <c r="H62" s="4">
        <f t="shared" si="2"/>
        <v>95238.095238092996</v>
      </c>
    </row>
    <row r="63" spans="3:8" x14ac:dyDescent="0.35">
      <c r="C63">
        <f t="shared" si="0"/>
        <v>50</v>
      </c>
      <c r="D63" s="4">
        <f t="shared" si="1"/>
        <v>95238.095238092996</v>
      </c>
      <c r="E63" s="4">
        <f>D63*rate</f>
        <v>4761.9047619046496</v>
      </c>
      <c r="F63" s="4">
        <f>IF(C63&lt;=n_saving,deposit,0)</f>
        <v>0</v>
      </c>
      <c r="G63" s="4">
        <f>IF(C63&gt;n_saving,-withdrawal,0)</f>
        <v>-100000</v>
      </c>
      <c r="H63" s="4">
        <f t="shared" si="2"/>
        <v>-2.35741026699543E-9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beg_bal</vt:lpstr>
      <vt:lpstr>deposit</vt:lpstr>
      <vt:lpstr>n_saving</vt:lpstr>
      <vt:lpstr>n_withdraw</vt:lpstr>
      <vt:lpstr>rate</vt:lpstr>
      <vt:lpstr>withdrawal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Crotty</dc:creator>
  <cp:lastModifiedBy>Kevin Crotty</cp:lastModifiedBy>
  <dcterms:created xsi:type="dcterms:W3CDTF">2024-01-12T20:46:47Z</dcterms:created>
  <dcterms:modified xsi:type="dcterms:W3CDTF">2024-01-12T21:08:18Z</dcterms:modified>
</cp:coreProperties>
</file>