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ropbox\Applied Finance-MGMT 648\2U\Assignments\"/>
    </mc:Choice>
  </mc:AlternateContent>
  <bookViews>
    <workbookView xWindow="0" yWindow="0" windowWidth="19200" windowHeight="6450"/>
  </bookViews>
  <sheets>
    <sheet name="Parts A &amp; B" sheetId="1" r:id="rId1"/>
    <sheet name="Part C" sheetId="2" r:id="rId2"/>
    <sheet name="Part D" sheetId="3" r:id="rId3"/>
    <sheet name="RiskSerializationData" sheetId="7" state="hidden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FALSE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18182</definedName>
    <definedName name="_AtRisk_SimSetting_ReportOptionReportsFileType" hidden="1">2</definedName>
    <definedName name="_AtRisk_SimSetting_ReportOptionReportStyle" hidden="1">1</definedName>
    <definedName name="_AtRisk_SimSetting_ReportOptionSelectiveQR" hidden="1">FALSE</definedName>
    <definedName name="_AtRisk_SimSetting_ReportsList" hidden="1">18182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bs_d1">#REF!</definedName>
    <definedName name="bs_d2">#REF!</definedName>
    <definedName name="K">#REF!</definedName>
    <definedName name="NewMatrix1">#REF!</definedName>
    <definedName name="Pal_Workbook_GUID" hidden="1">"ZG5EAVDHXXQN9P8QIMCKRJJ7"</definedName>
    <definedName name="_xlnm.Print_Area" localSheetId="1">'Part C'!$A$1:$I$43</definedName>
    <definedName name="_xlnm.Print_Area" localSheetId="0">'Parts A &amp; B'!$A$5:$I$47</definedName>
    <definedName name="rate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IsInput" hidden="1">FALSE</definedName>
    <definedName name="RiskIsOptimization" hidden="1">FALSE</definedName>
    <definedName name="RiskIsOutput" hidden="1">FALSE</definedName>
    <definedName name="RiskIsStatistics" hidden="1">FALSE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"$B$23"</definedName>
    <definedName name="RiskSelectedNameCell1" hidden="1">"$A$27"</definedName>
    <definedName name="RiskSelectedNameCell2" hidden="1">"$B$10"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">#REF!</definedName>
    <definedName name="sigma">#REF!</definedName>
    <definedName name="t">#REF!</definedName>
  </definedNames>
  <calcPr calcId="162913" iterate="1" iterateCount="10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4" i="3"/>
  <c r="C3" i="3"/>
  <c r="C2" i="3"/>
  <c r="AN4" i="7"/>
  <c r="AN3" i="7"/>
  <c r="D13" i="3"/>
  <c r="D14" i="3"/>
  <c r="D15" i="3"/>
  <c r="D16" i="3"/>
  <c r="D17" i="3"/>
  <c r="D18" i="3"/>
  <c r="D19" i="3"/>
  <c r="D20" i="3"/>
  <c r="D21" i="3"/>
  <c r="G30" i="3" s="1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12" i="3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B14" i="2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F15" i="2"/>
  <c r="F14" i="2"/>
  <c r="F13" i="2"/>
  <c r="C13" i="2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B18" i="1"/>
  <c r="B19" i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F18" i="1"/>
  <c r="F17" i="1"/>
  <c r="C17" i="1"/>
  <c r="AG3" i="7"/>
  <c r="A3" i="7"/>
  <c r="D25" i="2"/>
  <c r="D41" i="2"/>
  <c r="D31" i="1"/>
  <c r="D15" i="2"/>
  <c r="D21" i="1"/>
  <c r="D16" i="2"/>
  <c r="D22" i="1"/>
  <c r="D14" i="2"/>
  <c r="D30" i="2"/>
  <c r="D20" i="1"/>
  <c r="D36" i="1"/>
  <c r="D27" i="2"/>
  <c r="D33" i="1"/>
  <c r="D36" i="2"/>
  <c r="D42" i="1"/>
  <c r="D28" i="1"/>
  <c r="D26" i="1"/>
  <c r="D37" i="2"/>
  <c r="D46" i="1"/>
  <c r="D19" i="2"/>
  <c r="D34" i="1"/>
  <c r="D13" i="2"/>
  <c r="E13" i="2" s="1"/>
  <c r="G13" i="2" s="1"/>
  <c r="C14" i="2" s="1"/>
  <c r="D29" i="2"/>
  <c r="D19" i="1"/>
  <c r="D35" i="1"/>
  <c r="D23" i="2"/>
  <c r="D29" i="1"/>
  <c r="D24" i="2"/>
  <c r="D30" i="1"/>
  <c r="D18" i="2"/>
  <c r="D34" i="2"/>
  <c r="D24" i="1"/>
  <c r="D40" i="1"/>
  <c r="D35" i="2"/>
  <c r="D41" i="1"/>
  <c r="D18" i="1"/>
  <c r="D17" i="2"/>
  <c r="D33" i="2"/>
  <c r="D23" i="1"/>
  <c r="D39" i="1"/>
  <c r="D31" i="2"/>
  <c r="D37" i="1"/>
  <c r="D32" i="2"/>
  <c r="D38" i="1"/>
  <c r="D22" i="2"/>
  <c r="D38" i="2"/>
  <c r="D44" i="1"/>
  <c r="D17" i="1"/>
  <c r="E17" i="1" s="1"/>
  <c r="G17" i="1" s="1"/>
  <c r="C18" i="1" s="1"/>
  <c r="E18" i="1" s="1"/>
  <c r="G18" i="1" s="1"/>
  <c r="C19" i="1" s="1"/>
  <c r="D20" i="2"/>
  <c r="D21" i="2"/>
  <c r="D27" i="1"/>
  <c r="D43" i="1"/>
  <c r="D39" i="2"/>
  <c r="D45" i="1"/>
  <c r="D40" i="2"/>
  <c r="D26" i="2"/>
  <c r="D42" i="2"/>
  <c r="D32" i="1"/>
  <c r="D25" i="1"/>
  <c r="D28" i="2"/>
  <c r="D9" i="2"/>
  <c r="H30" i="3"/>
  <c r="D11" i="1"/>
  <c r="E43" i="2"/>
  <c r="D7" i="2"/>
  <c r="D13" i="1"/>
  <c r="E19" i="1" l="1"/>
  <c r="G19" i="1" s="1"/>
  <c r="C20" i="1" s="1"/>
  <c r="E14" i="2"/>
  <c r="G14" i="2" s="1"/>
  <c r="C15" i="2" s="1"/>
  <c r="E15" i="2" l="1"/>
  <c r="G15" i="2" s="1"/>
  <c r="C16" i="2" s="1"/>
  <c r="E16" i="2" s="1"/>
  <c r="G16" i="2" s="1"/>
  <c r="C17" i="2" s="1"/>
  <c r="E20" i="1"/>
  <c r="G20" i="1" s="1"/>
  <c r="C21" i="1" s="1"/>
  <c r="E17" i="2" l="1"/>
  <c r="G17" i="2" s="1"/>
  <c r="C18" i="2" s="1"/>
  <c r="E21" i="1"/>
  <c r="G21" i="1" s="1"/>
  <c r="C22" i="1" s="1"/>
  <c r="E22" i="1" l="1"/>
  <c r="G22" i="1" s="1"/>
  <c r="C23" i="1" s="1"/>
  <c r="E18" i="2"/>
  <c r="G18" i="2" s="1"/>
  <c r="C19" i="2" s="1"/>
  <c r="E23" i="1" l="1"/>
  <c r="G23" i="1" s="1"/>
  <c r="C24" i="1" s="1"/>
  <c r="E19" i="2"/>
  <c r="G19" i="2" s="1"/>
  <c r="C20" i="2" s="1"/>
  <c r="E24" i="1" l="1"/>
  <c r="G24" i="1" s="1"/>
  <c r="C25" i="1" s="1"/>
  <c r="E20" i="2"/>
  <c r="G20" i="2" s="1"/>
  <c r="C21" i="2" s="1"/>
  <c r="E21" i="2" l="1"/>
  <c r="G21" i="2" s="1"/>
  <c r="C22" i="2" s="1"/>
  <c r="E25" i="1"/>
  <c r="G25" i="1" s="1"/>
  <c r="C26" i="1" s="1"/>
  <c r="E22" i="2" l="1"/>
  <c r="G22" i="2" s="1"/>
  <c r="C23" i="2" s="1"/>
  <c r="E26" i="1"/>
  <c r="G26" i="1" s="1"/>
  <c r="C27" i="1" s="1"/>
  <c r="E23" i="2" l="1"/>
  <c r="G23" i="2" s="1"/>
  <c r="C24" i="2" s="1"/>
  <c r="E27" i="1"/>
  <c r="G27" i="1" s="1"/>
  <c r="C28" i="1" s="1"/>
  <c r="E24" i="2" l="1"/>
  <c r="G24" i="2" s="1"/>
  <c r="C25" i="2" s="1"/>
  <c r="E25" i="2" s="1"/>
  <c r="G25" i="2" s="1"/>
  <c r="C26" i="2" s="1"/>
  <c r="E28" i="1"/>
  <c r="G28" i="1" s="1"/>
  <c r="C29" i="1" s="1"/>
  <c r="E26" i="2" l="1"/>
  <c r="G26" i="2" s="1"/>
  <c r="C27" i="2" s="1"/>
  <c r="E29" i="1"/>
  <c r="G29" i="1" s="1"/>
  <c r="C30" i="1" s="1"/>
  <c r="E30" i="1" l="1"/>
  <c r="G30" i="1" s="1"/>
  <c r="C31" i="1" s="1"/>
  <c r="E27" i="2"/>
  <c r="G27" i="2" s="1"/>
  <c r="C28" i="2" s="1"/>
  <c r="E28" i="2" l="1"/>
  <c r="G28" i="2" s="1"/>
  <c r="C29" i="2" s="1"/>
  <c r="E31" i="1"/>
  <c r="G31" i="1" s="1"/>
  <c r="C32" i="1" s="1"/>
  <c r="E29" i="2" l="1"/>
  <c r="G29" i="2" s="1"/>
  <c r="C30" i="2" s="1"/>
  <c r="E30" i="2" s="1"/>
  <c r="E32" i="1"/>
  <c r="G32" i="1" s="1"/>
  <c r="C33" i="1" s="1"/>
  <c r="G30" i="2" l="1"/>
  <c r="C31" i="2" s="1"/>
  <c r="E31" i="2" s="1"/>
  <c r="G31" i="2" s="1"/>
  <c r="C32" i="2" s="1"/>
  <c r="E33" i="1"/>
  <c r="G33" i="1" s="1"/>
  <c r="C34" i="1" s="1"/>
  <c r="E32" i="2" l="1"/>
  <c r="G32" i="2" s="1"/>
  <c r="C33" i="2" s="1"/>
  <c r="E34" i="1"/>
  <c r="G34" i="1" s="1"/>
  <c r="C35" i="1" s="1"/>
  <c r="E33" i="2" l="1"/>
  <c r="G33" i="2" s="1"/>
  <c r="C34" i="2" s="1"/>
  <c r="E34" i="2" s="1"/>
  <c r="E35" i="1"/>
  <c r="G35" i="1" s="1"/>
  <c r="C36" i="1" s="1"/>
  <c r="G34" i="2" l="1"/>
  <c r="C35" i="2" s="1"/>
  <c r="E35" i="2" s="1"/>
  <c r="G35" i="2" s="1"/>
  <c r="C36" i="2" s="1"/>
  <c r="E36" i="1"/>
  <c r="G36" i="1" s="1"/>
  <c r="C37" i="1" s="1"/>
  <c r="E37" i="1" l="1"/>
  <c r="G37" i="1" s="1"/>
  <c r="C38" i="1" s="1"/>
  <c r="E36" i="2"/>
  <c r="G36" i="2" s="1"/>
  <c r="C37" i="2" s="1"/>
  <c r="E38" i="1" l="1"/>
  <c r="G38" i="1" s="1"/>
  <c r="C39" i="1" s="1"/>
  <c r="E37" i="2"/>
  <c r="G37" i="2" s="1"/>
  <c r="C38" i="2" s="1"/>
  <c r="E38" i="2" l="1"/>
  <c r="G38" i="2" s="1"/>
  <c r="C39" i="2" s="1"/>
  <c r="E39" i="1"/>
  <c r="G39" i="1" s="1"/>
  <c r="C40" i="1" s="1"/>
  <c r="E39" i="2" l="1"/>
  <c r="G39" i="2" s="1"/>
  <c r="C40" i="2" s="1"/>
  <c r="E40" i="1"/>
  <c r="G40" i="1" s="1"/>
  <c r="C41" i="1" s="1"/>
  <c r="E40" i="2" l="1"/>
  <c r="G40" i="2" s="1"/>
  <c r="C41" i="2" s="1"/>
  <c r="E41" i="1"/>
  <c r="G41" i="1" s="1"/>
  <c r="C42" i="1" s="1"/>
  <c r="E41" i="2" l="1"/>
  <c r="G41" i="2" s="1"/>
  <c r="C42" i="2" s="1"/>
  <c r="E42" i="1"/>
  <c r="G42" i="1" s="1"/>
  <c r="C43" i="1" s="1"/>
  <c r="E42" i="2" l="1"/>
  <c r="G42" i="2" s="1"/>
  <c r="E43" i="1"/>
  <c r="G43" i="1" s="1"/>
  <c r="C44" i="1" s="1"/>
  <c r="C7" i="2"/>
  <c r="C9" i="2"/>
  <c r="E44" i="1" l="1"/>
  <c r="G44" i="1" s="1"/>
  <c r="C45" i="1" s="1"/>
  <c r="E45" i="1" l="1"/>
  <c r="G45" i="1" s="1"/>
  <c r="C46" i="1" s="1"/>
  <c r="E46" i="1" l="1"/>
  <c r="G46" i="1" s="1"/>
  <c r="C13" i="1"/>
  <c r="C11" i="1"/>
</calcChain>
</file>

<file path=xl/sharedStrings.xml><?xml version="1.0" encoding="utf-8"?>
<sst xmlns="http://schemas.openxmlformats.org/spreadsheetml/2006/main" count="73" uniqueCount="56">
  <si>
    <t>Beginning Balance</t>
  </si>
  <si>
    <t xml:space="preserve">Contribution </t>
  </si>
  <si>
    <t>Expected Return</t>
  </si>
  <si>
    <t>Standard Deviation</t>
  </si>
  <si>
    <t>Period</t>
  </si>
  <si>
    <t>Realized Return</t>
  </si>
  <si>
    <t>Capital Gains</t>
  </si>
  <si>
    <t>EOP Contribution</t>
  </si>
  <si>
    <t>Ending Balance</t>
  </si>
  <si>
    <t>&lt;-- @RISK output</t>
  </si>
  <si>
    <t>Expected Value of Investment</t>
  </si>
  <si>
    <t>EOY Contribution</t>
  </si>
  <si>
    <t>Mkt-RF</t>
  </si>
  <si>
    <t>Year</t>
  </si>
  <si>
    <t>Lagged MKT-RF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</si>
  <si>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</si>
  <si>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</si>
  <si>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</si>
  <si>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</si>
  <si>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</si>
  <si>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</si>
  <si>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</si>
  <si>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</si>
  <si>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</si>
  <si>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</si>
  <si>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</si>
  <si>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</si>
  <si>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</si>
  <si>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</si>
  <si>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</si>
  <si>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</si>
  <si>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</si>
  <si>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</si>
  <si>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</si>
  <si>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</si>
  <si>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</si>
  <si>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</si>
  <si>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</si>
  <si>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</si>
  <si>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Slope</t>
  </si>
  <si>
    <t>GF1_rK0qDwEAEADGAAwjACYAOQBPAGMAZAByAIAAoADCALwAKgD//wAAAAAAAQQAAAAABTAuMDAlAAAAARBQb3J0Zm9saW8gUmV0dXJuAQABARAAAgABClN0YXRpc3RpY3MDAQEA/wEBAQEBAAEBAQAEAAAAAQEBAQEAAQEBAAQAAAABhAACGAAQUG9ydGZvbGlvIFJldHVybgAALwEAAgACAKgAsgABAQIBmpmZmZmZqT8AAGZmZmZmZu4/AAAFAAEBAQABAQEA</t>
  </si>
  <si>
    <t>GF1_rK0qDwEAEADiAAwjACYAOQBdAHEAcgCAAI4AvADeANgAKgD//wAAAAAAAQQAAAAABTAuMDAlAAAAAR5SZWFsaXplZCBSZXR1cm5zIC8gMTAwJSBNYXJrZXQBAAEBEAACAAEKU3RhdGlzdGljcwMBAQD/AQEBAQEAAQEBAAQAAAABAQEBAQABAQEABAAAAAGSAAImAB5SZWFsaXplZCBSZXR1cm5zIC8gMTAwJSBNYXJrZXQAAC8BAAIAAgDEAM4AAQECAZqZmZmZmak/AABmZmZmZmbuPwAABQABAQEAAQEBAA==</t>
  </si>
  <si>
    <t>Expected Value of Investment 
(pasted as value)</t>
  </si>
  <si>
    <t>Likelihood of less than $600,000</t>
  </si>
  <si>
    <t>Likelihood of less than $600,000
(pasted as value)</t>
  </si>
  <si>
    <t>Estimate of coefficient rho:</t>
  </si>
  <si>
    <t>t-statistic of coefficient rho:</t>
  </si>
  <si>
    <t>Estimate of intercept:</t>
  </si>
  <si>
    <t>t-statistic of intercept:</t>
  </si>
  <si>
    <t>Interpretation</t>
  </si>
  <si>
    <t>The coefficient on lagged market return is 0.023.  It is not statistically significant (t-stat=0.212).  Economically, a market return of 10% last period is associated with a current year market return of 23 bps (basically nothing).  This means market returns are uncorrelated across years.
The intercept value is 7.9%, which is approximately the average annual market risk premium over the sample.  Statistically, this is significanly different from zero (t-stat=3.28).</t>
  </si>
  <si>
    <t>Part D</t>
  </si>
  <si>
    <t>Part C</t>
  </si>
  <si>
    <t>Parts A &amp; B</t>
  </si>
  <si>
    <t>Name:</t>
  </si>
  <si>
    <t>Student 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</si>
</sst>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0.0000"/>
    <numFmt numFmtId="167" formatCode="#,##0.000"/>
    <numFmt numFmtId="168" formatCode="#,##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53">
    <xf numFmtId="0" fontId="0" fillId="0" borderId="0" xfId="0"/>
    <xf numFmtId="0" fontId="4" fillId="0" borderId="0" xfId="3" applyFont="1"/>
    <xf numFmtId="164" fontId="0" fillId="0" borderId="0" xfId="1" applyNumberFormat="1" applyFont="1"/>
    <xf numFmtId="3" fontId="0" fillId="0" borderId="0" xfId="0" applyNumberFormat="1"/>
    <xf numFmtId="9" fontId="0" fillId="0" borderId="0" xfId="2" applyFont="1"/>
    <xf numFmtId="0" fontId="2" fillId="0" borderId="0" xfId="0" quotePrefix="1" applyFont="1"/>
    <xf numFmtId="166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167" fontId="0" fillId="0" borderId="0" xfId="0" applyNumberFormat="1" applyFill="1" applyBorder="1" applyAlignment="1"/>
    <xf numFmtId="167" fontId="0" fillId="0" borderId="1" xfId="0" applyNumberFormat="1" applyFill="1" applyBorder="1" applyAlignment="1"/>
    <xf numFmtId="168" fontId="0" fillId="0" borderId="0" xfId="0" applyNumberFormat="1" applyFill="1" applyBorder="1" applyAlignment="1"/>
    <xf numFmtId="167" fontId="0" fillId="0" borderId="0" xfId="0" applyNumberFormat="1"/>
    <xf numFmtId="0" fontId="2" fillId="0" borderId="0" xfId="0" applyFont="1"/>
    <xf numFmtId="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>
      <alignment horizontal="left" wrapText="1"/>
    </xf>
    <xf numFmtId="0" fontId="0" fillId="0" borderId="3" xfId="0" applyFill="1" applyBorder="1"/>
    <xf numFmtId="0" fontId="0" fillId="0" borderId="5" xfId="0" applyFill="1" applyBorder="1" applyAlignment="1">
      <alignment wrapText="1"/>
    </xf>
    <xf numFmtId="0" fontId="0" fillId="0" borderId="5" xfId="0" applyFill="1" applyBorder="1"/>
    <xf numFmtId="0" fontId="0" fillId="0" borderId="7" xfId="0" applyFill="1" applyBorder="1" applyAlignment="1">
      <alignment wrapText="1"/>
    </xf>
    <xf numFmtId="164" fontId="0" fillId="2" borderId="6" xfId="1" applyNumberFormat="1" applyFont="1" applyFill="1" applyBorder="1"/>
    <xf numFmtId="165" fontId="0" fillId="2" borderId="8" xfId="2" applyNumberFormat="1" applyFont="1" applyFill="1" applyBorder="1"/>
    <xf numFmtId="0" fontId="2" fillId="0" borderId="0" xfId="0" applyFont="1" applyFill="1"/>
    <xf numFmtId="8" fontId="6" fillId="0" borderId="0" xfId="1" applyNumberFormat="1" applyFont="1"/>
    <xf numFmtId="9" fontId="6" fillId="0" borderId="0" xfId="2" applyFont="1"/>
    <xf numFmtId="0" fontId="0" fillId="0" borderId="3" xfId="0" applyBorder="1"/>
    <xf numFmtId="0" fontId="0" fillId="0" borderId="5" xfId="0" applyBorder="1" applyAlignment="1">
      <alignment wrapText="1"/>
    </xf>
    <xf numFmtId="0" fontId="0" fillId="0" borderId="5" xfId="0" applyBorder="1"/>
    <xf numFmtId="0" fontId="0" fillId="0" borderId="7" xfId="0" applyBorder="1" applyAlignment="1">
      <alignment wrapText="1"/>
    </xf>
    <xf numFmtId="0" fontId="0" fillId="0" borderId="5" xfId="0" applyFont="1" applyBorder="1"/>
    <xf numFmtId="0" fontId="0" fillId="0" borderId="7" xfId="0" applyFont="1" applyBorder="1"/>
    <xf numFmtId="0" fontId="0" fillId="0" borderId="0" xfId="0" applyFont="1"/>
    <xf numFmtId="167" fontId="0" fillId="2" borderId="4" xfId="0" applyNumberFormat="1" applyFill="1" applyBorder="1"/>
    <xf numFmtId="167" fontId="0" fillId="2" borderId="6" xfId="0" applyNumberFormat="1" applyFill="1" applyBorder="1"/>
    <xf numFmtId="167" fontId="0" fillId="2" borderId="8" xfId="0" applyNumberFormat="1" applyFill="1" applyBorder="1"/>
    <xf numFmtId="6" fontId="0" fillId="2" borderId="4" xfId="0" applyNumberFormat="1" applyFill="1" applyBorder="1"/>
    <xf numFmtId="165" fontId="0" fillId="2" borderId="6" xfId="0" applyNumberFormat="1" applyFill="1" applyBorder="1"/>
    <xf numFmtId="0" fontId="0" fillId="2" borderId="3" xfId="0" applyFont="1" applyFill="1" applyBorder="1" applyAlignment="1">
      <alignment horizontal="left" wrapText="1"/>
    </xf>
    <xf numFmtId="0" fontId="0" fillId="2" borderId="9" xfId="0" applyFont="1" applyFill="1" applyBorder="1" applyAlignment="1">
      <alignment horizontal="left" wrapText="1"/>
    </xf>
    <xf numFmtId="0" fontId="0" fillId="2" borderId="4" xfId="0" applyFont="1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 wrapText="1"/>
    </xf>
    <xf numFmtId="0" fontId="0" fillId="2" borderId="8" xfId="0" applyFont="1" applyFill="1" applyBorder="1" applyAlignment="1">
      <alignment horizontal="left" wrapText="1"/>
    </xf>
    <xf numFmtId="0" fontId="0" fillId="0" borderId="3" xfId="0" applyBorder="1" applyAlignment="1">
      <alignment horizontal="right"/>
    </xf>
    <xf numFmtId="0" fontId="0" fillId="0" borderId="9" xfId="0" applyBorder="1"/>
    <xf numFmtId="0" fontId="0" fillId="0" borderId="4" xfId="0" applyBorder="1"/>
    <xf numFmtId="0" fontId="0" fillId="0" borderId="7" xfId="0" applyBorder="1" applyAlignment="1">
      <alignment horizontal="right"/>
    </xf>
    <xf numFmtId="0" fontId="0" fillId="0" borderId="1" xfId="0" applyBorder="1"/>
    <xf numFmtId="0" fontId="0" fillId="0" borderId="8" xfId="0" applyBorder="1"/>
  </cellXfs>
  <cellStyles count="4">
    <cellStyle name="Currency" xfId="1" builtinId="4"/>
    <cellStyle name="Normal" xfId="0" builtinId="0"/>
    <cellStyle name="Normal 2" xfId="3"/>
    <cellStyle name="Percent" xfId="2" builtinId="5"/>
  </cellStyles>
  <dxfs count="62">
    <dxf>
      <font>
        <color rgb="FFFFFFFF"/>
      </font>
      <fill>
        <patternFill>
          <bgColor rgb="FFDC143C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DC143C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tabSelected="1" zoomScaleNormal="100" workbookViewId="0">
      <pane ySplit="16" topLeftCell="A17" activePane="bottomLeft" state="frozen"/>
      <selection pane="bottomLeft"/>
    </sheetView>
  </sheetViews>
  <sheetFormatPr defaultRowHeight="14.5" x14ac:dyDescent="0.35"/>
  <cols>
    <col min="2" max="2" width="30.26953125" customWidth="1"/>
    <col min="3" max="3" width="11.54296875" customWidth="1"/>
    <col min="5" max="5" width="16.26953125" customWidth="1"/>
    <col min="6" max="6" width="20" customWidth="1"/>
    <col min="7" max="7" width="14.7265625" customWidth="1"/>
  </cols>
  <sheetData>
    <row r="1" spans="1:7" ht="15" thickBot="1" x14ac:dyDescent="0.4"/>
    <row r="2" spans="1:7" x14ac:dyDescent="0.35">
      <c r="B2" s="47" t="s">
        <v>54</v>
      </c>
      <c r="C2" s="48"/>
      <c r="D2" s="49"/>
    </row>
    <row r="3" spans="1:7" ht="15" thickBot="1" x14ac:dyDescent="0.4">
      <c r="B3" s="50" t="s">
        <v>55</v>
      </c>
      <c r="C3" s="51"/>
      <c r="D3" s="52"/>
    </row>
    <row r="5" spans="1:7" x14ac:dyDescent="0.35">
      <c r="A5" s="26" t="s">
        <v>53</v>
      </c>
    </row>
    <row r="6" spans="1:7" ht="14.5" customHeight="1" x14ac:dyDescent="0.4">
      <c r="A6" s="1"/>
      <c r="B6" t="s">
        <v>0</v>
      </c>
      <c r="C6" s="27">
        <v>0</v>
      </c>
    </row>
    <row r="7" spans="1:7" x14ac:dyDescent="0.35">
      <c r="B7" t="s">
        <v>1</v>
      </c>
      <c r="C7" s="27">
        <v>10000</v>
      </c>
      <c r="D7" s="3"/>
    </row>
    <row r="8" spans="1:7" x14ac:dyDescent="0.35">
      <c r="B8" t="s">
        <v>2</v>
      </c>
      <c r="C8" s="28">
        <v>0.1</v>
      </c>
      <c r="D8" s="3"/>
    </row>
    <row r="9" spans="1:7" x14ac:dyDescent="0.35">
      <c r="B9" t="s">
        <v>3</v>
      </c>
      <c r="C9" s="28">
        <v>0.2</v>
      </c>
      <c r="D9" s="3"/>
    </row>
    <row r="10" spans="1:7" ht="15" thickBot="1" x14ac:dyDescent="0.4">
      <c r="C10" s="4"/>
      <c r="D10" s="3"/>
    </row>
    <row r="11" spans="1:7" x14ac:dyDescent="0.35">
      <c r="B11" s="20" t="s">
        <v>10</v>
      </c>
      <c r="C11" s="39" t="e">
        <f ca="1">_xll.RiskMean(G46)</f>
        <v>#VALUE!</v>
      </c>
      <c r="D11" t="str">
        <f ca="1">_xlfn.FORMULATEXT(C11)</f>
        <v>=RiskMean(G46)</v>
      </c>
    </row>
    <row r="12" spans="1:7" ht="29" x14ac:dyDescent="0.35">
      <c r="B12" s="21" t="s">
        <v>42</v>
      </c>
      <c r="C12" s="24">
        <v>1655285.6484581323</v>
      </c>
    </row>
    <row r="13" spans="1:7" x14ac:dyDescent="0.35">
      <c r="B13" s="22" t="s">
        <v>43</v>
      </c>
      <c r="C13" s="40" t="e">
        <f ca="1">_xll.RiskTarget(G46,600000)</f>
        <v>#VALUE!</v>
      </c>
      <c r="D13" t="str">
        <f ca="1">_xlfn.FORMULATEXT(C13)</f>
        <v>=RiskTarget(G46,600000)</v>
      </c>
    </row>
    <row r="14" spans="1:7" ht="29.5" thickBot="1" x14ac:dyDescent="0.4">
      <c r="B14" s="23" t="s">
        <v>44</v>
      </c>
      <c r="C14" s="25">
        <v>0.16492253687470437</v>
      </c>
    </row>
    <row r="16" spans="1:7" ht="29" x14ac:dyDescent="0.35">
      <c r="B16" t="s">
        <v>4</v>
      </c>
      <c r="C16" s="17" t="s">
        <v>0</v>
      </c>
      <c r="D16" s="17" t="s">
        <v>5</v>
      </c>
      <c r="E16" s="17" t="s">
        <v>6</v>
      </c>
      <c r="F16" s="17" t="s">
        <v>7</v>
      </c>
      <c r="G16" s="17" t="s">
        <v>8</v>
      </c>
    </row>
    <row r="17" spans="2:7" x14ac:dyDescent="0.35">
      <c r="B17">
        <v>1</v>
      </c>
      <c r="C17" s="2">
        <f>$C$6</f>
        <v>0</v>
      </c>
      <c r="D17" s="4" t="e">
        <f ca="1">_xll.RiskNormal($C$8,$C$9)</f>
        <v>#VALUE!</v>
      </c>
      <c r="E17" s="2" t="e">
        <f ca="1">C17*D17</f>
        <v>#VALUE!</v>
      </c>
      <c r="F17" s="2">
        <f>$C$7</f>
        <v>10000</v>
      </c>
      <c r="G17" s="2" t="e">
        <f ca="1">C17+E17+F17</f>
        <v>#VALUE!</v>
      </c>
    </row>
    <row r="18" spans="2:7" x14ac:dyDescent="0.35">
      <c r="B18">
        <f>B17+1</f>
        <v>2</v>
      </c>
      <c r="C18" s="2" t="e">
        <f ca="1">G17</f>
        <v>#VALUE!</v>
      </c>
      <c r="D18" s="4" t="e">
        <f ca="1">_xll.RiskNormal($C$8,$C$9)</f>
        <v>#VALUE!</v>
      </c>
      <c r="E18" s="2" t="e">
        <f ca="1">C18*D18</f>
        <v>#VALUE!</v>
      </c>
      <c r="F18" s="2">
        <f>$C$7</f>
        <v>10000</v>
      </c>
      <c r="G18" s="2" t="e">
        <f ca="1">C18+E18+F18</f>
        <v>#VALUE!</v>
      </c>
    </row>
    <row r="19" spans="2:7" x14ac:dyDescent="0.35">
      <c r="B19">
        <f t="shared" ref="B19:B46" si="0">B18+1</f>
        <v>3</v>
      </c>
      <c r="C19" s="2" t="e">
        <f t="shared" ref="C19:C46" ca="1" si="1">G18</f>
        <v>#VALUE!</v>
      </c>
      <c r="D19" s="4" t="e">
        <f ca="1">_xll.RiskNormal($C$8,$C$9)</f>
        <v>#VALUE!</v>
      </c>
      <c r="E19" s="2" t="e">
        <f t="shared" ref="E19:E46" ca="1" si="2">C19*D19</f>
        <v>#VALUE!</v>
      </c>
      <c r="F19" s="2">
        <f t="shared" ref="F19:F46" si="3">$C$7</f>
        <v>10000</v>
      </c>
      <c r="G19" s="2" t="e">
        <f t="shared" ref="G19:G45" ca="1" si="4">C19+E19+F19</f>
        <v>#VALUE!</v>
      </c>
    </row>
    <row r="20" spans="2:7" x14ac:dyDescent="0.35">
      <c r="B20">
        <f t="shared" si="0"/>
        <v>4</v>
      </c>
      <c r="C20" s="2" t="e">
        <f t="shared" ca="1" si="1"/>
        <v>#VALUE!</v>
      </c>
      <c r="D20" s="4" t="e">
        <f ca="1">_xll.RiskNormal($C$8,$C$9)</f>
        <v>#VALUE!</v>
      </c>
      <c r="E20" s="2" t="e">
        <f t="shared" ca="1" si="2"/>
        <v>#VALUE!</v>
      </c>
      <c r="F20" s="2">
        <f t="shared" si="3"/>
        <v>10000</v>
      </c>
      <c r="G20" s="2" t="e">
        <f t="shared" ca="1" si="4"/>
        <v>#VALUE!</v>
      </c>
    </row>
    <row r="21" spans="2:7" x14ac:dyDescent="0.35">
      <c r="B21">
        <f t="shared" si="0"/>
        <v>5</v>
      </c>
      <c r="C21" s="2" t="e">
        <f t="shared" ca="1" si="1"/>
        <v>#VALUE!</v>
      </c>
      <c r="D21" s="4" t="e">
        <f ca="1">_xll.RiskNormal($C$8,$C$9)</f>
        <v>#VALUE!</v>
      </c>
      <c r="E21" s="2" t="e">
        <f t="shared" ca="1" si="2"/>
        <v>#VALUE!</v>
      </c>
      <c r="F21" s="2">
        <f t="shared" si="3"/>
        <v>10000</v>
      </c>
      <c r="G21" s="2" t="e">
        <f t="shared" ca="1" si="4"/>
        <v>#VALUE!</v>
      </c>
    </row>
    <row r="22" spans="2:7" x14ac:dyDescent="0.35">
      <c r="B22">
        <f t="shared" si="0"/>
        <v>6</v>
      </c>
      <c r="C22" s="2" t="e">
        <f t="shared" ca="1" si="1"/>
        <v>#VALUE!</v>
      </c>
      <c r="D22" s="4" t="e">
        <f ca="1">_xll.RiskNormal($C$8,$C$9)</f>
        <v>#VALUE!</v>
      </c>
      <c r="E22" s="2" t="e">
        <f t="shared" ca="1" si="2"/>
        <v>#VALUE!</v>
      </c>
      <c r="F22" s="2">
        <f t="shared" si="3"/>
        <v>10000</v>
      </c>
      <c r="G22" s="2" t="e">
        <f t="shared" ca="1" si="4"/>
        <v>#VALUE!</v>
      </c>
    </row>
    <row r="23" spans="2:7" x14ac:dyDescent="0.35">
      <c r="B23">
        <f t="shared" si="0"/>
        <v>7</v>
      </c>
      <c r="C23" s="2" t="e">
        <f t="shared" ca="1" si="1"/>
        <v>#VALUE!</v>
      </c>
      <c r="D23" s="4" t="e">
        <f ca="1">_xll.RiskNormal($C$8,$C$9)</f>
        <v>#VALUE!</v>
      </c>
      <c r="E23" s="2" t="e">
        <f t="shared" ca="1" si="2"/>
        <v>#VALUE!</v>
      </c>
      <c r="F23" s="2">
        <f t="shared" si="3"/>
        <v>10000</v>
      </c>
      <c r="G23" s="2" t="e">
        <f t="shared" ca="1" si="4"/>
        <v>#VALUE!</v>
      </c>
    </row>
    <row r="24" spans="2:7" x14ac:dyDescent="0.35">
      <c r="B24">
        <f t="shared" si="0"/>
        <v>8</v>
      </c>
      <c r="C24" s="2" t="e">
        <f t="shared" ca="1" si="1"/>
        <v>#VALUE!</v>
      </c>
      <c r="D24" s="4" t="e">
        <f ca="1">_xll.RiskNormal($C$8,$C$9)</f>
        <v>#VALUE!</v>
      </c>
      <c r="E24" s="2" t="e">
        <f t="shared" ca="1" si="2"/>
        <v>#VALUE!</v>
      </c>
      <c r="F24" s="2">
        <f t="shared" si="3"/>
        <v>10000</v>
      </c>
      <c r="G24" s="2" t="e">
        <f t="shared" ca="1" si="4"/>
        <v>#VALUE!</v>
      </c>
    </row>
    <row r="25" spans="2:7" x14ac:dyDescent="0.35">
      <c r="B25">
        <f t="shared" si="0"/>
        <v>9</v>
      </c>
      <c r="C25" s="2" t="e">
        <f t="shared" ca="1" si="1"/>
        <v>#VALUE!</v>
      </c>
      <c r="D25" s="4" t="e">
        <f ca="1">_xll.RiskNormal($C$8,$C$9)</f>
        <v>#VALUE!</v>
      </c>
      <c r="E25" s="2" t="e">
        <f t="shared" ca="1" si="2"/>
        <v>#VALUE!</v>
      </c>
      <c r="F25" s="2">
        <f t="shared" si="3"/>
        <v>10000</v>
      </c>
      <c r="G25" s="2" t="e">
        <f t="shared" ca="1" si="4"/>
        <v>#VALUE!</v>
      </c>
    </row>
    <row r="26" spans="2:7" x14ac:dyDescent="0.35">
      <c r="B26">
        <f t="shared" si="0"/>
        <v>10</v>
      </c>
      <c r="C26" s="2" t="e">
        <f t="shared" ca="1" si="1"/>
        <v>#VALUE!</v>
      </c>
      <c r="D26" s="4" t="e">
        <f ca="1">_xll.RiskNormal($C$8,$C$9)</f>
        <v>#VALUE!</v>
      </c>
      <c r="E26" s="2" t="e">
        <f t="shared" ca="1" si="2"/>
        <v>#VALUE!</v>
      </c>
      <c r="F26" s="2">
        <f t="shared" si="3"/>
        <v>10000</v>
      </c>
      <c r="G26" s="2" t="e">
        <f t="shared" ca="1" si="4"/>
        <v>#VALUE!</v>
      </c>
    </row>
    <row r="27" spans="2:7" x14ac:dyDescent="0.35">
      <c r="B27">
        <f t="shared" si="0"/>
        <v>11</v>
      </c>
      <c r="C27" s="2" t="e">
        <f t="shared" ca="1" si="1"/>
        <v>#VALUE!</v>
      </c>
      <c r="D27" s="4" t="e">
        <f ca="1">_xll.RiskNormal($C$8,$C$9)</f>
        <v>#VALUE!</v>
      </c>
      <c r="E27" s="2" t="e">
        <f t="shared" ca="1" si="2"/>
        <v>#VALUE!</v>
      </c>
      <c r="F27" s="2">
        <f t="shared" si="3"/>
        <v>10000</v>
      </c>
      <c r="G27" s="2" t="e">
        <f t="shared" ca="1" si="4"/>
        <v>#VALUE!</v>
      </c>
    </row>
    <row r="28" spans="2:7" x14ac:dyDescent="0.35">
      <c r="B28">
        <f t="shared" si="0"/>
        <v>12</v>
      </c>
      <c r="C28" s="2" t="e">
        <f t="shared" ca="1" si="1"/>
        <v>#VALUE!</v>
      </c>
      <c r="D28" s="4" t="e">
        <f ca="1">_xll.RiskNormal($C$8,$C$9)</f>
        <v>#VALUE!</v>
      </c>
      <c r="E28" s="2" t="e">
        <f t="shared" ca="1" si="2"/>
        <v>#VALUE!</v>
      </c>
      <c r="F28" s="2">
        <f t="shared" si="3"/>
        <v>10000</v>
      </c>
      <c r="G28" s="2" t="e">
        <f t="shared" ca="1" si="4"/>
        <v>#VALUE!</v>
      </c>
    </row>
    <row r="29" spans="2:7" x14ac:dyDescent="0.35">
      <c r="B29">
        <f t="shared" si="0"/>
        <v>13</v>
      </c>
      <c r="C29" s="2" t="e">
        <f t="shared" ca="1" si="1"/>
        <v>#VALUE!</v>
      </c>
      <c r="D29" s="4" t="e">
        <f ca="1">_xll.RiskNormal($C$8,$C$9)</f>
        <v>#VALUE!</v>
      </c>
      <c r="E29" s="2" t="e">
        <f t="shared" ca="1" si="2"/>
        <v>#VALUE!</v>
      </c>
      <c r="F29" s="2">
        <f t="shared" si="3"/>
        <v>10000</v>
      </c>
      <c r="G29" s="2" t="e">
        <f t="shared" ca="1" si="4"/>
        <v>#VALUE!</v>
      </c>
    </row>
    <row r="30" spans="2:7" x14ac:dyDescent="0.35">
      <c r="B30">
        <f t="shared" si="0"/>
        <v>14</v>
      </c>
      <c r="C30" s="2" t="e">
        <f t="shared" ca="1" si="1"/>
        <v>#VALUE!</v>
      </c>
      <c r="D30" s="4" t="e">
        <f ca="1">_xll.RiskNormal($C$8,$C$9)</f>
        <v>#VALUE!</v>
      </c>
      <c r="E30" s="2" t="e">
        <f t="shared" ca="1" si="2"/>
        <v>#VALUE!</v>
      </c>
      <c r="F30" s="2">
        <f t="shared" si="3"/>
        <v>10000</v>
      </c>
      <c r="G30" s="2" t="e">
        <f t="shared" ca="1" si="4"/>
        <v>#VALUE!</v>
      </c>
    </row>
    <row r="31" spans="2:7" x14ac:dyDescent="0.35">
      <c r="B31">
        <f t="shared" si="0"/>
        <v>15</v>
      </c>
      <c r="C31" s="2" t="e">
        <f t="shared" ca="1" si="1"/>
        <v>#VALUE!</v>
      </c>
      <c r="D31" s="4" t="e">
        <f ca="1">_xll.RiskNormal($C$8,$C$9)</f>
        <v>#VALUE!</v>
      </c>
      <c r="E31" s="2" t="e">
        <f t="shared" ca="1" si="2"/>
        <v>#VALUE!</v>
      </c>
      <c r="F31" s="2">
        <f t="shared" si="3"/>
        <v>10000</v>
      </c>
      <c r="G31" s="2" t="e">
        <f t="shared" ca="1" si="4"/>
        <v>#VALUE!</v>
      </c>
    </row>
    <row r="32" spans="2:7" x14ac:dyDescent="0.35">
      <c r="B32">
        <f t="shared" si="0"/>
        <v>16</v>
      </c>
      <c r="C32" s="2" t="e">
        <f t="shared" ca="1" si="1"/>
        <v>#VALUE!</v>
      </c>
      <c r="D32" s="4" t="e">
        <f ca="1">_xll.RiskNormal($C$8,$C$9)</f>
        <v>#VALUE!</v>
      </c>
      <c r="E32" s="2" t="e">
        <f t="shared" ca="1" si="2"/>
        <v>#VALUE!</v>
      </c>
      <c r="F32" s="2">
        <f t="shared" si="3"/>
        <v>10000</v>
      </c>
      <c r="G32" s="2" t="e">
        <f t="shared" ca="1" si="4"/>
        <v>#VALUE!</v>
      </c>
    </row>
    <row r="33" spans="2:8" x14ac:dyDescent="0.35">
      <c r="B33">
        <f t="shared" si="0"/>
        <v>17</v>
      </c>
      <c r="C33" s="2" t="e">
        <f t="shared" ca="1" si="1"/>
        <v>#VALUE!</v>
      </c>
      <c r="D33" s="4" t="e">
        <f ca="1">_xll.RiskNormal($C$8,$C$9)</f>
        <v>#VALUE!</v>
      </c>
      <c r="E33" s="2" t="e">
        <f t="shared" ca="1" si="2"/>
        <v>#VALUE!</v>
      </c>
      <c r="F33" s="2">
        <f t="shared" si="3"/>
        <v>10000</v>
      </c>
      <c r="G33" s="2" t="e">
        <f t="shared" ca="1" si="4"/>
        <v>#VALUE!</v>
      </c>
    </row>
    <row r="34" spans="2:8" x14ac:dyDescent="0.35">
      <c r="B34">
        <f t="shared" si="0"/>
        <v>18</v>
      </c>
      <c r="C34" s="2" t="e">
        <f t="shared" ca="1" si="1"/>
        <v>#VALUE!</v>
      </c>
      <c r="D34" s="4" t="e">
        <f ca="1">_xll.RiskNormal($C$8,$C$9)</f>
        <v>#VALUE!</v>
      </c>
      <c r="E34" s="2" t="e">
        <f t="shared" ca="1" si="2"/>
        <v>#VALUE!</v>
      </c>
      <c r="F34" s="2">
        <f t="shared" si="3"/>
        <v>10000</v>
      </c>
      <c r="G34" s="2" t="e">
        <f t="shared" ca="1" si="4"/>
        <v>#VALUE!</v>
      </c>
    </row>
    <row r="35" spans="2:8" x14ac:dyDescent="0.35">
      <c r="B35">
        <f t="shared" si="0"/>
        <v>19</v>
      </c>
      <c r="C35" s="2" t="e">
        <f t="shared" ca="1" si="1"/>
        <v>#VALUE!</v>
      </c>
      <c r="D35" s="4" t="e">
        <f ca="1">_xll.RiskNormal($C$8,$C$9)</f>
        <v>#VALUE!</v>
      </c>
      <c r="E35" s="2" t="e">
        <f t="shared" ca="1" si="2"/>
        <v>#VALUE!</v>
      </c>
      <c r="F35" s="2">
        <f t="shared" si="3"/>
        <v>10000</v>
      </c>
      <c r="G35" s="2" t="e">
        <f t="shared" ca="1" si="4"/>
        <v>#VALUE!</v>
      </c>
    </row>
    <row r="36" spans="2:8" x14ac:dyDescent="0.35">
      <c r="B36">
        <f t="shared" si="0"/>
        <v>20</v>
      </c>
      <c r="C36" s="2" t="e">
        <f t="shared" ca="1" si="1"/>
        <v>#VALUE!</v>
      </c>
      <c r="D36" s="4" t="e">
        <f ca="1">_xll.RiskNormal($C$8,$C$9)</f>
        <v>#VALUE!</v>
      </c>
      <c r="E36" s="2" t="e">
        <f t="shared" ca="1" si="2"/>
        <v>#VALUE!</v>
      </c>
      <c r="F36" s="2">
        <f t="shared" si="3"/>
        <v>10000</v>
      </c>
      <c r="G36" s="2" t="e">
        <f t="shared" ca="1" si="4"/>
        <v>#VALUE!</v>
      </c>
    </row>
    <row r="37" spans="2:8" x14ac:dyDescent="0.35">
      <c r="B37">
        <f t="shared" si="0"/>
        <v>21</v>
      </c>
      <c r="C37" s="2" t="e">
        <f t="shared" ca="1" si="1"/>
        <v>#VALUE!</v>
      </c>
      <c r="D37" s="4" t="e">
        <f ca="1">_xll.RiskNormal($C$8,$C$9)</f>
        <v>#VALUE!</v>
      </c>
      <c r="E37" s="2" t="e">
        <f t="shared" ca="1" si="2"/>
        <v>#VALUE!</v>
      </c>
      <c r="F37" s="2">
        <f t="shared" si="3"/>
        <v>10000</v>
      </c>
      <c r="G37" s="2" t="e">
        <f t="shared" ca="1" si="4"/>
        <v>#VALUE!</v>
      </c>
    </row>
    <row r="38" spans="2:8" x14ac:dyDescent="0.35">
      <c r="B38">
        <f t="shared" si="0"/>
        <v>22</v>
      </c>
      <c r="C38" s="2" t="e">
        <f t="shared" ca="1" si="1"/>
        <v>#VALUE!</v>
      </c>
      <c r="D38" s="4" t="e">
        <f ca="1">_xll.RiskNormal($C$8,$C$9)</f>
        <v>#VALUE!</v>
      </c>
      <c r="E38" s="2" t="e">
        <f t="shared" ca="1" si="2"/>
        <v>#VALUE!</v>
      </c>
      <c r="F38" s="2">
        <f t="shared" si="3"/>
        <v>10000</v>
      </c>
      <c r="G38" s="2" t="e">
        <f t="shared" ca="1" si="4"/>
        <v>#VALUE!</v>
      </c>
    </row>
    <row r="39" spans="2:8" x14ac:dyDescent="0.35">
      <c r="B39">
        <f t="shared" si="0"/>
        <v>23</v>
      </c>
      <c r="C39" s="2" t="e">
        <f t="shared" ca="1" si="1"/>
        <v>#VALUE!</v>
      </c>
      <c r="D39" s="4" t="e">
        <f ca="1">_xll.RiskNormal($C$8,$C$9)</f>
        <v>#VALUE!</v>
      </c>
      <c r="E39" s="2" t="e">
        <f t="shared" ca="1" si="2"/>
        <v>#VALUE!</v>
      </c>
      <c r="F39" s="2">
        <f t="shared" si="3"/>
        <v>10000</v>
      </c>
      <c r="G39" s="2" t="e">
        <f t="shared" ca="1" si="4"/>
        <v>#VALUE!</v>
      </c>
    </row>
    <row r="40" spans="2:8" x14ac:dyDescent="0.35">
      <c r="B40">
        <f t="shared" si="0"/>
        <v>24</v>
      </c>
      <c r="C40" s="2" t="e">
        <f t="shared" ca="1" si="1"/>
        <v>#VALUE!</v>
      </c>
      <c r="D40" s="4" t="e">
        <f ca="1">_xll.RiskNormal($C$8,$C$9)</f>
        <v>#VALUE!</v>
      </c>
      <c r="E40" s="2" t="e">
        <f t="shared" ca="1" si="2"/>
        <v>#VALUE!</v>
      </c>
      <c r="F40" s="2">
        <f t="shared" si="3"/>
        <v>10000</v>
      </c>
      <c r="G40" s="2" t="e">
        <f t="shared" ca="1" si="4"/>
        <v>#VALUE!</v>
      </c>
    </row>
    <row r="41" spans="2:8" x14ac:dyDescent="0.35">
      <c r="B41">
        <f t="shared" si="0"/>
        <v>25</v>
      </c>
      <c r="C41" s="2" t="e">
        <f t="shared" ca="1" si="1"/>
        <v>#VALUE!</v>
      </c>
      <c r="D41" s="4" t="e">
        <f ca="1">_xll.RiskNormal($C$8,$C$9)</f>
        <v>#VALUE!</v>
      </c>
      <c r="E41" s="2" t="e">
        <f t="shared" ca="1" si="2"/>
        <v>#VALUE!</v>
      </c>
      <c r="F41" s="2">
        <f t="shared" si="3"/>
        <v>10000</v>
      </c>
      <c r="G41" s="2" t="e">
        <f t="shared" ca="1" si="4"/>
        <v>#VALUE!</v>
      </c>
    </row>
    <row r="42" spans="2:8" x14ac:dyDescent="0.35">
      <c r="B42">
        <f t="shared" si="0"/>
        <v>26</v>
      </c>
      <c r="C42" s="2" t="e">
        <f t="shared" ca="1" si="1"/>
        <v>#VALUE!</v>
      </c>
      <c r="D42" s="4" t="e">
        <f ca="1">_xll.RiskNormal($C$8,$C$9)</f>
        <v>#VALUE!</v>
      </c>
      <c r="E42" s="2" t="e">
        <f t="shared" ca="1" si="2"/>
        <v>#VALUE!</v>
      </c>
      <c r="F42" s="2">
        <f t="shared" si="3"/>
        <v>10000</v>
      </c>
      <c r="G42" s="2" t="e">
        <f t="shared" ca="1" si="4"/>
        <v>#VALUE!</v>
      </c>
    </row>
    <row r="43" spans="2:8" x14ac:dyDescent="0.35">
      <c r="B43">
        <f t="shared" si="0"/>
        <v>27</v>
      </c>
      <c r="C43" s="2" t="e">
        <f t="shared" ca="1" si="1"/>
        <v>#VALUE!</v>
      </c>
      <c r="D43" s="4" t="e">
        <f ca="1">_xll.RiskNormal($C$8,$C$9)</f>
        <v>#VALUE!</v>
      </c>
      <c r="E43" s="2" t="e">
        <f t="shared" ca="1" si="2"/>
        <v>#VALUE!</v>
      </c>
      <c r="F43" s="2">
        <f t="shared" si="3"/>
        <v>10000</v>
      </c>
      <c r="G43" s="2" t="e">
        <f t="shared" ca="1" si="4"/>
        <v>#VALUE!</v>
      </c>
    </row>
    <row r="44" spans="2:8" x14ac:dyDescent="0.35">
      <c r="B44">
        <f t="shared" si="0"/>
        <v>28</v>
      </c>
      <c r="C44" s="2" t="e">
        <f t="shared" ca="1" si="1"/>
        <v>#VALUE!</v>
      </c>
      <c r="D44" s="4" t="e">
        <f ca="1">_xll.RiskNormal($C$8,$C$9)</f>
        <v>#VALUE!</v>
      </c>
      <c r="E44" s="2" t="e">
        <f t="shared" ca="1" si="2"/>
        <v>#VALUE!</v>
      </c>
      <c r="F44" s="2">
        <f t="shared" si="3"/>
        <v>10000</v>
      </c>
      <c r="G44" s="2" t="e">
        <f t="shared" ca="1" si="4"/>
        <v>#VALUE!</v>
      </c>
    </row>
    <row r="45" spans="2:8" x14ac:dyDescent="0.35">
      <c r="B45">
        <f t="shared" si="0"/>
        <v>29</v>
      </c>
      <c r="C45" s="2" t="e">
        <f t="shared" ca="1" si="1"/>
        <v>#VALUE!</v>
      </c>
      <c r="D45" s="4" t="e">
        <f ca="1">_xll.RiskNormal($C$8,$C$9)</f>
        <v>#VALUE!</v>
      </c>
      <c r="E45" s="2" t="e">
        <f t="shared" ca="1" si="2"/>
        <v>#VALUE!</v>
      </c>
      <c r="F45" s="2">
        <f t="shared" si="3"/>
        <v>10000</v>
      </c>
      <c r="G45" s="2" t="e">
        <f t="shared" ca="1" si="4"/>
        <v>#VALUE!</v>
      </c>
    </row>
    <row r="46" spans="2:8" x14ac:dyDescent="0.35">
      <c r="B46">
        <f t="shared" si="0"/>
        <v>30</v>
      </c>
      <c r="C46" s="2" t="e">
        <f t="shared" ca="1" si="1"/>
        <v>#VALUE!</v>
      </c>
      <c r="D46" s="4" t="e">
        <f ca="1">_xll.RiskNormal($C$8,$C$9)</f>
        <v>#VALUE!</v>
      </c>
      <c r="E46" s="2" t="e">
        <f t="shared" ca="1" si="2"/>
        <v>#VALUE!</v>
      </c>
      <c r="F46" s="2">
        <f t="shared" si="3"/>
        <v>10000</v>
      </c>
      <c r="G46" s="2" t="e">
        <f ca="1">_xll.RiskOutput()+C46+E46+F46</f>
        <v>#VALUE!</v>
      </c>
      <c r="H46" s="5" t="s">
        <v>9</v>
      </c>
    </row>
    <row r="47" spans="2:8" x14ac:dyDescent="0.35">
      <c r="C47" s="2"/>
      <c r="D47" s="4"/>
      <c r="E47" s="2"/>
      <c r="F47" s="2"/>
      <c r="G47" s="2"/>
      <c r="H47" s="5"/>
    </row>
  </sheetData>
  <conditionalFormatting sqref="D17">
    <cfRule type="expression" dxfId="61" priority="1" stopIfTrue="1">
      <formula>RiskIsInput</formula>
    </cfRule>
  </conditionalFormatting>
  <conditionalFormatting sqref="D18">
    <cfRule type="expression" dxfId="60" priority="2" stopIfTrue="1">
      <formula>RiskIsInput</formula>
    </cfRule>
  </conditionalFormatting>
  <conditionalFormatting sqref="D19">
    <cfRule type="expression" dxfId="59" priority="3" stopIfTrue="1">
      <formula>RiskIsInput</formula>
    </cfRule>
  </conditionalFormatting>
  <conditionalFormatting sqref="D20">
    <cfRule type="expression" dxfId="58" priority="4" stopIfTrue="1">
      <formula>RiskIsInput</formula>
    </cfRule>
  </conditionalFormatting>
  <conditionalFormatting sqref="D21">
    <cfRule type="expression" dxfId="57" priority="5" stopIfTrue="1">
      <formula>RiskIsInput</formula>
    </cfRule>
  </conditionalFormatting>
  <conditionalFormatting sqref="D22">
    <cfRule type="expression" dxfId="56" priority="6" stopIfTrue="1">
      <formula>RiskIsInput</formula>
    </cfRule>
  </conditionalFormatting>
  <conditionalFormatting sqref="D23">
    <cfRule type="expression" dxfId="55" priority="7" stopIfTrue="1">
      <formula>RiskIsInput</formula>
    </cfRule>
  </conditionalFormatting>
  <conditionalFormatting sqref="D24">
    <cfRule type="expression" dxfId="54" priority="8" stopIfTrue="1">
      <formula>RiskIsInput</formula>
    </cfRule>
  </conditionalFormatting>
  <conditionalFormatting sqref="D25">
    <cfRule type="expression" dxfId="53" priority="9" stopIfTrue="1">
      <formula>RiskIsInput</formula>
    </cfRule>
  </conditionalFormatting>
  <conditionalFormatting sqref="D26">
    <cfRule type="expression" dxfId="52" priority="10" stopIfTrue="1">
      <formula>RiskIsInput</formula>
    </cfRule>
  </conditionalFormatting>
  <conditionalFormatting sqref="D27">
    <cfRule type="expression" dxfId="51" priority="11" stopIfTrue="1">
      <formula>RiskIsInput</formula>
    </cfRule>
  </conditionalFormatting>
  <conditionalFormatting sqref="D28">
    <cfRule type="expression" dxfId="50" priority="12" stopIfTrue="1">
      <formula>RiskIsInput</formula>
    </cfRule>
  </conditionalFormatting>
  <conditionalFormatting sqref="D29">
    <cfRule type="expression" dxfId="49" priority="13" stopIfTrue="1">
      <formula>RiskIsInput</formula>
    </cfRule>
  </conditionalFormatting>
  <conditionalFormatting sqref="D30">
    <cfRule type="expression" dxfId="48" priority="14" stopIfTrue="1">
      <formula>RiskIsInput</formula>
    </cfRule>
  </conditionalFormatting>
  <conditionalFormatting sqref="D31">
    <cfRule type="expression" dxfId="47" priority="15" stopIfTrue="1">
      <formula>RiskIsInput</formula>
    </cfRule>
  </conditionalFormatting>
  <conditionalFormatting sqref="D32">
    <cfRule type="expression" dxfId="46" priority="16" stopIfTrue="1">
      <formula>RiskIsInput</formula>
    </cfRule>
  </conditionalFormatting>
  <conditionalFormatting sqref="D33">
    <cfRule type="expression" dxfId="45" priority="17" stopIfTrue="1">
      <formula>RiskIsInput</formula>
    </cfRule>
  </conditionalFormatting>
  <conditionalFormatting sqref="D34">
    <cfRule type="expression" dxfId="44" priority="18" stopIfTrue="1">
      <formula>RiskIsInput</formula>
    </cfRule>
  </conditionalFormatting>
  <conditionalFormatting sqref="D35">
    <cfRule type="expression" dxfId="43" priority="19" stopIfTrue="1">
      <formula>RiskIsInput</formula>
    </cfRule>
  </conditionalFormatting>
  <conditionalFormatting sqref="D36">
    <cfRule type="expression" dxfId="42" priority="20" stopIfTrue="1">
      <formula>RiskIsInput</formula>
    </cfRule>
  </conditionalFormatting>
  <conditionalFormatting sqref="D37">
    <cfRule type="expression" dxfId="41" priority="21" stopIfTrue="1">
      <formula>RiskIsInput</formula>
    </cfRule>
  </conditionalFormatting>
  <conditionalFormatting sqref="D38">
    <cfRule type="expression" dxfId="40" priority="22" stopIfTrue="1">
      <formula>RiskIsInput</formula>
    </cfRule>
  </conditionalFormatting>
  <conditionalFormatting sqref="D39">
    <cfRule type="expression" dxfId="39" priority="23" stopIfTrue="1">
      <formula>RiskIsInput</formula>
    </cfRule>
  </conditionalFormatting>
  <conditionalFormatting sqref="D40">
    <cfRule type="expression" dxfId="38" priority="24" stopIfTrue="1">
      <formula>RiskIsInput</formula>
    </cfRule>
  </conditionalFormatting>
  <conditionalFormatting sqref="D41">
    <cfRule type="expression" dxfId="37" priority="25" stopIfTrue="1">
      <formula>RiskIsInput</formula>
    </cfRule>
  </conditionalFormatting>
  <conditionalFormatting sqref="D42">
    <cfRule type="expression" dxfId="36" priority="26" stopIfTrue="1">
      <formula>RiskIsInput</formula>
    </cfRule>
  </conditionalFormatting>
  <conditionalFormatting sqref="D43">
    <cfRule type="expression" dxfId="35" priority="27" stopIfTrue="1">
      <formula>RiskIsInput</formula>
    </cfRule>
  </conditionalFormatting>
  <conditionalFormatting sqref="D44">
    <cfRule type="expression" dxfId="34" priority="28" stopIfTrue="1">
      <formula>RiskIsInput</formula>
    </cfRule>
  </conditionalFormatting>
  <conditionalFormatting sqref="D45">
    <cfRule type="expression" dxfId="33" priority="29" stopIfTrue="1">
      <formula>RiskIsInput</formula>
    </cfRule>
  </conditionalFormatting>
  <conditionalFormatting sqref="D46:D47">
    <cfRule type="expression" dxfId="32" priority="30" stopIfTrue="1">
      <formula>RiskIsInput</formula>
    </cfRule>
  </conditionalFormatting>
  <conditionalFormatting sqref="G46:G47">
    <cfRule type="expression" dxfId="31" priority="31" stopIfTrue="1">
      <formula>RiskIsOutput</formula>
    </cfRule>
  </conditionalFormatting>
  <pageMargins left="0.7" right="0.7" top="0.75" bottom="0.75" header="0.3" footer="0.3"/>
  <pageSetup scale="74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zoomScaleNormal="100" workbookViewId="0">
      <pane ySplit="12" topLeftCell="A13" activePane="bottomLeft" state="frozen"/>
      <selection pane="bottomLeft" activeCell="A13" sqref="A13"/>
    </sheetView>
  </sheetViews>
  <sheetFormatPr defaultRowHeight="14.5" x14ac:dyDescent="0.35"/>
  <cols>
    <col min="2" max="2" width="30.26953125" customWidth="1"/>
    <col min="3" max="3" width="11.54296875" customWidth="1"/>
    <col min="4" max="4" width="15.81640625" customWidth="1"/>
    <col min="5" max="5" width="14.81640625" customWidth="1"/>
    <col min="6" max="6" width="15.26953125" customWidth="1"/>
    <col min="7" max="7" width="14.7265625" customWidth="1"/>
  </cols>
  <sheetData>
    <row r="1" spans="1:7" x14ac:dyDescent="0.35">
      <c r="A1" s="15" t="s">
        <v>52</v>
      </c>
    </row>
    <row r="2" spans="1:7" ht="14.5" customHeight="1" x14ac:dyDescent="0.4">
      <c r="A2" s="1"/>
      <c r="B2" t="s">
        <v>0</v>
      </c>
      <c r="C2" s="27">
        <v>0</v>
      </c>
    </row>
    <row r="3" spans="1:7" x14ac:dyDescent="0.35">
      <c r="B3" t="s">
        <v>1</v>
      </c>
      <c r="C3" s="27">
        <v>10000</v>
      </c>
      <c r="D3" s="3"/>
    </row>
    <row r="4" spans="1:7" x14ac:dyDescent="0.35">
      <c r="B4" t="s">
        <v>2</v>
      </c>
      <c r="C4" s="28">
        <v>0.1</v>
      </c>
      <c r="D4" s="3"/>
    </row>
    <row r="5" spans="1:7" x14ac:dyDescent="0.35">
      <c r="B5" t="s">
        <v>3</v>
      </c>
      <c r="C5" s="28">
        <v>0.2</v>
      </c>
      <c r="D5" s="3"/>
    </row>
    <row r="6" spans="1:7" ht="15" thickBot="1" x14ac:dyDescent="0.4">
      <c r="C6" s="28"/>
      <c r="D6" s="3"/>
    </row>
    <row r="7" spans="1:7" x14ac:dyDescent="0.35">
      <c r="B7" s="29" t="s">
        <v>10</v>
      </c>
      <c r="C7" s="39" t="e">
        <f ca="1">_xll.RiskMean(G42)</f>
        <v>#VALUE!</v>
      </c>
      <c r="D7" t="str">
        <f ca="1">_xlfn.FORMULATEXT(C7)</f>
        <v>=RiskMean(G42)</v>
      </c>
    </row>
    <row r="8" spans="1:7" ht="29" x14ac:dyDescent="0.35">
      <c r="B8" s="30" t="s">
        <v>42</v>
      </c>
      <c r="C8" s="24">
        <v>1013617.761300563</v>
      </c>
    </row>
    <row r="9" spans="1:7" x14ac:dyDescent="0.35">
      <c r="B9" s="31" t="s">
        <v>43</v>
      </c>
      <c r="C9" s="40" t="e">
        <f ca="1">_xll.RiskTarget(G42,600000)</f>
        <v>#VALUE!</v>
      </c>
      <c r="D9" t="str">
        <f ca="1">_xlfn.FORMULATEXT(C9)</f>
        <v>=RiskTarget(G42,600000)</v>
      </c>
    </row>
    <row r="10" spans="1:7" ht="29.5" thickBot="1" x14ac:dyDescent="0.4">
      <c r="B10" s="32" t="s">
        <v>44</v>
      </c>
      <c r="C10" s="25">
        <v>0.37447561102434579</v>
      </c>
    </row>
    <row r="11" spans="1:7" x14ac:dyDescent="0.35">
      <c r="C11" s="28"/>
      <c r="D11" s="3"/>
    </row>
    <row r="12" spans="1:7" ht="29" x14ac:dyDescent="0.35">
      <c r="B12" t="s">
        <v>4</v>
      </c>
      <c r="C12" s="17" t="s">
        <v>0</v>
      </c>
      <c r="D12" s="17" t="s">
        <v>5</v>
      </c>
      <c r="E12" s="17" t="s">
        <v>6</v>
      </c>
      <c r="F12" s="17" t="s">
        <v>11</v>
      </c>
      <c r="G12" s="17" t="s">
        <v>8</v>
      </c>
    </row>
    <row r="13" spans="1:7" x14ac:dyDescent="0.35">
      <c r="B13">
        <v>1</v>
      </c>
      <c r="C13" s="2">
        <f>$C$2</f>
        <v>0</v>
      </c>
      <c r="D13" s="4" t="e">
        <f ca="1">_xll.RiskNormal($C$4,$C$5)</f>
        <v>#VALUE!</v>
      </c>
      <c r="E13" s="2" t="e">
        <f ca="1">C13*D13</f>
        <v>#VALUE!</v>
      </c>
      <c r="F13" s="2">
        <f>$C$3</f>
        <v>10000</v>
      </c>
      <c r="G13" s="2" t="e">
        <f ca="1">C13+E13+F13</f>
        <v>#VALUE!</v>
      </c>
    </row>
    <row r="14" spans="1:7" x14ac:dyDescent="0.35">
      <c r="B14">
        <f>B13+1</f>
        <v>2</v>
      </c>
      <c r="C14" s="2" t="e">
        <f ca="1">G13</f>
        <v>#VALUE!</v>
      </c>
      <c r="D14" s="4" t="e">
        <f ca="1">_xll.RiskNormal($C$4,$C$5)</f>
        <v>#VALUE!</v>
      </c>
      <c r="E14" s="2" t="e">
        <f ca="1">IF(D13&lt;0,0,C14*D14)</f>
        <v>#VALUE!</v>
      </c>
      <c r="F14" s="2">
        <f>$C$3</f>
        <v>10000</v>
      </c>
      <c r="G14" s="2" t="e">
        <f ca="1">C14+E14+F14</f>
        <v>#VALUE!</v>
      </c>
    </row>
    <row r="15" spans="1:7" x14ac:dyDescent="0.35">
      <c r="B15">
        <f t="shared" ref="B15:B42" si="0">B14+1</f>
        <v>3</v>
      </c>
      <c r="C15" s="2" t="e">
        <f t="shared" ref="C15:C42" ca="1" si="1">G14</f>
        <v>#VALUE!</v>
      </c>
      <c r="D15" s="4" t="e">
        <f ca="1">_xll.RiskNormal($C$4,$C$5)</f>
        <v>#VALUE!</v>
      </c>
      <c r="E15" s="2" t="e">
        <f t="shared" ref="E15:E42" ca="1" si="2">IF(D14&lt;0,0,C15*D15)</f>
        <v>#VALUE!</v>
      </c>
      <c r="F15" s="2">
        <f t="shared" ref="F15:F42" si="3">$C$3</f>
        <v>10000</v>
      </c>
      <c r="G15" s="2" t="e">
        <f t="shared" ref="G15:G41" ca="1" si="4">C15+E15+F15</f>
        <v>#VALUE!</v>
      </c>
    </row>
    <row r="16" spans="1:7" x14ac:dyDescent="0.35">
      <c r="B16">
        <f t="shared" si="0"/>
        <v>4</v>
      </c>
      <c r="C16" s="2" t="e">
        <f t="shared" ca="1" si="1"/>
        <v>#VALUE!</v>
      </c>
      <c r="D16" s="4" t="e">
        <f ca="1">_xll.RiskNormal($C$4,$C$5)</f>
        <v>#VALUE!</v>
      </c>
      <c r="E16" s="2" t="e">
        <f ca="1">IF(D15&lt;0,0,C16*D16)</f>
        <v>#VALUE!</v>
      </c>
      <c r="F16" s="2">
        <f t="shared" si="3"/>
        <v>10000</v>
      </c>
      <c r="G16" s="2" t="e">
        <f t="shared" ca="1" si="4"/>
        <v>#VALUE!</v>
      </c>
    </row>
    <row r="17" spans="2:7" x14ac:dyDescent="0.35">
      <c r="B17">
        <f t="shared" si="0"/>
        <v>5</v>
      </c>
      <c r="C17" s="2" t="e">
        <f t="shared" ca="1" si="1"/>
        <v>#VALUE!</v>
      </c>
      <c r="D17" s="4" t="e">
        <f ca="1">_xll.RiskNormal($C$4,$C$5)</f>
        <v>#VALUE!</v>
      </c>
      <c r="E17" s="2" t="e">
        <f t="shared" ca="1" si="2"/>
        <v>#VALUE!</v>
      </c>
      <c r="F17" s="2">
        <f t="shared" si="3"/>
        <v>10000</v>
      </c>
      <c r="G17" s="2" t="e">
        <f t="shared" ca="1" si="4"/>
        <v>#VALUE!</v>
      </c>
    </row>
    <row r="18" spans="2:7" x14ac:dyDescent="0.35">
      <c r="B18">
        <f t="shared" si="0"/>
        <v>6</v>
      </c>
      <c r="C18" s="2" t="e">
        <f t="shared" ca="1" si="1"/>
        <v>#VALUE!</v>
      </c>
      <c r="D18" s="4" t="e">
        <f ca="1">_xll.RiskNormal($C$4,$C$5)</f>
        <v>#VALUE!</v>
      </c>
      <c r="E18" s="2" t="e">
        <f t="shared" ca="1" si="2"/>
        <v>#VALUE!</v>
      </c>
      <c r="F18" s="2">
        <f t="shared" si="3"/>
        <v>10000</v>
      </c>
      <c r="G18" s="2" t="e">
        <f t="shared" ca="1" si="4"/>
        <v>#VALUE!</v>
      </c>
    </row>
    <row r="19" spans="2:7" x14ac:dyDescent="0.35">
      <c r="B19">
        <f t="shared" si="0"/>
        <v>7</v>
      </c>
      <c r="C19" s="2" t="e">
        <f t="shared" ca="1" si="1"/>
        <v>#VALUE!</v>
      </c>
      <c r="D19" s="4" t="e">
        <f ca="1">_xll.RiskNormal($C$4,$C$5)</f>
        <v>#VALUE!</v>
      </c>
      <c r="E19" s="2" t="e">
        <f t="shared" ca="1" si="2"/>
        <v>#VALUE!</v>
      </c>
      <c r="F19" s="2">
        <f t="shared" si="3"/>
        <v>10000</v>
      </c>
      <c r="G19" s="2" t="e">
        <f t="shared" ca="1" si="4"/>
        <v>#VALUE!</v>
      </c>
    </row>
    <row r="20" spans="2:7" x14ac:dyDescent="0.35">
      <c r="B20">
        <f t="shared" si="0"/>
        <v>8</v>
      </c>
      <c r="C20" s="2" t="e">
        <f t="shared" ca="1" si="1"/>
        <v>#VALUE!</v>
      </c>
      <c r="D20" s="4" t="e">
        <f ca="1">_xll.RiskNormal($C$4,$C$5)</f>
        <v>#VALUE!</v>
      </c>
      <c r="E20" s="2" t="e">
        <f t="shared" ca="1" si="2"/>
        <v>#VALUE!</v>
      </c>
      <c r="F20" s="2">
        <f t="shared" si="3"/>
        <v>10000</v>
      </c>
      <c r="G20" s="2" t="e">
        <f t="shared" ca="1" si="4"/>
        <v>#VALUE!</v>
      </c>
    </row>
    <row r="21" spans="2:7" x14ac:dyDescent="0.35">
      <c r="B21">
        <f t="shared" si="0"/>
        <v>9</v>
      </c>
      <c r="C21" s="2" t="e">
        <f t="shared" ca="1" si="1"/>
        <v>#VALUE!</v>
      </c>
      <c r="D21" s="4" t="e">
        <f ca="1">_xll.RiskNormal($C$4,$C$5)</f>
        <v>#VALUE!</v>
      </c>
      <c r="E21" s="2" t="e">
        <f t="shared" ca="1" si="2"/>
        <v>#VALUE!</v>
      </c>
      <c r="F21" s="2">
        <f t="shared" si="3"/>
        <v>10000</v>
      </c>
      <c r="G21" s="2" t="e">
        <f t="shared" ca="1" si="4"/>
        <v>#VALUE!</v>
      </c>
    </row>
    <row r="22" spans="2:7" x14ac:dyDescent="0.35">
      <c r="B22">
        <f t="shared" si="0"/>
        <v>10</v>
      </c>
      <c r="C22" s="2" t="e">
        <f t="shared" ca="1" si="1"/>
        <v>#VALUE!</v>
      </c>
      <c r="D22" s="4" t="e">
        <f ca="1">_xll.RiskNormal($C$4,$C$5)</f>
        <v>#VALUE!</v>
      </c>
      <c r="E22" s="2" t="e">
        <f t="shared" ca="1" si="2"/>
        <v>#VALUE!</v>
      </c>
      <c r="F22" s="2">
        <f t="shared" si="3"/>
        <v>10000</v>
      </c>
      <c r="G22" s="2" t="e">
        <f t="shared" ca="1" si="4"/>
        <v>#VALUE!</v>
      </c>
    </row>
    <row r="23" spans="2:7" x14ac:dyDescent="0.35">
      <c r="B23">
        <f t="shared" si="0"/>
        <v>11</v>
      </c>
      <c r="C23" s="2" t="e">
        <f t="shared" ca="1" si="1"/>
        <v>#VALUE!</v>
      </c>
      <c r="D23" s="4" t="e">
        <f ca="1">_xll.RiskNormal($C$4,$C$5)</f>
        <v>#VALUE!</v>
      </c>
      <c r="E23" s="2" t="e">
        <f t="shared" ca="1" si="2"/>
        <v>#VALUE!</v>
      </c>
      <c r="F23" s="2">
        <f t="shared" si="3"/>
        <v>10000</v>
      </c>
      <c r="G23" s="2" t="e">
        <f t="shared" ca="1" si="4"/>
        <v>#VALUE!</v>
      </c>
    </row>
    <row r="24" spans="2:7" x14ac:dyDescent="0.35">
      <c r="B24">
        <f t="shared" si="0"/>
        <v>12</v>
      </c>
      <c r="C24" s="2" t="e">
        <f t="shared" ca="1" si="1"/>
        <v>#VALUE!</v>
      </c>
      <c r="D24" s="4" t="e">
        <f ca="1">_xll.RiskNormal($C$4,$C$5)</f>
        <v>#VALUE!</v>
      </c>
      <c r="E24" s="2" t="e">
        <f t="shared" ca="1" si="2"/>
        <v>#VALUE!</v>
      </c>
      <c r="F24" s="2">
        <f t="shared" si="3"/>
        <v>10000</v>
      </c>
      <c r="G24" s="2" t="e">
        <f t="shared" ca="1" si="4"/>
        <v>#VALUE!</v>
      </c>
    </row>
    <row r="25" spans="2:7" x14ac:dyDescent="0.35">
      <c r="B25">
        <f t="shared" si="0"/>
        <v>13</v>
      </c>
      <c r="C25" s="2" t="e">
        <f t="shared" ca="1" si="1"/>
        <v>#VALUE!</v>
      </c>
      <c r="D25" s="4" t="e">
        <f ca="1">_xll.RiskNormal($C$4,$C$5)</f>
        <v>#VALUE!</v>
      </c>
      <c r="E25" s="2" t="e">
        <f t="shared" ca="1" si="2"/>
        <v>#VALUE!</v>
      </c>
      <c r="F25" s="2">
        <f t="shared" si="3"/>
        <v>10000</v>
      </c>
      <c r="G25" s="2" t="e">
        <f t="shared" ca="1" si="4"/>
        <v>#VALUE!</v>
      </c>
    </row>
    <row r="26" spans="2:7" x14ac:dyDescent="0.35">
      <c r="B26">
        <f t="shared" si="0"/>
        <v>14</v>
      </c>
      <c r="C26" s="2" t="e">
        <f t="shared" ca="1" si="1"/>
        <v>#VALUE!</v>
      </c>
      <c r="D26" s="4" t="e">
        <f ca="1">_xll.RiskNormal($C$4,$C$5)</f>
        <v>#VALUE!</v>
      </c>
      <c r="E26" s="2" t="e">
        <f t="shared" ca="1" si="2"/>
        <v>#VALUE!</v>
      </c>
      <c r="F26" s="2">
        <f t="shared" si="3"/>
        <v>10000</v>
      </c>
      <c r="G26" s="2" t="e">
        <f t="shared" ca="1" si="4"/>
        <v>#VALUE!</v>
      </c>
    </row>
    <row r="27" spans="2:7" x14ac:dyDescent="0.35">
      <c r="B27">
        <f t="shared" si="0"/>
        <v>15</v>
      </c>
      <c r="C27" s="2" t="e">
        <f t="shared" ca="1" si="1"/>
        <v>#VALUE!</v>
      </c>
      <c r="D27" s="4" t="e">
        <f ca="1">_xll.RiskNormal($C$4,$C$5)</f>
        <v>#VALUE!</v>
      </c>
      <c r="E27" s="2" t="e">
        <f t="shared" ca="1" si="2"/>
        <v>#VALUE!</v>
      </c>
      <c r="F27" s="2">
        <f t="shared" si="3"/>
        <v>10000</v>
      </c>
      <c r="G27" s="2" t="e">
        <f t="shared" ca="1" si="4"/>
        <v>#VALUE!</v>
      </c>
    </row>
    <row r="28" spans="2:7" x14ac:dyDescent="0.35">
      <c r="B28">
        <f t="shared" si="0"/>
        <v>16</v>
      </c>
      <c r="C28" s="2" t="e">
        <f t="shared" ca="1" si="1"/>
        <v>#VALUE!</v>
      </c>
      <c r="D28" s="4" t="e">
        <f ca="1">_xll.RiskNormal($C$4,$C$5)</f>
        <v>#VALUE!</v>
      </c>
      <c r="E28" s="2" t="e">
        <f t="shared" ca="1" si="2"/>
        <v>#VALUE!</v>
      </c>
      <c r="F28" s="2">
        <f t="shared" si="3"/>
        <v>10000</v>
      </c>
      <c r="G28" s="2" t="e">
        <f t="shared" ca="1" si="4"/>
        <v>#VALUE!</v>
      </c>
    </row>
    <row r="29" spans="2:7" x14ac:dyDescent="0.35">
      <c r="B29">
        <f t="shared" si="0"/>
        <v>17</v>
      </c>
      <c r="C29" s="2" t="e">
        <f t="shared" ca="1" si="1"/>
        <v>#VALUE!</v>
      </c>
      <c r="D29" s="4" t="e">
        <f ca="1">_xll.RiskNormal($C$4,$C$5)</f>
        <v>#VALUE!</v>
      </c>
      <c r="E29" s="2" t="e">
        <f t="shared" ca="1" si="2"/>
        <v>#VALUE!</v>
      </c>
      <c r="F29" s="2">
        <f t="shared" si="3"/>
        <v>10000</v>
      </c>
      <c r="G29" s="2" t="e">
        <f t="shared" ca="1" si="4"/>
        <v>#VALUE!</v>
      </c>
    </row>
    <row r="30" spans="2:7" x14ac:dyDescent="0.35">
      <c r="B30">
        <f t="shared" si="0"/>
        <v>18</v>
      </c>
      <c r="C30" s="2" t="e">
        <f t="shared" ca="1" si="1"/>
        <v>#VALUE!</v>
      </c>
      <c r="D30" s="4" t="e">
        <f ca="1">_xll.RiskNormal($C$4,$C$5)</f>
        <v>#VALUE!</v>
      </c>
      <c r="E30" s="2" t="e">
        <f t="shared" ca="1" si="2"/>
        <v>#VALUE!</v>
      </c>
      <c r="F30" s="2">
        <f t="shared" si="3"/>
        <v>10000</v>
      </c>
      <c r="G30" s="2" t="e">
        <f t="shared" ca="1" si="4"/>
        <v>#VALUE!</v>
      </c>
    </row>
    <row r="31" spans="2:7" x14ac:dyDescent="0.35">
      <c r="B31">
        <f t="shared" si="0"/>
        <v>19</v>
      </c>
      <c r="C31" s="2" t="e">
        <f t="shared" ca="1" si="1"/>
        <v>#VALUE!</v>
      </c>
      <c r="D31" s="4" t="e">
        <f ca="1">_xll.RiskNormal($C$4,$C$5)</f>
        <v>#VALUE!</v>
      </c>
      <c r="E31" s="2" t="e">
        <f t="shared" ca="1" si="2"/>
        <v>#VALUE!</v>
      </c>
      <c r="F31" s="2">
        <f t="shared" si="3"/>
        <v>10000</v>
      </c>
      <c r="G31" s="2" t="e">
        <f t="shared" ca="1" si="4"/>
        <v>#VALUE!</v>
      </c>
    </row>
    <row r="32" spans="2:7" x14ac:dyDescent="0.35">
      <c r="B32">
        <f t="shared" si="0"/>
        <v>20</v>
      </c>
      <c r="C32" s="2" t="e">
        <f t="shared" ca="1" si="1"/>
        <v>#VALUE!</v>
      </c>
      <c r="D32" s="4" t="e">
        <f ca="1">_xll.RiskNormal($C$4,$C$5)</f>
        <v>#VALUE!</v>
      </c>
      <c r="E32" s="2" t="e">
        <f t="shared" ca="1" si="2"/>
        <v>#VALUE!</v>
      </c>
      <c r="F32" s="2">
        <f t="shared" si="3"/>
        <v>10000</v>
      </c>
      <c r="G32" s="2" t="e">
        <f t="shared" ca="1" si="4"/>
        <v>#VALUE!</v>
      </c>
    </row>
    <row r="33" spans="2:8" x14ac:dyDescent="0.35">
      <c r="B33">
        <f t="shared" si="0"/>
        <v>21</v>
      </c>
      <c r="C33" s="2" t="e">
        <f t="shared" ca="1" si="1"/>
        <v>#VALUE!</v>
      </c>
      <c r="D33" s="4" t="e">
        <f ca="1">_xll.RiskNormal($C$4,$C$5)</f>
        <v>#VALUE!</v>
      </c>
      <c r="E33" s="2" t="e">
        <f t="shared" ca="1" si="2"/>
        <v>#VALUE!</v>
      </c>
      <c r="F33" s="2">
        <f t="shared" si="3"/>
        <v>10000</v>
      </c>
      <c r="G33" s="2" t="e">
        <f t="shared" ca="1" si="4"/>
        <v>#VALUE!</v>
      </c>
    </row>
    <row r="34" spans="2:8" x14ac:dyDescent="0.35">
      <c r="B34">
        <f t="shared" si="0"/>
        <v>22</v>
      </c>
      <c r="C34" s="2" t="e">
        <f t="shared" ca="1" si="1"/>
        <v>#VALUE!</v>
      </c>
      <c r="D34" s="4" t="e">
        <f ca="1">_xll.RiskNormal($C$4,$C$5)</f>
        <v>#VALUE!</v>
      </c>
      <c r="E34" s="2" t="e">
        <f t="shared" ca="1" si="2"/>
        <v>#VALUE!</v>
      </c>
      <c r="F34" s="2">
        <f t="shared" si="3"/>
        <v>10000</v>
      </c>
      <c r="G34" s="2" t="e">
        <f t="shared" ca="1" si="4"/>
        <v>#VALUE!</v>
      </c>
    </row>
    <row r="35" spans="2:8" x14ac:dyDescent="0.35">
      <c r="B35">
        <f t="shared" si="0"/>
        <v>23</v>
      </c>
      <c r="C35" s="2" t="e">
        <f t="shared" ca="1" si="1"/>
        <v>#VALUE!</v>
      </c>
      <c r="D35" s="4" t="e">
        <f ca="1">_xll.RiskNormal($C$4,$C$5)</f>
        <v>#VALUE!</v>
      </c>
      <c r="E35" s="2" t="e">
        <f t="shared" ca="1" si="2"/>
        <v>#VALUE!</v>
      </c>
      <c r="F35" s="2">
        <f t="shared" si="3"/>
        <v>10000</v>
      </c>
      <c r="G35" s="2" t="e">
        <f t="shared" ca="1" si="4"/>
        <v>#VALUE!</v>
      </c>
    </row>
    <row r="36" spans="2:8" x14ac:dyDescent="0.35">
      <c r="B36">
        <f t="shared" si="0"/>
        <v>24</v>
      </c>
      <c r="C36" s="2" t="e">
        <f t="shared" ca="1" si="1"/>
        <v>#VALUE!</v>
      </c>
      <c r="D36" s="4" t="e">
        <f ca="1">_xll.RiskNormal($C$4,$C$5)</f>
        <v>#VALUE!</v>
      </c>
      <c r="E36" s="2" t="e">
        <f t="shared" ca="1" si="2"/>
        <v>#VALUE!</v>
      </c>
      <c r="F36" s="2">
        <f t="shared" si="3"/>
        <v>10000</v>
      </c>
      <c r="G36" s="2" t="e">
        <f t="shared" ca="1" si="4"/>
        <v>#VALUE!</v>
      </c>
    </row>
    <row r="37" spans="2:8" x14ac:dyDescent="0.35">
      <c r="B37">
        <f t="shared" si="0"/>
        <v>25</v>
      </c>
      <c r="C37" s="2" t="e">
        <f t="shared" ca="1" si="1"/>
        <v>#VALUE!</v>
      </c>
      <c r="D37" s="4" t="e">
        <f ca="1">_xll.RiskNormal($C$4,$C$5)</f>
        <v>#VALUE!</v>
      </c>
      <c r="E37" s="2" t="e">
        <f t="shared" ca="1" si="2"/>
        <v>#VALUE!</v>
      </c>
      <c r="F37" s="2">
        <f t="shared" si="3"/>
        <v>10000</v>
      </c>
      <c r="G37" s="2" t="e">
        <f t="shared" ca="1" si="4"/>
        <v>#VALUE!</v>
      </c>
    </row>
    <row r="38" spans="2:8" x14ac:dyDescent="0.35">
      <c r="B38">
        <f t="shared" si="0"/>
        <v>26</v>
      </c>
      <c r="C38" s="2" t="e">
        <f t="shared" ca="1" si="1"/>
        <v>#VALUE!</v>
      </c>
      <c r="D38" s="4" t="e">
        <f ca="1">_xll.RiskNormal($C$4,$C$5)</f>
        <v>#VALUE!</v>
      </c>
      <c r="E38" s="2" t="e">
        <f t="shared" ca="1" si="2"/>
        <v>#VALUE!</v>
      </c>
      <c r="F38" s="2">
        <f t="shared" si="3"/>
        <v>10000</v>
      </c>
      <c r="G38" s="2" t="e">
        <f t="shared" ca="1" si="4"/>
        <v>#VALUE!</v>
      </c>
    </row>
    <row r="39" spans="2:8" x14ac:dyDescent="0.35">
      <c r="B39">
        <f t="shared" si="0"/>
        <v>27</v>
      </c>
      <c r="C39" s="2" t="e">
        <f t="shared" ca="1" si="1"/>
        <v>#VALUE!</v>
      </c>
      <c r="D39" s="4" t="e">
        <f ca="1">_xll.RiskNormal($C$4,$C$5)</f>
        <v>#VALUE!</v>
      </c>
      <c r="E39" s="2" t="e">
        <f t="shared" ca="1" si="2"/>
        <v>#VALUE!</v>
      </c>
      <c r="F39" s="2">
        <f t="shared" si="3"/>
        <v>10000</v>
      </c>
      <c r="G39" s="2" t="e">
        <f t="shared" ca="1" si="4"/>
        <v>#VALUE!</v>
      </c>
    </row>
    <row r="40" spans="2:8" x14ac:dyDescent="0.35">
      <c r="B40">
        <f t="shared" si="0"/>
        <v>28</v>
      </c>
      <c r="C40" s="2" t="e">
        <f t="shared" ca="1" si="1"/>
        <v>#VALUE!</v>
      </c>
      <c r="D40" s="4" t="e">
        <f ca="1">_xll.RiskNormal($C$4,$C$5)</f>
        <v>#VALUE!</v>
      </c>
      <c r="E40" s="2" t="e">
        <f t="shared" ca="1" si="2"/>
        <v>#VALUE!</v>
      </c>
      <c r="F40" s="2">
        <f t="shared" si="3"/>
        <v>10000</v>
      </c>
      <c r="G40" s="2" t="e">
        <f t="shared" ca="1" si="4"/>
        <v>#VALUE!</v>
      </c>
    </row>
    <row r="41" spans="2:8" x14ac:dyDescent="0.35">
      <c r="B41">
        <f t="shared" si="0"/>
        <v>29</v>
      </c>
      <c r="C41" s="2" t="e">
        <f t="shared" ca="1" si="1"/>
        <v>#VALUE!</v>
      </c>
      <c r="D41" s="4" t="e">
        <f ca="1">_xll.RiskNormal($C$4,$C$5)</f>
        <v>#VALUE!</v>
      </c>
      <c r="E41" s="2" t="e">
        <f t="shared" ca="1" si="2"/>
        <v>#VALUE!</v>
      </c>
      <c r="F41" s="2">
        <f t="shared" si="3"/>
        <v>10000</v>
      </c>
      <c r="G41" s="2" t="e">
        <f t="shared" ca="1" si="4"/>
        <v>#VALUE!</v>
      </c>
    </row>
    <row r="42" spans="2:8" x14ac:dyDescent="0.35">
      <c r="B42">
        <f t="shared" si="0"/>
        <v>30</v>
      </c>
      <c r="C42" s="2" t="e">
        <f t="shared" ca="1" si="1"/>
        <v>#VALUE!</v>
      </c>
      <c r="D42" s="4" t="e">
        <f ca="1">_xll.RiskNormal($C$4,$C$5)</f>
        <v>#VALUE!</v>
      </c>
      <c r="E42" s="2" t="e">
        <f t="shared" ca="1" si="2"/>
        <v>#VALUE!</v>
      </c>
      <c r="F42" s="2">
        <f t="shared" si="3"/>
        <v>10000</v>
      </c>
      <c r="G42" s="2" t="e">
        <f ca="1">_xll.RiskOutput("Ending Balance Naive Strategy")+C42+E42+F42</f>
        <v>#VALUE!</v>
      </c>
      <c r="H42" s="5" t="s">
        <v>9</v>
      </c>
    </row>
    <row r="43" spans="2:8" x14ac:dyDescent="0.35">
      <c r="E43" s="2" t="str">
        <f ca="1">_xlfn.FORMULATEXT(E42)</f>
        <v>=IF(D41&lt;0,0,C42*D42)</v>
      </c>
    </row>
  </sheetData>
  <conditionalFormatting sqref="D13">
    <cfRule type="expression" dxfId="30" priority="1" stopIfTrue="1">
      <formula>RiskIsInput</formula>
    </cfRule>
  </conditionalFormatting>
  <conditionalFormatting sqref="D14">
    <cfRule type="expression" dxfId="29" priority="2" stopIfTrue="1">
      <formula>RiskIsInput</formula>
    </cfRule>
  </conditionalFormatting>
  <conditionalFormatting sqref="D15">
    <cfRule type="expression" dxfId="28" priority="3" stopIfTrue="1">
      <formula>RiskIsInput</formula>
    </cfRule>
  </conditionalFormatting>
  <conditionalFormatting sqref="D16">
    <cfRule type="expression" dxfId="27" priority="4" stopIfTrue="1">
      <formula>RiskIsInput</formula>
    </cfRule>
  </conditionalFormatting>
  <conditionalFormatting sqref="D17">
    <cfRule type="expression" dxfId="26" priority="5" stopIfTrue="1">
      <formula>RiskIsInput</formula>
    </cfRule>
  </conditionalFormatting>
  <conditionalFormatting sqref="D18">
    <cfRule type="expression" dxfId="25" priority="6" stopIfTrue="1">
      <formula>RiskIsInput</formula>
    </cfRule>
  </conditionalFormatting>
  <conditionalFormatting sqref="D19">
    <cfRule type="expression" dxfId="24" priority="7" stopIfTrue="1">
      <formula>RiskIsInput</formula>
    </cfRule>
  </conditionalFormatting>
  <conditionalFormatting sqref="D20">
    <cfRule type="expression" dxfId="23" priority="8" stopIfTrue="1">
      <formula>RiskIsInput</formula>
    </cfRule>
  </conditionalFormatting>
  <conditionalFormatting sqref="D21">
    <cfRule type="expression" dxfId="22" priority="9" stopIfTrue="1">
      <formula>RiskIsInput</formula>
    </cfRule>
  </conditionalFormatting>
  <conditionalFormatting sqref="D22">
    <cfRule type="expression" dxfId="21" priority="10" stopIfTrue="1">
      <formula>RiskIsInput</formula>
    </cfRule>
  </conditionalFormatting>
  <conditionalFormatting sqref="D23">
    <cfRule type="expression" dxfId="20" priority="11" stopIfTrue="1">
      <formula>RiskIsInput</formula>
    </cfRule>
  </conditionalFormatting>
  <conditionalFormatting sqref="D24">
    <cfRule type="expression" dxfId="19" priority="12" stopIfTrue="1">
      <formula>RiskIsInput</formula>
    </cfRule>
  </conditionalFormatting>
  <conditionalFormatting sqref="D25">
    <cfRule type="expression" dxfId="18" priority="13" stopIfTrue="1">
      <formula>RiskIsInput</formula>
    </cfRule>
  </conditionalFormatting>
  <conditionalFormatting sqref="D26">
    <cfRule type="expression" dxfId="17" priority="14" stopIfTrue="1">
      <formula>RiskIsInput</formula>
    </cfRule>
  </conditionalFormatting>
  <conditionalFormatting sqref="D27">
    <cfRule type="expression" dxfId="16" priority="15" stopIfTrue="1">
      <formula>RiskIsInput</formula>
    </cfRule>
  </conditionalFormatting>
  <conditionalFormatting sqref="D28">
    <cfRule type="expression" dxfId="15" priority="16" stopIfTrue="1">
      <formula>RiskIsInput</formula>
    </cfRule>
  </conditionalFormatting>
  <conditionalFormatting sqref="D29">
    <cfRule type="expression" dxfId="14" priority="17" stopIfTrue="1">
      <formula>RiskIsInput</formula>
    </cfRule>
  </conditionalFormatting>
  <conditionalFormatting sqref="D30">
    <cfRule type="expression" dxfId="13" priority="18" stopIfTrue="1">
      <formula>RiskIsInput</formula>
    </cfRule>
  </conditionalFormatting>
  <conditionalFormatting sqref="D31">
    <cfRule type="expression" dxfId="12" priority="19" stopIfTrue="1">
      <formula>RiskIsInput</formula>
    </cfRule>
  </conditionalFormatting>
  <conditionalFormatting sqref="D32">
    <cfRule type="expression" dxfId="11" priority="20" stopIfTrue="1">
      <formula>RiskIsInput</formula>
    </cfRule>
  </conditionalFormatting>
  <conditionalFormatting sqref="D33">
    <cfRule type="expression" dxfId="10" priority="21" stopIfTrue="1">
      <formula>RiskIsInput</formula>
    </cfRule>
  </conditionalFormatting>
  <conditionalFormatting sqref="D34">
    <cfRule type="expression" dxfId="9" priority="22" stopIfTrue="1">
      <formula>RiskIsInput</formula>
    </cfRule>
  </conditionalFormatting>
  <conditionalFormatting sqref="D35">
    <cfRule type="expression" dxfId="8" priority="23" stopIfTrue="1">
      <formula>RiskIsInput</formula>
    </cfRule>
  </conditionalFormatting>
  <conditionalFormatting sqref="D36">
    <cfRule type="expression" dxfId="7" priority="24" stopIfTrue="1">
      <formula>RiskIsInput</formula>
    </cfRule>
  </conditionalFormatting>
  <conditionalFormatting sqref="D37">
    <cfRule type="expression" dxfId="6" priority="25" stopIfTrue="1">
      <formula>RiskIsInput</formula>
    </cfRule>
  </conditionalFormatting>
  <conditionalFormatting sqref="D38">
    <cfRule type="expression" dxfId="5" priority="26" stopIfTrue="1">
      <formula>RiskIsInput</formula>
    </cfRule>
  </conditionalFormatting>
  <conditionalFormatting sqref="D39">
    <cfRule type="expression" dxfId="4" priority="27" stopIfTrue="1">
      <formula>RiskIsInput</formula>
    </cfRule>
  </conditionalFormatting>
  <conditionalFormatting sqref="D40">
    <cfRule type="expression" dxfId="3" priority="28" stopIfTrue="1">
      <formula>RiskIsInput</formula>
    </cfRule>
  </conditionalFormatting>
  <conditionalFormatting sqref="D41">
    <cfRule type="expression" dxfId="2" priority="29" stopIfTrue="1">
      <formula>RiskIsInput</formula>
    </cfRule>
  </conditionalFormatting>
  <conditionalFormatting sqref="D42">
    <cfRule type="expression" dxfId="1" priority="30" stopIfTrue="1">
      <formula>RiskIsInput</formula>
    </cfRule>
  </conditionalFormatting>
  <conditionalFormatting sqref="G42">
    <cfRule type="expression" dxfId="0" priority="31" stopIfTrue="1">
      <formula>RiskIsOutput</formula>
    </cfRule>
  </conditionalFormatting>
  <pageMargins left="0.7" right="0.7" top="0.75" bottom="0.75" header="0.3" footer="0.3"/>
  <pageSetup scale="74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workbookViewId="0"/>
  </sheetViews>
  <sheetFormatPr defaultRowHeight="14.5" x14ac:dyDescent="0.35"/>
  <cols>
    <col min="1" max="1" width="5.7265625" customWidth="1"/>
    <col min="2" max="2" width="25.26953125" customWidth="1"/>
    <col min="7" max="14" width="13.26953125" customWidth="1"/>
  </cols>
  <sheetData>
    <row r="1" spans="1:7" ht="15" thickBot="1" x14ac:dyDescent="0.4">
      <c r="A1" s="15" t="s">
        <v>51</v>
      </c>
    </row>
    <row r="2" spans="1:7" x14ac:dyDescent="0.35">
      <c r="B2" s="29" t="s">
        <v>45</v>
      </c>
      <c r="C2" s="36">
        <f>G28</f>
        <v>2.3181167445807505E-2</v>
      </c>
    </row>
    <row r="3" spans="1:7" x14ac:dyDescent="0.35">
      <c r="B3" s="31" t="s">
        <v>46</v>
      </c>
      <c r="C3" s="37">
        <f>I28</f>
        <v>0.21172404486063939</v>
      </c>
    </row>
    <row r="4" spans="1:7" x14ac:dyDescent="0.35">
      <c r="B4" s="33" t="s">
        <v>47</v>
      </c>
      <c r="C4" s="37">
        <f>G27</f>
        <v>7.9252166526453588E-2</v>
      </c>
    </row>
    <row r="5" spans="1:7" ht="15" thickBot="1" x14ac:dyDescent="0.4">
      <c r="B5" s="34" t="s">
        <v>48</v>
      </c>
      <c r="C5" s="38">
        <f>I27</f>
        <v>3.2753387969415164</v>
      </c>
    </row>
    <row r="6" spans="1:7" x14ac:dyDescent="0.35">
      <c r="B6" s="35"/>
    </row>
    <row r="7" spans="1:7" ht="15" thickBot="1" x14ac:dyDescent="0.4">
      <c r="B7" s="35" t="s">
        <v>49</v>
      </c>
    </row>
    <row r="8" spans="1:7" x14ac:dyDescent="0.35">
      <c r="B8" s="41" t="s">
        <v>50</v>
      </c>
      <c r="C8" s="42"/>
      <c r="D8" s="42"/>
      <c r="E8" s="42"/>
      <c r="F8" s="43"/>
    </row>
    <row r="9" spans="1:7" ht="128.5" customHeight="1" thickBot="1" x14ac:dyDescent="0.4">
      <c r="B9" s="44"/>
      <c r="C9" s="45"/>
      <c r="D9" s="45"/>
      <c r="E9" s="45"/>
      <c r="F9" s="46"/>
    </row>
    <row r="10" spans="1:7" x14ac:dyDescent="0.35">
      <c r="B10" t="s">
        <v>13</v>
      </c>
      <c r="C10" t="s">
        <v>12</v>
      </c>
      <c r="D10" t="s">
        <v>14</v>
      </c>
    </row>
    <row r="11" spans="1:7" x14ac:dyDescent="0.35">
      <c r="B11">
        <v>1927</v>
      </c>
      <c r="C11" s="6">
        <v>0.29600000000000004</v>
      </c>
      <c r="F11" t="s">
        <v>15</v>
      </c>
    </row>
    <row r="12" spans="1:7" ht="15" thickBot="1" x14ac:dyDescent="0.4">
      <c r="B12">
        <v>1928</v>
      </c>
      <c r="C12" s="6">
        <v>0.35450000000000004</v>
      </c>
      <c r="D12" s="6">
        <f>C11</f>
        <v>0.29600000000000004</v>
      </c>
    </row>
    <row r="13" spans="1:7" x14ac:dyDescent="0.35">
      <c r="B13">
        <v>1929</v>
      </c>
      <c r="C13" s="6">
        <v>-0.1925</v>
      </c>
      <c r="D13" s="6">
        <f t="shared" ref="D13:D76" si="0">C12</f>
        <v>0.35450000000000004</v>
      </c>
      <c r="F13" s="10" t="s">
        <v>16</v>
      </c>
      <c r="G13" s="10"/>
    </row>
    <row r="14" spans="1:7" x14ac:dyDescent="0.35">
      <c r="B14">
        <v>1930</v>
      </c>
      <c r="C14" s="6">
        <v>-0.31170000000000003</v>
      </c>
      <c r="D14" s="6">
        <f t="shared" si="0"/>
        <v>-0.1925</v>
      </c>
      <c r="F14" s="7" t="s">
        <v>17</v>
      </c>
      <c r="G14" s="13">
        <v>2.3094825671162354E-2</v>
      </c>
    </row>
    <row r="15" spans="1:7" x14ac:dyDescent="0.35">
      <c r="B15">
        <v>1931</v>
      </c>
      <c r="C15" s="6">
        <v>-0.45270000000000005</v>
      </c>
      <c r="D15" s="6">
        <f t="shared" si="0"/>
        <v>-0.31170000000000003</v>
      </c>
      <c r="F15" s="7" t="s">
        <v>18</v>
      </c>
      <c r="G15" s="13">
        <v>5.3337097278137967E-4</v>
      </c>
    </row>
    <row r="16" spans="1:7" x14ac:dyDescent="0.35">
      <c r="B16">
        <v>1932</v>
      </c>
      <c r="C16" s="6">
        <v>-9.7299999999999998E-2</v>
      </c>
      <c r="D16" s="6">
        <f t="shared" si="0"/>
        <v>-0.45270000000000005</v>
      </c>
      <c r="F16" s="7" t="s">
        <v>19</v>
      </c>
      <c r="G16" s="13">
        <v>-1.1365041277542651E-2</v>
      </c>
    </row>
    <row r="17" spans="2:14" x14ac:dyDescent="0.35">
      <c r="B17">
        <v>1933</v>
      </c>
      <c r="C17" s="6">
        <v>0.56720000000000004</v>
      </c>
      <c r="D17" s="6">
        <f t="shared" si="0"/>
        <v>-9.7299999999999998E-2</v>
      </c>
      <c r="F17" s="7" t="s">
        <v>20</v>
      </c>
      <c r="G17" s="13">
        <v>0.20898835552905487</v>
      </c>
    </row>
    <row r="18" spans="2:14" ht="15" thickBot="1" x14ac:dyDescent="0.4">
      <c r="B18">
        <v>1934</v>
      </c>
      <c r="C18" s="6">
        <v>3.2199999999999999E-2</v>
      </c>
      <c r="D18" s="6">
        <f t="shared" si="0"/>
        <v>0.56720000000000004</v>
      </c>
      <c r="F18" s="8" t="s">
        <v>21</v>
      </c>
      <c r="G18" s="8">
        <v>86</v>
      </c>
    </row>
    <row r="19" spans="2:14" x14ac:dyDescent="0.35">
      <c r="B19">
        <v>1935</v>
      </c>
      <c r="C19" s="6">
        <v>0.4476</v>
      </c>
      <c r="D19" s="6">
        <f t="shared" si="0"/>
        <v>3.2199999999999999E-2</v>
      </c>
    </row>
    <row r="20" spans="2:14" ht="15" thickBot="1" x14ac:dyDescent="0.4">
      <c r="B20">
        <v>1936</v>
      </c>
      <c r="C20" s="6">
        <v>0.3206</v>
      </c>
      <c r="D20" s="6">
        <f t="shared" si="0"/>
        <v>0.4476</v>
      </c>
      <c r="F20" t="s">
        <v>22</v>
      </c>
    </row>
    <row r="21" spans="2:14" x14ac:dyDescent="0.35">
      <c r="B21">
        <v>1937</v>
      </c>
      <c r="C21" s="6">
        <v>-0.34920000000000001</v>
      </c>
      <c r="D21" s="6">
        <f t="shared" si="0"/>
        <v>0.3206</v>
      </c>
      <c r="F21" s="9"/>
      <c r="G21" s="9" t="s">
        <v>27</v>
      </c>
      <c r="H21" s="9" t="s">
        <v>28</v>
      </c>
      <c r="I21" s="9" t="s">
        <v>29</v>
      </c>
      <c r="J21" s="9" t="s">
        <v>30</v>
      </c>
      <c r="K21" s="9" t="s">
        <v>31</v>
      </c>
    </row>
    <row r="22" spans="2:14" x14ac:dyDescent="0.35">
      <c r="B22">
        <v>1938</v>
      </c>
      <c r="C22" s="6">
        <v>0.2833</v>
      </c>
      <c r="D22" s="6">
        <f t="shared" si="0"/>
        <v>-0.34920000000000001</v>
      </c>
      <c r="F22" s="7" t="s">
        <v>23</v>
      </c>
      <c r="G22" s="7">
        <v>1</v>
      </c>
      <c r="H22" s="7">
        <v>1.9578731111642433E-3</v>
      </c>
      <c r="I22" s="7">
        <v>1.9578731111642433E-3</v>
      </c>
      <c r="J22" s="7">
        <v>4.4827071172193943E-2</v>
      </c>
      <c r="K22" s="7">
        <v>0.83283519427719144</v>
      </c>
    </row>
    <row r="23" spans="2:14" x14ac:dyDescent="0.35">
      <c r="B23">
        <v>1939</v>
      </c>
      <c r="C23" s="6">
        <v>2.86E-2</v>
      </c>
      <c r="D23" s="6">
        <f t="shared" si="0"/>
        <v>0.2833</v>
      </c>
      <c r="F23" s="7" t="s">
        <v>24</v>
      </c>
      <c r="G23" s="7">
        <v>84</v>
      </c>
      <c r="H23" s="7">
        <v>3.6687951507260452</v>
      </c>
      <c r="I23" s="7">
        <v>4.3676132746738636E-2</v>
      </c>
      <c r="J23" s="7"/>
      <c r="K23" s="7"/>
    </row>
    <row r="24" spans="2:14" ht="15" thickBot="1" x14ac:dyDescent="0.4">
      <c r="B24">
        <v>1940</v>
      </c>
      <c r="C24" s="6">
        <v>-7.1199999999999999E-2</v>
      </c>
      <c r="D24" s="6">
        <f t="shared" si="0"/>
        <v>2.86E-2</v>
      </c>
      <c r="F24" s="8" t="s">
        <v>25</v>
      </c>
      <c r="G24" s="8">
        <v>85</v>
      </c>
      <c r="H24" s="8">
        <v>3.6707530238372095</v>
      </c>
      <c r="I24" s="8"/>
      <c r="J24" s="8"/>
      <c r="K24" s="8"/>
    </row>
    <row r="25" spans="2:14" ht="15" thickBot="1" x14ac:dyDescent="0.4">
      <c r="B25">
        <v>1941</v>
      </c>
      <c r="C25" s="6">
        <v>-0.1038</v>
      </c>
      <c r="D25" s="6">
        <f t="shared" si="0"/>
        <v>-7.1199999999999999E-2</v>
      </c>
    </row>
    <row r="26" spans="2:14" x14ac:dyDescent="0.35">
      <c r="B26">
        <v>1942</v>
      </c>
      <c r="C26" s="6">
        <v>0.16149999999999998</v>
      </c>
      <c r="D26" s="6">
        <f t="shared" si="0"/>
        <v>-0.1038</v>
      </c>
      <c r="F26" s="9"/>
      <c r="G26" s="9" t="s">
        <v>32</v>
      </c>
      <c r="H26" s="9" t="s">
        <v>20</v>
      </c>
      <c r="I26" s="9" t="s">
        <v>33</v>
      </c>
      <c r="J26" s="9" t="s">
        <v>34</v>
      </c>
      <c r="K26" s="9" t="s">
        <v>35</v>
      </c>
      <c r="L26" s="9" t="s">
        <v>36</v>
      </c>
      <c r="M26" s="9" t="s">
        <v>37</v>
      </c>
      <c r="N26" s="9" t="s">
        <v>38</v>
      </c>
    </row>
    <row r="27" spans="2:14" x14ac:dyDescent="0.35">
      <c r="B27">
        <v>1943</v>
      </c>
      <c r="C27" s="6">
        <v>0.28059999999999996</v>
      </c>
      <c r="D27" s="6">
        <f t="shared" si="0"/>
        <v>0.16149999999999998</v>
      </c>
      <c r="F27" s="7" t="s">
        <v>26</v>
      </c>
      <c r="G27" s="11">
        <v>7.9252166526453588E-2</v>
      </c>
      <c r="H27" s="11">
        <v>2.4196631689051097E-2</v>
      </c>
      <c r="I27" s="11">
        <v>3.2753387969415164</v>
      </c>
      <c r="J27" s="11">
        <v>1.5344807028092515E-3</v>
      </c>
      <c r="K27" s="11">
        <v>3.1134510841355781E-2</v>
      </c>
      <c r="L27" s="11">
        <v>0.12736982221155141</v>
      </c>
      <c r="M27" s="11">
        <v>3.1134510841355781E-2</v>
      </c>
      <c r="N27" s="11">
        <v>0.12736982221155141</v>
      </c>
    </row>
    <row r="28" spans="2:14" ht="15" thickBot="1" x14ac:dyDescent="0.4">
      <c r="B28">
        <v>1944</v>
      </c>
      <c r="C28" s="6">
        <v>0.20929999999999999</v>
      </c>
      <c r="D28" s="6">
        <f t="shared" si="0"/>
        <v>0.28059999999999996</v>
      </c>
      <c r="F28" s="8" t="s">
        <v>14</v>
      </c>
      <c r="G28" s="12">
        <v>2.3181167445807505E-2</v>
      </c>
      <c r="H28" s="12">
        <v>0.10948764681435105</v>
      </c>
      <c r="I28" s="12">
        <v>0.21172404486063939</v>
      </c>
      <c r="J28" s="12">
        <v>0.83283519427727215</v>
      </c>
      <c r="K28" s="12">
        <v>-0.19454702542363328</v>
      </c>
      <c r="L28" s="12">
        <v>0.24090936031524829</v>
      </c>
      <c r="M28" s="12">
        <v>-0.19454702542363328</v>
      </c>
      <c r="N28" s="12">
        <v>0.24090936031524829</v>
      </c>
    </row>
    <row r="29" spans="2:14" x14ac:dyDescent="0.35">
      <c r="B29">
        <v>1945</v>
      </c>
      <c r="C29" s="6">
        <v>0.38329999999999997</v>
      </c>
      <c r="D29" s="6">
        <f t="shared" si="0"/>
        <v>0.20929999999999999</v>
      </c>
    </row>
    <row r="30" spans="2:14" x14ac:dyDescent="0.35">
      <c r="B30">
        <v>1946</v>
      </c>
      <c r="C30" s="6">
        <v>-6.7099999999999993E-2</v>
      </c>
      <c r="D30" s="6">
        <f t="shared" si="0"/>
        <v>0.38329999999999997</v>
      </c>
      <c r="F30" t="s">
        <v>39</v>
      </c>
      <c r="G30" s="14">
        <f>SLOPE(C12:C97,D12:D97)</f>
        <v>2.3181167445807359E-2</v>
      </c>
      <c r="H30" t="str">
        <f ca="1">_xlfn.FORMULATEXT(G30)</f>
        <v>=SLOPE(C12:C97,D12:D97)</v>
      </c>
    </row>
    <row r="31" spans="2:14" x14ac:dyDescent="0.35">
      <c r="B31">
        <v>1947</v>
      </c>
      <c r="C31" s="6">
        <v>2.9600000000000001E-2</v>
      </c>
      <c r="D31" s="6">
        <f t="shared" si="0"/>
        <v>-6.7099999999999993E-2</v>
      </c>
    </row>
    <row r="32" spans="2:14" x14ac:dyDescent="0.35">
      <c r="B32">
        <v>1948</v>
      </c>
      <c r="C32" s="6">
        <v>1.0700000000000001E-2</v>
      </c>
      <c r="D32" s="6">
        <f t="shared" si="0"/>
        <v>2.9600000000000001E-2</v>
      </c>
    </row>
    <row r="33" spans="2:14" ht="15" customHeight="1" x14ac:dyDescent="0.35">
      <c r="B33">
        <v>1949</v>
      </c>
      <c r="C33" s="6">
        <v>0.19109999999999999</v>
      </c>
      <c r="D33" s="6">
        <f t="shared" si="0"/>
        <v>1.0700000000000001E-2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2:14" x14ac:dyDescent="0.35">
      <c r="B34">
        <v>1950</v>
      </c>
      <c r="C34" s="6">
        <v>0.2883</v>
      </c>
      <c r="D34" s="6">
        <f t="shared" si="0"/>
        <v>0.19109999999999999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2:14" x14ac:dyDescent="0.35">
      <c r="B35">
        <v>1951</v>
      </c>
      <c r="C35" s="6">
        <v>0.19210000000000002</v>
      </c>
      <c r="D35" s="6">
        <f t="shared" si="0"/>
        <v>0.2883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2:14" x14ac:dyDescent="0.35">
      <c r="B36">
        <v>1952</v>
      </c>
      <c r="C36" s="6">
        <v>0.11800000000000001</v>
      </c>
      <c r="D36" s="6">
        <f t="shared" si="0"/>
        <v>0.19210000000000002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2:14" x14ac:dyDescent="0.35">
      <c r="B37">
        <v>1953</v>
      </c>
      <c r="C37" s="6">
        <v>-1.0500000000000001E-2</v>
      </c>
      <c r="D37" s="6">
        <f t="shared" si="0"/>
        <v>0.11800000000000001</v>
      </c>
    </row>
    <row r="38" spans="2:14" x14ac:dyDescent="0.35">
      <c r="B38">
        <v>1954</v>
      </c>
      <c r="C38" s="6">
        <v>0.49340000000000006</v>
      </c>
      <c r="D38" s="6">
        <f t="shared" si="0"/>
        <v>-1.0500000000000001E-2</v>
      </c>
    </row>
    <row r="39" spans="2:14" x14ac:dyDescent="0.35">
      <c r="B39">
        <v>1955</v>
      </c>
      <c r="C39" s="6">
        <v>0.23749999999999999</v>
      </c>
      <c r="D39" s="6">
        <f t="shared" si="0"/>
        <v>0.49340000000000006</v>
      </c>
    </row>
    <row r="40" spans="2:14" x14ac:dyDescent="0.35">
      <c r="B40">
        <v>1956</v>
      </c>
      <c r="C40" s="6">
        <v>5.91E-2</v>
      </c>
      <c r="D40" s="6">
        <f t="shared" si="0"/>
        <v>0.23749999999999999</v>
      </c>
    </row>
    <row r="41" spans="2:14" x14ac:dyDescent="0.35">
      <c r="B41">
        <v>1957</v>
      </c>
      <c r="C41" s="6">
        <v>-0.13159999999999999</v>
      </c>
      <c r="D41" s="6">
        <f t="shared" si="0"/>
        <v>5.91E-2</v>
      </c>
    </row>
    <row r="42" spans="2:14" x14ac:dyDescent="0.35">
      <c r="B42">
        <v>1958</v>
      </c>
      <c r="C42" s="6">
        <v>0.43459999999999999</v>
      </c>
      <c r="D42" s="6">
        <f t="shared" si="0"/>
        <v>-0.13159999999999999</v>
      </c>
    </row>
    <row r="43" spans="2:14" x14ac:dyDescent="0.35">
      <c r="B43">
        <v>1959</v>
      </c>
      <c r="C43" s="6">
        <v>9.7599999999999992E-2</v>
      </c>
      <c r="D43" s="6">
        <f t="shared" si="0"/>
        <v>0.43459999999999999</v>
      </c>
    </row>
    <row r="44" spans="2:14" x14ac:dyDescent="0.35">
      <c r="B44">
        <v>1960</v>
      </c>
      <c r="C44" s="6">
        <v>-1.46E-2</v>
      </c>
      <c r="D44" s="6">
        <f t="shared" si="0"/>
        <v>9.7599999999999992E-2</v>
      </c>
    </row>
    <row r="45" spans="2:14" x14ac:dyDescent="0.35">
      <c r="B45">
        <v>1961</v>
      </c>
      <c r="C45" s="6">
        <v>0.24809999999999999</v>
      </c>
      <c r="D45" s="6">
        <f t="shared" si="0"/>
        <v>-1.46E-2</v>
      </c>
    </row>
    <row r="46" spans="2:14" x14ac:dyDescent="0.35">
      <c r="B46">
        <v>1962</v>
      </c>
      <c r="C46" s="6">
        <v>-0.129</v>
      </c>
      <c r="D46" s="6">
        <f t="shared" si="0"/>
        <v>0.24809999999999999</v>
      </c>
    </row>
    <row r="47" spans="2:14" x14ac:dyDescent="0.35">
      <c r="B47">
        <v>1963</v>
      </c>
      <c r="C47" s="6">
        <v>0.1784</v>
      </c>
      <c r="D47" s="6">
        <f t="shared" si="0"/>
        <v>-0.129</v>
      </c>
    </row>
    <row r="48" spans="2:14" x14ac:dyDescent="0.35">
      <c r="B48">
        <v>1964</v>
      </c>
      <c r="C48" s="6">
        <v>0.12539999999999998</v>
      </c>
      <c r="D48" s="6">
        <f t="shared" si="0"/>
        <v>0.1784</v>
      </c>
    </row>
    <row r="49" spans="2:4" x14ac:dyDescent="0.35">
      <c r="B49">
        <v>1965</v>
      </c>
      <c r="C49" s="6">
        <v>0.1052</v>
      </c>
      <c r="D49" s="6">
        <f t="shared" si="0"/>
        <v>0.12539999999999998</v>
      </c>
    </row>
    <row r="50" spans="2:4" x14ac:dyDescent="0.35">
      <c r="B50">
        <v>1966</v>
      </c>
      <c r="C50" s="6">
        <v>-0.1351</v>
      </c>
      <c r="D50" s="6">
        <f t="shared" si="0"/>
        <v>0.1052</v>
      </c>
    </row>
    <row r="51" spans="2:4" x14ac:dyDescent="0.35">
      <c r="B51">
        <v>1967</v>
      </c>
      <c r="C51" s="6">
        <v>0.24489999999999998</v>
      </c>
      <c r="D51" s="6">
        <f t="shared" si="0"/>
        <v>-0.1351</v>
      </c>
    </row>
    <row r="52" spans="2:4" x14ac:dyDescent="0.35">
      <c r="B52">
        <v>1968</v>
      </c>
      <c r="C52" s="6">
        <v>8.7899999999999992E-2</v>
      </c>
      <c r="D52" s="6">
        <f t="shared" si="0"/>
        <v>0.24489999999999998</v>
      </c>
    </row>
    <row r="53" spans="2:4" x14ac:dyDescent="0.35">
      <c r="B53">
        <v>1969</v>
      </c>
      <c r="C53" s="6">
        <v>-0.1754</v>
      </c>
      <c r="D53" s="6">
        <f t="shared" si="0"/>
        <v>8.7899999999999992E-2</v>
      </c>
    </row>
    <row r="54" spans="2:4" x14ac:dyDescent="0.35">
      <c r="B54">
        <v>1970</v>
      </c>
      <c r="C54" s="6">
        <v>-6.4899999999999999E-2</v>
      </c>
      <c r="D54" s="6">
        <f t="shared" si="0"/>
        <v>-0.1754</v>
      </c>
    </row>
    <row r="55" spans="2:4" x14ac:dyDescent="0.35">
      <c r="B55">
        <v>1971</v>
      </c>
      <c r="C55" s="6">
        <v>0.11779999999999999</v>
      </c>
      <c r="D55" s="6">
        <f t="shared" si="0"/>
        <v>-6.4899999999999999E-2</v>
      </c>
    </row>
    <row r="56" spans="2:4" x14ac:dyDescent="0.35">
      <c r="B56">
        <v>1972</v>
      </c>
      <c r="C56" s="6">
        <v>0.1305</v>
      </c>
      <c r="D56" s="6">
        <f t="shared" si="0"/>
        <v>0.11779999999999999</v>
      </c>
    </row>
    <row r="57" spans="2:4" x14ac:dyDescent="0.35">
      <c r="B57">
        <v>1973</v>
      </c>
      <c r="C57" s="6">
        <v>-0.26239999999999997</v>
      </c>
      <c r="D57" s="6">
        <f t="shared" si="0"/>
        <v>0.1305</v>
      </c>
    </row>
    <row r="58" spans="2:4" x14ac:dyDescent="0.35">
      <c r="B58">
        <v>1974</v>
      </c>
      <c r="C58" s="6">
        <v>-0.3574</v>
      </c>
      <c r="D58" s="6">
        <f t="shared" si="0"/>
        <v>-0.26239999999999997</v>
      </c>
    </row>
    <row r="59" spans="2:4" x14ac:dyDescent="0.35">
      <c r="B59">
        <v>1975</v>
      </c>
      <c r="C59" s="6">
        <v>0.32450000000000001</v>
      </c>
      <c r="D59" s="6">
        <f t="shared" si="0"/>
        <v>-0.3574</v>
      </c>
    </row>
    <row r="60" spans="2:4" x14ac:dyDescent="0.35">
      <c r="B60">
        <v>1976</v>
      </c>
      <c r="C60" s="6">
        <v>0.21890000000000001</v>
      </c>
      <c r="D60" s="6">
        <f t="shared" si="0"/>
        <v>0.32450000000000001</v>
      </c>
    </row>
    <row r="61" spans="2:4" x14ac:dyDescent="0.35">
      <c r="B61">
        <v>1977</v>
      </c>
      <c r="C61" s="6">
        <v>-8.2699999999999996E-2</v>
      </c>
      <c r="D61" s="6">
        <f t="shared" si="0"/>
        <v>0.21890000000000001</v>
      </c>
    </row>
    <row r="62" spans="2:4" x14ac:dyDescent="0.35">
      <c r="B62">
        <v>1978</v>
      </c>
      <c r="C62" s="6">
        <v>1.03E-2</v>
      </c>
      <c r="D62" s="6">
        <f t="shared" si="0"/>
        <v>-8.2699999999999996E-2</v>
      </c>
    </row>
    <row r="63" spans="2:4" x14ac:dyDescent="0.35">
      <c r="B63">
        <v>1979</v>
      </c>
      <c r="C63" s="6">
        <v>0.1308</v>
      </c>
      <c r="D63" s="6">
        <f t="shared" si="0"/>
        <v>1.03E-2</v>
      </c>
    </row>
    <row r="64" spans="2:4" x14ac:dyDescent="0.35">
      <c r="B64">
        <v>1980</v>
      </c>
      <c r="C64" s="6">
        <v>0.22120000000000001</v>
      </c>
      <c r="D64" s="6">
        <f t="shared" si="0"/>
        <v>0.1308</v>
      </c>
    </row>
    <row r="65" spans="2:4" x14ac:dyDescent="0.35">
      <c r="B65">
        <v>1981</v>
      </c>
      <c r="C65" s="6">
        <v>-0.18129999999999999</v>
      </c>
      <c r="D65" s="6">
        <f t="shared" si="0"/>
        <v>0.22120000000000001</v>
      </c>
    </row>
    <row r="66" spans="2:4" x14ac:dyDescent="0.35">
      <c r="B66">
        <v>1982</v>
      </c>
      <c r="C66" s="6">
        <v>0.1066</v>
      </c>
      <c r="D66" s="6">
        <f t="shared" si="0"/>
        <v>-0.18129999999999999</v>
      </c>
    </row>
    <row r="67" spans="2:4" x14ac:dyDescent="0.35">
      <c r="B67">
        <v>1983</v>
      </c>
      <c r="C67" s="6">
        <v>0.13750000000000001</v>
      </c>
      <c r="D67" s="6">
        <f t="shared" si="0"/>
        <v>0.1066</v>
      </c>
    </row>
    <row r="68" spans="2:4" x14ac:dyDescent="0.35">
      <c r="B68">
        <v>1984</v>
      </c>
      <c r="C68" s="6">
        <v>-6.0599999999999994E-2</v>
      </c>
      <c r="D68" s="6">
        <f t="shared" si="0"/>
        <v>0.13750000000000001</v>
      </c>
    </row>
    <row r="69" spans="2:4" x14ac:dyDescent="0.35">
      <c r="B69">
        <v>1985</v>
      </c>
      <c r="C69" s="6">
        <v>0.24909999999999999</v>
      </c>
      <c r="D69" s="6">
        <f t="shared" si="0"/>
        <v>-6.0599999999999994E-2</v>
      </c>
    </row>
    <row r="70" spans="2:4" x14ac:dyDescent="0.35">
      <c r="B70">
        <v>1986</v>
      </c>
      <c r="C70" s="6">
        <v>0.1012</v>
      </c>
      <c r="D70" s="6">
        <f t="shared" si="0"/>
        <v>0.24909999999999999</v>
      </c>
    </row>
    <row r="71" spans="2:4" x14ac:dyDescent="0.35">
      <c r="B71">
        <v>1987</v>
      </c>
      <c r="C71" s="6">
        <v>-3.8699999999999998E-2</v>
      </c>
      <c r="D71" s="6">
        <f t="shared" si="0"/>
        <v>0.1012</v>
      </c>
    </row>
    <row r="72" spans="2:4" x14ac:dyDescent="0.35">
      <c r="B72">
        <v>1988</v>
      </c>
      <c r="C72" s="6">
        <v>0.11550000000000001</v>
      </c>
      <c r="D72" s="6">
        <f t="shared" si="0"/>
        <v>-3.8699999999999998E-2</v>
      </c>
    </row>
    <row r="73" spans="2:4" x14ac:dyDescent="0.35">
      <c r="B73">
        <v>1989</v>
      </c>
      <c r="C73" s="6">
        <v>0.20489999999999997</v>
      </c>
      <c r="D73" s="6">
        <f t="shared" si="0"/>
        <v>0.11550000000000001</v>
      </c>
    </row>
    <row r="74" spans="2:4" x14ac:dyDescent="0.35">
      <c r="B74">
        <v>1990</v>
      </c>
      <c r="C74" s="6">
        <v>-0.13949999999999999</v>
      </c>
      <c r="D74" s="6">
        <f t="shared" si="0"/>
        <v>0.20489999999999997</v>
      </c>
    </row>
    <row r="75" spans="2:4" x14ac:dyDescent="0.35">
      <c r="B75">
        <v>1991</v>
      </c>
      <c r="C75" s="6">
        <v>0.29170000000000001</v>
      </c>
      <c r="D75" s="6">
        <f t="shared" si="0"/>
        <v>-0.13949999999999999</v>
      </c>
    </row>
    <row r="76" spans="2:4" x14ac:dyDescent="0.35">
      <c r="B76">
        <v>1992</v>
      </c>
      <c r="C76" s="6">
        <v>6.2300000000000001E-2</v>
      </c>
      <c r="D76" s="6">
        <f t="shared" si="0"/>
        <v>0.29170000000000001</v>
      </c>
    </row>
    <row r="77" spans="2:4" x14ac:dyDescent="0.35">
      <c r="B77">
        <v>1993</v>
      </c>
      <c r="C77" s="6">
        <v>8.2100000000000006E-2</v>
      </c>
      <c r="D77" s="6">
        <f t="shared" ref="D77:D97" si="1">C76</f>
        <v>6.2300000000000001E-2</v>
      </c>
    </row>
    <row r="78" spans="2:4" x14ac:dyDescent="0.35">
      <c r="B78">
        <v>1994</v>
      </c>
      <c r="C78" s="6">
        <v>-4.1100000000000005E-2</v>
      </c>
      <c r="D78" s="6">
        <f t="shared" si="1"/>
        <v>8.2100000000000006E-2</v>
      </c>
    </row>
    <row r="79" spans="2:4" x14ac:dyDescent="0.35">
      <c r="B79">
        <v>1995</v>
      </c>
      <c r="C79" s="6">
        <v>0.31209999999999999</v>
      </c>
      <c r="D79" s="6">
        <f t="shared" si="1"/>
        <v>-4.1100000000000005E-2</v>
      </c>
    </row>
    <row r="80" spans="2:4" x14ac:dyDescent="0.35">
      <c r="B80">
        <v>1996</v>
      </c>
      <c r="C80" s="6">
        <v>0.15970000000000001</v>
      </c>
      <c r="D80" s="6">
        <f t="shared" si="1"/>
        <v>0.31209999999999999</v>
      </c>
    </row>
    <row r="81" spans="2:4" x14ac:dyDescent="0.35">
      <c r="B81">
        <v>1997</v>
      </c>
      <c r="C81" s="6">
        <v>0.25969999999999999</v>
      </c>
      <c r="D81" s="6">
        <f t="shared" si="1"/>
        <v>0.15970000000000001</v>
      </c>
    </row>
    <row r="82" spans="2:4" x14ac:dyDescent="0.35">
      <c r="B82">
        <v>1998</v>
      </c>
      <c r="C82" s="6">
        <v>0.1946</v>
      </c>
      <c r="D82" s="6">
        <f t="shared" si="1"/>
        <v>0.25969999999999999</v>
      </c>
    </row>
    <row r="83" spans="2:4" x14ac:dyDescent="0.35">
      <c r="B83">
        <v>1999</v>
      </c>
      <c r="C83" s="6">
        <v>0.20559999999999998</v>
      </c>
      <c r="D83" s="6">
        <f t="shared" si="1"/>
        <v>0.1946</v>
      </c>
    </row>
    <row r="84" spans="2:4" x14ac:dyDescent="0.35">
      <c r="B84">
        <v>2000</v>
      </c>
      <c r="C84" s="6">
        <v>-0.17600000000000002</v>
      </c>
      <c r="D84" s="6">
        <f t="shared" si="1"/>
        <v>0.20559999999999998</v>
      </c>
    </row>
    <row r="85" spans="2:4" x14ac:dyDescent="0.35">
      <c r="B85">
        <v>2001</v>
      </c>
      <c r="C85" s="6">
        <v>-0.152</v>
      </c>
      <c r="D85" s="6">
        <f t="shared" si="1"/>
        <v>-0.17600000000000002</v>
      </c>
    </row>
    <row r="86" spans="2:4" x14ac:dyDescent="0.35">
      <c r="B86">
        <v>2002</v>
      </c>
      <c r="C86" s="6">
        <v>-0.22760000000000002</v>
      </c>
      <c r="D86" s="6">
        <f t="shared" si="1"/>
        <v>-0.152</v>
      </c>
    </row>
    <row r="87" spans="2:4" x14ac:dyDescent="0.35">
      <c r="B87">
        <v>2003</v>
      </c>
      <c r="C87" s="6">
        <v>0.3075</v>
      </c>
      <c r="D87" s="6">
        <f t="shared" si="1"/>
        <v>-0.22760000000000002</v>
      </c>
    </row>
    <row r="88" spans="2:4" x14ac:dyDescent="0.35">
      <c r="B88">
        <v>2004</v>
      </c>
      <c r="C88" s="6">
        <v>0.1072</v>
      </c>
      <c r="D88" s="6">
        <f t="shared" si="1"/>
        <v>0.3075</v>
      </c>
    </row>
    <row r="89" spans="2:4" x14ac:dyDescent="0.35">
      <c r="B89">
        <v>2005</v>
      </c>
      <c r="C89" s="6">
        <v>3.0899999999999997E-2</v>
      </c>
      <c r="D89" s="6">
        <f t="shared" si="1"/>
        <v>0.1072</v>
      </c>
    </row>
    <row r="90" spans="2:4" x14ac:dyDescent="0.35">
      <c r="B90">
        <v>2006</v>
      </c>
      <c r="C90" s="6">
        <v>0.106</v>
      </c>
      <c r="D90" s="6">
        <f t="shared" si="1"/>
        <v>3.0899999999999997E-2</v>
      </c>
    </row>
    <row r="91" spans="2:4" x14ac:dyDescent="0.35">
      <c r="B91">
        <v>2007</v>
      </c>
      <c r="C91" s="6">
        <v>1.04E-2</v>
      </c>
      <c r="D91" s="6">
        <f t="shared" si="1"/>
        <v>0.106</v>
      </c>
    </row>
    <row r="92" spans="2:4" x14ac:dyDescent="0.35">
      <c r="B92">
        <v>2008</v>
      </c>
      <c r="C92" s="6">
        <v>-0.38350000000000001</v>
      </c>
      <c r="D92" s="6">
        <f t="shared" si="1"/>
        <v>1.04E-2</v>
      </c>
    </row>
    <row r="93" spans="2:4" x14ac:dyDescent="0.35">
      <c r="B93">
        <v>2009</v>
      </c>
      <c r="C93" s="6">
        <v>0.28270000000000001</v>
      </c>
      <c r="D93" s="6">
        <f t="shared" si="1"/>
        <v>-0.38350000000000001</v>
      </c>
    </row>
    <row r="94" spans="2:4" x14ac:dyDescent="0.35">
      <c r="B94">
        <v>2010</v>
      </c>
      <c r="C94" s="6">
        <v>0.1739</v>
      </c>
      <c r="D94" s="6">
        <f t="shared" si="1"/>
        <v>0.28270000000000001</v>
      </c>
    </row>
    <row r="95" spans="2:4" x14ac:dyDescent="0.35">
      <c r="B95">
        <v>2011</v>
      </c>
      <c r="C95" s="6">
        <v>4.6999999999999993E-3</v>
      </c>
      <c r="D95" s="6">
        <f t="shared" si="1"/>
        <v>0.1739</v>
      </c>
    </row>
    <row r="96" spans="2:4" x14ac:dyDescent="0.35">
      <c r="B96">
        <v>2012</v>
      </c>
      <c r="C96" s="6">
        <v>0.16289999999999999</v>
      </c>
      <c r="D96" s="6">
        <f t="shared" si="1"/>
        <v>4.6999999999999993E-3</v>
      </c>
    </row>
    <row r="97" spans="2:4" x14ac:dyDescent="0.35">
      <c r="B97">
        <v>2013</v>
      </c>
      <c r="C97" s="6">
        <v>0.35210000000000002</v>
      </c>
      <c r="D97" s="6">
        <f t="shared" si="1"/>
        <v>0.16289999999999999</v>
      </c>
    </row>
  </sheetData>
  <mergeCells count="1">
    <mergeCell ref="B8:F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workbookViewId="0"/>
  </sheetViews>
  <sheetFormatPr defaultRowHeight="14.5" x14ac:dyDescent="0.35"/>
  <sheetData>
    <row r="1" spans="1:40" x14ac:dyDescent="0.35">
      <c r="A1">
        <v>2</v>
      </c>
      <c r="B1">
        <v>0</v>
      </c>
    </row>
    <row r="2" spans="1:40" x14ac:dyDescent="0.35">
      <c r="A2">
        <v>0</v>
      </c>
    </row>
    <row r="3" spans="1:40" x14ac:dyDescent="0.35">
      <c r="A3" s="18" t="e">
        <f>#REF!</f>
        <v>#REF!</v>
      </c>
      <c r="B3" t="b">
        <v>1</v>
      </c>
      <c r="C3">
        <v>0</v>
      </c>
      <c r="D3">
        <v>1</v>
      </c>
      <c r="E3" t="s">
        <v>40</v>
      </c>
      <c r="F3">
        <v>1</v>
      </c>
      <c r="G3">
        <v>0</v>
      </c>
      <c r="H3">
        <v>0</v>
      </c>
      <c r="AG3" s="18" t="e">
        <f>#REF!</f>
        <v>#REF!</v>
      </c>
      <c r="AH3">
        <v>3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</row>
    <row r="4" spans="1:40" x14ac:dyDescent="0.35">
      <c r="A4" s="16">
        <v>0.05</v>
      </c>
      <c r="B4" t="b">
        <v>1</v>
      </c>
      <c r="C4">
        <v>0</v>
      </c>
      <c r="D4">
        <v>1</v>
      </c>
      <c r="E4" t="s">
        <v>41</v>
      </c>
      <c r="F4">
        <v>1</v>
      </c>
      <c r="G4">
        <v>0</v>
      </c>
      <c r="H4">
        <v>0</v>
      </c>
      <c r="AG4" s="16">
        <v>0.05</v>
      </c>
      <c r="AH4">
        <v>5</v>
      </c>
      <c r="AI4">
        <v>1</v>
      </c>
      <c r="AJ4" t="b">
        <v>0</v>
      </c>
      <c r="AK4" t="b">
        <v>1</v>
      </c>
      <c r="AL4">
        <v>0</v>
      </c>
      <c r="AM4" t="b">
        <v>0</v>
      </c>
      <c r="AN4" t="e">
        <f>_</f>
        <v>#NAME?</v>
      </c>
    </row>
    <row r="5" spans="1:40" x14ac:dyDescent="0.35">
      <c r="A5" s="16">
        <v>0</v>
      </c>
      <c r="AG5" s="16"/>
    </row>
    <row r="6" spans="1:40" x14ac:dyDescent="0.35">
      <c r="A6" s="16" t="b">
        <v>0</v>
      </c>
      <c r="B6">
        <v>0</v>
      </c>
      <c r="C6">
        <v>0</v>
      </c>
      <c r="D6">
        <v>0</v>
      </c>
      <c r="E6">
        <v>0</v>
      </c>
      <c r="AG6" s="16"/>
    </row>
    <row r="7" spans="1:40" x14ac:dyDescent="0.35">
      <c r="A7" t="b">
        <v>0</v>
      </c>
      <c r="B7">
        <v>0</v>
      </c>
      <c r="C7">
        <v>0</v>
      </c>
      <c r="D7">
        <v>0</v>
      </c>
      <c r="E7">
        <v>0</v>
      </c>
    </row>
    <row r="8" spans="1:40" x14ac:dyDescent="0.35">
      <c r="A8" t="b">
        <v>0</v>
      </c>
      <c r="B8">
        <v>0</v>
      </c>
      <c r="C8">
        <v>0</v>
      </c>
      <c r="D8">
        <v>0</v>
      </c>
      <c r="E8">
        <v>0</v>
      </c>
    </row>
    <row r="9" spans="1:40" x14ac:dyDescent="0.35">
      <c r="A9" t="b">
        <v>0</v>
      </c>
      <c r="B9">
        <v>0</v>
      </c>
      <c r="C9">
        <v>0</v>
      </c>
      <c r="D9">
        <v>0</v>
      </c>
      <c r="E9">
        <v>0</v>
      </c>
    </row>
    <row r="10" spans="1:40" x14ac:dyDescent="0.35">
      <c r="A10" t="b">
        <v>0</v>
      </c>
      <c r="B10">
        <v>0</v>
      </c>
      <c r="C10">
        <v>0</v>
      </c>
      <c r="D10">
        <v>0</v>
      </c>
      <c r="E10">
        <v>0</v>
      </c>
    </row>
    <row r="11" spans="1:40" x14ac:dyDescent="0.35">
      <c r="A11">
        <v>0</v>
      </c>
    </row>
    <row r="12" spans="1:40" x14ac:dyDescent="0.35">
      <c r="A12">
        <v>0</v>
      </c>
      <c r="B12" t="b">
        <v>0</v>
      </c>
      <c r="C12" t="b">
        <v>0</v>
      </c>
      <c r="D12">
        <v>0</v>
      </c>
      <c r="E12">
        <v>0</v>
      </c>
      <c r="F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Parts A &amp; B</vt:lpstr>
      <vt:lpstr>Part C</vt:lpstr>
      <vt:lpstr>Part D</vt:lpstr>
      <vt:lpstr>RiskSerializationData</vt:lpstr>
      <vt:lpstr>'Part C'!Print_Area</vt:lpstr>
      <vt:lpstr>'Parts A &amp; B'!Print_Area</vt:lpstr>
    </vt:vector>
  </TitlesOfParts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 Crotty</dc:creator>
  <cp:lastModifiedBy>Kevin</cp:lastModifiedBy>
  <dcterms:created xsi:type="dcterms:W3CDTF">2016-01-22T22:43:34Z</dcterms:created>
  <dcterms:modified xsi:type="dcterms:W3CDTF">2020-05-15T16:03:50Z</dcterms:modified>
</cp:coreProperties>
</file>