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Livros\Downloads\"/>
    </mc:Choice>
  </mc:AlternateContent>
  <xr:revisionPtr revIDLastSave="0" documentId="13_ncr:1_{42561B8A-5F30-4E86-AB46-E6B09E9EEF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8" i="2" l="1"/>
  <c r="Y19" i="2" s="1"/>
  <c r="Y20" i="2" s="1"/>
  <c r="AB17" i="2"/>
  <c r="AB18" i="2" s="1"/>
  <c r="AB19" i="2" s="1"/>
  <c r="AB20" i="2" s="1"/>
  <c r="AA17" i="2"/>
  <c r="AA18" i="2" s="1"/>
  <c r="AA19" i="2" s="1"/>
  <c r="AA20" i="2" s="1"/>
  <c r="Z17" i="2"/>
  <c r="Z18" i="2" s="1"/>
  <c r="Z19" i="2" s="1"/>
  <c r="Z20" i="2" s="1"/>
  <c r="X17" i="2"/>
  <c r="X18" i="2" s="1"/>
  <c r="X19" i="2" s="1"/>
  <c r="X20" i="2" s="1"/>
  <c r="W18" i="2"/>
  <c r="W19" i="2" s="1"/>
  <c r="W20" i="2" s="1"/>
  <c r="V18" i="2"/>
  <c r="V19" i="2" s="1"/>
  <c r="V20" i="2" s="1"/>
  <c r="N17" i="2"/>
  <c r="N18" i="2" s="1"/>
  <c r="N19" i="2" s="1"/>
  <c r="N20" i="2" s="1"/>
  <c r="U18" i="2"/>
  <c r="U19" i="2" s="1"/>
  <c r="U20" i="2" s="1"/>
  <c r="T18" i="2"/>
  <c r="T19" i="2" s="1"/>
  <c r="T20" i="2" s="1"/>
  <c r="T17" i="2"/>
  <c r="S18" i="2"/>
  <c r="S19" i="2" s="1"/>
  <c r="S20" i="2" s="1"/>
  <c r="S17" i="2"/>
  <c r="R17" i="2"/>
  <c r="R18" i="2" s="1"/>
  <c r="R19" i="2" s="1"/>
  <c r="R20" i="2" s="1"/>
  <c r="Q18" i="2"/>
  <c r="Q19" i="2" s="1"/>
  <c r="Q20" i="2" s="1"/>
  <c r="Q17" i="2"/>
  <c r="P17" i="2"/>
  <c r="P18" i="2" s="1"/>
  <c r="P19" i="2" s="1"/>
  <c r="P20" i="2" s="1"/>
  <c r="O18" i="2"/>
  <c r="O19" i="2" s="1"/>
  <c r="O20" i="2" s="1"/>
  <c r="M17" i="2"/>
  <c r="M18" i="2" s="1"/>
  <c r="M19" i="2" s="1"/>
  <c r="M20" i="2" s="1"/>
  <c r="L18" i="2"/>
  <c r="L19" i="2" s="1"/>
  <c r="L20" i="2" s="1"/>
  <c r="K18" i="2"/>
  <c r="K19" i="2" s="1"/>
  <c r="K20" i="2" s="1"/>
  <c r="J18" i="2"/>
  <c r="J19" i="2" s="1"/>
  <c r="J20" i="2" s="1"/>
  <c r="J17" i="2"/>
  <c r="I19" i="2"/>
  <c r="I20" i="2" s="1"/>
  <c r="F18" i="2"/>
  <c r="F19" i="2" s="1"/>
  <c r="F20" i="2" s="1"/>
  <c r="H18" i="2"/>
  <c r="H19" i="2" s="1"/>
  <c r="H20" i="2" s="1"/>
  <c r="D18" i="2"/>
  <c r="D20" i="2" s="1"/>
  <c r="C20" i="2"/>
  <c r="B20" i="2"/>
  <c r="B7" i="2" l="1"/>
</calcChain>
</file>

<file path=xl/sharedStrings.xml><?xml version="1.0" encoding="utf-8"?>
<sst xmlns="http://schemas.openxmlformats.org/spreadsheetml/2006/main" count="89" uniqueCount="87">
  <si>
    <t>CLIENTE:</t>
  </si>
  <si>
    <t>DATA:</t>
  </si>
  <si>
    <t>ORIGEM:</t>
  </si>
  <si>
    <t>São Paulo</t>
  </si>
  <si>
    <t>REF.:</t>
  </si>
  <si>
    <t>VIGEN.</t>
  </si>
  <si>
    <t>SPC</t>
  </si>
  <si>
    <t>RJ</t>
  </si>
  <si>
    <t>MG</t>
  </si>
  <si>
    <t>ES</t>
  </si>
  <si>
    <t>PR</t>
  </si>
  <si>
    <t>RS</t>
  </si>
  <si>
    <t>SC</t>
  </si>
  <si>
    <t>DF</t>
  </si>
  <si>
    <t>GO</t>
  </si>
  <si>
    <t>MS</t>
  </si>
  <si>
    <t>MT</t>
  </si>
  <si>
    <t>CE</t>
  </si>
  <si>
    <t>MA</t>
  </si>
  <si>
    <t>PB</t>
  </si>
  <si>
    <t>PE</t>
  </si>
  <si>
    <t>PI</t>
  </si>
  <si>
    <t>RN</t>
  </si>
  <si>
    <t>SE</t>
  </si>
  <si>
    <t>AP</t>
  </si>
  <si>
    <t>PA</t>
  </si>
  <si>
    <t>RR</t>
  </si>
  <si>
    <t>RO</t>
  </si>
  <si>
    <t>TO</t>
  </si>
  <si>
    <t>SPG</t>
  </si>
  <si>
    <t>RJC</t>
  </si>
  <si>
    <t>RJG</t>
  </si>
  <si>
    <t>MGC</t>
  </si>
  <si>
    <t>ESC</t>
  </si>
  <si>
    <t>PRC</t>
  </si>
  <si>
    <t>RSC</t>
  </si>
  <si>
    <t>SCC</t>
  </si>
  <si>
    <t>DFC</t>
  </si>
  <si>
    <t>GOC</t>
  </si>
  <si>
    <t>MSC</t>
  </si>
  <si>
    <t>MTC</t>
  </si>
  <si>
    <t>ALC</t>
  </si>
  <si>
    <t>BAC</t>
  </si>
  <si>
    <t>CEC</t>
  </si>
  <si>
    <t>MAC</t>
  </si>
  <si>
    <t>PBC</t>
  </si>
  <si>
    <t>PEC</t>
  </si>
  <si>
    <t>PIC</t>
  </si>
  <si>
    <t>RNC</t>
  </si>
  <si>
    <t>SEC</t>
  </si>
  <si>
    <t>ACC</t>
  </si>
  <si>
    <t>AMC</t>
  </si>
  <si>
    <t>APC</t>
  </si>
  <si>
    <t>PAC</t>
  </si>
  <si>
    <t>RRC</t>
  </si>
  <si>
    <t>ROC</t>
  </si>
  <si>
    <t>TOC</t>
  </si>
  <si>
    <t>Adicional</t>
  </si>
  <si>
    <t>FAIXA PESO</t>
  </si>
  <si>
    <t>AL</t>
  </si>
  <si>
    <t>BA</t>
  </si>
  <si>
    <t>AC</t>
  </si>
  <si>
    <t>AM</t>
  </si>
  <si>
    <t>SUDESTE</t>
  </si>
  <si>
    <t>SUL</t>
  </si>
  <si>
    <t>CENTRO OESTE</t>
  </si>
  <si>
    <t>NORDESTE</t>
  </si>
  <si>
    <t>NORTE</t>
  </si>
  <si>
    <t>Seguro:</t>
  </si>
  <si>
    <t>0,07% sobre o valor da nota fiscal.</t>
  </si>
  <si>
    <t xml:space="preserve">Reentrega: </t>
  </si>
  <si>
    <t>Três tentativa sem ônus em casos de ausência do destinatário. Para os demais  casos 50% do frete original.</t>
  </si>
  <si>
    <t>Devolução:</t>
  </si>
  <si>
    <t>Reversa RMA (coleta para devolução):</t>
  </si>
  <si>
    <t>O valor do frete original mais 150%</t>
  </si>
  <si>
    <t>GENERALIDADES:</t>
  </si>
  <si>
    <t>100% do valor do frete original.</t>
  </si>
  <si>
    <t>Entrega com troca</t>
  </si>
  <si>
    <t>ICMS:</t>
  </si>
  <si>
    <t>Não incluso no preço, cobrado conforme legislação</t>
  </si>
  <si>
    <t>Faturamento:</t>
  </si>
  <si>
    <t>Quinzenal com 15 dias para pagar</t>
  </si>
  <si>
    <t>TAG LIVROS</t>
  </si>
  <si>
    <t>TABELA TAG</t>
  </si>
  <si>
    <t>2003/19</t>
  </si>
  <si>
    <t>DENTRO DA ABRANGÊNCIA:</t>
  </si>
  <si>
    <t>150% do valor do frete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</si>
</sst>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_(* #,##0.00_);_(* \(#,##0.00\);_(* &quot;-&quot;??_);_(@_)"/>
    <numFmt numFmtId="166" formatCode="#,##0.00_ ;\-#,##0.00\ 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9"/>
      <name val="Tahoma"/>
      <family val="2"/>
    </font>
    <font>
      <sz val="9"/>
      <name val="Tahoma"/>
      <family val="2"/>
    </font>
    <font>
      <b/>
      <sz val="9"/>
      <color theme="0"/>
      <name val="Tahoma"/>
      <family val="2"/>
    </font>
    <font>
      <b/>
      <sz val="8"/>
      <color indexed="9"/>
      <name val="Tahoma"/>
      <family val="2"/>
    </font>
    <font>
      <b/>
      <sz val="8"/>
      <color theme="0"/>
      <name val="Tahoma"/>
      <family val="2"/>
    </font>
    <font>
      <sz val="8"/>
      <name val="Tahoma"/>
      <family val="2"/>
    </font>
    <font>
      <b/>
      <sz val="10"/>
      <color theme="0"/>
      <name val="Arial"/>
      <family val="2"/>
    </font>
    <font>
      <b/>
      <sz val="11"/>
      <color theme="3" tint="0.39997558519241921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11"/>
      <name val="Tahoma"/>
      <family val="2"/>
    </font>
    <font>
      <b/>
      <sz val="11"/>
      <color theme="0"/>
      <name val="Tahoma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" fillId="0" borderId="0"/>
    <xf numFmtId="165" fontId="1" fillId="0" borderId="0" applyFont="0" applyFill="0" applyBorder="0" applyAlignment="0" applyProtection="0"/>
  </cellStyleXfs>
  <cellXfs count="56">
    <xf numFmtId="0" fontId="0" fillId="0" borderId="0" xfId="0"/>
    <xf numFmtId="0" fontId="3" fillId="3" borderId="0" xfId="0" applyFont="1" applyFill="1"/>
    <xf numFmtId="0" fontId="0" fillId="2" borderId="0" xfId="0" applyFill="1"/>
    <xf numFmtId="0" fontId="0" fillId="5" borderId="0" xfId="0" applyFill="1"/>
    <xf numFmtId="165" fontId="0" fillId="5" borderId="0" xfId="0" applyNumberFormat="1" applyFill="1" applyAlignment="1">
      <alignment horizontal="center" vertical="center"/>
    </xf>
    <xf numFmtId="10" fontId="0" fillId="5" borderId="0" xfId="1" applyNumberFormat="1" applyFont="1" applyFill="1" applyAlignment="1">
      <alignment horizontal="center"/>
    </xf>
    <xf numFmtId="2" fontId="0" fillId="5" borderId="0" xfId="0" applyNumberFormat="1" applyFill="1"/>
    <xf numFmtId="0" fontId="0" fillId="5" borderId="0" xfId="0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  <xf numFmtId="0" fontId="3" fillId="5" borderId="0" xfId="0" applyFont="1" applyFill="1"/>
    <xf numFmtId="3" fontId="1" fillId="5" borderId="0" xfId="0" applyNumberFormat="1" applyFont="1" applyFill="1"/>
    <xf numFmtId="14" fontId="1" fillId="5" borderId="0" xfId="0" applyNumberFormat="1" applyFont="1" applyFill="1"/>
    <xf numFmtId="0" fontId="0" fillId="5" borderId="0" xfId="0" applyFill="1" applyAlignment="1">
      <alignment wrapText="1"/>
    </xf>
    <xf numFmtId="0" fontId="1" fillId="5" borderId="2" xfId="0" applyFont="1" applyFill="1" applyBorder="1"/>
    <xf numFmtId="14" fontId="1" fillId="5" borderId="0" xfId="0" applyNumberFormat="1" applyFont="1" applyFill="1" applyAlignment="1">
      <alignment horizontal="center"/>
    </xf>
    <xf numFmtId="164" fontId="8" fillId="6" borderId="11" xfId="4" applyFont="1" applyFill="1" applyBorder="1" applyAlignment="1">
      <alignment horizontal="center" vertical="center"/>
    </xf>
    <xf numFmtId="2" fontId="9" fillId="7" borderId="11" xfId="4" applyNumberFormat="1" applyFont="1" applyFill="1" applyBorder="1" applyAlignment="1">
      <alignment horizontal="center" vertical="center"/>
    </xf>
    <xf numFmtId="166" fontId="10" fillId="8" borderId="11" xfId="5" quotePrefix="1" applyNumberFormat="1" applyFont="1" applyFill="1" applyBorder="1" applyAlignment="1">
      <alignment horizontal="center" vertical="center"/>
    </xf>
    <xf numFmtId="164" fontId="11" fillId="9" borderId="4" xfId="4" applyFont="1" applyFill="1" applyBorder="1" applyAlignment="1">
      <alignment horizontal="center" vertical="center"/>
    </xf>
    <xf numFmtId="2" fontId="13" fillId="10" borderId="4" xfId="4" applyNumberFormat="1" applyFont="1" applyFill="1" applyBorder="1" applyAlignment="1">
      <alignment horizontal="center" vertical="center"/>
    </xf>
    <xf numFmtId="0" fontId="1" fillId="2" borderId="0" xfId="0" applyFont="1" applyFill="1"/>
    <xf numFmtId="0" fontId="3" fillId="3" borderId="4" xfId="0" applyFont="1" applyFill="1" applyBorder="1"/>
    <xf numFmtId="14" fontId="1" fillId="0" borderId="4" xfId="0" applyNumberFormat="1" applyFont="1" applyBorder="1" applyAlignment="1">
      <alignment horizontal="center"/>
    </xf>
    <xf numFmtId="166" fontId="12" fillId="5" borderId="0" xfId="5" quotePrefix="1" applyNumberFormat="1" applyFont="1" applyFill="1" applyAlignment="1">
      <alignment horizontal="center" vertical="center"/>
    </xf>
    <xf numFmtId="2" fontId="13" fillId="5" borderId="0" xfId="4" applyNumberFormat="1" applyFont="1" applyFill="1" applyAlignment="1">
      <alignment horizontal="center" vertical="center"/>
    </xf>
    <xf numFmtId="164" fontId="11" fillId="9" borderId="5" xfId="4" applyFont="1" applyFill="1" applyBorder="1" applyAlignment="1">
      <alignment horizontal="center" vertical="center"/>
    </xf>
    <xf numFmtId="166" fontId="12" fillId="11" borderId="3" xfId="5" quotePrefix="1" applyNumberFormat="1" applyFont="1" applyFill="1" applyBorder="1" applyAlignment="1">
      <alignment horizontal="center" vertical="center"/>
    </xf>
    <xf numFmtId="166" fontId="12" fillId="11" borderId="13" xfId="5" quotePrefix="1" applyNumberFormat="1" applyFont="1" applyFill="1" applyBorder="1" applyAlignment="1">
      <alignment horizontal="center" vertical="center"/>
    </xf>
    <xf numFmtId="2" fontId="13" fillId="10" borderId="14" xfId="4" applyNumberFormat="1" applyFont="1" applyFill="1" applyBorder="1" applyAlignment="1">
      <alignment horizontal="center" vertical="center"/>
    </xf>
    <xf numFmtId="2" fontId="13" fillId="10" borderId="15" xfId="4" applyNumberFormat="1" applyFont="1" applyFill="1" applyBorder="1" applyAlignment="1">
      <alignment horizontal="center" vertical="center"/>
    </xf>
    <xf numFmtId="4" fontId="15" fillId="5" borderId="0" xfId="5" applyNumberFormat="1" applyFont="1" applyFill="1"/>
    <xf numFmtId="4" fontId="16" fillId="5" borderId="0" xfId="4" applyNumberFormat="1" applyFont="1" applyFill="1" applyAlignment="1">
      <alignment horizontal="left"/>
    </xf>
    <xf numFmtId="4" fontId="16" fillId="5" borderId="0" xfId="4" applyNumberFormat="1" applyFont="1" applyFill="1"/>
    <xf numFmtId="4" fontId="17" fillId="5" borderId="0" xfId="4" applyNumberFormat="1" applyFont="1" applyFill="1"/>
    <xf numFmtId="164" fontId="17" fillId="5" borderId="0" xfId="4" applyFont="1" applyFill="1"/>
    <xf numFmtId="4" fontId="18" fillId="5" borderId="0" xfId="5" applyNumberFormat="1" applyFont="1" applyFill="1" applyAlignment="1">
      <alignment horizontal="left"/>
    </xf>
    <xf numFmtId="4" fontId="16" fillId="0" borderId="0" xfId="5" applyNumberFormat="1" applyFont="1" applyAlignment="1">
      <alignment horizontal="left"/>
    </xf>
    <xf numFmtId="4" fontId="16" fillId="5" borderId="0" xfId="5" applyNumberFormat="1" applyFont="1" applyFill="1" applyAlignment="1">
      <alignment horizontal="left"/>
    </xf>
    <xf numFmtId="17" fontId="1" fillId="5" borderId="4" xfId="0" applyNumberFormat="1" applyFont="1" applyFill="1" applyBorder="1"/>
    <xf numFmtId="4" fontId="19" fillId="12" borderId="0" xfId="5" applyNumberFormat="1" applyFont="1" applyFill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14" fillId="12" borderId="9" xfId="2" applyFont="1" applyFill="1" applyBorder="1" applyAlignment="1" applyProtection="1">
      <alignment horizontal="left" vertical="center"/>
      <protection hidden="1"/>
    </xf>
    <xf numFmtId="0" fontId="14" fillId="12" borderId="6" xfId="2" applyFont="1" applyFill="1" applyBorder="1" applyAlignment="1" applyProtection="1">
      <alignment horizontal="left" vertical="center"/>
      <protection hidden="1"/>
    </xf>
    <xf numFmtId="0" fontId="14" fillId="12" borderId="7" xfId="2" applyFont="1" applyFill="1" applyBorder="1" applyAlignment="1" applyProtection="1">
      <alignment horizontal="left" vertical="center"/>
      <protection hidden="1"/>
    </xf>
    <xf numFmtId="0" fontId="2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64" fontId="11" fillId="9" borderId="3" xfId="4" applyFont="1" applyFill="1" applyBorder="1" applyAlignment="1">
      <alignment horizontal="center" vertical="center"/>
    </xf>
    <xf numFmtId="0" fontId="14" fillId="12" borderId="4" xfId="2" applyFont="1" applyFill="1" applyBorder="1" applyAlignment="1" applyProtection="1">
      <alignment horizontal="center" vertical="center"/>
      <protection hidden="1"/>
    </xf>
  </cellXfs>
  <cellStyles count="6">
    <cellStyle name="Euro" xfId="3" xr:uid="{00000000-0005-0000-0000-000000000000}"/>
    <cellStyle name="Normal" xfId="0" builtinId="0"/>
    <cellStyle name="Normal 2" xfId="2" xr:uid="{00000000-0005-0000-0000-000002000000}"/>
    <cellStyle name="Normal 2 3" xfId="4" xr:uid="{B9E384BA-6DDC-454D-AEE7-5E0BA2163EAC}"/>
    <cellStyle name="Porcentagem" xfId="1" builtinId="5"/>
    <cellStyle name="Vírgula 4" xfId="5" xr:uid="{C597350A-5FF1-45BE-8FD3-DD224F22F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569203</xdr:colOff>
      <xdr:row>2</xdr:row>
      <xdr:rowOff>137160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1B12D0-9281-4CDD-B5BC-812B6546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9383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4"/>
  <sheetViews>
    <sheetView tabSelected="1" zoomScaleNormal="100" workbookViewId="0">
      <selection activeCell="A4" sqref="A4:AB4"/>
    </sheetView>
  </sheetViews>
  <sheetFormatPr defaultColWidth="8.88671875" defaultRowHeight="14.4" x14ac:dyDescent="0.3"/>
  <cols>
    <col min="1" max="1" width="12.109375" style="3" bestFit="1" customWidth="1"/>
    <col min="2" max="16384" width="8.88671875" style="3"/>
  </cols>
  <sheetData>
    <row r="1" spans="1:28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4"/>
      <c r="T1" s="5"/>
      <c r="V1" s="6"/>
      <c r="W1" s="6"/>
      <c r="X1" s="7"/>
      <c r="Y1" s="8"/>
      <c r="AA1" s="9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4"/>
      <c r="T2" s="5"/>
      <c r="V2" s="6"/>
      <c r="W2" s="6"/>
      <c r="X2" s="7"/>
      <c r="Y2" s="8"/>
      <c r="AA2" s="9"/>
    </row>
    <row r="3" spans="1:28" x14ac:dyDescent="0.3">
      <c r="A3" s="2"/>
      <c r="B3" s="2"/>
      <c r="C3" s="2"/>
      <c r="D3" s="2"/>
      <c r="E3" s="2"/>
      <c r="F3" s="2"/>
      <c r="G3" s="2"/>
      <c r="H3" s="2"/>
      <c r="I3" s="2"/>
      <c r="S3" s="4"/>
      <c r="T3" s="5"/>
      <c r="V3" s="6"/>
      <c r="W3" s="6"/>
      <c r="X3" s="7"/>
      <c r="Y3" s="8"/>
      <c r="AA3" s="9"/>
    </row>
    <row r="4" spans="1:28" ht="32.4" customHeight="1" x14ac:dyDescent="0.5">
      <c r="A4" s="50" t="s">
        <v>83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 x14ac:dyDescent="0.3">
      <c r="A5" s="2"/>
      <c r="B5" s="2"/>
      <c r="C5" s="2"/>
      <c r="D5" s="2"/>
      <c r="E5" s="2"/>
      <c r="F5" s="2"/>
      <c r="G5" s="2"/>
      <c r="H5" s="2"/>
      <c r="I5" s="2"/>
      <c r="S5" s="4"/>
      <c r="T5" s="5"/>
      <c r="V5" s="6"/>
      <c r="W5" s="6"/>
      <c r="X5" s="7"/>
      <c r="Y5" s="8"/>
      <c r="AA5" s="9"/>
    </row>
    <row r="6" spans="1:28" ht="15" customHeight="1" x14ac:dyDescent="0.3">
      <c r="A6" s="1" t="s">
        <v>0</v>
      </c>
      <c r="B6" s="48" t="s">
        <v>82</v>
      </c>
      <c r="C6" s="49"/>
      <c r="E6" s="24" t="s">
        <v>4</v>
      </c>
      <c r="F6" s="25" t="s">
        <v>84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S6" s="11"/>
      <c r="T6" s="5"/>
      <c r="V6" s="6"/>
      <c r="W6" s="12"/>
      <c r="X6" s="13"/>
      <c r="Y6" s="11"/>
      <c r="AA6" s="9"/>
    </row>
    <row r="7" spans="1:28" ht="15" customHeight="1" x14ac:dyDescent="0.3">
      <c r="A7" s="1" t="s">
        <v>1</v>
      </c>
      <c r="B7" s="52">
        <f ca="1">NOW()</f>
        <v>43545.388404282407</v>
      </c>
      <c r="C7" s="53"/>
      <c r="E7" s="24" t="s">
        <v>5</v>
      </c>
      <c r="F7" s="41">
        <v>43525</v>
      </c>
      <c r="G7" s="17"/>
      <c r="H7" s="17"/>
      <c r="I7" s="17"/>
      <c r="R7" s="14"/>
      <c r="S7" s="11"/>
      <c r="T7" s="5"/>
      <c r="V7" s="6"/>
      <c r="W7" s="12"/>
      <c r="X7" s="13"/>
      <c r="Y7" s="11"/>
      <c r="AA7" s="9"/>
    </row>
    <row r="8" spans="1:28" ht="15" customHeight="1" x14ac:dyDescent="0.3">
      <c r="A8" s="1" t="s">
        <v>2</v>
      </c>
      <c r="B8" s="10" t="s">
        <v>3</v>
      </c>
      <c r="C8" s="16"/>
      <c r="F8" s="11"/>
      <c r="G8" s="11"/>
      <c r="H8" s="11"/>
      <c r="I8" s="11"/>
      <c r="R8" s="14"/>
      <c r="S8" s="11"/>
      <c r="T8" s="5"/>
      <c r="V8" s="6"/>
      <c r="W8" s="12"/>
      <c r="X8" s="13"/>
      <c r="Y8" s="11"/>
      <c r="AA8" s="9"/>
    </row>
    <row r="9" spans="1:28" ht="15" thickBot="1" x14ac:dyDescent="0.35"/>
    <row r="10" spans="1:28" x14ac:dyDescent="0.3">
      <c r="A10" s="45" t="s">
        <v>85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7"/>
    </row>
    <row r="11" spans="1:28" x14ac:dyDescent="0.3">
      <c r="A11" s="54" t="s">
        <v>58</v>
      </c>
      <c r="B11" s="55" t="s">
        <v>63</v>
      </c>
      <c r="C11" s="55"/>
      <c r="D11" s="55"/>
      <c r="E11" s="55"/>
      <c r="F11" s="55" t="s">
        <v>64</v>
      </c>
      <c r="G11" s="55"/>
      <c r="H11" s="55"/>
      <c r="I11" s="55" t="s">
        <v>65</v>
      </c>
      <c r="J11" s="55"/>
      <c r="K11" s="55"/>
      <c r="L11" s="55"/>
      <c r="M11" s="55" t="s">
        <v>66</v>
      </c>
      <c r="N11" s="55"/>
      <c r="O11" s="55"/>
      <c r="P11" s="55"/>
      <c r="Q11" s="55"/>
      <c r="R11" s="55"/>
      <c r="S11" s="55"/>
      <c r="T11" s="55"/>
      <c r="U11" s="55"/>
      <c r="V11" s="43" t="s">
        <v>67</v>
      </c>
      <c r="W11" s="43"/>
      <c r="X11" s="43"/>
      <c r="Y11" s="43"/>
      <c r="Z11" s="43"/>
      <c r="AA11" s="43"/>
      <c r="AB11" s="44"/>
    </row>
    <row r="12" spans="1:28" s="15" customFormat="1" ht="46.05" customHeight="1" x14ac:dyDescent="0.3">
      <c r="A12" s="54"/>
      <c r="B12" s="21" t="s">
        <v>6</v>
      </c>
      <c r="C12" s="21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1" t="s">
        <v>12</v>
      </c>
      <c r="I12" s="21" t="s">
        <v>13</v>
      </c>
      <c r="J12" s="21" t="s">
        <v>14</v>
      </c>
      <c r="K12" s="21" t="s">
        <v>15</v>
      </c>
      <c r="L12" s="21" t="s">
        <v>16</v>
      </c>
      <c r="M12" s="21" t="s">
        <v>59</v>
      </c>
      <c r="N12" s="21" t="s">
        <v>60</v>
      </c>
      <c r="O12" s="21" t="s">
        <v>17</v>
      </c>
      <c r="P12" s="21" t="s">
        <v>18</v>
      </c>
      <c r="Q12" s="21" t="s">
        <v>19</v>
      </c>
      <c r="R12" s="21" t="s">
        <v>20</v>
      </c>
      <c r="S12" s="21" t="s">
        <v>21</v>
      </c>
      <c r="T12" s="21" t="s">
        <v>22</v>
      </c>
      <c r="U12" s="21" t="s">
        <v>23</v>
      </c>
      <c r="V12" s="21" t="s">
        <v>61</v>
      </c>
      <c r="W12" s="21" t="s">
        <v>62</v>
      </c>
      <c r="X12" s="21" t="s">
        <v>24</v>
      </c>
      <c r="Y12" s="21" t="s">
        <v>25</v>
      </c>
      <c r="Z12" s="21" t="s">
        <v>26</v>
      </c>
      <c r="AA12" s="21" t="s">
        <v>27</v>
      </c>
      <c r="AB12" s="28" t="s">
        <v>28</v>
      </c>
    </row>
    <row r="13" spans="1:28" x14ac:dyDescent="0.3">
      <c r="A13" s="29">
        <v>0.3</v>
      </c>
      <c r="B13" s="22">
        <v>5.87</v>
      </c>
      <c r="C13" s="22">
        <v>7.7</v>
      </c>
      <c r="D13" s="22">
        <v>7.14</v>
      </c>
      <c r="E13" s="22">
        <v>7.7</v>
      </c>
      <c r="F13" s="22">
        <v>7.73</v>
      </c>
      <c r="G13" s="22">
        <v>6.32</v>
      </c>
      <c r="H13" s="22">
        <v>7.7</v>
      </c>
      <c r="I13" s="22">
        <v>6.38</v>
      </c>
      <c r="J13" s="22">
        <v>6.38</v>
      </c>
      <c r="K13" s="22">
        <v>8.26</v>
      </c>
      <c r="L13" s="22">
        <v>7.73</v>
      </c>
      <c r="M13" s="22">
        <v>7.65</v>
      </c>
      <c r="N13" s="22">
        <v>7.65</v>
      </c>
      <c r="O13" s="22">
        <v>7.65</v>
      </c>
      <c r="P13" s="22">
        <v>7.7</v>
      </c>
      <c r="Q13" s="22">
        <v>7.7</v>
      </c>
      <c r="R13" s="22">
        <v>8.26</v>
      </c>
      <c r="S13" s="22">
        <v>7.7</v>
      </c>
      <c r="T13" s="22">
        <v>7.7</v>
      </c>
      <c r="U13" s="22">
        <v>7.7</v>
      </c>
      <c r="V13" s="22">
        <v>7.96</v>
      </c>
      <c r="W13" s="22">
        <v>7.96</v>
      </c>
      <c r="X13" s="22">
        <v>7.96</v>
      </c>
      <c r="Y13" s="22">
        <v>7.96</v>
      </c>
      <c r="Z13" s="22">
        <v>7.96</v>
      </c>
      <c r="AA13" s="22">
        <v>7.96</v>
      </c>
      <c r="AB13" s="22">
        <v>7.96</v>
      </c>
    </row>
    <row r="14" spans="1:28" x14ac:dyDescent="0.3">
      <c r="A14" s="29">
        <v>0.5</v>
      </c>
      <c r="B14" s="22">
        <v>6.43</v>
      </c>
      <c r="C14" s="22">
        <v>8.42</v>
      </c>
      <c r="D14" s="22">
        <v>7.34</v>
      </c>
      <c r="E14" s="22">
        <v>8.16</v>
      </c>
      <c r="F14" s="22">
        <v>8.16</v>
      </c>
      <c r="G14" s="22">
        <v>6.32</v>
      </c>
      <c r="H14" s="22">
        <v>7.7</v>
      </c>
      <c r="I14" s="22">
        <v>7.34</v>
      </c>
      <c r="J14" s="22">
        <v>7.34</v>
      </c>
      <c r="K14" s="22">
        <v>8.7200000000000006</v>
      </c>
      <c r="L14" s="22">
        <v>7.91</v>
      </c>
      <c r="M14" s="22">
        <v>8.01</v>
      </c>
      <c r="N14" s="22">
        <v>7.65</v>
      </c>
      <c r="O14" s="22">
        <v>7.65</v>
      </c>
      <c r="P14" s="22">
        <v>7.7</v>
      </c>
      <c r="Q14" s="22">
        <v>8.2100000000000009</v>
      </c>
      <c r="R14" s="22">
        <v>8.7200000000000006</v>
      </c>
      <c r="S14" s="22">
        <v>8.01</v>
      </c>
      <c r="T14" s="22">
        <v>7.7</v>
      </c>
      <c r="U14" s="22">
        <v>7.7</v>
      </c>
      <c r="V14" s="22">
        <v>7.96</v>
      </c>
      <c r="W14" s="22">
        <v>7.96</v>
      </c>
      <c r="X14" s="22">
        <v>7.96</v>
      </c>
      <c r="Y14" s="22">
        <v>7.96</v>
      </c>
      <c r="Z14" s="22">
        <v>7.96</v>
      </c>
      <c r="AA14" s="22">
        <v>7.96</v>
      </c>
      <c r="AB14" s="22">
        <v>7.96</v>
      </c>
    </row>
    <row r="15" spans="1:28" x14ac:dyDescent="0.3">
      <c r="A15" s="29">
        <v>0.75</v>
      </c>
      <c r="B15" s="22">
        <v>7.19</v>
      </c>
      <c r="C15" s="22">
        <v>8.52</v>
      </c>
      <c r="D15" s="22">
        <v>7.34</v>
      </c>
      <c r="E15" s="22">
        <v>9.08</v>
      </c>
      <c r="F15" s="22">
        <v>8.42</v>
      </c>
      <c r="G15" s="22">
        <v>6.32</v>
      </c>
      <c r="H15" s="22">
        <v>8.26</v>
      </c>
      <c r="I15" s="22">
        <v>8.69</v>
      </c>
      <c r="J15" s="22">
        <v>8.93</v>
      </c>
      <c r="K15" s="22">
        <v>9.69</v>
      </c>
      <c r="L15" s="22">
        <v>10.4</v>
      </c>
      <c r="M15" s="22">
        <v>9.69</v>
      </c>
      <c r="N15" s="22">
        <v>11.22</v>
      </c>
      <c r="O15" s="22">
        <v>11.73</v>
      </c>
      <c r="P15" s="22">
        <v>11.27</v>
      </c>
      <c r="Q15" s="22">
        <v>10.4</v>
      </c>
      <c r="R15" s="22">
        <v>11.73</v>
      </c>
      <c r="S15" s="22">
        <v>9.69</v>
      </c>
      <c r="T15" s="22">
        <v>10</v>
      </c>
      <c r="U15" s="22">
        <v>10.4</v>
      </c>
      <c r="V15" s="22">
        <v>9.18</v>
      </c>
      <c r="W15" s="22">
        <v>9.69</v>
      </c>
      <c r="X15" s="22">
        <v>9.69</v>
      </c>
      <c r="Y15" s="22">
        <v>10.46</v>
      </c>
      <c r="Z15" s="22">
        <v>9.69</v>
      </c>
      <c r="AA15" s="22">
        <v>9.89</v>
      </c>
      <c r="AB15" s="22">
        <v>10.4</v>
      </c>
    </row>
    <row r="16" spans="1:28" x14ac:dyDescent="0.3">
      <c r="A16" s="29">
        <v>1</v>
      </c>
      <c r="B16" s="22">
        <v>9.7899999999999991</v>
      </c>
      <c r="C16" s="22">
        <v>10.199999999999999</v>
      </c>
      <c r="D16" s="22">
        <v>12.24</v>
      </c>
      <c r="E16" s="22">
        <v>10.9</v>
      </c>
      <c r="F16" s="22">
        <v>9.08</v>
      </c>
      <c r="G16" s="22">
        <v>11.22</v>
      </c>
      <c r="H16" s="22">
        <v>8.58</v>
      </c>
      <c r="I16" s="22">
        <v>11.42</v>
      </c>
      <c r="J16" s="22">
        <v>12.9</v>
      </c>
      <c r="K16" s="22">
        <v>11.63</v>
      </c>
      <c r="L16" s="22">
        <v>13.26</v>
      </c>
      <c r="M16" s="22">
        <v>13.26</v>
      </c>
      <c r="N16" s="22">
        <v>13.26</v>
      </c>
      <c r="O16" s="22">
        <v>13.67</v>
      </c>
      <c r="P16" s="22">
        <v>12.44</v>
      </c>
      <c r="Q16" s="22">
        <v>13.67</v>
      </c>
      <c r="R16" s="22">
        <v>12.75</v>
      </c>
      <c r="S16" s="22">
        <v>14.08</v>
      </c>
      <c r="T16" s="22">
        <v>13.67</v>
      </c>
      <c r="U16" s="22">
        <v>12.65</v>
      </c>
      <c r="V16" s="22">
        <v>11.73</v>
      </c>
      <c r="W16" s="22">
        <v>12.75</v>
      </c>
      <c r="X16" s="22">
        <v>11.53</v>
      </c>
      <c r="Y16" s="22">
        <v>12.24</v>
      </c>
      <c r="Z16" s="22">
        <v>11.12</v>
      </c>
      <c r="AA16" s="22">
        <v>12.14</v>
      </c>
      <c r="AB16" s="22">
        <v>18.16</v>
      </c>
    </row>
    <row r="17" spans="1:28" x14ac:dyDescent="0.3">
      <c r="A17" s="29">
        <v>2</v>
      </c>
      <c r="B17" s="22">
        <v>12.98</v>
      </c>
      <c r="C17" s="22">
        <v>13.64</v>
      </c>
      <c r="D17" s="22">
        <v>14.46</v>
      </c>
      <c r="E17" s="22">
        <v>17.28</v>
      </c>
      <c r="F17" s="22">
        <v>13.55</v>
      </c>
      <c r="G17" s="22">
        <v>12.24</v>
      </c>
      <c r="H17" s="22">
        <v>14.11</v>
      </c>
      <c r="I17" s="22">
        <v>15.38</v>
      </c>
      <c r="J17" s="22">
        <f>J16+3</f>
        <v>15.9</v>
      </c>
      <c r="K17" s="22">
        <v>17.7</v>
      </c>
      <c r="L17" s="22">
        <v>17.29</v>
      </c>
      <c r="M17" s="22">
        <f>M16+6</f>
        <v>19.259999999999998</v>
      </c>
      <c r="N17" s="22">
        <f>N16+6</f>
        <v>19.259999999999998</v>
      </c>
      <c r="O17" s="22">
        <v>19.41</v>
      </c>
      <c r="P17" s="22">
        <f>P16+6</f>
        <v>18.439999999999998</v>
      </c>
      <c r="Q17" s="22">
        <f>Q16+6</f>
        <v>19.670000000000002</v>
      </c>
      <c r="R17" s="22">
        <f>R16+6</f>
        <v>18.75</v>
      </c>
      <c r="S17" s="22">
        <f>S16+6</f>
        <v>20.079999999999998</v>
      </c>
      <c r="T17" s="22">
        <f>T16+6</f>
        <v>19.670000000000002</v>
      </c>
      <c r="U17" s="22">
        <v>18.11</v>
      </c>
      <c r="V17" s="22">
        <v>19.84</v>
      </c>
      <c r="W17" s="22">
        <v>17.29</v>
      </c>
      <c r="X17" s="22">
        <f>X16+25</f>
        <v>36.53</v>
      </c>
      <c r="Y17" s="22">
        <v>19.84</v>
      </c>
      <c r="Z17" s="22">
        <f>Z16+22</f>
        <v>33.119999999999997</v>
      </c>
      <c r="AA17" s="22">
        <f>AA16+16</f>
        <v>28.14</v>
      </c>
      <c r="AB17" s="22">
        <f>AB16+9.5</f>
        <v>27.66</v>
      </c>
    </row>
    <row r="18" spans="1:28" x14ac:dyDescent="0.3">
      <c r="A18" s="29">
        <v>3</v>
      </c>
      <c r="B18" s="22">
        <v>15.62</v>
      </c>
      <c r="C18" s="22">
        <v>15.53</v>
      </c>
      <c r="D18" s="22">
        <f>D17+(D17-D16)</f>
        <v>16.68</v>
      </c>
      <c r="E18" s="22">
        <v>19.25</v>
      </c>
      <c r="F18" s="22">
        <f>F17+3</f>
        <v>16.55</v>
      </c>
      <c r="G18" s="22">
        <v>16.03</v>
      </c>
      <c r="H18" s="22">
        <f>H17+2.5</f>
        <v>16.61</v>
      </c>
      <c r="I18" s="22">
        <v>18.22</v>
      </c>
      <c r="J18" s="22">
        <f t="shared" ref="J18:J20" si="0">J17+3</f>
        <v>18.899999999999999</v>
      </c>
      <c r="K18" s="22">
        <f>K17+3</f>
        <v>20.7</v>
      </c>
      <c r="L18" s="22">
        <f>L17+3.5</f>
        <v>20.79</v>
      </c>
      <c r="M18" s="22">
        <f t="shared" ref="M18:M20" si="1">M17+6</f>
        <v>25.259999999999998</v>
      </c>
      <c r="N18" s="22">
        <f t="shared" ref="N18:N20" si="2">N17+6</f>
        <v>25.259999999999998</v>
      </c>
      <c r="O18" s="22">
        <f>O17+6</f>
        <v>25.41</v>
      </c>
      <c r="P18" s="22">
        <f t="shared" ref="P18:P20" si="3">P17+6</f>
        <v>24.439999999999998</v>
      </c>
      <c r="Q18" s="22">
        <f t="shared" ref="Q18:Q20" si="4">Q17+6</f>
        <v>25.67</v>
      </c>
      <c r="R18" s="22">
        <f t="shared" ref="R18:R20" si="5">R17+6</f>
        <v>24.75</v>
      </c>
      <c r="S18" s="22">
        <f t="shared" ref="S18:S20" si="6">S17+6</f>
        <v>26.08</v>
      </c>
      <c r="T18" s="22">
        <f t="shared" ref="T18:T20" si="7">T17+6</f>
        <v>25.67</v>
      </c>
      <c r="U18" s="22">
        <f>U17+6</f>
        <v>24.11</v>
      </c>
      <c r="V18" s="22">
        <f>V17+V17-V16</f>
        <v>27.95</v>
      </c>
      <c r="W18" s="22">
        <f>W17+9</f>
        <v>26.29</v>
      </c>
      <c r="X18" s="22">
        <f>X17+X17-X16</f>
        <v>61.53</v>
      </c>
      <c r="Y18" s="22">
        <f t="shared" ref="Y18:AB20" si="8">Y17+Y17-Y16</f>
        <v>27.439999999999998</v>
      </c>
      <c r="Z18" s="22">
        <f t="shared" si="8"/>
        <v>55.12</v>
      </c>
      <c r="AA18" s="22">
        <f t="shared" si="8"/>
        <v>44.14</v>
      </c>
      <c r="AB18" s="22">
        <f t="shared" si="8"/>
        <v>37.159999999999997</v>
      </c>
    </row>
    <row r="19" spans="1:28" x14ac:dyDescent="0.3">
      <c r="A19" s="29">
        <v>4</v>
      </c>
      <c r="B19" s="22">
        <v>17.579999999999998</v>
      </c>
      <c r="C19" s="22">
        <v>18.16</v>
      </c>
      <c r="D19" s="22">
        <v>20.45</v>
      </c>
      <c r="E19" s="22">
        <v>20.010000000000002</v>
      </c>
      <c r="F19" s="22">
        <f t="shared" ref="F19:F20" si="9">F18+3</f>
        <v>19.55</v>
      </c>
      <c r="G19" s="22">
        <v>19.96</v>
      </c>
      <c r="H19" s="22">
        <f t="shared" ref="H19:H20" si="10">H18+2.5</f>
        <v>19.11</v>
      </c>
      <c r="I19" s="22">
        <f>I18+3</f>
        <v>21.22</v>
      </c>
      <c r="J19" s="22">
        <f t="shared" si="0"/>
        <v>21.9</v>
      </c>
      <c r="K19" s="22">
        <f t="shared" ref="K19:K20" si="11">K18+3</f>
        <v>23.7</v>
      </c>
      <c r="L19" s="22">
        <f t="shared" ref="L19:L20" si="12">L18+3</f>
        <v>23.79</v>
      </c>
      <c r="M19" s="22">
        <f t="shared" si="1"/>
        <v>31.259999999999998</v>
      </c>
      <c r="N19" s="22">
        <f t="shared" si="2"/>
        <v>31.259999999999998</v>
      </c>
      <c r="O19" s="22">
        <f t="shared" ref="O19:O20" si="13">O18+6</f>
        <v>31.41</v>
      </c>
      <c r="P19" s="22">
        <f t="shared" si="3"/>
        <v>30.439999999999998</v>
      </c>
      <c r="Q19" s="22">
        <f t="shared" si="4"/>
        <v>31.67</v>
      </c>
      <c r="R19" s="22">
        <f t="shared" si="5"/>
        <v>30.75</v>
      </c>
      <c r="S19" s="22">
        <f t="shared" si="6"/>
        <v>32.08</v>
      </c>
      <c r="T19" s="22">
        <f t="shared" si="7"/>
        <v>31.67</v>
      </c>
      <c r="U19" s="22">
        <f>U18+6</f>
        <v>30.11</v>
      </c>
      <c r="V19" s="22">
        <f t="shared" ref="V19:V20" si="14">V18+V18-V17</f>
        <v>36.06</v>
      </c>
      <c r="W19" s="22">
        <f t="shared" ref="W19:W20" si="15">W18+9</f>
        <v>35.29</v>
      </c>
      <c r="X19" s="22">
        <f t="shared" ref="X19:X20" si="16">X18+X18-X17</f>
        <v>86.53</v>
      </c>
      <c r="Y19" s="22">
        <f t="shared" si="8"/>
        <v>35.039999999999992</v>
      </c>
      <c r="Z19" s="22">
        <f t="shared" si="8"/>
        <v>77.12</v>
      </c>
      <c r="AA19" s="22">
        <f t="shared" si="8"/>
        <v>60.14</v>
      </c>
      <c r="AB19" s="22">
        <f t="shared" si="8"/>
        <v>46.66</v>
      </c>
    </row>
    <row r="20" spans="1:28" x14ac:dyDescent="0.3">
      <c r="A20" s="29">
        <v>5</v>
      </c>
      <c r="B20" s="22">
        <f>B19+3.5</f>
        <v>21.08</v>
      </c>
      <c r="C20" s="22">
        <f>C19+3.6</f>
        <v>21.76</v>
      </c>
      <c r="D20" s="22">
        <f>D19+(D19-D18)</f>
        <v>24.22</v>
      </c>
      <c r="E20" s="22">
        <v>24.77</v>
      </c>
      <c r="F20" s="22">
        <f t="shared" si="9"/>
        <v>22.55</v>
      </c>
      <c r="G20" s="22">
        <v>21.65</v>
      </c>
      <c r="H20" s="22">
        <f t="shared" si="10"/>
        <v>21.61</v>
      </c>
      <c r="I20" s="22">
        <f>I19+3</f>
        <v>24.22</v>
      </c>
      <c r="J20" s="22">
        <f t="shared" si="0"/>
        <v>24.9</v>
      </c>
      <c r="K20" s="22">
        <f t="shared" si="11"/>
        <v>26.7</v>
      </c>
      <c r="L20" s="22">
        <f t="shared" si="12"/>
        <v>26.79</v>
      </c>
      <c r="M20" s="22">
        <f t="shared" si="1"/>
        <v>37.26</v>
      </c>
      <c r="N20" s="22">
        <f t="shared" si="2"/>
        <v>37.26</v>
      </c>
      <c r="O20" s="22">
        <f t="shared" si="13"/>
        <v>37.409999999999997</v>
      </c>
      <c r="P20" s="22">
        <f t="shared" si="3"/>
        <v>36.44</v>
      </c>
      <c r="Q20" s="22">
        <f t="shared" si="4"/>
        <v>37.67</v>
      </c>
      <c r="R20" s="22">
        <f t="shared" si="5"/>
        <v>36.75</v>
      </c>
      <c r="S20" s="22">
        <f t="shared" si="6"/>
        <v>38.08</v>
      </c>
      <c r="T20" s="22">
        <f t="shared" si="7"/>
        <v>37.67</v>
      </c>
      <c r="U20" s="22">
        <f>U19+6</f>
        <v>36.11</v>
      </c>
      <c r="V20" s="22">
        <f t="shared" si="14"/>
        <v>44.17</v>
      </c>
      <c r="W20" s="22">
        <f t="shared" si="15"/>
        <v>44.29</v>
      </c>
      <c r="X20" s="22">
        <f t="shared" si="16"/>
        <v>111.53</v>
      </c>
      <c r="Y20" s="22">
        <f t="shared" si="8"/>
        <v>42.639999999999986</v>
      </c>
      <c r="Z20" s="22">
        <f t="shared" si="8"/>
        <v>99.12</v>
      </c>
      <c r="AA20" s="22">
        <f t="shared" si="8"/>
        <v>76.14</v>
      </c>
      <c r="AB20" s="22">
        <f t="shared" si="8"/>
        <v>56.16</v>
      </c>
    </row>
    <row r="21" spans="1:28" ht="15" thickBot="1" x14ac:dyDescent="0.35">
      <c r="A21" s="30" t="s">
        <v>57</v>
      </c>
      <c r="B21" s="31">
        <v>1.1808499999999997</v>
      </c>
      <c r="C21" s="31">
        <v>2.0063999999999997</v>
      </c>
      <c r="D21" s="31">
        <v>2.0063999999999997</v>
      </c>
      <c r="E21" s="31">
        <v>2.3408000000000002</v>
      </c>
      <c r="F21" s="31">
        <v>1.9854999999999998</v>
      </c>
      <c r="G21" s="31">
        <v>2.2885499999999999</v>
      </c>
      <c r="H21" s="31">
        <v>2.0063999999999997</v>
      </c>
      <c r="I21" s="31">
        <v>2.2885499999999999</v>
      </c>
      <c r="J21" s="31">
        <v>2.5393499999999998</v>
      </c>
      <c r="K21" s="31">
        <v>2.2885499999999999</v>
      </c>
      <c r="L21" s="31">
        <v>2.34</v>
      </c>
      <c r="M21" s="31">
        <v>5.6325499999999993</v>
      </c>
      <c r="N21" s="31">
        <v>5.34</v>
      </c>
      <c r="O21" s="31">
        <v>5.9982999999999995</v>
      </c>
      <c r="P21" s="31">
        <v>6.3535999999999992</v>
      </c>
      <c r="Q21" s="31">
        <v>5.1727499999999997</v>
      </c>
      <c r="R21" s="31">
        <v>5.3431499999999996</v>
      </c>
      <c r="S21" s="31">
        <v>5.8101999999999991</v>
      </c>
      <c r="T21" s="31">
        <v>5.2041000000000004</v>
      </c>
      <c r="U21" s="31">
        <v>6.0433000000000003</v>
      </c>
      <c r="V21" s="31">
        <v>14.232899999999999</v>
      </c>
      <c r="W21" s="31">
        <v>8.4853999999999985</v>
      </c>
      <c r="X21" s="31">
        <v>22.958649999999999</v>
      </c>
      <c r="Y21" s="31">
        <v>8.3222500000000004</v>
      </c>
      <c r="Z21" s="31">
        <v>18.1203</v>
      </c>
      <c r="AA21" s="31">
        <v>12.23695</v>
      </c>
      <c r="AB21" s="32">
        <v>8.5835000000000008</v>
      </c>
    </row>
    <row r="22" spans="1:28" x14ac:dyDescent="0.3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4" spans="1:28" x14ac:dyDescent="0.3">
      <c r="A24" s="42" t="s">
        <v>75</v>
      </c>
      <c r="B24" s="42"/>
      <c r="C24" s="34"/>
      <c r="D24" s="35"/>
      <c r="E24" s="36"/>
      <c r="F24" s="37"/>
      <c r="G24" s="37"/>
      <c r="H24" s="37"/>
      <c r="I24" s="37"/>
      <c r="J24" s="37"/>
    </row>
    <row r="25" spans="1:28" x14ac:dyDescent="0.3">
      <c r="A25" s="38" t="s">
        <v>68</v>
      </c>
      <c r="B25" s="34"/>
      <c r="C25" s="37"/>
      <c r="D25" s="37"/>
      <c r="E25" s="36"/>
      <c r="F25" s="34" t="s">
        <v>69</v>
      </c>
      <c r="G25" s="37"/>
      <c r="H25" s="37"/>
      <c r="I25" s="37"/>
      <c r="J25" s="37"/>
    </row>
    <row r="26" spans="1:28" x14ac:dyDescent="0.3">
      <c r="A26" s="38" t="s">
        <v>70</v>
      </c>
      <c r="B26" s="34"/>
      <c r="C26" s="37"/>
      <c r="D26" s="37"/>
      <c r="E26" s="36"/>
      <c r="F26" s="34" t="s">
        <v>71</v>
      </c>
      <c r="G26" s="37"/>
      <c r="H26" s="37"/>
      <c r="I26" s="37"/>
      <c r="J26" s="37"/>
    </row>
    <row r="27" spans="1:28" x14ac:dyDescent="0.3">
      <c r="A27" s="38" t="s">
        <v>72</v>
      </c>
      <c r="B27" s="34"/>
      <c r="C27" s="37"/>
      <c r="D27" s="37"/>
      <c r="E27" s="36"/>
      <c r="F27" s="34" t="s">
        <v>76</v>
      </c>
      <c r="G27" s="37"/>
      <c r="H27" s="37"/>
      <c r="I27" s="37"/>
      <c r="J27" s="37"/>
    </row>
    <row r="28" spans="1:28" x14ac:dyDescent="0.3">
      <c r="A28" s="38" t="s">
        <v>73</v>
      </c>
      <c r="B28" s="37"/>
      <c r="C28" s="37"/>
      <c r="D28" s="37"/>
      <c r="E28" s="36"/>
      <c r="F28" s="34" t="s">
        <v>86</v>
      </c>
      <c r="G28" s="37"/>
      <c r="H28" s="37"/>
      <c r="I28" s="37"/>
      <c r="J28" s="37"/>
    </row>
    <row r="29" spans="1:28" x14ac:dyDescent="0.3">
      <c r="A29" s="38" t="s">
        <v>77</v>
      </c>
      <c r="B29" s="37"/>
      <c r="C29" s="37"/>
      <c r="D29" s="37"/>
      <c r="E29" s="36"/>
      <c r="F29" s="34" t="s">
        <v>74</v>
      </c>
      <c r="G29" s="37"/>
      <c r="H29" s="37"/>
      <c r="I29" s="37"/>
      <c r="J29" s="37"/>
    </row>
    <row r="30" spans="1:28" x14ac:dyDescent="0.3">
      <c r="A30" s="38" t="s">
        <v>78</v>
      </c>
      <c r="B30" s="34"/>
      <c r="C30" s="37"/>
      <c r="D30" s="37"/>
      <c r="E30" s="36"/>
      <c r="F30" s="39" t="s">
        <v>79</v>
      </c>
      <c r="G30" s="37"/>
      <c r="H30" s="37"/>
      <c r="I30" s="37"/>
      <c r="J30" s="37"/>
    </row>
    <row r="31" spans="1:28" x14ac:dyDescent="0.3">
      <c r="A31" s="38" t="s">
        <v>80</v>
      </c>
      <c r="B31" s="34"/>
      <c r="C31" s="34"/>
      <c r="D31" s="35"/>
      <c r="E31" s="36"/>
      <c r="F31" s="39" t="s">
        <v>81</v>
      </c>
      <c r="G31" s="37"/>
      <c r="H31" s="37"/>
      <c r="I31" s="37"/>
      <c r="J31" s="37"/>
    </row>
    <row r="32" spans="1:28" x14ac:dyDescent="0.3">
      <c r="A32" s="33"/>
      <c r="B32" s="34"/>
      <c r="C32" s="34"/>
      <c r="D32" s="35"/>
      <c r="E32" s="36"/>
      <c r="F32" s="37"/>
      <c r="G32" s="37"/>
      <c r="H32" s="37"/>
      <c r="I32" s="37"/>
      <c r="J32" s="37"/>
    </row>
    <row r="33" spans="1:10" x14ac:dyDescent="0.3">
      <c r="A33" s="38"/>
      <c r="B33" s="34"/>
      <c r="C33" s="34"/>
      <c r="D33" s="35"/>
      <c r="E33" s="36"/>
      <c r="F33" s="40"/>
      <c r="G33" s="37"/>
      <c r="H33" s="37"/>
      <c r="I33" s="37"/>
      <c r="J33" s="37"/>
    </row>
    <row r="34" spans="1:10" x14ac:dyDescent="0.3">
      <c r="A34" s="38"/>
      <c r="B34" s="34"/>
      <c r="C34" s="34"/>
      <c r="D34" s="35"/>
      <c r="E34" s="36"/>
      <c r="F34" s="40"/>
      <c r="G34" s="37"/>
      <c r="H34" s="37"/>
      <c r="I34" s="37"/>
      <c r="J34" s="37"/>
    </row>
  </sheetData>
  <mergeCells count="11">
    <mergeCell ref="A24:B24"/>
    <mergeCell ref="V11:AB11"/>
    <mergeCell ref="A10:AB10"/>
    <mergeCell ref="B6:C6"/>
    <mergeCell ref="A4:AB4"/>
    <mergeCell ref="B7:C7"/>
    <mergeCell ref="A11:A12"/>
    <mergeCell ref="B11:E11"/>
    <mergeCell ref="F11:H11"/>
    <mergeCell ref="I11:L11"/>
    <mergeCell ref="M11:U11"/>
  </mergeCells>
  <pageMargins left="0.511811024" right="0.511811024" top="0.78740157499999996" bottom="0.78740157499999996" header="0.31496062000000002" footer="0.31496062000000002"/>
  <pageSetup paperSize="9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056-B0DF-4B70-AC4A-96364D6877FA}">
  <dimension ref="A1:AD16"/>
  <sheetViews>
    <sheetView topLeftCell="L1" workbookViewId="0">
      <selection sqref="A1:AD16"/>
    </sheetView>
  </sheetViews>
  <sheetFormatPr defaultRowHeight="14.4" x14ac:dyDescent="0.3"/>
  <sheetData>
    <row r="1" spans="1:30" x14ac:dyDescent="0.3">
      <c r="B1" s="18" t="s">
        <v>6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8" t="s">
        <v>54</v>
      </c>
      <c r="AC1" s="18" t="s">
        <v>55</v>
      </c>
      <c r="AD1" s="18" t="s">
        <v>56</v>
      </c>
    </row>
    <row r="2" spans="1:30" x14ac:dyDescent="0.3">
      <c r="A2" s="20" t="s">
        <v>57</v>
      </c>
      <c r="B2" s="19">
        <v>1.1808499999999997</v>
      </c>
      <c r="C2" s="19">
        <v>1.1808499999999997</v>
      </c>
      <c r="D2" s="19">
        <v>2.0063999999999997</v>
      </c>
      <c r="E2" s="19">
        <v>2.0063999999999997</v>
      </c>
      <c r="F2" s="19">
        <v>2.0063999999999997</v>
      </c>
      <c r="G2" s="19">
        <v>2.3408000000000002</v>
      </c>
      <c r="H2" s="19">
        <v>1.9854999999999998</v>
      </c>
      <c r="I2" s="19">
        <v>2.2885499999999999</v>
      </c>
      <c r="J2" s="19">
        <v>2.0063999999999997</v>
      </c>
      <c r="K2" s="19">
        <v>2.2885499999999999</v>
      </c>
      <c r="L2" s="19">
        <v>2.5393499999999998</v>
      </c>
      <c r="M2" s="19">
        <v>2.2885499999999999</v>
      </c>
      <c r="N2" s="19">
        <v>3.2395</v>
      </c>
      <c r="O2" s="19">
        <v>5.6325499999999993</v>
      </c>
      <c r="P2" s="19">
        <v>3.8560499999999998</v>
      </c>
      <c r="Q2" s="19">
        <v>5.9982999999999995</v>
      </c>
      <c r="R2" s="19">
        <v>6.3535999999999992</v>
      </c>
      <c r="S2" s="19">
        <v>5.1727499999999997</v>
      </c>
      <c r="T2" s="19">
        <v>6.3431499999999996</v>
      </c>
      <c r="U2" s="19">
        <v>5.8101999999999991</v>
      </c>
      <c r="V2" s="19">
        <v>5.2041000000000004</v>
      </c>
      <c r="W2" s="19">
        <v>7.0432999999999995</v>
      </c>
      <c r="X2" s="19">
        <v>14.232899999999999</v>
      </c>
      <c r="Y2" s="19">
        <v>8.4853999999999985</v>
      </c>
      <c r="Z2" s="19">
        <v>22.958649999999999</v>
      </c>
      <c r="AA2" s="19">
        <v>6.3222499999999995</v>
      </c>
      <c r="AB2" s="19">
        <v>18.1203</v>
      </c>
      <c r="AC2" s="19">
        <v>12.23695</v>
      </c>
      <c r="AD2" s="19">
        <v>6.583499999999999</v>
      </c>
    </row>
    <row r="3" spans="1:30" x14ac:dyDescent="0.3">
      <c r="A3" s="20">
        <v>0.25</v>
      </c>
      <c r="B3" s="19">
        <v>5.19</v>
      </c>
      <c r="C3" s="19">
        <v>5.4235499999999996</v>
      </c>
      <c r="D3" s="19">
        <v>6.65665</v>
      </c>
      <c r="E3" s="19">
        <v>6.65665</v>
      </c>
      <c r="F3" s="19">
        <v>6.65665</v>
      </c>
      <c r="G3" s="19">
        <v>10.648549999999998</v>
      </c>
      <c r="H3" s="19">
        <v>6.583499999999999</v>
      </c>
      <c r="I3" s="19">
        <v>10.4291</v>
      </c>
      <c r="J3" s="19">
        <v>6.65665</v>
      </c>
      <c r="K3" s="19">
        <v>10.4291</v>
      </c>
      <c r="L3" s="19">
        <v>11.557700000000001</v>
      </c>
      <c r="M3" s="19">
        <v>10.4291</v>
      </c>
      <c r="N3" s="19">
        <v>11.766699999999998</v>
      </c>
      <c r="O3" s="19">
        <v>11.766699999999998</v>
      </c>
      <c r="P3" s="19">
        <v>11.766699999999998</v>
      </c>
      <c r="Q3" s="19">
        <v>15.215199999999999</v>
      </c>
      <c r="R3" s="19">
        <v>15.215199999999999</v>
      </c>
      <c r="S3" s="19">
        <v>11.766699999999998</v>
      </c>
      <c r="T3" s="19">
        <v>11.766699999999998</v>
      </c>
      <c r="U3" s="19">
        <v>15.215199999999999</v>
      </c>
      <c r="V3" s="19">
        <v>15.215199999999999</v>
      </c>
      <c r="W3" s="19">
        <v>11.766699999999998</v>
      </c>
      <c r="X3" s="19">
        <v>16.218399999999999</v>
      </c>
      <c r="Y3" s="19">
        <v>15.215199999999999</v>
      </c>
      <c r="Z3" s="19">
        <v>16.218399999999999</v>
      </c>
      <c r="AA3" s="19">
        <v>15.215199999999999</v>
      </c>
      <c r="AB3" s="19">
        <v>19.290700000000001</v>
      </c>
      <c r="AC3" s="19">
        <v>15.215199999999999</v>
      </c>
      <c r="AD3" s="19">
        <v>11.557700000000001</v>
      </c>
    </row>
    <row r="4" spans="1:30" x14ac:dyDescent="0.3">
      <c r="A4" s="20">
        <v>0.3</v>
      </c>
      <c r="B4" s="19">
        <v>5.19</v>
      </c>
      <c r="C4" s="19">
        <v>5.4235499999999996</v>
      </c>
      <c r="D4" s="19">
        <v>6.65665</v>
      </c>
      <c r="E4" s="19">
        <v>6.65665</v>
      </c>
      <c r="F4" s="19">
        <v>6.65665</v>
      </c>
      <c r="G4" s="19">
        <v>10.648549999999998</v>
      </c>
      <c r="H4" s="19">
        <v>6.583499999999999</v>
      </c>
      <c r="I4" s="19">
        <v>10.4291</v>
      </c>
      <c r="J4" s="19">
        <v>6.65665</v>
      </c>
      <c r="K4" s="19">
        <v>10.4291</v>
      </c>
      <c r="L4" s="19">
        <v>11.557700000000001</v>
      </c>
      <c r="M4" s="19">
        <v>10.4291</v>
      </c>
      <c r="N4" s="19">
        <v>11.766699999999998</v>
      </c>
      <c r="O4" s="19">
        <v>11.766699999999998</v>
      </c>
      <c r="P4" s="19">
        <v>11.766699999999998</v>
      </c>
      <c r="Q4" s="19">
        <v>15.215199999999999</v>
      </c>
      <c r="R4" s="19">
        <v>15.215199999999999</v>
      </c>
      <c r="S4" s="19">
        <v>11.766699999999998</v>
      </c>
      <c r="T4" s="19">
        <v>11.766699999999998</v>
      </c>
      <c r="U4" s="19">
        <v>15.215199999999999</v>
      </c>
      <c r="V4" s="19">
        <v>15.215199999999999</v>
      </c>
      <c r="W4" s="19">
        <v>11.766699999999998</v>
      </c>
      <c r="X4" s="19">
        <v>16.218399999999999</v>
      </c>
      <c r="Y4" s="19">
        <v>15.215199999999999</v>
      </c>
      <c r="Z4" s="19">
        <v>16.218399999999999</v>
      </c>
      <c r="AA4" s="19">
        <v>15.215199999999999</v>
      </c>
      <c r="AB4" s="19">
        <v>19.290700000000001</v>
      </c>
      <c r="AC4" s="19">
        <v>15.215199999999999</v>
      </c>
      <c r="AD4" s="19">
        <v>11.557700000000001</v>
      </c>
    </row>
    <row r="5" spans="1:30" x14ac:dyDescent="0.3">
      <c r="A5" s="20">
        <v>0.5</v>
      </c>
      <c r="B5" s="19">
        <v>5.19</v>
      </c>
      <c r="C5" s="19">
        <v>5.4235499999999996</v>
      </c>
      <c r="D5" s="19">
        <v>6.65665</v>
      </c>
      <c r="E5" s="19">
        <v>6.65665</v>
      </c>
      <c r="F5" s="19">
        <v>6.65665</v>
      </c>
      <c r="G5" s="19">
        <v>10.648549999999998</v>
      </c>
      <c r="H5" s="19">
        <v>6.583499999999999</v>
      </c>
      <c r="I5" s="19">
        <v>10.4291</v>
      </c>
      <c r="J5" s="19">
        <v>6.65665</v>
      </c>
      <c r="K5" s="19">
        <v>10.4291</v>
      </c>
      <c r="L5" s="19">
        <v>11.557700000000001</v>
      </c>
      <c r="M5" s="19">
        <v>10.4291</v>
      </c>
      <c r="N5" s="19">
        <v>11.766699999999998</v>
      </c>
      <c r="O5" s="19">
        <v>11.766699999999998</v>
      </c>
      <c r="P5" s="19">
        <v>11.766699999999998</v>
      </c>
      <c r="Q5" s="19">
        <v>15.215199999999999</v>
      </c>
      <c r="R5" s="19">
        <v>15.215199999999999</v>
      </c>
      <c r="S5" s="19">
        <v>11.766699999999998</v>
      </c>
      <c r="T5" s="19">
        <v>11.766699999999998</v>
      </c>
      <c r="U5" s="19">
        <v>15.215199999999999</v>
      </c>
      <c r="V5" s="19">
        <v>15.215199999999999</v>
      </c>
      <c r="W5" s="19">
        <v>11.766699999999998</v>
      </c>
      <c r="X5" s="19">
        <v>16.218399999999999</v>
      </c>
      <c r="Y5" s="19">
        <v>15.215199999999999</v>
      </c>
      <c r="Z5" s="19">
        <v>16.218399999999999</v>
      </c>
      <c r="AA5" s="19">
        <v>15.215199999999999</v>
      </c>
      <c r="AB5" s="19">
        <v>19.290700000000001</v>
      </c>
      <c r="AC5" s="19">
        <v>15.215199999999999</v>
      </c>
      <c r="AD5" s="19">
        <v>11.557700000000001</v>
      </c>
    </row>
    <row r="6" spans="1:30" x14ac:dyDescent="0.3">
      <c r="A6" s="20">
        <v>0.75</v>
      </c>
      <c r="B6" s="19">
        <v>5.19</v>
      </c>
      <c r="C6" s="19">
        <v>6.3535999999999992</v>
      </c>
      <c r="D6" s="19">
        <v>10.272349999999999</v>
      </c>
      <c r="E6" s="19">
        <v>10.272349999999999</v>
      </c>
      <c r="F6" s="19">
        <v>10.272349999999999</v>
      </c>
      <c r="G6" s="19">
        <v>11.421849999999999</v>
      </c>
      <c r="H6" s="19">
        <v>10.16785</v>
      </c>
      <c r="I6" s="19">
        <v>11.181499999999998</v>
      </c>
      <c r="J6" s="19">
        <v>10.272349999999999</v>
      </c>
      <c r="K6" s="19">
        <v>11.181499999999998</v>
      </c>
      <c r="L6" s="19">
        <v>12.383249999999999</v>
      </c>
      <c r="M6" s="19">
        <v>11.181499999999998</v>
      </c>
      <c r="N6" s="19">
        <v>14.546399999999998</v>
      </c>
      <c r="O6" s="19">
        <v>14.546399999999998</v>
      </c>
      <c r="P6" s="19">
        <v>14.546399999999998</v>
      </c>
      <c r="Q6" s="19">
        <v>17.378349999999998</v>
      </c>
      <c r="R6" s="19">
        <v>17.378349999999998</v>
      </c>
      <c r="S6" s="19">
        <v>17.378349999999998</v>
      </c>
      <c r="T6" s="19">
        <v>17.378349999999998</v>
      </c>
      <c r="U6" s="19">
        <v>17.378349999999998</v>
      </c>
      <c r="V6" s="19">
        <v>17.378349999999998</v>
      </c>
      <c r="W6" s="19">
        <v>14.546399999999998</v>
      </c>
      <c r="X6" s="19">
        <v>17.378349999999998</v>
      </c>
      <c r="Y6" s="19">
        <v>17.378349999999998</v>
      </c>
      <c r="Z6" s="19">
        <v>19.6251</v>
      </c>
      <c r="AA6" s="19">
        <v>17.378349999999998</v>
      </c>
      <c r="AB6" s="19">
        <v>20.670100000000001</v>
      </c>
      <c r="AC6" s="19">
        <v>17.378349999999998</v>
      </c>
      <c r="AD6" s="19">
        <v>12.383249999999999</v>
      </c>
    </row>
    <row r="7" spans="1:30" x14ac:dyDescent="0.3">
      <c r="A7" s="20">
        <v>1</v>
      </c>
      <c r="B7" s="19">
        <v>5.19</v>
      </c>
      <c r="C7" s="19">
        <v>6.3535999999999992</v>
      </c>
      <c r="D7" s="19">
        <v>10.272349999999999</v>
      </c>
      <c r="E7" s="19">
        <v>10.272349999999999</v>
      </c>
      <c r="F7" s="19">
        <v>10.272349999999999</v>
      </c>
      <c r="G7" s="19">
        <v>11.421849999999999</v>
      </c>
      <c r="H7" s="19">
        <v>10.16785</v>
      </c>
      <c r="I7" s="19">
        <v>11.181499999999998</v>
      </c>
      <c r="J7" s="19">
        <v>10.272349999999999</v>
      </c>
      <c r="K7" s="19">
        <v>11.181499999999998</v>
      </c>
      <c r="L7" s="19">
        <v>12.383249999999999</v>
      </c>
      <c r="M7" s="19">
        <v>11.181499999999998</v>
      </c>
      <c r="N7" s="19">
        <v>14.546399999999998</v>
      </c>
      <c r="O7" s="19">
        <v>14.546399999999998</v>
      </c>
      <c r="P7" s="19">
        <v>14.546399999999998</v>
      </c>
      <c r="Q7" s="19">
        <v>17.378349999999998</v>
      </c>
      <c r="R7" s="19">
        <v>17.378349999999998</v>
      </c>
      <c r="S7" s="19">
        <v>17.378349999999998</v>
      </c>
      <c r="T7" s="19">
        <v>17.378349999999998</v>
      </c>
      <c r="U7" s="19">
        <v>17.378349999999998</v>
      </c>
      <c r="V7" s="19">
        <v>17.378349999999998</v>
      </c>
      <c r="W7" s="19">
        <v>14.546399999999998</v>
      </c>
      <c r="X7" s="19">
        <v>17.399249999999999</v>
      </c>
      <c r="Y7" s="19">
        <v>17.378349999999998</v>
      </c>
      <c r="Z7" s="19">
        <v>25.477099999999997</v>
      </c>
      <c r="AA7" s="19">
        <v>17.378349999999998</v>
      </c>
      <c r="AB7" s="19">
        <v>20.670100000000001</v>
      </c>
      <c r="AC7" s="19">
        <v>17.378349999999998</v>
      </c>
      <c r="AD7" s="19">
        <v>12.383249999999999</v>
      </c>
    </row>
    <row r="8" spans="1:30" x14ac:dyDescent="0.3">
      <c r="A8" s="20">
        <v>2</v>
      </c>
      <c r="B8" s="19">
        <v>7.973349999999999</v>
      </c>
      <c r="C8" s="19">
        <v>7.973349999999999</v>
      </c>
      <c r="D8" s="19">
        <v>12.310099999999998</v>
      </c>
      <c r="E8" s="19">
        <v>12.310099999999998</v>
      </c>
      <c r="F8" s="19">
        <v>12.310099999999998</v>
      </c>
      <c r="G8" s="19">
        <v>13.72085</v>
      </c>
      <c r="H8" s="19">
        <v>12.184699999999999</v>
      </c>
      <c r="I8" s="19">
        <v>13.428249999999998</v>
      </c>
      <c r="J8" s="19">
        <v>12.310099999999998</v>
      </c>
      <c r="K8" s="19">
        <v>13.428249999999998</v>
      </c>
      <c r="L8" s="19">
        <v>14.880799999999999</v>
      </c>
      <c r="M8" s="19">
        <v>13.428249999999998</v>
      </c>
      <c r="N8" s="19">
        <v>17.514199999999999</v>
      </c>
      <c r="O8" s="19">
        <v>17.514199999999999</v>
      </c>
      <c r="P8" s="19">
        <v>17.514199999999999</v>
      </c>
      <c r="Q8" s="19">
        <v>20.8582</v>
      </c>
      <c r="R8" s="19">
        <v>20.8582</v>
      </c>
      <c r="S8" s="19">
        <v>20.8582</v>
      </c>
      <c r="T8" s="19">
        <v>20.8582</v>
      </c>
      <c r="U8" s="19">
        <v>20.8582</v>
      </c>
      <c r="V8" s="19">
        <v>20.8582</v>
      </c>
      <c r="W8" s="19">
        <v>17.514199999999999</v>
      </c>
      <c r="X8" s="19">
        <v>25.477099999999997</v>
      </c>
      <c r="Y8" s="19">
        <v>20.8582</v>
      </c>
      <c r="Z8" s="19">
        <v>36.512299999999996</v>
      </c>
      <c r="AA8" s="19">
        <v>20.8582</v>
      </c>
      <c r="AB8" s="19">
        <v>28.486699999999999</v>
      </c>
      <c r="AC8" s="19">
        <v>23.658799999999999</v>
      </c>
      <c r="AD8" s="19">
        <v>15.81085</v>
      </c>
    </row>
    <row r="9" spans="1:30" x14ac:dyDescent="0.3">
      <c r="A9" s="20">
        <v>3</v>
      </c>
      <c r="B9" s="19">
        <v>8.8302499999999995</v>
      </c>
      <c r="C9" s="19">
        <v>8.8302499999999995</v>
      </c>
      <c r="D9" s="19">
        <v>13.501399999999999</v>
      </c>
      <c r="E9" s="19">
        <v>13.501399999999999</v>
      </c>
      <c r="F9" s="19">
        <v>13.501399999999999</v>
      </c>
      <c r="G9" s="19">
        <v>15.027099999999999</v>
      </c>
      <c r="H9" s="19">
        <v>13.355099999999998</v>
      </c>
      <c r="I9" s="19">
        <v>14.7136</v>
      </c>
      <c r="J9" s="19">
        <v>13.501399999999999</v>
      </c>
      <c r="K9" s="19">
        <v>14.7136</v>
      </c>
      <c r="L9" s="19">
        <v>16.302</v>
      </c>
      <c r="M9" s="19">
        <v>14.7136</v>
      </c>
      <c r="N9" s="19">
        <v>19.196649999999998</v>
      </c>
      <c r="O9" s="19">
        <v>20.408850000000001</v>
      </c>
      <c r="P9" s="19">
        <v>19.196649999999998</v>
      </c>
      <c r="Q9" s="19">
        <v>22.83325</v>
      </c>
      <c r="R9" s="19">
        <v>22.83325</v>
      </c>
      <c r="S9" s="19">
        <v>22.83325</v>
      </c>
      <c r="T9" s="19">
        <v>22.83325</v>
      </c>
      <c r="U9" s="19">
        <v>22.83325</v>
      </c>
      <c r="V9" s="19">
        <v>22.83325</v>
      </c>
      <c r="W9" s="19">
        <v>23.846899999999998</v>
      </c>
      <c r="X9" s="19">
        <v>42.217999999999996</v>
      </c>
      <c r="Y9" s="19">
        <v>27.629799999999999</v>
      </c>
      <c r="Z9" s="19">
        <v>60.400999999999996</v>
      </c>
      <c r="AA9" s="19">
        <v>22.83325</v>
      </c>
      <c r="AB9" s="19">
        <v>42.500149999999998</v>
      </c>
      <c r="AC9" s="19">
        <v>35.226949999999995</v>
      </c>
      <c r="AD9" s="19">
        <v>22.707850000000001</v>
      </c>
    </row>
    <row r="10" spans="1:30" x14ac:dyDescent="0.3">
      <c r="A10" s="20">
        <v>4</v>
      </c>
      <c r="B10" s="19">
        <v>9.6244499999999995</v>
      </c>
      <c r="C10" s="19">
        <v>9.6244499999999995</v>
      </c>
      <c r="D10" s="19">
        <v>14.420999999999999</v>
      </c>
      <c r="E10" s="19">
        <v>14.420999999999999</v>
      </c>
      <c r="F10" s="19">
        <v>14.420999999999999</v>
      </c>
      <c r="G10" s="19">
        <v>16.040749999999999</v>
      </c>
      <c r="H10" s="19">
        <v>14.274699999999999</v>
      </c>
      <c r="I10" s="19">
        <v>15.706349999999999</v>
      </c>
      <c r="J10" s="19">
        <v>14.420999999999999</v>
      </c>
      <c r="K10" s="19">
        <v>15.706349999999999</v>
      </c>
      <c r="L10" s="19">
        <v>17.409699999999997</v>
      </c>
      <c r="M10" s="19">
        <v>15.706349999999999</v>
      </c>
      <c r="N10" s="19">
        <v>20.481999999999999</v>
      </c>
      <c r="O10" s="19">
        <v>25.748799999999999</v>
      </c>
      <c r="P10" s="19">
        <v>20.481999999999999</v>
      </c>
      <c r="Q10" s="19">
        <v>27.828349999999997</v>
      </c>
      <c r="R10" s="19">
        <v>28.7166</v>
      </c>
      <c r="S10" s="19">
        <v>24.369399999999999</v>
      </c>
      <c r="T10" s="19">
        <v>28.403099999999998</v>
      </c>
      <c r="U10" s="19">
        <v>26.333999999999996</v>
      </c>
      <c r="V10" s="19">
        <v>24.42165</v>
      </c>
      <c r="W10" s="19">
        <v>30.378149999999998</v>
      </c>
      <c r="X10" s="19">
        <v>56.231449999999995</v>
      </c>
      <c r="Y10" s="19">
        <v>34.474550000000001</v>
      </c>
      <c r="Z10" s="19">
        <v>83.390999999999991</v>
      </c>
      <c r="AA10" s="19">
        <v>27.880599999999998</v>
      </c>
      <c r="AB10" s="19">
        <v>57.7258</v>
      </c>
      <c r="AC10" s="19">
        <v>51.372199999999992</v>
      </c>
      <c r="AD10" s="19">
        <v>29.019649999999999</v>
      </c>
    </row>
    <row r="11" spans="1:30" x14ac:dyDescent="0.3">
      <c r="A11" s="20">
        <v>5</v>
      </c>
      <c r="B11" s="19">
        <v>10.397749999999998</v>
      </c>
      <c r="C11" s="19">
        <v>10.397749999999998</v>
      </c>
      <c r="D11" s="19">
        <v>15.424199999999999</v>
      </c>
      <c r="E11" s="19">
        <v>15.424199999999999</v>
      </c>
      <c r="F11" s="19">
        <v>15.424199999999999</v>
      </c>
      <c r="G11" s="19">
        <v>17.14845</v>
      </c>
      <c r="H11" s="19">
        <v>15.267449999999998</v>
      </c>
      <c r="I11" s="19">
        <v>16.782699999999998</v>
      </c>
      <c r="J11" s="19">
        <v>15.424199999999999</v>
      </c>
      <c r="K11" s="19">
        <v>16.782699999999998</v>
      </c>
      <c r="L11" s="19">
        <v>18.600999999999999</v>
      </c>
      <c r="M11" s="19">
        <v>16.782699999999998</v>
      </c>
      <c r="N11" s="19">
        <v>21.903199999999998</v>
      </c>
      <c r="O11" s="19">
        <v>31.694849999999995</v>
      </c>
      <c r="P11" s="19">
        <v>22.561549999999997</v>
      </c>
      <c r="Q11" s="19">
        <v>34.620849999999997</v>
      </c>
      <c r="R11" s="19">
        <v>34.913449999999997</v>
      </c>
      <c r="S11" s="19">
        <v>30.409499999999998</v>
      </c>
      <c r="T11" s="19">
        <v>34.986599999999996</v>
      </c>
      <c r="U11" s="19">
        <v>32.00835</v>
      </c>
      <c r="V11" s="19">
        <v>29.928799999999999</v>
      </c>
      <c r="W11" s="19">
        <v>38.017099999999999</v>
      </c>
      <c r="X11" s="19">
        <v>77.967449999999999</v>
      </c>
      <c r="Y11" s="19">
        <v>44.06765</v>
      </c>
      <c r="Z11" s="19">
        <v>105.76444999999998</v>
      </c>
      <c r="AA11" s="19">
        <v>34.923899999999996</v>
      </c>
      <c r="AB11" s="19">
        <v>72.78425</v>
      </c>
      <c r="AC11" s="19">
        <v>60.9026</v>
      </c>
      <c r="AD11" s="19">
        <v>35.885300000000001</v>
      </c>
    </row>
    <row r="12" spans="1:30" x14ac:dyDescent="0.3">
      <c r="A12" s="20">
        <v>6</v>
      </c>
      <c r="B12" s="19">
        <v>11.0352</v>
      </c>
      <c r="C12" s="19">
        <v>11.0352</v>
      </c>
      <c r="D12" s="19">
        <v>17.075299999999999</v>
      </c>
      <c r="E12" s="19">
        <v>17.075299999999999</v>
      </c>
      <c r="F12" s="19">
        <v>17.075299999999999</v>
      </c>
      <c r="G12" s="19">
        <v>19.405649999999998</v>
      </c>
      <c r="H12" s="19">
        <v>16.897650000000002</v>
      </c>
      <c r="I12" s="19">
        <v>18.998099999999997</v>
      </c>
      <c r="J12" s="19">
        <v>17.075299999999999</v>
      </c>
      <c r="K12" s="19">
        <v>18.998099999999997</v>
      </c>
      <c r="L12" s="19">
        <v>21.035849999999996</v>
      </c>
      <c r="M12" s="19">
        <v>18.998099999999997</v>
      </c>
      <c r="N12" s="19">
        <v>25.456199999999999</v>
      </c>
      <c r="O12" s="19">
        <v>37.222899999999996</v>
      </c>
      <c r="P12" s="19">
        <v>26.229499999999998</v>
      </c>
      <c r="Q12" s="19">
        <v>39.615949999999991</v>
      </c>
      <c r="R12" s="19">
        <v>41.152099999999997</v>
      </c>
      <c r="S12" s="19">
        <v>34.673099999999998</v>
      </c>
      <c r="T12" s="19">
        <v>41.361099999999993</v>
      </c>
      <c r="U12" s="19">
        <v>38.267899999999997</v>
      </c>
      <c r="V12" s="19">
        <v>34.808950000000003</v>
      </c>
      <c r="W12" s="19">
        <v>44.840949999999992</v>
      </c>
      <c r="X12" s="19">
        <v>87.038049999999998</v>
      </c>
      <c r="Y12" s="19">
        <v>54.350449999999995</v>
      </c>
      <c r="Z12" s="19">
        <v>123.85339999999999</v>
      </c>
      <c r="AA12" s="19">
        <v>41.726849999999999</v>
      </c>
      <c r="AB12" s="19">
        <v>86.181149999999988</v>
      </c>
      <c r="AC12" s="19">
        <v>79.911149999999992</v>
      </c>
      <c r="AD12" s="19">
        <v>42.437449999999998</v>
      </c>
    </row>
    <row r="13" spans="1:30" x14ac:dyDescent="0.3">
      <c r="A13" s="20">
        <v>7</v>
      </c>
      <c r="B13" s="19">
        <v>11.745799999999999</v>
      </c>
      <c r="C13" s="19">
        <v>11.745799999999999</v>
      </c>
      <c r="D13" s="19">
        <v>18.851799999999997</v>
      </c>
      <c r="E13" s="19">
        <v>18.851799999999997</v>
      </c>
      <c r="F13" s="19">
        <v>18.851799999999997</v>
      </c>
      <c r="G13" s="19">
        <v>21.673299999999998</v>
      </c>
      <c r="H13" s="19">
        <v>18.65325</v>
      </c>
      <c r="I13" s="19">
        <v>21.2135</v>
      </c>
      <c r="J13" s="19">
        <v>18.851799999999997</v>
      </c>
      <c r="K13" s="19">
        <v>21.2135</v>
      </c>
      <c r="L13" s="19">
        <v>23.512499999999999</v>
      </c>
      <c r="M13" s="19">
        <v>21.2135</v>
      </c>
      <c r="N13" s="19">
        <v>29.019649999999999</v>
      </c>
      <c r="O13" s="19">
        <v>42.9495</v>
      </c>
      <c r="P13" s="19">
        <v>30.513999999999996</v>
      </c>
      <c r="Q13" s="19">
        <v>46.72195</v>
      </c>
      <c r="R13" s="19">
        <v>48.216299999999997</v>
      </c>
      <c r="S13" s="19">
        <v>40.222049999999996</v>
      </c>
      <c r="T13" s="19">
        <v>47.996849999999995</v>
      </c>
      <c r="U13" s="19">
        <v>44.224399999999996</v>
      </c>
      <c r="V13" s="19">
        <v>40.336999999999996</v>
      </c>
      <c r="W13" s="19">
        <v>52.772499999999994</v>
      </c>
      <c r="X13" s="19">
        <v>106.44369999999999</v>
      </c>
      <c r="Y13" s="19">
        <v>62.4283</v>
      </c>
      <c r="Z13" s="19">
        <v>152.23560000000001</v>
      </c>
      <c r="AA13" s="19">
        <v>48.101349999999996</v>
      </c>
      <c r="AB13" s="19">
        <v>101.51129999999999</v>
      </c>
      <c r="AC13" s="19">
        <v>88.490600000000001</v>
      </c>
      <c r="AD13" s="19">
        <v>49.637499999999996</v>
      </c>
    </row>
    <row r="14" spans="1:30" x14ac:dyDescent="0.3">
      <c r="A14" s="20">
        <v>8</v>
      </c>
      <c r="B14" s="19">
        <v>12.4146</v>
      </c>
      <c r="C14" s="19">
        <v>12.4146</v>
      </c>
      <c r="D14" s="19">
        <v>20.544699999999999</v>
      </c>
      <c r="E14" s="19">
        <v>20.544699999999999</v>
      </c>
      <c r="F14" s="19">
        <v>20.544699999999999</v>
      </c>
      <c r="G14" s="19">
        <v>23.826000000000001</v>
      </c>
      <c r="H14" s="19">
        <v>20.325249999999997</v>
      </c>
      <c r="I14" s="19">
        <v>23.324399999999997</v>
      </c>
      <c r="J14" s="19">
        <v>20.544699999999999</v>
      </c>
      <c r="K14" s="19">
        <v>23.324399999999997</v>
      </c>
      <c r="L14" s="19">
        <v>25.853299999999997</v>
      </c>
      <c r="M14" s="19">
        <v>23.324399999999997</v>
      </c>
      <c r="N14" s="19">
        <v>32.415900000000001</v>
      </c>
      <c r="O14" s="19">
        <v>47.819199999999995</v>
      </c>
      <c r="P14" s="19">
        <v>33.826649999999994</v>
      </c>
      <c r="Q14" s="19">
        <v>51.434899999999992</v>
      </c>
      <c r="R14" s="19">
        <v>54.528099999999995</v>
      </c>
      <c r="S14" s="19">
        <v>44.9559</v>
      </c>
      <c r="T14" s="19">
        <v>53.535349999999994</v>
      </c>
      <c r="U14" s="19">
        <v>49.282199999999996</v>
      </c>
      <c r="V14" s="19">
        <v>44.872299999999996</v>
      </c>
      <c r="W14" s="19">
        <v>58.112449999999995</v>
      </c>
      <c r="X14" s="19">
        <v>120.67659999999999</v>
      </c>
      <c r="Y14" s="19">
        <v>70.736049999999992</v>
      </c>
      <c r="Z14" s="19">
        <v>190.0437</v>
      </c>
      <c r="AA14" s="19">
        <v>53.608499999999992</v>
      </c>
      <c r="AB14" s="19">
        <v>115.43069999999999</v>
      </c>
      <c r="AC14" s="19">
        <v>100.26774999999999</v>
      </c>
      <c r="AD14" s="19">
        <v>55.447699999999998</v>
      </c>
    </row>
    <row r="15" spans="1:30" x14ac:dyDescent="0.3">
      <c r="A15" s="20">
        <v>9</v>
      </c>
      <c r="B15" s="19">
        <v>12.811699999999998</v>
      </c>
      <c r="C15" s="19">
        <v>12.811699999999998</v>
      </c>
      <c r="D15" s="19">
        <v>21.547899999999998</v>
      </c>
      <c r="E15" s="19">
        <v>21.547899999999998</v>
      </c>
      <c r="F15" s="19">
        <v>21.547899999999998</v>
      </c>
      <c r="G15" s="19">
        <v>25.121799999999997</v>
      </c>
      <c r="H15" s="19">
        <v>21.32845</v>
      </c>
      <c r="I15" s="19">
        <v>24.599299999999996</v>
      </c>
      <c r="J15" s="19">
        <v>21.547899999999998</v>
      </c>
      <c r="K15" s="19">
        <v>24.599299999999996</v>
      </c>
      <c r="L15" s="19">
        <v>27.264049999999997</v>
      </c>
      <c r="M15" s="19">
        <v>24.599299999999996</v>
      </c>
      <c r="N15" s="19">
        <v>34.453649999999996</v>
      </c>
      <c r="O15" s="19">
        <v>53.294999999999995</v>
      </c>
      <c r="P15" s="19">
        <v>37.5364</v>
      </c>
      <c r="Q15" s="19">
        <v>57.715349999999994</v>
      </c>
      <c r="R15" s="19">
        <v>59.721749999999993</v>
      </c>
      <c r="S15" s="19">
        <v>49.689749999999997</v>
      </c>
      <c r="T15" s="19">
        <v>59.648599999999995</v>
      </c>
      <c r="U15" s="19">
        <v>54.966999999999999</v>
      </c>
      <c r="V15" s="19">
        <v>49.877849999999995</v>
      </c>
      <c r="W15" s="19">
        <v>65.21844999999999</v>
      </c>
      <c r="X15" s="19">
        <v>133.87495000000001</v>
      </c>
      <c r="Y15" s="19">
        <v>79.639449999999982</v>
      </c>
      <c r="Z15" s="19">
        <v>212.93965</v>
      </c>
      <c r="AA15" s="19">
        <v>60.181550000000001</v>
      </c>
      <c r="AB15" s="19">
        <v>127.26009999999999</v>
      </c>
      <c r="AC15" s="19">
        <v>109.10844999999999</v>
      </c>
      <c r="AD15" s="19">
        <v>62.679099999999991</v>
      </c>
    </row>
    <row r="16" spans="1:30" x14ac:dyDescent="0.3">
      <c r="A16" s="20">
        <v>10</v>
      </c>
      <c r="B16" s="19">
        <v>13.093849999999998</v>
      </c>
      <c r="C16" s="19">
        <v>13.093849999999998</v>
      </c>
      <c r="D16" s="19">
        <v>22.268949999999997</v>
      </c>
      <c r="E16" s="19">
        <v>22.268949999999997</v>
      </c>
      <c r="F16" s="19">
        <v>22.268949999999997</v>
      </c>
      <c r="G16" s="19">
        <v>26.051849999999998</v>
      </c>
      <c r="H16" s="19">
        <v>22.028599999999997</v>
      </c>
      <c r="I16" s="19">
        <v>25.497999999999998</v>
      </c>
      <c r="J16" s="19">
        <v>22.268949999999997</v>
      </c>
      <c r="K16" s="19">
        <v>25.497999999999998</v>
      </c>
      <c r="L16" s="19">
        <v>28.256799999999998</v>
      </c>
      <c r="M16" s="19">
        <v>25.497999999999998</v>
      </c>
      <c r="N16" s="19">
        <v>35.89575</v>
      </c>
      <c r="O16" s="19">
        <v>59.993449999999996</v>
      </c>
      <c r="P16" s="19">
        <v>41.988099999999996</v>
      </c>
      <c r="Q16" s="19">
        <v>64.77955</v>
      </c>
      <c r="R16" s="19">
        <v>67.45474999999999</v>
      </c>
      <c r="S16" s="19">
        <v>55.886599999999994</v>
      </c>
      <c r="T16" s="19">
        <v>66.785949999999985</v>
      </c>
      <c r="U16" s="19">
        <v>61.435549999999992</v>
      </c>
      <c r="V16" s="19">
        <v>56.534499999999994</v>
      </c>
      <c r="W16" s="19">
        <v>73.975549999999998</v>
      </c>
      <c r="X16" s="19">
        <v>149.15284999999997</v>
      </c>
      <c r="Y16" s="19">
        <v>85.84675</v>
      </c>
      <c r="Z16" s="19">
        <v>235.84604999999999</v>
      </c>
      <c r="AA16" s="19">
        <v>66.681449999999998</v>
      </c>
      <c r="AB16" s="19">
        <v>153.6986</v>
      </c>
      <c r="AC16" s="19">
        <v>128.64994999999999</v>
      </c>
      <c r="AD16" s="19">
        <v>69.628349999999998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Pimenta de Ar</dc:creator>
  <cp:lastModifiedBy>Tag Livros</cp:lastModifiedBy>
  <cp:lastPrinted>2019-03-20T18:15:42Z</cp:lastPrinted>
  <dcterms:created xsi:type="dcterms:W3CDTF">2017-08-05T15:17:37Z</dcterms:created>
  <dcterms:modified xsi:type="dcterms:W3CDTF">2019-03-21T12:19:18Z</dcterms:modified>
</cp:coreProperties>
</file>